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omments13.xml" ContentType="application/vnd.openxmlformats-officedocument.spreadsheetml.comments+xml"/>
  <Override PartName="/xl/comments14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atherine\Desktop\"/>
    </mc:Choice>
  </mc:AlternateContent>
  <xr:revisionPtr revIDLastSave="0" documentId="8_{055027F1-6E17-40F8-961B-13CEA0ADBA73}" xr6:coauthVersionLast="45" xr6:coauthVersionMax="45" xr10:uidLastSave="{00000000-0000-0000-0000-000000000000}"/>
  <bookViews>
    <workbookView xWindow="2955" yWindow="2685" windowWidth="21600" windowHeight="11385" tabRatio="788" activeTab="21" xr2:uid="{00000000-000D-0000-FFFF-FFFF00000000}"/>
  </bookViews>
  <sheets>
    <sheet name="01" sheetId="1" r:id="rId1"/>
    <sheet name="GBA01" sheetId="16" r:id="rId2"/>
    <sheet name="02" sheetId="75" r:id="rId3"/>
    <sheet name="GBA02" sheetId="88" r:id="rId4"/>
    <sheet name="03" sheetId="76" r:id="rId5"/>
    <sheet name="GBA03" sheetId="89" r:id="rId6"/>
    <sheet name="04" sheetId="77" r:id="rId7"/>
    <sheet name="GBA04" sheetId="90" r:id="rId8"/>
    <sheet name="05" sheetId="78" r:id="rId9"/>
    <sheet name="GBA05" sheetId="91" r:id="rId10"/>
    <sheet name="06" sheetId="79" r:id="rId11"/>
    <sheet name="GBA06" sheetId="92" r:id="rId12"/>
    <sheet name="07" sheetId="80" r:id="rId13"/>
    <sheet name="GBA07" sheetId="93" r:id="rId14"/>
    <sheet name="08" sheetId="81" r:id="rId15"/>
    <sheet name="GBA08" sheetId="94" r:id="rId16"/>
    <sheet name="09" sheetId="82" r:id="rId17"/>
    <sheet name="GBA09" sheetId="87" r:id="rId18"/>
    <sheet name="10" sheetId="83" r:id="rId19"/>
    <sheet name="GBA10" sheetId="86" r:id="rId20"/>
    <sheet name="11" sheetId="84" r:id="rId21"/>
    <sheet name="GBA11" sheetId="95" r:id="rId22"/>
    <sheet name="12" sheetId="85" r:id="rId23"/>
    <sheet name="GBA12" sheetId="96" r:id="rId24"/>
    <sheet name="Feuil10" sheetId="37" r:id="rId25"/>
    <sheet name="Feuil1" sheetId="61" r:id="rId26"/>
    <sheet name="Feuil2" sheetId="97" r:id="rId27"/>
  </sheets>
  <definedNames>
    <definedName name="année" localSheetId="2">'02'!$F$4</definedName>
    <definedName name="année" localSheetId="4">'03'!$F$4</definedName>
    <definedName name="année" localSheetId="6">'04'!$F$4</definedName>
    <definedName name="année" localSheetId="8">'05'!$F$4</definedName>
    <definedName name="année" localSheetId="10">'06'!$F$4</definedName>
    <definedName name="année" localSheetId="12">'07'!$F$4</definedName>
    <definedName name="année" localSheetId="14">'08'!$F$4</definedName>
    <definedName name="année" localSheetId="16">'09'!$F$4</definedName>
    <definedName name="année" localSheetId="18">'10'!$F$4</definedName>
    <definedName name="année" localSheetId="20">'11'!$F$4</definedName>
    <definedName name="année" localSheetId="22">'12'!$F$4</definedName>
    <definedName name="année">'01'!$F$4</definedName>
    <definedName name="fériés">Feuil10!$D$4:$E$14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H51" i="80" l="1"/>
  <c r="AH51" i="81" l="1"/>
  <c r="AH28" i="80"/>
  <c r="AH23" i="80"/>
  <c r="AH24" i="80"/>
  <c r="AH25" i="80"/>
  <c r="AH26" i="80"/>
  <c r="AH27" i="80"/>
  <c r="AH22" i="80"/>
  <c r="AH23" i="79" l="1"/>
  <c r="AH24" i="79"/>
  <c r="AH25" i="79"/>
  <c r="AH26" i="79"/>
  <c r="AH27" i="79"/>
  <c r="AH22" i="79"/>
  <c r="AH51" i="76" l="1"/>
  <c r="AH52" i="76"/>
  <c r="AH53" i="76"/>
  <c r="AH10" i="79" l="1"/>
  <c r="C13" i="92" s="1"/>
  <c r="AH11" i="79"/>
  <c r="C15" i="92" s="1"/>
  <c r="AH12" i="79"/>
  <c r="C17" i="92" s="1"/>
  <c r="AH13" i="79"/>
  <c r="C19" i="92" s="1"/>
  <c r="AH14" i="79"/>
  <c r="C21" i="92" s="1"/>
  <c r="AH9" i="79"/>
  <c r="C11" i="92" s="1"/>
  <c r="AH42" i="75"/>
  <c r="D27" i="88" s="1"/>
  <c r="AH43" i="75"/>
  <c r="D25" i="88" s="1"/>
  <c r="AH44" i="75"/>
  <c r="D29" i="88" s="1"/>
  <c r="AH41" i="75"/>
  <c r="D23" i="88" s="1"/>
  <c r="AH10" i="1"/>
  <c r="C13" i="16" s="1"/>
  <c r="AH11" i="1"/>
  <c r="C15" i="16" s="1"/>
  <c r="AH12" i="1"/>
  <c r="C17" i="16" s="1"/>
  <c r="AH13" i="1"/>
  <c r="C19" i="16" s="1"/>
  <c r="AH14" i="1"/>
  <c r="C21" i="16" s="1"/>
  <c r="AH9" i="1"/>
  <c r="C11" i="16" s="1"/>
  <c r="AH54" i="85"/>
  <c r="AH53" i="85"/>
  <c r="AH52" i="85"/>
  <c r="AH51" i="85"/>
  <c r="C50" i="85"/>
  <c r="D50" i="85" s="1"/>
  <c r="E50" i="85" s="1"/>
  <c r="F50" i="85" s="1"/>
  <c r="G50" i="85" s="1"/>
  <c r="H50" i="85" s="1"/>
  <c r="I50" i="85" s="1"/>
  <c r="J50" i="85" s="1"/>
  <c r="K50" i="85" s="1"/>
  <c r="L50" i="85" s="1"/>
  <c r="M50" i="85" s="1"/>
  <c r="N50" i="85" s="1"/>
  <c r="O50" i="85" s="1"/>
  <c r="P50" i="85" s="1"/>
  <c r="Q50" i="85" s="1"/>
  <c r="R50" i="85" s="1"/>
  <c r="S50" i="85" s="1"/>
  <c r="T50" i="85" s="1"/>
  <c r="U50" i="85" s="1"/>
  <c r="V50" i="85" s="1"/>
  <c r="W50" i="85" s="1"/>
  <c r="X50" i="85" s="1"/>
  <c r="Y50" i="85" s="1"/>
  <c r="Z50" i="85" s="1"/>
  <c r="AA50" i="85" s="1"/>
  <c r="AB50" i="85" s="1"/>
  <c r="AC50" i="85" s="1"/>
  <c r="AD50" i="85" s="1"/>
  <c r="AE50" i="85" s="1"/>
  <c r="AF50" i="85" s="1"/>
  <c r="AG50" i="85" s="1"/>
  <c r="AH23" i="85"/>
  <c r="AH24" i="85"/>
  <c r="AH25" i="85"/>
  <c r="AH26" i="85"/>
  <c r="AH27" i="85"/>
  <c r="AH28" i="85"/>
  <c r="AH52" i="84"/>
  <c r="AH53" i="84"/>
  <c r="AH54" i="84"/>
  <c r="AH52" i="75"/>
  <c r="AH53" i="75"/>
  <c r="AH54" i="75"/>
  <c r="AH52" i="83"/>
  <c r="AH53" i="83"/>
  <c r="AH54" i="83"/>
  <c r="AH52" i="80"/>
  <c r="AH53" i="80"/>
  <c r="AH54" i="80"/>
  <c r="C40" i="80"/>
  <c r="D40" i="80" s="1"/>
  <c r="E40" i="80" s="1"/>
  <c r="F40" i="80" s="1"/>
  <c r="G40" i="80" s="1"/>
  <c r="H40" i="80" s="1"/>
  <c r="I40" i="80" s="1"/>
  <c r="J40" i="80" s="1"/>
  <c r="K40" i="80" s="1"/>
  <c r="L40" i="80" s="1"/>
  <c r="M40" i="80" s="1"/>
  <c r="N40" i="80" s="1"/>
  <c r="O40" i="80" s="1"/>
  <c r="P40" i="80" s="1"/>
  <c r="Q40" i="80" s="1"/>
  <c r="R40" i="80" s="1"/>
  <c r="S40" i="80" s="1"/>
  <c r="T40" i="80" s="1"/>
  <c r="U40" i="80" s="1"/>
  <c r="V40" i="80" s="1"/>
  <c r="W40" i="80" s="1"/>
  <c r="X40" i="80" s="1"/>
  <c r="Y40" i="80" s="1"/>
  <c r="Z40" i="80" s="1"/>
  <c r="AA40" i="80" s="1"/>
  <c r="AB40" i="80" s="1"/>
  <c r="AC40" i="80" s="1"/>
  <c r="AD40" i="80" s="1"/>
  <c r="AE40" i="80" s="1"/>
  <c r="AF40" i="80" s="1"/>
  <c r="AG40" i="80" s="1"/>
  <c r="AH52" i="79"/>
  <c r="AH53" i="79"/>
  <c r="AH54" i="79"/>
  <c r="AH42" i="78"/>
  <c r="C25" i="91" s="1"/>
  <c r="AH43" i="78"/>
  <c r="C27" i="91" s="1"/>
  <c r="AH44" i="78"/>
  <c r="C29" i="91" s="1"/>
  <c r="AH52" i="78"/>
  <c r="AH53" i="78"/>
  <c r="AH54" i="78"/>
  <c r="AH52" i="77"/>
  <c r="AH53" i="77"/>
  <c r="AH54" i="77"/>
  <c r="AH54" i="76"/>
  <c r="AH42" i="76"/>
  <c r="C25" i="89" s="1"/>
  <c r="AH43" i="76"/>
  <c r="C27" i="89" s="1"/>
  <c r="AH44" i="76"/>
  <c r="C29" i="89" s="1"/>
  <c r="AH52" i="1"/>
  <c r="AI52" i="1" s="1"/>
  <c r="B52" i="75" s="1"/>
  <c r="AH53" i="1"/>
  <c r="AI53" i="1" s="1"/>
  <c r="B53" i="75" s="1"/>
  <c r="AH54" i="1"/>
  <c r="AI54" i="1" s="1"/>
  <c r="B54" i="75" s="1"/>
  <c r="AI54" i="75" l="1"/>
  <c r="B54" i="76" s="1"/>
  <c r="AI54" i="76" s="1"/>
  <c r="B54" i="77" s="1"/>
  <c r="AI54" i="77" s="1"/>
  <c r="B54" i="78" s="1"/>
  <c r="AI54" i="78" s="1"/>
  <c r="AI54" i="79" s="1"/>
  <c r="B54" i="80" s="1"/>
  <c r="AI54" i="80" s="1"/>
  <c r="B54" i="81" s="1"/>
  <c r="AH10" i="81" l="1"/>
  <c r="C13" i="94" s="1"/>
  <c r="AH14" i="82" l="1"/>
  <c r="C21" i="87" s="1"/>
  <c r="AH42" i="85" l="1"/>
  <c r="C25" i="96" s="1"/>
  <c r="AH43" i="85"/>
  <c r="C27" i="96" s="1"/>
  <c r="AH44" i="85"/>
  <c r="C29" i="96" s="1"/>
  <c r="AH42" i="81"/>
  <c r="C25" i="94" s="1"/>
  <c r="AH43" i="81"/>
  <c r="C27" i="94" s="1"/>
  <c r="AH44" i="81"/>
  <c r="C29" i="94" s="1"/>
  <c r="AH42" i="79"/>
  <c r="C25" i="92" s="1"/>
  <c r="AH43" i="79"/>
  <c r="C27" i="92" s="1"/>
  <c r="AH44" i="79"/>
  <c r="C29" i="92" s="1"/>
  <c r="AH42" i="77"/>
  <c r="C25" i="90" s="1"/>
  <c r="AH43" i="77"/>
  <c r="C27" i="90" s="1"/>
  <c r="AH44" i="77"/>
  <c r="C29" i="90" s="1"/>
  <c r="AH51" i="78" l="1"/>
  <c r="AH42" i="84" l="1"/>
  <c r="C25" i="95" s="1"/>
  <c r="AH43" i="84"/>
  <c r="C27" i="95" s="1"/>
  <c r="AH44" i="84"/>
  <c r="C29" i="95" s="1"/>
  <c r="AH42" i="83"/>
  <c r="C25" i="86" s="1"/>
  <c r="AH43" i="83"/>
  <c r="C27" i="86" s="1"/>
  <c r="AH44" i="83"/>
  <c r="C29" i="86" s="1"/>
  <c r="AH42" i="82"/>
  <c r="C25" i="87" s="1"/>
  <c r="AH43" i="82"/>
  <c r="C27" i="87" s="1"/>
  <c r="AH44" i="82"/>
  <c r="C29" i="87" s="1"/>
  <c r="AH42" i="80"/>
  <c r="C25" i="93" s="1"/>
  <c r="AH43" i="80"/>
  <c r="C27" i="93" s="1"/>
  <c r="AH44" i="80"/>
  <c r="C29" i="93" s="1"/>
  <c r="AI52" i="75" l="1"/>
  <c r="AI52" i="76" s="1"/>
  <c r="B52" i="77" s="1"/>
  <c r="AI52" i="77" s="1"/>
  <c r="B52" i="78" s="1"/>
  <c r="AI53" i="75"/>
  <c r="B53" i="76" s="1"/>
  <c r="AI53" i="76" s="1"/>
  <c r="B53" i="77" s="1"/>
  <c r="AI53" i="77" s="1"/>
  <c r="B53" i="78" s="1"/>
  <c r="AH23" i="76" l="1"/>
  <c r="AH26" i="76"/>
  <c r="AH23" i="1"/>
  <c r="AI23" i="1" s="1"/>
  <c r="B23" i="75" s="1"/>
  <c r="AH24" i="1"/>
  <c r="AI24" i="1" s="1"/>
  <c r="B24" i="75" s="1"/>
  <c r="AH25" i="1"/>
  <c r="AI25" i="1" s="1"/>
  <c r="B25" i="75" s="1"/>
  <c r="AH26" i="1"/>
  <c r="AI26" i="1" s="1"/>
  <c r="B26" i="75" s="1"/>
  <c r="AH27" i="1"/>
  <c r="AI27" i="1" s="1"/>
  <c r="B27" i="75" s="1"/>
  <c r="AH11" i="85"/>
  <c r="C15" i="96" s="1"/>
  <c r="AH23" i="81"/>
  <c r="AH24" i="81"/>
  <c r="AH25" i="81"/>
  <c r="AH26" i="81"/>
  <c r="AH27" i="81"/>
  <c r="AH22" i="81"/>
  <c r="AH23" i="82"/>
  <c r="AH24" i="82"/>
  <c r="AH25" i="82"/>
  <c r="AH26" i="82"/>
  <c r="AH27" i="82"/>
  <c r="AH10" i="82"/>
  <c r="C13" i="87" s="1"/>
  <c r="AH11" i="82"/>
  <c r="C15" i="87" s="1"/>
  <c r="AH12" i="82"/>
  <c r="C17" i="87" s="1"/>
  <c r="AH13" i="82"/>
  <c r="C19" i="87" s="1"/>
  <c r="AH22" i="85"/>
  <c r="AH9" i="85"/>
  <c r="C11" i="96" s="1"/>
  <c r="AH10" i="85"/>
  <c r="C13" i="96" s="1"/>
  <c r="AH12" i="85"/>
  <c r="C17" i="96" s="1"/>
  <c r="AH13" i="85"/>
  <c r="C19" i="96" s="1"/>
  <c r="AH14" i="85"/>
  <c r="C21" i="96" s="1"/>
  <c r="AH23" i="84"/>
  <c r="AH24" i="84"/>
  <c r="AH25" i="84"/>
  <c r="AH26" i="84"/>
  <c r="AH27" i="84"/>
  <c r="AH10" i="84"/>
  <c r="C13" i="95" s="1"/>
  <c r="AH11" i="84"/>
  <c r="C15" i="95" s="1"/>
  <c r="AH12" i="84"/>
  <c r="C17" i="95" s="1"/>
  <c r="AH13" i="84"/>
  <c r="C19" i="95" s="1"/>
  <c r="AH14" i="84"/>
  <c r="C21" i="95" s="1"/>
  <c r="AH23" i="83"/>
  <c r="AH24" i="83"/>
  <c r="AH25" i="83"/>
  <c r="AH26" i="83"/>
  <c r="AH27" i="83"/>
  <c r="AH10" i="83"/>
  <c r="C13" i="86" s="1"/>
  <c r="AH11" i="83"/>
  <c r="C15" i="86" s="1"/>
  <c r="AH12" i="83"/>
  <c r="C17" i="86" s="1"/>
  <c r="AH13" i="83"/>
  <c r="C19" i="86" s="1"/>
  <c r="AH14" i="83"/>
  <c r="C21" i="86" s="1"/>
  <c r="AH11" i="81"/>
  <c r="C15" i="94" s="1"/>
  <c r="AH12" i="81"/>
  <c r="C17" i="94" s="1"/>
  <c r="AH10" i="80"/>
  <c r="C13" i="93" s="1"/>
  <c r="AH11" i="80"/>
  <c r="C15" i="93" s="1"/>
  <c r="AH52" i="81"/>
  <c r="AH53" i="81"/>
  <c r="AH54" i="81"/>
  <c r="AI54" i="81" s="1"/>
  <c r="B54" i="82" s="1"/>
  <c r="C50" i="75"/>
  <c r="D50" i="75" s="1"/>
  <c r="E50" i="75" s="1"/>
  <c r="F50" i="75" s="1"/>
  <c r="G50" i="75" s="1"/>
  <c r="H50" i="75" s="1"/>
  <c r="I50" i="75" s="1"/>
  <c r="J50" i="75" s="1"/>
  <c r="K50" i="75" s="1"/>
  <c r="L50" i="75" s="1"/>
  <c r="M50" i="75" s="1"/>
  <c r="N50" i="75" s="1"/>
  <c r="O50" i="75" s="1"/>
  <c r="P50" i="75" s="1"/>
  <c r="Q50" i="75" s="1"/>
  <c r="R50" i="75" s="1"/>
  <c r="S50" i="75" s="1"/>
  <c r="T50" i="75" s="1"/>
  <c r="U50" i="75" s="1"/>
  <c r="V50" i="75" s="1"/>
  <c r="W50" i="75" s="1"/>
  <c r="X50" i="75" s="1"/>
  <c r="Y50" i="75" s="1"/>
  <c r="Z50" i="75" s="1"/>
  <c r="AA50" i="75" s="1"/>
  <c r="AB50" i="75" s="1"/>
  <c r="AC50" i="75" s="1"/>
  <c r="AD50" i="75" s="1"/>
  <c r="AE50" i="75" s="1"/>
  <c r="C50" i="1"/>
  <c r="D50" i="1" s="1"/>
  <c r="E50" i="1" s="1"/>
  <c r="F50" i="1" s="1"/>
  <c r="G50" i="1" s="1"/>
  <c r="H50" i="1" s="1"/>
  <c r="I50" i="1" s="1"/>
  <c r="J50" i="1" s="1"/>
  <c r="K50" i="1" s="1"/>
  <c r="L50" i="1" s="1"/>
  <c r="M50" i="1" s="1"/>
  <c r="N50" i="1" s="1"/>
  <c r="O50" i="1" s="1"/>
  <c r="P50" i="1" s="1"/>
  <c r="Q50" i="1" s="1"/>
  <c r="R50" i="1" s="1"/>
  <c r="S50" i="1" s="1"/>
  <c r="T50" i="1" s="1"/>
  <c r="U50" i="1" s="1"/>
  <c r="V50" i="1" s="1"/>
  <c r="W50" i="1" s="1"/>
  <c r="X50" i="1" s="1"/>
  <c r="Y50" i="1" s="1"/>
  <c r="Z50" i="1" s="1"/>
  <c r="AA50" i="1" s="1"/>
  <c r="AB50" i="1" s="1"/>
  <c r="AC50" i="1" s="1"/>
  <c r="AD50" i="1" s="1"/>
  <c r="AE50" i="1" s="1"/>
  <c r="AF50" i="1" s="1"/>
  <c r="AG50" i="1" s="1"/>
  <c r="AH52" i="82"/>
  <c r="AH53" i="82"/>
  <c r="AH54" i="82"/>
  <c r="AH12" i="80"/>
  <c r="C17" i="93" s="1"/>
  <c r="AH13" i="80"/>
  <c r="C19" i="93" s="1"/>
  <c r="AH14" i="80"/>
  <c r="C21" i="93" s="1"/>
  <c r="C20" i="1"/>
  <c r="D39" i="1" s="1"/>
  <c r="C21" i="1"/>
  <c r="D21" i="1" s="1"/>
  <c r="E21" i="1" s="1"/>
  <c r="F21" i="1" s="1"/>
  <c r="G21" i="1" s="1"/>
  <c r="H21" i="1" s="1"/>
  <c r="I21" i="1" s="1"/>
  <c r="J21" i="1" s="1"/>
  <c r="K21" i="1" s="1"/>
  <c r="L21" i="1" s="1"/>
  <c r="M21" i="1" s="1"/>
  <c r="N21" i="1" s="1"/>
  <c r="O21" i="1" s="1"/>
  <c r="P21" i="1" s="1"/>
  <c r="Q21" i="1" s="1"/>
  <c r="R21" i="1" s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AD21" i="1" s="1"/>
  <c r="AE21" i="1" s="1"/>
  <c r="AF21" i="1" s="1"/>
  <c r="AG21" i="1" s="1"/>
  <c r="C39" i="1"/>
  <c r="C40" i="1"/>
  <c r="D40" i="1" s="1"/>
  <c r="E40" i="1" s="1"/>
  <c r="F40" i="1" s="1"/>
  <c r="G40" i="1" s="1"/>
  <c r="H40" i="1" s="1"/>
  <c r="I40" i="1" s="1"/>
  <c r="J40" i="1" s="1"/>
  <c r="K40" i="1" s="1"/>
  <c r="L40" i="1" s="1"/>
  <c r="M40" i="1" s="1"/>
  <c r="N40" i="1" s="1"/>
  <c r="O40" i="1" s="1"/>
  <c r="P40" i="1" s="1"/>
  <c r="Q40" i="1" s="1"/>
  <c r="R40" i="1" s="1"/>
  <c r="S40" i="1" s="1"/>
  <c r="T40" i="1" s="1"/>
  <c r="U40" i="1" s="1"/>
  <c r="V40" i="1" s="1"/>
  <c r="W40" i="1" s="1"/>
  <c r="X40" i="1" s="1"/>
  <c r="Y40" i="1" s="1"/>
  <c r="Z40" i="1" s="1"/>
  <c r="AA40" i="1" s="1"/>
  <c r="AB40" i="1" s="1"/>
  <c r="AC40" i="1" s="1"/>
  <c r="AD40" i="1" s="1"/>
  <c r="AE40" i="1" s="1"/>
  <c r="AF40" i="1" s="1"/>
  <c r="AG40" i="1" s="1"/>
  <c r="C49" i="1"/>
  <c r="D49" i="1" s="1"/>
  <c r="E49" i="1" s="1"/>
  <c r="F49" i="1" s="1"/>
  <c r="G49" i="1" s="1"/>
  <c r="H49" i="1" s="1"/>
  <c r="I49" i="1" s="1"/>
  <c r="J49" i="1" s="1"/>
  <c r="K49" i="1" s="1"/>
  <c r="L49" i="1" s="1"/>
  <c r="M49" i="1" s="1"/>
  <c r="N49" i="1" s="1"/>
  <c r="O49" i="1" s="1"/>
  <c r="P49" i="1" s="1"/>
  <c r="Q49" i="1" s="1"/>
  <c r="R49" i="1" s="1"/>
  <c r="S49" i="1" s="1"/>
  <c r="T49" i="1" s="1"/>
  <c r="U49" i="1" s="1"/>
  <c r="V49" i="1" s="1"/>
  <c r="W49" i="1" s="1"/>
  <c r="X49" i="1" s="1"/>
  <c r="Y49" i="1" s="1"/>
  <c r="Z49" i="1" s="1"/>
  <c r="AA49" i="1" s="1"/>
  <c r="AB49" i="1" s="1"/>
  <c r="AC49" i="1" s="1"/>
  <c r="AD49" i="1" s="1"/>
  <c r="AE49" i="1" s="1"/>
  <c r="AF49" i="1" s="1"/>
  <c r="AG49" i="1" s="1"/>
  <c r="C20" i="75"/>
  <c r="D20" i="75" s="1"/>
  <c r="E39" i="75" s="1"/>
  <c r="C21" i="75"/>
  <c r="D21" i="75" s="1"/>
  <c r="E21" i="75" s="1"/>
  <c r="F21" i="75" s="1"/>
  <c r="G21" i="75" s="1"/>
  <c r="H21" i="75" s="1"/>
  <c r="I21" i="75" s="1"/>
  <c r="J21" i="75" s="1"/>
  <c r="K21" i="75" s="1"/>
  <c r="L21" i="75" s="1"/>
  <c r="M21" i="75" s="1"/>
  <c r="N21" i="75" s="1"/>
  <c r="O21" i="75" s="1"/>
  <c r="P21" i="75" s="1"/>
  <c r="Q21" i="75" s="1"/>
  <c r="R21" i="75" s="1"/>
  <c r="S21" i="75" s="1"/>
  <c r="T21" i="75" s="1"/>
  <c r="U21" i="75" s="1"/>
  <c r="V21" i="75" s="1"/>
  <c r="W21" i="75" s="1"/>
  <c r="X21" i="75" s="1"/>
  <c r="Y21" i="75" s="1"/>
  <c r="Z21" i="75" s="1"/>
  <c r="AA21" i="75" s="1"/>
  <c r="AB21" i="75" s="1"/>
  <c r="AC21" i="75" s="1"/>
  <c r="AD21" i="75" s="1"/>
  <c r="AE21" i="75" s="1"/>
  <c r="AF21" i="75" s="1"/>
  <c r="AG21" i="75" s="1"/>
  <c r="C39" i="75"/>
  <c r="C40" i="75"/>
  <c r="D40" i="75" s="1"/>
  <c r="E40" i="75" s="1"/>
  <c r="F40" i="75" s="1"/>
  <c r="G40" i="75" s="1"/>
  <c r="H40" i="75" s="1"/>
  <c r="I40" i="75" s="1"/>
  <c r="J40" i="75" s="1"/>
  <c r="K40" i="75" s="1"/>
  <c r="L40" i="75" s="1"/>
  <c r="M40" i="75" s="1"/>
  <c r="N40" i="75" s="1"/>
  <c r="O40" i="75" s="1"/>
  <c r="P40" i="75" s="1"/>
  <c r="Q40" i="75" s="1"/>
  <c r="R40" i="75" s="1"/>
  <c r="S40" i="75" s="1"/>
  <c r="T40" i="75" s="1"/>
  <c r="U40" i="75" s="1"/>
  <c r="V40" i="75" s="1"/>
  <c r="W40" i="75" s="1"/>
  <c r="X40" i="75" s="1"/>
  <c r="Y40" i="75" s="1"/>
  <c r="Z40" i="75" s="1"/>
  <c r="AA40" i="75" s="1"/>
  <c r="AB40" i="75" s="1"/>
  <c r="AC40" i="75" s="1"/>
  <c r="AD40" i="75" s="1"/>
  <c r="AE40" i="75" s="1"/>
  <c r="AF40" i="75" s="1"/>
  <c r="AG40" i="75" s="1"/>
  <c r="C49" i="75"/>
  <c r="D49" i="75" s="1"/>
  <c r="E49" i="75" s="1"/>
  <c r="F49" i="75" s="1"/>
  <c r="G49" i="75" s="1"/>
  <c r="H49" i="75" s="1"/>
  <c r="I49" i="75" s="1"/>
  <c r="J49" i="75" s="1"/>
  <c r="K49" i="75" s="1"/>
  <c r="L49" i="75" s="1"/>
  <c r="M49" i="75" s="1"/>
  <c r="N49" i="75" s="1"/>
  <c r="O49" i="75" s="1"/>
  <c r="P49" i="75" s="1"/>
  <c r="Q49" i="75" s="1"/>
  <c r="R49" i="75" s="1"/>
  <c r="S49" i="75" s="1"/>
  <c r="T49" i="75" s="1"/>
  <c r="U49" i="75" s="1"/>
  <c r="V49" i="75" s="1"/>
  <c r="W49" i="75" s="1"/>
  <c r="X49" i="75" s="1"/>
  <c r="Y49" i="75" s="1"/>
  <c r="Z49" i="75" s="1"/>
  <c r="AA49" i="75" s="1"/>
  <c r="AB49" i="75" s="1"/>
  <c r="AC49" i="75" s="1"/>
  <c r="AD49" i="75" s="1"/>
  <c r="AE49" i="75" s="1"/>
  <c r="AF49" i="75" s="1"/>
  <c r="AG49" i="75" s="1"/>
  <c r="AH28" i="81"/>
  <c r="AH24" i="75"/>
  <c r="AH25" i="75"/>
  <c r="AH26" i="75"/>
  <c r="AH27" i="75"/>
  <c r="AH28" i="75"/>
  <c r="AH23" i="75"/>
  <c r="AH23" i="78"/>
  <c r="AH24" i="78"/>
  <c r="AH25" i="78"/>
  <c r="AH26" i="78"/>
  <c r="AH27" i="78"/>
  <c r="AH10" i="78"/>
  <c r="C13" i="91" s="1"/>
  <c r="AH11" i="78"/>
  <c r="C15" i="91" s="1"/>
  <c r="AH12" i="78"/>
  <c r="C17" i="91" s="1"/>
  <c r="AH13" i="78"/>
  <c r="C19" i="91" s="1"/>
  <c r="AH14" i="78"/>
  <c r="C21" i="91" s="1"/>
  <c r="AH15" i="78"/>
  <c r="AH10" i="77"/>
  <c r="C13" i="90" s="1"/>
  <c r="AH11" i="77"/>
  <c r="C15" i="90" s="1"/>
  <c r="AH12" i="77"/>
  <c r="C17" i="90" s="1"/>
  <c r="AH13" i="77"/>
  <c r="C19" i="90" s="1"/>
  <c r="AH14" i="77"/>
  <c r="C21" i="90" s="1"/>
  <c r="AH15" i="77"/>
  <c r="AH9" i="77"/>
  <c r="C11" i="90" s="1"/>
  <c r="AH23" i="77"/>
  <c r="AH24" i="77"/>
  <c r="AH25" i="77"/>
  <c r="AH26" i="77"/>
  <c r="AH27" i="77"/>
  <c r="AH28" i="77"/>
  <c r="AH22" i="77"/>
  <c r="AH10" i="76"/>
  <c r="C13" i="89" s="1"/>
  <c r="AH11" i="76"/>
  <c r="C15" i="89" s="1"/>
  <c r="AH12" i="76"/>
  <c r="C17" i="89" s="1"/>
  <c r="AH13" i="76"/>
  <c r="C19" i="89" s="1"/>
  <c r="AH14" i="76"/>
  <c r="C21" i="89" s="1"/>
  <c r="AH15" i="76"/>
  <c r="AH9" i="76"/>
  <c r="C11" i="89" s="1"/>
  <c r="AH51" i="75"/>
  <c r="AH22" i="75"/>
  <c r="AH10" i="75"/>
  <c r="D13" i="88" s="1"/>
  <c r="AH11" i="75"/>
  <c r="D15" i="88" s="1"/>
  <c r="AH12" i="75"/>
  <c r="D17" i="88" s="1"/>
  <c r="AH13" i="75"/>
  <c r="D19" i="88" s="1"/>
  <c r="AH14" i="75"/>
  <c r="D21" i="88" s="1"/>
  <c r="AH9" i="75"/>
  <c r="D11" i="88" s="1"/>
  <c r="AH42" i="1"/>
  <c r="C25" i="16" s="1"/>
  <c r="AH43" i="1"/>
  <c r="C27" i="16" s="1"/>
  <c r="AH44" i="1"/>
  <c r="C29" i="16" s="1"/>
  <c r="AH41" i="1"/>
  <c r="C23" i="16" s="1"/>
  <c r="AH51" i="1"/>
  <c r="AI54" i="82" l="1"/>
  <c r="B54" i="83" s="1"/>
  <c r="AI54" i="83" s="1"/>
  <c r="B54" i="84" s="1"/>
  <c r="AI54" i="84" s="1"/>
  <c r="B54" i="85" s="1"/>
  <c r="AI54" i="85" s="1"/>
  <c r="AI51" i="1"/>
  <c r="D39" i="75"/>
  <c r="AI52" i="78"/>
  <c r="AI52" i="79" s="1"/>
  <c r="B52" i="80" s="1"/>
  <c r="AI52" i="80" s="1"/>
  <c r="B52" i="81" s="1"/>
  <c r="E20" i="75"/>
  <c r="F39" i="75" s="1"/>
  <c r="D20" i="1"/>
  <c r="B50" i="75" l="1"/>
  <c r="B51" i="75"/>
  <c r="AI51" i="75" s="1"/>
  <c r="B51" i="76" s="1"/>
  <c r="AI51" i="76" s="1"/>
  <c r="B51" i="77" s="1"/>
  <c r="F20" i="75"/>
  <c r="G20" i="75" s="1"/>
  <c r="E20" i="1"/>
  <c r="E39" i="1"/>
  <c r="AI53" i="78" l="1"/>
  <c r="AI53" i="79" s="1"/>
  <c r="B53" i="80" s="1"/>
  <c r="AI53" i="80" s="1"/>
  <c r="G39" i="75"/>
  <c r="H20" i="75"/>
  <c r="H39" i="75"/>
  <c r="F20" i="1"/>
  <c r="F39" i="1"/>
  <c r="AI52" i="81" l="1"/>
  <c r="B52" i="82" s="1"/>
  <c r="AI52" i="82" s="1"/>
  <c r="B52" i="83" s="1"/>
  <c r="B53" i="81"/>
  <c r="AI53" i="81" s="1"/>
  <c r="B53" i="82" s="1"/>
  <c r="G20" i="1"/>
  <c r="G39" i="1"/>
  <c r="I39" i="75"/>
  <c r="I20" i="75"/>
  <c r="C7" i="81"/>
  <c r="D7" i="81" s="1"/>
  <c r="E7" i="81" s="1"/>
  <c r="F7" i="81" s="1"/>
  <c r="AI53" i="82" l="1"/>
  <c r="B53" i="83" s="1"/>
  <c r="AI53" i="83" s="1"/>
  <c r="H39" i="1"/>
  <c r="H20" i="1"/>
  <c r="J39" i="75"/>
  <c r="J20" i="75"/>
  <c r="AH14" i="81"/>
  <c r="C21" i="94" s="1"/>
  <c r="C49" i="85"/>
  <c r="D49" i="85" s="1"/>
  <c r="E49" i="85" s="1"/>
  <c r="F49" i="85" s="1"/>
  <c r="G49" i="85" s="1"/>
  <c r="H49" i="85" s="1"/>
  <c r="I49" i="85" s="1"/>
  <c r="J49" i="85" s="1"/>
  <c r="K49" i="85" s="1"/>
  <c r="L49" i="85" s="1"/>
  <c r="M49" i="85" s="1"/>
  <c r="N49" i="85" s="1"/>
  <c r="O49" i="85" s="1"/>
  <c r="P49" i="85" s="1"/>
  <c r="Q49" i="85" s="1"/>
  <c r="R49" i="85" s="1"/>
  <c r="S49" i="85" s="1"/>
  <c r="T49" i="85" s="1"/>
  <c r="U49" i="85" s="1"/>
  <c r="V49" i="85" s="1"/>
  <c r="W49" i="85" s="1"/>
  <c r="X49" i="85" s="1"/>
  <c r="Y49" i="85" s="1"/>
  <c r="Z49" i="85" s="1"/>
  <c r="AA49" i="85" s="1"/>
  <c r="AB49" i="85" s="1"/>
  <c r="AC49" i="85" s="1"/>
  <c r="AD49" i="85" s="1"/>
  <c r="AE49" i="85" s="1"/>
  <c r="AF49" i="85" s="1"/>
  <c r="AG49" i="85" s="1"/>
  <c r="AH41" i="85"/>
  <c r="C23" i="96" s="1"/>
  <c r="C40" i="85"/>
  <c r="D40" i="85" s="1"/>
  <c r="E40" i="85" s="1"/>
  <c r="F40" i="85" s="1"/>
  <c r="G40" i="85" s="1"/>
  <c r="H40" i="85" s="1"/>
  <c r="I40" i="85" s="1"/>
  <c r="J40" i="85" s="1"/>
  <c r="K40" i="85" s="1"/>
  <c r="L40" i="85" s="1"/>
  <c r="M40" i="85" s="1"/>
  <c r="N40" i="85" s="1"/>
  <c r="O40" i="85" s="1"/>
  <c r="P40" i="85" s="1"/>
  <c r="Q40" i="85" s="1"/>
  <c r="R40" i="85" s="1"/>
  <c r="S40" i="85" s="1"/>
  <c r="T40" i="85" s="1"/>
  <c r="U40" i="85" s="1"/>
  <c r="V40" i="85" s="1"/>
  <c r="W40" i="85" s="1"/>
  <c r="X40" i="85" s="1"/>
  <c r="Y40" i="85" s="1"/>
  <c r="Z40" i="85" s="1"/>
  <c r="AA40" i="85" s="1"/>
  <c r="AB40" i="85" s="1"/>
  <c r="AC40" i="85" s="1"/>
  <c r="AD40" i="85" s="1"/>
  <c r="AE40" i="85" s="1"/>
  <c r="AF40" i="85" s="1"/>
  <c r="AG40" i="85" s="1"/>
  <c r="C39" i="85"/>
  <c r="C21" i="85"/>
  <c r="D21" i="85" s="1"/>
  <c r="E21" i="85" s="1"/>
  <c r="F21" i="85" s="1"/>
  <c r="G21" i="85" s="1"/>
  <c r="H21" i="85" s="1"/>
  <c r="I21" i="85" s="1"/>
  <c r="J21" i="85" s="1"/>
  <c r="K21" i="85" s="1"/>
  <c r="L21" i="85" s="1"/>
  <c r="M21" i="85" s="1"/>
  <c r="N21" i="85" s="1"/>
  <c r="O21" i="85" s="1"/>
  <c r="P21" i="85" s="1"/>
  <c r="Q21" i="85" s="1"/>
  <c r="R21" i="85" s="1"/>
  <c r="S21" i="85" s="1"/>
  <c r="T21" i="85" s="1"/>
  <c r="U21" i="85" s="1"/>
  <c r="V21" i="85" s="1"/>
  <c r="W21" i="85" s="1"/>
  <c r="X21" i="85" s="1"/>
  <c r="Y21" i="85" s="1"/>
  <c r="Z21" i="85" s="1"/>
  <c r="AA21" i="85" s="1"/>
  <c r="AB21" i="85" s="1"/>
  <c r="AC21" i="85" s="1"/>
  <c r="AD21" i="85" s="1"/>
  <c r="AE21" i="85" s="1"/>
  <c r="AF21" i="85" s="1"/>
  <c r="AG21" i="85" s="1"/>
  <c r="C20" i="85"/>
  <c r="D39" i="85" s="1"/>
  <c r="C8" i="85"/>
  <c r="D8" i="85" s="1"/>
  <c r="E8" i="85" s="1"/>
  <c r="F8" i="85" s="1"/>
  <c r="G8" i="85" s="1"/>
  <c r="H8" i="85" s="1"/>
  <c r="I8" i="85" s="1"/>
  <c r="J8" i="85" s="1"/>
  <c r="K8" i="85" s="1"/>
  <c r="L8" i="85" s="1"/>
  <c r="M8" i="85" s="1"/>
  <c r="N8" i="85" s="1"/>
  <c r="O8" i="85" s="1"/>
  <c r="P8" i="85" s="1"/>
  <c r="Q8" i="85" s="1"/>
  <c r="R8" i="85" s="1"/>
  <c r="S8" i="85" s="1"/>
  <c r="T8" i="85" s="1"/>
  <c r="U8" i="85" s="1"/>
  <c r="V8" i="85" s="1"/>
  <c r="W8" i="85" s="1"/>
  <c r="X8" i="85" s="1"/>
  <c r="Y8" i="85" s="1"/>
  <c r="Z8" i="85" s="1"/>
  <c r="AA8" i="85" s="1"/>
  <c r="AB8" i="85" s="1"/>
  <c r="AC8" i="85" s="1"/>
  <c r="AD8" i="85" s="1"/>
  <c r="AE8" i="85" s="1"/>
  <c r="AF8" i="85" s="1"/>
  <c r="AG8" i="85" s="1"/>
  <c r="C7" i="85"/>
  <c r="D7" i="85" s="1"/>
  <c r="E7" i="85" s="1"/>
  <c r="F7" i="85" s="1"/>
  <c r="G7" i="85" s="1"/>
  <c r="H7" i="85" s="1"/>
  <c r="I7" i="85" s="1"/>
  <c r="J7" i="85" s="1"/>
  <c r="K7" i="85" s="1"/>
  <c r="L7" i="85" s="1"/>
  <c r="M7" i="85" s="1"/>
  <c r="N7" i="85" s="1"/>
  <c r="O7" i="85" s="1"/>
  <c r="P7" i="85" s="1"/>
  <c r="Q7" i="85" s="1"/>
  <c r="R7" i="85" s="1"/>
  <c r="S7" i="85" s="1"/>
  <c r="T7" i="85" s="1"/>
  <c r="U7" i="85" s="1"/>
  <c r="V7" i="85" s="1"/>
  <c r="W7" i="85" s="1"/>
  <c r="X7" i="85" s="1"/>
  <c r="Y7" i="85" s="1"/>
  <c r="Z7" i="85" s="1"/>
  <c r="AA7" i="85" s="1"/>
  <c r="AB7" i="85" s="1"/>
  <c r="AC7" i="85" s="1"/>
  <c r="AD7" i="85" s="1"/>
  <c r="AE7" i="85" s="1"/>
  <c r="AF7" i="85" s="1"/>
  <c r="AG7" i="85" s="1"/>
  <c r="M4" i="85"/>
  <c r="AH51" i="84"/>
  <c r="C50" i="84"/>
  <c r="D50" i="84" s="1"/>
  <c r="E50" i="84" s="1"/>
  <c r="F50" i="84" s="1"/>
  <c r="G50" i="84" s="1"/>
  <c r="H50" i="84" s="1"/>
  <c r="I50" i="84" s="1"/>
  <c r="J50" i="84" s="1"/>
  <c r="K50" i="84" s="1"/>
  <c r="L50" i="84" s="1"/>
  <c r="M50" i="84" s="1"/>
  <c r="N50" i="84" s="1"/>
  <c r="O50" i="84" s="1"/>
  <c r="P50" i="84" s="1"/>
  <c r="Q50" i="84" s="1"/>
  <c r="R50" i="84" s="1"/>
  <c r="S50" i="84" s="1"/>
  <c r="T50" i="84" s="1"/>
  <c r="U50" i="84" s="1"/>
  <c r="V50" i="84" s="1"/>
  <c r="W50" i="84" s="1"/>
  <c r="X50" i="84" s="1"/>
  <c r="Y50" i="84" s="1"/>
  <c r="Z50" i="84" s="1"/>
  <c r="AA50" i="84" s="1"/>
  <c r="AB50" i="84" s="1"/>
  <c r="AC50" i="84" s="1"/>
  <c r="AD50" i="84" s="1"/>
  <c r="AE50" i="84" s="1"/>
  <c r="AF50" i="84" s="1"/>
  <c r="AG50" i="84" s="1"/>
  <c r="C49" i="84"/>
  <c r="D49" i="84" s="1"/>
  <c r="E49" i="84" s="1"/>
  <c r="F49" i="84" s="1"/>
  <c r="G49" i="84" s="1"/>
  <c r="H49" i="84" s="1"/>
  <c r="I49" i="84" s="1"/>
  <c r="J49" i="84" s="1"/>
  <c r="K49" i="84" s="1"/>
  <c r="L49" i="84" s="1"/>
  <c r="M49" i="84" s="1"/>
  <c r="N49" i="84" s="1"/>
  <c r="O49" i="84" s="1"/>
  <c r="P49" i="84" s="1"/>
  <c r="Q49" i="84" s="1"/>
  <c r="R49" i="84" s="1"/>
  <c r="S49" i="84" s="1"/>
  <c r="T49" i="84" s="1"/>
  <c r="U49" i="84" s="1"/>
  <c r="V49" i="84" s="1"/>
  <c r="W49" i="84" s="1"/>
  <c r="X49" i="84" s="1"/>
  <c r="Y49" i="84" s="1"/>
  <c r="Z49" i="84" s="1"/>
  <c r="AA49" i="84" s="1"/>
  <c r="AB49" i="84" s="1"/>
  <c r="AC49" i="84" s="1"/>
  <c r="AD49" i="84" s="1"/>
  <c r="AE49" i="84" s="1"/>
  <c r="AF49" i="84" s="1"/>
  <c r="AG49" i="84" s="1"/>
  <c r="AH41" i="84"/>
  <c r="C23" i="95" s="1"/>
  <c r="C40" i="84"/>
  <c r="D40" i="84" s="1"/>
  <c r="E40" i="84" s="1"/>
  <c r="F40" i="84" s="1"/>
  <c r="G40" i="84" s="1"/>
  <c r="H40" i="84" s="1"/>
  <c r="I40" i="84" s="1"/>
  <c r="J40" i="84" s="1"/>
  <c r="K40" i="84" s="1"/>
  <c r="L40" i="84" s="1"/>
  <c r="M40" i="84" s="1"/>
  <c r="N40" i="84" s="1"/>
  <c r="O40" i="84" s="1"/>
  <c r="P40" i="84" s="1"/>
  <c r="Q40" i="84" s="1"/>
  <c r="R40" i="84" s="1"/>
  <c r="S40" i="84" s="1"/>
  <c r="T40" i="84" s="1"/>
  <c r="U40" i="84" s="1"/>
  <c r="V40" i="84" s="1"/>
  <c r="W40" i="84" s="1"/>
  <c r="X40" i="84" s="1"/>
  <c r="Y40" i="84" s="1"/>
  <c r="Z40" i="84" s="1"/>
  <c r="AA40" i="84" s="1"/>
  <c r="AB40" i="84" s="1"/>
  <c r="AC40" i="84" s="1"/>
  <c r="AD40" i="84" s="1"/>
  <c r="AE40" i="84" s="1"/>
  <c r="AF40" i="84" s="1"/>
  <c r="AG40" i="84" s="1"/>
  <c r="C39" i="84"/>
  <c r="AH22" i="84"/>
  <c r="C21" i="84"/>
  <c r="D21" i="84" s="1"/>
  <c r="E21" i="84" s="1"/>
  <c r="F21" i="84" s="1"/>
  <c r="G21" i="84" s="1"/>
  <c r="H21" i="84" s="1"/>
  <c r="I21" i="84" s="1"/>
  <c r="J21" i="84" s="1"/>
  <c r="K21" i="84" s="1"/>
  <c r="L21" i="84" s="1"/>
  <c r="M21" i="84" s="1"/>
  <c r="N21" i="84" s="1"/>
  <c r="O21" i="84" s="1"/>
  <c r="P21" i="84" s="1"/>
  <c r="Q21" i="84" s="1"/>
  <c r="R21" i="84" s="1"/>
  <c r="S21" i="84" s="1"/>
  <c r="T21" i="84" s="1"/>
  <c r="U21" i="84" s="1"/>
  <c r="V21" i="84" s="1"/>
  <c r="W21" i="84" s="1"/>
  <c r="X21" i="84" s="1"/>
  <c r="Y21" i="84" s="1"/>
  <c r="Z21" i="84" s="1"/>
  <c r="AA21" i="84" s="1"/>
  <c r="AB21" i="84" s="1"/>
  <c r="AC21" i="84" s="1"/>
  <c r="AD21" i="84" s="1"/>
  <c r="AE21" i="84" s="1"/>
  <c r="AF21" i="84" s="1"/>
  <c r="AG21" i="84" s="1"/>
  <c r="C20" i="84"/>
  <c r="D39" i="84" s="1"/>
  <c r="AH9" i="84"/>
  <c r="C11" i="95" s="1"/>
  <c r="C8" i="84"/>
  <c r="D8" i="84" s="1"/>
  <c r="E8" i="84" s="1"/>
  <c r="F8" i="84" s="1"/>
  <c r="G8" i="84" s="1"/>
  <c r="H8" i="84" s="1"/>
  <c r="I8" i="84" s="1"/>
  <c r="J8" i="84" s="1"/>
  <c r="K8" i="84" s="1"/>
  <c r="L8" i="84" s="1"/>
  <c r="M8" i="84" s="1"/>
  <c r="N8" i="84" s="1"/>
  <c r="O8" i="84" s="1"/>
  <c r="P8" i="84" s="1"/>
  <c r="Q8" i="84" s="1"/>
  <c r="R8" i="84" s="1"/>
  <c r="S8" i="84" s="1"/>
  <c r="T8" i="84" s="1"/>
  <c r="U8" i="84" s="1"/>
  <c r="V8" i="84" s="1"/>
  <c r="W8" i="84" s="1"/>
  <c r="X8" i="84" s="1"/>
  <c r="Y8" i="84" s="1"/>
  <c r="Z8" i="84" s="1"/>
  <c r="AA8" i="84" s="1"/>
  <c r="AB8" i="84" s="1"/>
  <c r="AC8" i="84" s="1"/>
  <c r="AD8" i="84" s="1"/>
  <c r="AE8" i="84" s="1"/>
  <c r="AF8" i="84" s="1"/>
  <c r="AG8" i="84" s="1"/>
  <c r="C7" i="84"/>
  <c r="D7" i="84" s="1"/>
  <c r="E7" i="84" s="1"/>
  <c r="F7" i="84" s="1"/>
  <c r="G7" i="84" s="1"/>
  <c r="H7" i="84" s="1"/>
  <c r="I7" i="84" s="1"/>
  <c r="J7" i="84" s="1"/>
  <c r="K7" i="84" s="1"/>
  <c r="L7" i="84" s="1"/>
  <c r="M7" i="84" s="1"/>
  <c r="N7" i="84" s="1"/>
  <c r="O7" i="84" s="1"/>
  <c r="P7" i="84" s="1"/>
  <c r="Q7" i="84" s="1"/>
  <c r="R7" i="84" s="1"/>
  <c r="S7" i="84" s="1"/>
  <c r="T7" i="84" s="1"/>
  <c r="U7" i="84" s="1"/>
  <c r="V7" i="84" s="1"/>
  <c r="W7" i="84" s="1"/>
  <c r="X7" i="84" s="1"/>
  <c r="Y7" i="84" s="1"/>
  <c r="Z7" i="84" s="1"/>
  <c r="AA7" i="84" s="1"/>
  <c r="AB7" i="84" s="1"/>
  <c r="AC7" i="84" s="1"/>
  <c r="AD7" i="84" s="1"/>
  <c r="AE7" i="84" s="1"/>
  <c r="AF7" i="84" s="1"/>
  <c r="AG7" i="84" s="1"/>
  <c r="M4" i="84"/>
  <c r="AH51" i="83"/>
  <c r="C50" i="83"/>
  <c r="D50" i="83" s="1"/>
  <c r="E50" i="83" s="1"/>
  <c r="F50" i="83" s="1"/>
  <c r="G50" i="83" s="1"/>
  <c r="H50" i="83" s="1"/>
  <c r="I50" i="83" s="1"/>
  <c r="J50" i="83" s="1"/>
  <c r="K50" i="83" s="1"/>
  <c r="L50" i="83" s="1"/>
  <c r="M50" i="83" s="1"/>
  <c r="N50" i="83" s="1"/>
  <c r="O50" i="83" s="1"/>
  <c r="P50" i="83" s="1"/>
  <c r="Q50" i="83" s="1"/>
  <c r="R50" i="83" s="1"/>
  <c r="S50" i="83" s="1"/>
  <c r="T50" i="83" s="1"/>
  <c r="U50" i="83" s="1"/>
  <c r="V50" i="83" s="1"/>
  <c r="W50" i="83" s="1"/>
  <c r="X50" i="83" s="1"/>
  <c r="Y50" i="83" s="1"/>
  <c r="Z50" i="83" s="1"/>
  <c r="AA50" i="83" s="1"/>
  <c r="AB50" i="83" s="1"/>
  <c r="AC50" i="83" s="1"/>
  <c r="AD50" i="83" s="1"/>
  <c r="AE50" i="83" s="1"/>
  <c r="AF50" i="83" s="1"/>
  <c r="AG50" i="83" s="1"/>
  <c r="C49" i="83"/>
  <c r="D49" i="83" s="1"/>
  <c r="E49" i="83" s="1"/>
  <c r="F49" i="83" s="1"/>
  <c r="G49" i="83" s="1"/>
  <c r="H49" i="83" s="1"/>
  <c r="I49" i="83" s="1"/>
  <c r="J49" i="83" s="1"/>
  <c r="K49" i="83" s="1"/>
  <c r="L49" i="83" s="1"/>
  <c r="M49" i="83" s="1"/>
  <c r="N49" i="83" s="1"/>
  <c r="O49" i="83" s="1"/>
  <c r="P49" i="83" s="1"/>
  <c r="Q49" i="83" s="1"/>
  <c r="R49" i="83" s="1"/>
  <c r="S49" i="83" s="1"/>
  <c r="T49" i="83" s="1"/>
  <c r="U49" i="83" s="1"/>
  <c r="V49" i="83" s="1"/>
  <c r="W49" i="83" s="1"/>
  <c r="X49" i="83" s="1"/>
  <c r="Y49" i="83" s="1"/>
  <c r="Z49" i="83" s="1"/>
  <c r="AA49" i="83" s="1"/>
  <c r="AB49" i="83" s="1"/>
  <c r="AC49" i="83" s="1"/>
  <c r="AD49" i="83" s="1"/>
  <c r="AE49" i="83" s="1"/>
  <c r="AF49" i="83" s="1"/>
  <c r="AG49" i="83" s="1"/>
  <c r="AH41" i="83"/>
  <c r="C23" i="86" s="1"/>
  <c r="C40" i="83"/>
  <c r="D40" i="83" s="1"/>
  <c r="E40" i="83" s="1"/>
  <c r="F40" i="83" s="1"/>
  <c r="G40" i="83" s="1"/>
  <c r="H40" i="83" s="1"/>
  <c r="I40" i="83" s="1"/>
  <c r="J40" i="83" s="1"/>
  <c r="K40" i="83" s="1"/>
  <c r="L40" i="83" s="1"/>
  <c r="M40" i="83" s="1"/>
  <c r="N40" i="83" s="1"/>
  <c r="O40" i="83" s="1"/>
  <c r="P40" i="83" s="1"/>
  <c r="Q40" i="83" s="1"/>
  <c r="R40" i="83" s="1"/>
  <c r="S40" i="83" s="1"/>
  <c r="T40" i="83" s="1"/>
  <c r="U40" i="83" s="1"/>
  <c r="V40" i="83" s="1"/>
  <c r="W40" i="83" s="1"/>
  <c r="X40" i="83" s="1"/>
  <c r="Y40" i="83" s="1"/>
  <c r="Z40" i="83" s="1"/>
  <c r="AA40" i="83" s="1"/>
  <c r="AB40" i="83" s="1"/>
  <c r="AC40" i="83" s="1"/>
  <c r="AD40" i="83" s="1"/>
  <c r="AE40" i="83" s="1"/>
  <c r="AF40" i="83" s="1"/>
  <c r="AG40" i="83" s="1"/>
  <c r="C39" i="83"/>
  <c r="AH22" i="83"/>
  <c r="C21" i="83"/>
  <c r="D21" i="83" s="1"/>
  <c r="E21" i="83" s="1"/>
  <c r="F21" i="83" s="1"/>
  <c r="G21" i="83" s="1"/>
  <c r="H21" i="83" s="1"/>
  <c r="I21" i="83" s="1"/>
  <c r="J21" i="83" s="1"/>
  <c r="K21" i="83" s="1"/>
  <c r="L21" i="83" s="1"/>
  <c r="M21" i="83" s="1"/>
  <c r="N21" i="83" s="1"/>
  <c r="O21" i="83" s="1"/>
  <c r="P21" i="83" s="1"/>
  <c r="Q21" i="83" s="1"/>
  <c r="R21" i="83" s="1"/>
  <c r="S21" i="83" s="1"/>
  <c r="T21" i="83" s="1"/>
  <c r="U21" i="83" s="1"/>
  <c r="V21" i="83" s="1"/>
  <c r="W21" i="83" s="1"/>
  <c r="X21" i="83" s="1"/>
  <c r="Y21" i="83" s="1"/>
  <c r="Z21" i="83" s="1"/>
  <c r="AA21" i="83" s="1"/>
  <c r="AB21" i="83" s="1"/>
  <c r="AC21" i="83" s="1"/>
  <c r="AD21" i="83" s="1"/>
  <c r="AE21" i="83" s="1"/>
  <c r="AF21" i="83" s="1"/>
  <c r="AG21" i="83" s="1"/>
  <c r="C20" i="83"/>
  <c r="D39" i="83" s="1"/>
  <c r="AH9" i="83"/>
  <c r="C11" i="86" s="1"/>
  <c r="C8" i="83"/>
  <c r="D8" i="83" s="1"/>
  <c r="E8" i="83" s="1"/>
  <c r="F8" i="83" s="1"/>
  <c r="G8" i="83" s="1"/>
  <c r="H8" i="83" s="1"/>
  <c r="I8" i="83" s="1"/>
  <c r="J8" i="83" s="1"/>
  <c r="K8" i="83" s="1"/>
  <c r="L8" i="83" s="1"/>
  <c r="M8" i="83" s="1"/>
  <c r="N8" i="83" s="1"/>
  <c r="O8" i="83" s="1"/>
  <c r="P8" i="83" s="1"/>
  <c r="Q8" i="83" s="1"/>
  <c r="R8" i="83" s="1"/>
  <c r="S8" i="83" s="1"/>
  <c r="T8" i="83" s="1"/>
  <c r="U8" i="83" s="1"/>
  <c r="V8" i="83" s="1"/>
  <c r="W8" i="83" s="1"/>
  <c r="X8" i="83" s="1"/>
  <c r="Y8" i="83" s="1"/>
  <c r="Z8" i="83" s="1"/>
  <c r="AA8" i="83" s="1"/>
  <c r="AB8" i="83" s="1"/>
  <c r="AC8" i="83" s="1"/>
  <c r="AD8" i="83" s="1"/>
  <c r="AE8" i="83" s="1"/>
  <c r="AF8" i="83" s="1"/>
  <c r="AG8" i="83" s="1"/>
  <c r="C7" i="83"/>
  <c r="D7" i="83" s="1"/>
  <c r="E7" i="83" s="1"/>
  <c r="F7" i="83" s="1"/>
  <c r="G7" i="83" s="1"/>
  <c r="H7" i="83" s="1"/>
  <c r="I7" i="83" s="1"/>
  <c r="J7" i="83" s="1"/>
  <c r="K7" i="83" s="1"/>
  <c r="L7" i="83" s="1"/>
  <c r="M7" i="83" s="1"/>
  <c r="N7" i="83" s="1"/>
  <c r="O7" i="83" s="1"/>
  <c r="P7" i="83" s="1"/>
  <c r="Q7" i="83" s="1"/>
  <c r="R7" i="83" s="1"/>
  <c r="S7" i="83" s="1"/>
  <c r="T7" i="83" s="1"/>
  <c r="U7" i="83" s="1"/>
  <c r="V7" i="83" s="1"/>
  <c r="W7" i="83" s="1"/>
  <c r="X7" i="83" s="1"/>
  <c r="Y7" i="83" s="1"/>
  <c r="Z7" i="83" s="1"/>
  <c r="AA7" i="83" s="1"/>
  <c r="AB7" i="83" s="1"/>
  <c r="AC7" i="83" s="1"/>
  <c r="AD7" i="83" s="1"/>
  <c r="AE7" i="83" s="1"/>
  <c r="AF7" i="83" s="1"/>
  <c r="AG7" i="83" s="1"/>
  <c r="M4" i="83"/>
  <c r="AH51" i="82"/>
  <c r="C50" i="82"/>
  <c r="D50" i="82" s="1"/>
  <c r="E50" i="82" s="1"/>
  <c r="F50" i="82" s="1"/>
  <c r="G50" i="82" s="1"/>
  <c r="H50" i="82" s="1"/>
  <c r="I50" i="82" s="1"/>
  <c r="J50" i="82" s="1"/>
  <c r="K50" i="82" s="1"/>
  <c r="L50" i="82" s="1"/>
  <c r="M50" i="82" s="1"/>
  <c r="N50" i="82" s="1"/>
  <c r="O50" i="82" s="1"/>
  <c r="P50" i="82" s="1"/>
  <c r="Q50" i="82" s="1"/>
  <c r="R50" i="82" s="1"/>
  <c r="S50" i="82" s="1"/>
  <c r="T50" i="82" s="1"/>
  <c r="U50" i="82" s="1"/>
  <c r="V50" i="82" s="1"/>
  <c r="W50" i="82" s="1"/>
  <c r="X50" i="82" s="1"/>
  <c r="Y50" i="82" s="1"/>
  <c r="Z50" i="82" s="1"/>
  <c r="AA50" i="82" s="1"/>
  <c r="AB50" i="82" s="1"/>
  <c r="AC50" i="82" s="1"/>
  <c r="AD50" i="82" s="1"/>
  <c r="AE50" i="82" s="1"/>
  <c r="AF50" i="82" s="1"/>
  <c r="AG50" i="82" s="1"/>
  <c r="C49" i="82"/>
  <c r="D49" i="82" s="1"/>
  <c r="E49" i="82" s="1"/>
  <c r="F49" i="82" s="1"/>
  <c r="G49" i="82" s="1"/>
  <c r="H49" i="82" s="1"/>
  <c r="I49" i="82" s="1"/>
  <c r="J49" i="82" s="1"/>
  <c r="K49" i="82" s="1"/>
  <c r="L49" i="82" s="1"/>
  <c r="M49" i="82" s="1"/>
  <c r="N49" i="82" s="1"/>
  <c r="O49" i="82" s="1"/>
  <c r="P49" i="82" s="1"/>
  <c r="Q49" i="82" s="1"/>
  <c r="R49" i="82" s="1"/>
  <c r="S49" i="82" s="1"/>
  <c r="T49" i="82" s="1"/>
  <c r="U49" i="82" s="1"/>
  <c r="V49" i="82" s="1"/>
  <c r="W49" i="82" s="1"/>
  <c r="X49" i="82" s="1"/>
  <c r="Y49" i="82" s="1"/>
  <c r="Z49" i="82" s="1"/>
  <c r="AA49" i="82" s="1"/>
  <c r="AB49" i="82" s="1"/>
  <c r="AC49" i="82" s="1"/>
  <c r="AD49" i="82" s="1"/>
  <c r="AE49" i="82" s="1"/>
  <c r="AF49" i="82" s="1"/>
  <c r="AG49" i="82" s="1"/>
  <c r="AH41" i="82"/>
  <c r="C23" i="87" s="1"/>
  <c r="C40" i="82"/>
  <c r="D40" i="82" s="1"/>
  <c r="E40" i="82" s="1"/>
  <c r="F40" i="82" s="1"/>
  <c r="G40" i="82" s="1"/>
  <c r="H40" i="82" s="1"/>
  <c r="I40" i="82" s="1"/>
  <c r="J40" i="82" s="1"/>
  <c r="K40" i="82" s="1"/>
  <c r="L40" i="82" s="1"/>
  <c r="M40" i="82" s="1"/>
  <c r="N40" i="82" s="1"/>
  <c r="O40" i="82" s="1"/>
  <c r="P40" i="82" s="1"/>
  <c r="Q40" i="82" s="1"/>
  <c r="R40" i="82" s="1"/>
  <c r="S40" i="82" s="1"/>
  <c r="T40" i="82" s="1"/>
  <c r="U40" i="82" s="1"/>
  <c r="V40" i="82" s="1"/>
  <c r="W40" i="82" s="1"/>
  <c r="X40" i="82" s="1"/>
  <c r="Y40" i="82" s="1"/>
  <c r="Z40" i="82" s="1"/>
  <c r="AA40" i="82" s="1"/>
  <c r="AB40" i="82" s="1"/>
  <c r="AC40" i="82" s="1"/>
  <c r="AD40" i="82" s="1"/>
  <c r="AE40" i="82" s="1"/>
  <c r="AF40" i="82" s="1"/>
  <c r="AG40" i="82" s="1"/>
  <c r="C39" i="82"/>
  <c r="AH22" i="82"/>
  <c r="C21" i="82"/>
  <c r="D21" i="82" s="1"/>
  <c r="E21" i="82" s="1"/>
  <c r="F21" i="82" s="1"/>
  <c r="G21" i="82" s="1"/>
  <c r="H21" i="82" s="1"/>
  <c r="I21" i="82" s="1"/>
  <c r="J21" i="82" s="1"/>
  <c r="K21" i="82" s="1"/>
  <c r="L21" i="82" s="1"/>
  <c r="M21" i="82" s="1"/>
  <c r="N21" i="82" s="1"/>
  <c r="O21" i="82" s="1"/>
  <c r="P21" i="82" s="1"/>
  <c r="Q21" i="82" s="1"/>
  <c r="R21" i="82" s="1"/>
  <c r="S21" i="82" s="1"/>
  <c r="T21" i="82" s="1"/>
  <c r="U21" i="82" s="1"/>
  <c r="V21" i="82" s="1"/>
  <c r="W21" i="82" s="1"/>
  <c r="X21" i="82" s="1"/>
  <c r="Y21" i="82" s="1"/>
  <c r="Z21" i="82" s="1"/>
  <c r="AA21" i="82" s="1"/>
  <c r="AB21" i="82" s="1"/>
  <c r="AC21" i="82" s="1"/>
  <c r="AD21" i="82" s="1"/>
  <c r="AE21" i="82" s="1"/>
  <c r="AF21" i="82" s="1"/>
  <c r="AG21" i="82" s="1"/>
  <c r="C20" i="82"/>
  <c r="D39" i="82" s="1"/>
  <c r="AH9" i="82"/>
  <c r="C11" i="87" s="1"/>
  <c r="C8" i="82"/>
  <c r="D8" i="82" s="1"/>
  <c r="E8" i="82" s="1"/>
  <c r="F8" i="82" s="1"/>
  <c r="G8" i="82" s="1"/>
  <c r="H8" i="82" s="1"/>
  <c r="I8" i="82" s="1"/>
  <c r="J8" i="82" s="1"/>
  <c r="K8" i="82" s="1"/>
  <c r="L8" i="82" s="1"/>
  <c r="M8" i="82" s="1"/>
  <c r="N8" i="82" s="1"/>
  <c r="O8" i="82" s="1"/>
  <c r="P8" i="82" s="1"/>
  <c r="Q8" i="82" s="1"/>
  <c r="R8" i="82" s="1"/>
  <c r="S8" i="82" s="1"/>
  <c r="T8" i="82" s="1"/>
  <c r="U8" i="82" s="1"/>
  <c r="V8" i="82" s="1"/>
  <c r="W8" i="82" s="1"/>
  <c r="X8" i="82" s="1"/>
  <c r="Y8" i="82" s="1"/>
  <c r="Z8" i="82" s="1"/>
  <c r="AA8" i="82" s="1"/>
  <c r="AB8" i="82" s="1"/>
  <c r="AC8" i="82" s="1"/>
  <c r="AD8" i="82" s="1"/>
  <c r="AE8" i="82" s="1"/>
  <c r="AF8" i="82" s="1"/>
  <c r="AG8" i="82" s="1"/>
  <c r="C7" i="82"/>
  <c r="D7" i="82" s="1"/>
  <c r="E7" i="82" s="1"/>
  <c r="F7" i="82" s="1"/>
  <c r="G7" i="82" s="1"/>
  <c r="H7" i="82" s="1"/>
  <c r="I7" i="82" s="1"/>
  <c r="J7" i="82" s="1"/>
  <c r="K7" i="82" s="1"/>
  <c r="L7" i="82" s="1"/>
  <c r="M7" i="82" s="1"/>
  <c r="N7" i="82" s="1"/>
  <c r="O7" i="82" s="1"/>
  <c r="P7" i="82" s="1"/>
  <c r="Q7" i="82" s="1"/>
  <c r="R7" i="82" s="1"/>
  <c r="S7" i="82" s="1"/>
  <c r="T7" i="82" s="1"/>
  <c r="U7" i="82" s="1"/>
  <c r="V7" i="82" s="1"/>
  <c r="W7" i="82" s="1"/>
  <c r="X7" i="82" s="1"/>
  <c r="Y7" i="82" s="1"/>
  <c r="Z7" i="82" s="1"/>
  <c r="AA7" i="82" s="1"/>
  <c r="AB7" i="82" s="1"/>
  <c r="AC7" i="82" s="1"/>
  <c r="AD7" i="82" s="1"/>
  <c r="AE7" i="82" s="1"/>
  <c r="AF7" i="82" s="1"/>
  <c r="AG7" i="82" s="1"/>
  <c r="M4" i="82"/>
  <c r="C50" i="81"/>
  <c r="D50" i="81" s="1"/>
  <c r="E50" i="81" s="1"/>
  <c r="F50" i="81" s="1"/>
  <c r="G50" i="81" s="1"/>
  <c r="H50" i="81" s="1"/>
  <c r="I50" i="81" s="1"/>
  <c r="J50" i="81" s="1"/>
  <c r="K50" i="81" s="1"/>
  <c r="L50" i="81" s="1"/>
  <c r="M50" i="81" s="1"/>
  <c r="N50" i="81" s="1"/>
  <c r="O50" i="81" s="1"/>
  <c r="P50" i="81" s="1"/>
  <c r="Q50" i="81" s="1"/>
  <c r="R50" i="81" s="1"/>
  <c r="S50" i="81" s="1"/>
  <c r="T50" i="81" s="1"/>
  <c r="U50" i="81" s="1"/>
  <c r="V50" i="81" s="1"/>
  <c r="W50" i="81" s="1"/>
  <c r="X50" i="81" s="1"/>
  <c r="Y50" i="81" s="1"/>
  <c r="Z50" i="81" s="1"/>
  <c r="AA50" i="81" s="1"/>
  <c r="AB50" i="81" s="1"/>
  <c r="AC50" i="81" s="1"/>
  <c r="AD50" i="81" s="1"/>
  <c r="AE50" i="81" s="1"/>
  <c r="AF50" i="81" s="1"/>
  <c r="AG50" i="81" s="1"/>
  <c r="C49" i="81"/>
  <c r="D49" i="81" s="1"/>
  <c r="E49" i="81" s="1"/>
  <c r="F49" i="81" s="1"/>
  <c r="G49" i="81" s="1"/>
  <c r="H49" i="81" s="1"/>
  <c r="I49" i="81" s="1"/>
  <c r="J49" i="81" s="1"/>
  <c r="K49" i="81" s="1"/>
  <c r="L49" i="81" s="1"/>
  <c r="M49" i="81" s="1"/>
  <c r="N49" i="81" s="1"/>
  <c r="O49" i="81" s="1"/>
  <c r="P49" i="81" s="1"/>
  <c r="Q49" i="81" s="1"/>
  <c r="R49" i="81" s="1"/>
  <c r="S49" i="81" s="1"/>
  <c r="T49" i="81" s="1"/>
  <c r="U49" i="81" s="1"/>
  <c r="V49" i="81" s="1"/>
  <c r="W49" i="81" s="1"/>
  <c r="X49" i="81" s="1"/>
  <c r="Y49" i="81" s="1"/>
  <c r="Z49" i="81" s="1"/>
  <c r="AA49" i="81" s="1"/>
  <c r="AB49" i="81" s="1"/>
  <c r="AC49" i="81" s="1"/>
  <c r="AD49" i="81" s="1"/>
  <c r="AE49" i="81" s="1"/>
  <c r="AF49" i="81" s="1"/>
  <c r="AG49" i="81" s="1"/>
  <c r="AH41" i="81"/>
  <c r="C23" i="94" s="1"/>
  <c r="C40" i="81"/>
  <c r="D40" i="81" s="1"/>
  <c r="E40" i="81" s="1"/>
  <c r="F40" i="81" s="1"/>
  <c r="G40" i="81" s="1"/>
  <c r="H40" i="81" s="1"/>
  <c r="I40" i="81" s="1"/>
  <c r="J40" i="81" s="1"/>
  <c r="K40" i="81" s="1"/>
  <c r="L40" i="81" s="1"/>
  <c r="M40" i="81" s="1"/>
  <c r="N40" i="81" s="1"/>
  <c r="O40" i="81" s="1"/>
  <c r="P40" i="81" s="1"/>
  <c r="Q40" i="81" s="1"/>
  <c r="R40" i="81" s="1"/>
  <c r="S40" i="81" s="1"/>
  <c r="T40" i="81" s="1"/>
  <c r="U40" i="81" s="1"/>
  <c r="V40" i="81" s="1"/>
  <c r="W40" i="81" s="1"/>
  <c r="X40" i="81" s="1"/>
  <c r="Y40" i="81" s="1"/>
  <c r="Z40" i="81" s="1"/>
  <c r="AA40" i="81" s="1"/>
  <c r="AB40" i="81" s="1"/>
  <c r="AC40" i="81" s="1"/>
  <c r="AD40" i="81" s="1"/>
  <c r="AE40" i="81" s="1"/>
  <c r="AF40" i="81" s="1"/>
  <c r="AG40" i="81" s="1"/>
  <c r="C39" i="81"/>
  <c r="C21" i="81"/>
  <c r="D21" i="81" s="1"/>
  <c r="E21" i="81" s="1"/>
  <c r="F21" i="81" s="1"/>
  <c r="G21" i="81" s="1"/>
  <c r="H21" i="81" s="1"/>
  <c r="I21" i="81" s="1"/>
  <c r="J21" i="81" s="1"/>
  <c r="K21" i="81" s="1"/>
  <c r="L21" i="81" s="1"/>
  <c r="M21" i="81" s="1"/>
  <c r="N21" i="81" s="1"/>
  <c r="O21" i="81" s="1"/>
  <c r="P21" i="81" s="1"/>
  <c r="Q21" i="81" s="1"/>
  <c r="R21" i="81" s="1"/>
  <c r="S21" i="81" s="1"/>
  <c r="T21" i="81" s="1"/>
  <c r="U21" i="81" s="1"/>
  <c r="V21" i="81" s="1"/>
  <c r="W21" i="81" s="1"/>
  <c r="X21" i="81" s="1"/>
  <c r="Y21" i="81" s="1"/>
  <c r="Z21" i="81" s="1"/>
  <c r="AA21" i="81" s="1"/>
  <c r="AB21" i="81" s="1"/>
  <c r="AC21" i="81" s="1"/>
  <c r="AD21" i="81" s="1"/>
  <c r="AE21" i="81" s="1"/>
  <c r="AF21" i="81" s="1"/>
  <c r="AG21" i="81" s="1"/>
  <c r="C20" i="81"/>
  <c r="D39" i="81" s="1"/>
  <c r="AH13" i="81"/>
  <c r="C19" i="94" s="1"/>
  <c r="AH9" i="81"/>
  <c r="C11" i="94" s="1"/>
  <c r="C8" i="81"/>
  <c r="D8" i="81" s="1"/>
  <c r="E8" i="81" s="1"/>
  <c r="F8" i="81" s="1"/>
  <c r="G8" i="81" s="1"/>
  <c r="H8" i="81" s="1"/>
  <c r="I8" i="81" s="1"/>
  <c r="J8" i="81" s="1"/>
  <c r="K8" i="81" s="1"/>
  <c r="L8" i="81" s="1"/>
  <c r="M8" i="81" s="1"/>
  <c r="N8" i="81" s="1"/>
  <c r="O8" i="81" s="1"/>
  <c r="P8" i="81" s="1"/>
  <c r="Q8" i="81" s="1"/>
  <c r="R8" i="81" s="1"/>
  <c r="S8" i="81" s="1"/>
  <c r="T8" i="81" s="1"/>
  <c r="U8" i="81" s="1"/>
  <c r="V8" i="81" s="1"/>
  <c r="W8" i="81" s="1"/>
  <c r="X8" i="81" s="1"/>
  <c r="Y8" i="81" s="1"/>
  <c r="Z8" i="81" s="1"/>
  <c r="AA8" i="81" s="1"/>
  <c r="AB8" i="81" s="1"/>
  <c r="AC8" i="81" s="1"/>
  <c r="AD8" i="81" s="1"/>
  <c r="AE8" i="81" s="1"/>
  <c r="AF8" i="81" s="1"/>
  <c r="AG8" i="81" s="1"/>
  <c r="G7" i="81"/>
  <c r="H7" i="81" s="1"/>
  <c r="I7" i="81" s="1"/>
  <c r="J7" i="81" s="1"/>
  <c r="K7" i="81" s="1"/>
  <c r="L7" i="81" s="1"/>
  <c r="M7" i="81" s="1"/>
  <c r="N7" i="81" s="1"/>
  <c r="O7" i="81" s="1"/>
  <c r="P7" i="81" s="1"/>
  <c r="Q7" i="81" s="1"/>
  <c r="R7" i="81" s="1"/>
  <c r="S7" i="81" s="1"/>
  <c r="T7" i="81" s="1"/>
  <c r="U7" i="81" s="1"/>
  <c r="V7" i="81" s="1"/>
  <c r="W7" i="81" s="1"/>
  <c r="X7" i="81" s="1"/>
  <c r="Y7" i="81" s="1"/>
  <c r="Z7" i="81" s="1"/>
  <c r="AA7" i="81" s="1"/>
  <c r="AB7" i="81" s="1"/>
  <c r="AC7" i="81" s="1"/>
  <c r="AD7" i="81" s="1"/>
  <c r="AE7" i="81" s="1"/>
  <c r="AF7" i="81" s="1"/>
  <c r="AG7" i="81" s="1"/>
  <c r="M4" i="81"/>
  <c r="C50" i="80"/>
  <c r="D50" i="80" s="1"/>
  <c r="E50" i="80" s="1"/>
  <c r="F50" i="80" s="1"/>
  <c r="G50" i="80" s="1"/>
  <c r="H50" i="80" s="1"/>
  <c r="I50" i="80" s="1"/>
  <c r="J50" i="80" s="1"/>
  <c r="K50" i="80" s="1"/>
  <c r="L50" i="80" s="1"/>
  <c r="M50" i="80" s="1"/>
  <c r="N50" i="80" s="1"/>
  <c r="O50" i="80" s="1"/>
  <c r="P50" i="80" s="1"/>
  <c r="Q50" i="80" s="1"/>
  <c r="R50" i="80" s="1"/>
  <c r="S50" i="80" s="1"/>
  <c r="T50" i="80" s="1"/>
  <c r="U50" i="80" s="1"/>
  <c r="V50" i="80" s="1"/>
  <c r="W50" i="80" s="1"/>
  <c r="X50" i="80" s="1"/>
  <c r="Y50" i="80" s="1"/>
  <c r="Z50" i="80" s="1"/>
  <c r="AA50" i="80" s="1"/>
  <c r="AB50" i="80" s="1"/>
  <c r="AC50" i="80" s="1"/>
  <c r="AD50" i="80" s="1"/>
  <c r="AE50" i="80" s="1"/>
  <c r="AF50" i="80" s="1"/>
  <c r="AG50" i="80" s="1"/>
  <c r="C49" i="80"/>
  <c r="D49" i="80" s="1"/>
  <c r="E49" i="80" s="1"/>
  <c r="F49" i="80" s="1"/>
  <c r="G49" i="80" s="1"/>
  <c r="H49" i="80" s="1"/>
  <c r="I49" i="80" s="1"/>
  <c r="J49" i="80" s="1"/>
  <c r="K49" i="80" s="1"/>
  <c r="L49" i="80" s="1"/>
  <c r="M49" i="80" s="1"/>
  <c r="N49" i="80" s="1"/>
  <c r="O49" i="80" s="1"/>
  <c r="P49" i="80" s="1"/>
  <c r="Q49" i="80" s="1"/>
  <c r="R49" i="80" s="1"/>
  <c r="S49" i="80" s="1"/>
  <c r="T49" i="80" s="1"/>
  <c r="U49" i="80" s="1"/>
  <c r="V49" i="80" s="1"/>
  <c r="W49" i="80" s="1"/>
  <c r="X49" i="80" s="1"/>
  <c r="Y49" i="80" s="1"/>
  <c r="Z49" i="80" s="1"/>
  <c r="AA49" i="80" s="1"/>
  <c r="AB49" i="80" s="1"/>
  <c r="AC49" i="80" s="1"/>
  <c r="AD49" i="80" s="1"/>
  <c r="AE49" i="80" s="1"/>
  <c r="AF49" i="80" s="1"/>
  <c r="AG49" i="80" s="1"/>
  <c r="AH41" i="80"/>
  <c r="C23" i="93" s="1"/>
  <c r="C39" i="80"/>
  <c r="C21" i="80"/>
  <c r="D21" i="80" s="1"/>
  <c r="E21" i="80" s="1"/>
  <c r="F21" i="80" s="1"/>
  <c r="G21" i="80" s="1"/>
  <c r="H21" i="80" s="1"/>
  <c r="I21" i="80" s="1"/>
  <c r="J21" i="80" s="1"/>
  <c r="K21" i="80" s="1"/>
  <c r="L21" i="80" s="1"/>
  <c r="M21" i="80" s="1"/>
  <c r="N21" i="80" s="1"/>
  <c r="O21" i="80" s="1"/>
  <c r="P21" i="80" s="1"/>
  <c r="Q21" i="80" s="1"/>
  <c r="R21" i="80" s="1"/>
  <c r="S21" i="80" s="1"/>
  <c r="T21" i="80" s="1"/>
  <c r="U21" i="80" s="1"/>
  <c r="V21" i="80" s="1"/>
  <c r="W21" i="80" s="1"/>
  <c r="X21" i="80" s="1"/>
  <c r="Y21" i="80" s="1"/>
  <c r="Z21" i="80" s="1"/>
  <c r="AA21" i="80" s="1"/>
  <c r="AB21" i="80" s="1"/>
  <c r="AC21" i="80" s="1"/>
  <c r="AD21" i="80" s="1"/>
  <c r="AE21" i="80" s="1"/>
  <c r="AF21" i="80" s="1"/>
  <c r="AG21" i="80" s="1"/>
  <c r="C20" i="80"/>
  <c r="D39" i="80" s="1"/>
  <c r="AH9" i="80"/>
  <c r="C11" i="93" s="1"/>
  <c r="C8" i="80"/>
  <c r="D8" i="80" s="1"/>
  <c r="E8" i="80" s="1"/>
  <c r="F8" i="80" s="1"/>
  <c r="G8" i="80" s="1"/>
  <c r="H8" i="80" s="1"/>
  <c r="I8" i="80" s="1"/>
  <c r="J8" i="80" s="1"/>
  <c r="K8" i="80" s="1"/>
  <c r="L8" i="80" s="1"/>
  <c r="M8" i="80" s="1"/>
  <c r="N8" i="80" s="1"/>
  <c r="O8" i="80" s="1"/>
  <c r="P8" i="80" s="1"/>
  <c r="Q8" i="80" s="1"/>
  <c r="R8" i="80" s="1"/>
  <c r="S8" i="80" s="1"/>
  <c r="T8" i="80" s="1"/>
  <c r="U8" i="80" s="1"/>
  <c r="V8" i="80" s="1"/>
  <c r="W8" i="80" s="1"/>
  <c r="X8" i="80" s="1"/>
  <c r="Y8" i="80" s="1"/>
  <c r="Z8" i="80" s="1"/>
  <c r="AA8" i="80" s="1"/>
  <c r="AB8" i="80" s="1"/>
  <c r="AC8" i="80" s="1"/>
  <c r="AD8" i="80" s="1"/>
  <c r="AE8" i="80" s="1"/>
  <c r="AF8" i="80" s="1"/>
  <c r="AG8" i="80" s="1"/>
  <c r="C7" i="80"/>
  <c r="D7" i="80" s="1"/>
  <c r="E7" i="80" s="1"/>
  <c r="F7" i="80" s="1"/>
  <c r="G7" i="80" s="1"/>
  <c r="H7" i="80" s="1"/>
  <c r="I7" i="80" s="1"/>
  <c r="J7" i="80" s="1"/>
  <c r="K7" i="80" s="1"/>
  <c r="L7" i="80" s="1"/>
  <c r="M7" i="80" s="1"/>
  <c r="N7" i="80" s="1"/>
  <c r="O7" i="80" s="1"/>
  <c r="P7" i="80" s="1"/>
  <c r="Q7" i="80" s="1"/>
  <c r="R7" i="80" s="1"/>
  <c r="S7" i="80" s="1"/>
  <c r="T7" i="80" s="1"/>
  <c r="U7" i="80" s="1"/>
  <c r="V7" i="80" s="1"/>
  <c r="W7" i="80" s="1"/>
  <c r="X7" i="80" s="1"/>
  <c r="Y7" i="80" s="1"/>
  <c r="Z7" i="80" s="1"/>
  <c r="AA7" i="80" s="1"/>
  <c r="AB7" i="80" s="1"/>
  <c r="AC7" i="80" s="1"/>
  <c r="AD7" i="80" s="1"/>
  <c r="AE7" i="80" s="1"/>
  <c r="AF7" i="80" s="1"/>
  <c r="AG7" i="80" s="1"/>
  <c r="M4" i="80"/>
  <c r="AH51" i="79"/>
  <c r="C50" i="79"/>
  <c r="D50" i="79" s="1"/>
  <c r="E50" i="79" s="1"/>
  <c r="F50" i="79" s="1"/>
  <c r="G50" i="79" s="1"/>
  <c r="H50" i="79" s="1"/>
  <c r="I50" i="79" s="1"/>
  <c r="J50" i="79" s="1"/>
  <c r="K50" i="79" s="1"/>
  <c r="L50" i="79" s="1"/>
  <c r="M50" i="79" s="1"/>
  <c r="N50" i="79" s="1"/>
  <c r="O50" i="79" s="1"/>
  <c r="P50" i="79" s="1"/>
  <c r="Q50" i="79" s="1"/>
  <c r="R50" i="79" s="1"/>
  <c r="S50" i="79" s="1"/>
  <c r="T50" i="79" s="1"/>
  <c r="U50" i="79" s="1"/>
  <c r="V50" i="79" s="1"/>
  <c r="W50" i="79" s="1"/>
  <c r="X50" i="79" s="1"/>
  <c r="Y50" i="79" s="1"/>
  <c r="Z50" i="79" s="1"/>
  <c r="AA50" i="79" s="1"/>
  <c r="AB50" i="79" s="1"/>
  <c r="AC50" i="79" s="1"/>
  <c r="AD50" i="79" s="1"/>
  <c r="AE50" i="79" s="1"/>
  <c r="AF50" i="79" s="1"/>
  <c r="AG50" i="79" s="1"/>
  <c r="C49" i="79"/>
  <c r="D49" i="79" s="1"/>
  <c r="E49" i="79" s="1"/>
  <c r="F49" i="79" s="1"/>
  <c r="G49" i="79" s="1"/>
  <c r="H49" i="79" s="1"/>
  <c r="I49" i="79" s="1"/>
  <c r="J49" i="79" s="1"/>
  <c r="K49" i="79" s="1"/>
  <c r="L49" i="79" s="1"/>
  <c r="M49" i="79" s="1"/>
  <c r="N49" i="79" s="1"/>
  <c r="O49" i="79" s="1"/>
  <c r="P49" i="79" s="1"/>
  <c r="Q49" i="79" s="1"/>
  <c r="R49" i="79" s="1"/>
  <c r="S49" i="79" s="1"/>
  <c r="T49" i="79" s="1"/>
  <c r="U49" i="79" s="1"/>
  <c r="V49" i="79" s="1"/>
  <c r="W49" i="79" s="1"/>
  <c r="X49" i="79" s="1"/>
  <c r="Y49" i="79" s="1"/>
  <c r="Z49" i="79" s="1"/>
  <c r="AA49" i="79" s="1"/>
  <c r="AB49" i="79" s="1"/>
  <c r="AC49" i="79" s="1"/>
  <c r="AD49" i="79" s="1"/>
  <c r="AE49" i="79" s="1"/>
  <c r="AF49" i="79" s="1"/>
  <c r="AG49" i="79" s="1"/>
  <c r="AH41" i="79"/>
  <c r="C23" i="92" s="1"/>
  <c r="C40" i="79"/>
  <c r="D40" i="79" s="1"/>
  <c r="E40" i="79" s="1"/>
  <c r="F40" i="79" s="1"/>
  <c r="G40" i="79" s="1"/>
  <c r="H40" i="79" s="1"/>
  <c r="I40" i="79" s="1"/>
  <c r="J40" i="79" s="1"/>
  <c r="K40" i="79" s="1"/>
  <c r="L40" i="79" s="1"/>
  <c r="M40" i="79" s="1"/>
  <c r="N40" i="79" s="1"/>
  <c r="O40" i="79" s="1"/>
  <c r="P40" i="79" s="1"/>
  <c r="Q40" i="79" s="1"/>
  <c r="R40" i="79" s="1"/>
  <c r="S40" i="79" s="1"/>
  <c r="T40" i="79" s="1"/>
  <c r="U40" i="79" s="1"/>
  <c r="V40" i="79" s="1"/>
  <c r="W40" i="79" s="1"/>
  <c r="X40" i="79" s="1"/>
  <c r="Y40" i="79" s="1"/>
  <c r="Z40" i="79" s="1"/>
  <c r="AA40" i="79" s="1"/>
  <c r="AB40" i="79" s="1"/>
  <c r="AC40" i="79" s="1"/>
  <c r="AD40" i="79" s="1"/>
  <c r="AE40" i="79" s="1"/>
  <c r="AF40" i="79" s="1"/>
  <c r="AG40" i="79" s="1"/>
  <c r="C39" i="79"/>
  <c r="C21" i="79"/>
  <c r="D21" i="79" s="1"/>
  <c r="E21" i="79" s="1"/>
  <c r="F21" i="79" s="1"/>
  <c r="G21" i="79" s="1"/>
  <c r="H21" i="79" s="1"/>
  <c r="I21" i="79" s="1"/>
  <c r="J21" i="79" s="1"/>
  <c r="K21" i="79" s="1"/>
  <c r="L21" i="79" s="1"/>
  <c r="M21" i="79" s="1"/>
  <c r="N21" i="79" s="1"/>
  <c r="O21" i="79" s="1"/>
  <c r="P21" i="79" s="1"/>
  <c r="Q21" i="79" s="1"/>
  <c r="R21" i="79" s="1"/>
  <c r="S21" i="79" s="1"/>
  <c r="T21" i="79" s="1"/>
  <c r="U21" i="79" s="1"/>
  <c r="V21" i="79" s="1"/>
  <c r="W21" i="79" s="1"/>
  <c r="X21" i="79" s="1"/>
  <c r="Y21" i="79" s="1"/>
  <c r="Z21" i="79" s="1"/>
  <c r="AA21" i="79" s="1"/>
  <c r="AB21" i="79" s="1"/>
  <c r="AC21" i="79" s="1"/>
  <c r="AD21" i="79" s="1"/>
  <c r="AE21" i="79" s="1"/>
  <c r="AF21" i="79" s="1"/>
  <c r="AG21" i="79" s="1"/>
  <c r="C20" i="79"/>
  <c r="D39" i="79" s="1"/>
  <c r="C8" i="79"/>
  <c r="D8" i="79" s="1"/>
  <c r="E8" i="79" s="1"/>
  <c r="F8" i="79" s="1"/>
  <c r="G8" i="79" s="1"/>
  <c r="H8" i="79" s="1"/>
  <c r="I8" i="79" s="1"/>
  <c r="J8" i="79" s="1"/>
  <c r="K8" i="79" s="1"/>
  <c r="L8" i="79" s="1"/>
  <c r="M8" i="79" s="1"/>
  <c r="N8" i="79" s="1"/>
  <c r="O8" i="79" s="1"/>
  <c r="P8" i="79" s="1"/>
  <c r="Q8" i="79" s="1"/>
  <c r="R8" i="79" s="1"/>
  <c r="S8" i="79" s="1"/>
  <c r="T8" i="79" s="1"/>
  <c r="U8" i="79" s="1"/>
  <c r="V8" i="79" s="1"/>
  <c r="W8" i="79" s="1"/>
  <c r="X8" i="79" s="1"/>
  <c r="Y8" i="79" s="1"/>
  <c r="Z8" i="79" s="1"/>
  <c r="AA8" i="79" s="1"/>
  <c r="AB8" i="79" s="1"/>
  <c r="AC8" i="79" s="1"/>
  <c r="AD8" i="79" s="1"/>
  <c r="AE8" i="79" s="1"/>
  <c r="AF8" i="79" s="1"/>
  <c r="AG8" i="79" s="1"/>
  <c r="C7" i="79"/>
  <c r="D7" i="79" s="1"/>
  <c r="E7" i="79" s="1"/>
  <c r="F7" i="79" s="1"/>
  <c r="G7" i="79" s="1"/>
  <c r="H7" i="79" s="1"/>
  <c r="I7" i="79" s="1"/>
  <c r="J7" i="79" s="1"/>
  <c r="K7" i="79" s="1"/>
  <c r="L7" i="79" s="1"/>
  <c r="M7" i="79" s="1"/>
  <c r="N7" i="79" s="1"/>
  <c r="O7" i="79" s="1"/>
  <c r="P7" i="79" s="1"/>
  <c r="Q7" i="79" s="1"/>
  <c r="R7" i="79" s="1"/>
  <c r="S7" i="79" s="1"/>
  <c r="T7" i="79" s="1"/>
  <c r="U7" i="79" s="1"/>
  <c r="V7" i="79" s="1"/>
  <c r="W7" i="79" s="1"/>
  <c r="X7" i="79" s="1"/>
  <c r="Y7" i="79" s="1"/>
  <c r="Z7" i="79" s="1"/>
  <c r="AA7" i="79" s="1"/>
  <c r="AB7" i="79" s="1"/>
  <c r="AC7" i="79" s="1"/>
  <c r="AD7" i="79" s="1"/>
  <c r="AE7" i="79" s="1"/>
  <c r="AF7" i="79" s="1"/>
  <c r="AG7" i="79" s="1"/>
  <c r="M4" i="79"/>
  <c r="C50" i="78"/>
  <c r="D50" i="78" s="1"/>
  <c r="E50" i="78" s="1"/>
  <c r="F50" i="78" s="1"/>
  <c r="G50" i="78" s="1"/>
  <c r="H50" i="78" s="1"/>
  <c r="I50" i="78" s="1"/>
  <c r="J50" i="78" s="1"/>
  <c r="K50" i="78" s="1"/>
  <c r="L50" i="78" s="1"/>
  <c r="M50" i="78" s="1"/>
  <c r="N50" i="78" s="1"/>
  <c r="O50" i="78" s="1"/>
  <c r="P50" i="78" s="1"/>
  <c r="Q50" i="78" s="1"/>
  <c r="R50" i="78" s="1"/>
  <c r="S50" i="78" s="1"/>
  <c r="T50" i="78" s="1"/>
  <c r="U50" i="78" s="1"/>
  <c r="V50" i="78" s="1"/>
  <c r="W50" i="78" s="1"/>
  <c r="X50" i="78" s="1"/>
  <c r="Y50" i="78" s="1"/>
  <c r="Z50" i="78" s="1"/>
  <c r="AA50" i="78" s="1"/>
  <c r="AB50" i="78" s="1"/>
  <c r="AC50" i="78" s="1"/>
  <c r="AD50" i="78" s="1"/>
  <c r="AE50" i="78" s="1"/>
  <c r="AF50" i="78" s="1"/>
  <c r="AG50" i="78" s="1"/>
  <c r="C49" i="78"/>
  <c r="D49" i="78" s="1"/>
  <c r="E49" i="78" s="1"/>
  <c r="F49" i="78" s="1"/>
  <c r="G49" i="78" s="1"/>
  <c r="H49" i="78" s="1"/>
  <c r="I49" i="78" s="1"/>
  <c r="J49" i="78" s="1"/>
  <c r="K49" i="78" s="1"/>
  <c r="L49" i="78" s="1"/>
  <c r="M49" i="78" s="1"/>
  <c r="N49" i="78" s="1"/>
  <c r="O49" i="78" s="1"/>
  <c r="P49" i="78" s="1"/>
  <c r="Q49" i="78" s="1"/>
  <c r="R49" i="78" s="1"/>
  <c r="S49" i="78" s="1"/>
  <c r="T49" i="78" s="1"/>
  <c r="U49" i="78" s="1"/>
  <c r="V49" i="78" s="1"/>
  <c r="W49" i="78" s="1"/>
  <c r="X49" i="78" s="1"/>
  <c r="Y49" i="78" s="1"/>
  <c r="Z49" i="78" s="1"/>
  <c r="AA49" i="78" s="1"/>
  <c r="AB49" i="78" s="1"/>
  <c r="AC49" i="78" s="1"/>
  <c r="AD49" i="78" s="1"/>
  <c r="AE49" i="78" s="1"/>
  <c r="AF49" i="78" s="1"/>
  <c r="AG49" i="78" s="1"/>
  <c r="AH41" i="78"/>
  <c r="C23" i="91" s="1"/>
  <c r="C40" i="78"/>
  <c r="D40" i="78" s="1"/>
  <c r="E40" i="78" s="1"/>
  <c r="F40" i="78" s="1"/>
  <c r="G40" i="78" s="1"/>
  <c r="H40" i="78" s="1"/>
  <c r="I40" i="78" s="1"/>
  <c r="J40" i="78" s="1"/>
  <c r="K40" i="78" s="1"/>
  <c r="L40" i="78" s="1"/>
  <c r="M40" i="78" s="1"/>
  <c r="N40" i="78" s="1"/>
  <c r="O40" i="78" s="1"/>
  <c r="P40" i="78" s="1"/>
  <c r="Q40" i="78" s="1"/>
  <c r="R40" i="78" s="1"/>
  <c r="S40" i="78" s="1"/>
  <c r="T40" i="78" s="1"/>
  <c r="U40" i="78" s="1"/>
  <c r="V40" i="78" s="1"/>
  <c r="W40" i="78" s="1"/>
  <c r="X40" i="78" s="1"/>
  <c r="Y40" i="78" s="1"/>
  <c r="Z40" i="78" s="1"/>
  <c r="AA40" i="78" s="1"/>
  <c r="AB40" i="78" s="1"/>
  <c r="AC40" i="78" s="1"/>
  <c r="AD40" i="78" s="1"/>
  <c r="AE40" i="78" s="1"/>
  <c r="AF40" i="78" s="1"/>
  <c r="AG40" i="78" s="1"/>
  <c r="C39" i="78"/>
  <c r="AH22" i="78"/>
  <c r="C21" i="78"/>
  <c r="D21" i="78" s="1"/>
  <c r="E21" i="78" s="1"/>
  <c r="F21" i="78" s="1"/>
  <c r="G21" i="78" s="1"/>
  <c r="H21" i="78" s="1"/>
  <c r="I21" i="78" s="1"/>
  <c r="J21" i="78" s="1"/>
  <c r="K21" i="78" s="1"/>
  <c r="L21" i="78" s="1"/>
  <c r="M21" i="78" s="1"/>
  <c r="N21" i="78" s="1"/>
  <c r="O21" i="78" s="1"/>
  <c r="P21" i="78" s="1"/>
  <c r="Q21" i="78" s="1"/>
  <c r="R21" i="78" s="1"/>
  <c r="S21" i="78" s="1"/>
  <c r="T21" i="78" s="1"/>
  <c r="U21" i="78" s="1"/>
  <c r="V21" i="78" s="1"/>
  <c r="W21" i="78" s="1"/>
  <c r="X21" i="78" s="1"/>
  <c r="Y21" i="78" s="1"/>
  <c r="Z21" i="78" s="1"/>
  <c r="AA21" i="78" s="1"/>
  <c r="AB21" i="78" s="1"/>
  <c r="AC21" i="78" s="1"/>
  <c r="AD21" i="78" s="1"/>
  <c r="AE21" i="78" s="1"/>
  <c r="AF21" i="78" s="1"/>
  <c r="AG21" i="78" s="1"/>
  <c r="C20" i="78"/>
  <c r="D39" i="78" s="1"/>
  <c r="AH9" i="78"/>
  <c r="C11" i="91" s="1"/>
  <c r="C8" i="78"/>
  <c r="D8" i="78" s="1"/>
  <c r="E8" i="78" s="1"/>
  <c r="F8" i="78" s="1"/>
  <c r="G8" i="78" s="1"/>
  <c r="H8" i="78" s="1"/>
  <c r="I8" i="78" s="1"/>
  <c r="J8" i="78" s="1"/>
  <c r="K8" i="78" s="1"/>
  <c r="L8" i="78" s="1"/>
  <c r="M8" i="78" s="1"/>
  <c r="N8" i="78" s="1"/>
  <c r="O8" i="78" s="1"/>
  <c r="P8" i="78" s="1"/>
  <c r="Q8" i="78" s="1"/>
  <c r="R8" i="78" s="1"/>
  <c r="S8" i="78" s="1"/>
  <c r="T8" i="78" s="1"/>
  <c r="U8" i="78" s="1"/>
  <c r="V8" i="78" s="1"/>
  <c r="W8" i="78" s="1"/>
  <c r="X8" i="78" s="1"/>
  <c r="Y8" i="78" s="1"/>
  <c r="Z8" i="78" s="1"/>
  <c r="AA8" i="78" s="1"/>
  <c r="AB8" i="78" s="1"/>
  <c r="AC8" i="78" s="1"/>
  <c r="AD8" i="78" s="1"/>
  <c r="AE8" i="78" s="1"/>
  <c r="AF8" i="78" s="1"/>
  <c r="AG8" i="78" s="1"/>
  <c r="C7" i="78"/>
  <c r="D7" i="78" s="1"/>
  <c r="E7" i="78" s="1"/>
  <c r="F7" i="78" s="1"/>
  <c r="G7" i="78" s="1"/>
  <c r="H7" i="78" s="1"/>
  <c r="I7" i="78" s="1"/>
  <c r="J7" i="78" s="1"/>
  <c r="K7" i="78" s="1"/>
  <c r="L7" i="78" s="1"/>
  <c r="M7" i="78" s="1"/>
  <c r="N7" i="78" s="1"/>
  <c r="O7" i="78" s="1"/>
  <c r="P7" i="78" s="1"/>
  <c r="Q7" i="78" s="1"/>
  <c r="R7" i="78" s="1"/>
  <c r="S7" i="78" s="1"/>
  <c r="T7" i="78" s="1"/>
  <c r="U7" i="78" s="1"/>
  <c r="V7" i="78" s="1"/>
  <c r="W7" i="78" s="1"/>
  <c r="X7" i="78" s="1"/>
  <c r="Y7" i="78" s="1"/>
  <c r="Z7" i="78" s="1"/>
  <c r="AA7" i="78" s="1"/>
  <c r="AB7" i="78" s="1"/>
  <c r="AC7" i="78" s="1"/>
  <c r="AD7" i="78" s="1"/>
  <c r="AE7" i="78" s="1"/>
  <c r="AF7" i="78" s="1"/>
  <c r="AG7" i="78" s="1"/>
  <c r="M4" i="78"/>
  <c r="AH51" i="77"/>
  <c r="AI51" i="77" s="1"/>
  <c r="B51" i="78" s="1"/>
  <c r="AI51" i="78" s="1"/>
  <c r="C50" i="77"/>
  <c r="D50" i="77" s="1"/>
  <c r="E50" i="77" s="1"/>
  <c r="F50" i="77" s="1"/>
  <c r="G50" i="77" s="1"/>
  <c r="H50" i="77" s="1"/>
  <c r="I50" i="77" s="1"/>
  <c r="J50" i="77" s="1"/>
  <c r="K50" i="77" s="1"/>
  <c r="L50" i="77" s="1"/>
  <c r="M50" i="77" s="1"/>
  <c r="N50" i="77" s="1"/>
  <c r="O50" i="77" s="1"/>
  <c r="P50" i="77" s="1"/>
  <c r="Q50" i="77" s="1"/>
  <c r="R50" i="77" s="1"/>
  <c r="S50" i="77" s="1"/>
  <c r="T50" i="77" s="1"/>
  <c r="U50" i="77" s="1"/>
  <c r="V50" i="77" s="1"/>
  <c r="W50" i="77" s="1"/>
  <c r="X50" i="77" s="1"/>
  <c r="Y50" i="77" s="1"/>
  <c r="Z50" i="77" s="1"/>
  <c r="AA50" i="77" s="1"/>
  <c r="AB50" i="77" s="1"/>
  <c r="AC50" i="77" s="1"/>
  <c r="AD50" i="77" s="1"/>
  <c r="AE50" i="77" s="1"/>
  <c r="AF50" i="77" s="1"/>
  <c r="AG50" i="77" s="1"/>
  <c r="C49" i="77"/>
  <c r="D49" i="77" s="1"/>
  <c r="E49" i="77" s="1"/>
  <c r="F49" i="77" s="1"/>
  <c r="G49" i="77" s="1"/>
  <c r="H49" i="77" s="1"/>
  <c r="I49" i="77" s="1"/>
  <c r="J49" i="77" s="1"/>
  <c r="K49" i="77" s="1"/>
  <c r="L49" i="77" s="1"/>
  <c r="M49" i="77" s="1"/>
  <c r="N49" i="77" s="1"/>
  <c r="O49" i="77" s="1"/>
  <c r="P49" i="77" s="1"/>
  <c r="Q49" i="77" s="1"/>
  <c r="R49" i="77" s="1"/>
  <c r="S49" i="77" s="1"/>
  <c r="T49" i="77" s="1"/>
  <c r="U49" i="77" s="1"/>
  <c r="V49" i="77" s="1"/>
  <c r="W49" i="77" s="1"/>
  <c r="X49" i="77" s="1"/>
  <c r="Y49" i="77" s="1"/>
  <c r="Z49" i="77" s="1"/>
  <c r="AA49" i="77" s="1"/>
  <c r="AB49" i="77" s="1"/>
  <c r="AC49" i="77" s="1"/>
  <c r="AD49" i="77" s="1"/>
  <c r="AE49" i="77" s="1"/>
  <c r="AF49" i="77" s="1"/>
  <c r="AG49" i="77" s="1"/>
  <c r="AH41" i="77"/>
  <c r="C23" i="90" s="1"/>
  <c r="C40" i="77"/>
  <c r="D40" i="77" s="1"/>
  <c r="E40" i="77" s="1"/>
  <c r="F40" i="77" s="1"/>
  <c r="G40" i="77" s="1"/>
  <c r="H40" i="77" s="1"/>
  <c r="I40" i="77" s="1"/>
  <c r="J40" i="77" s="1"/>
  <c r="K40" i="77" s="1"/>
  <c r="L40" i="77" s="1"/>
  <c r="M40" i="77" s="1"/>
  <c r="N40" i="77" s="1"/>
  <c r="O40" i="77" s="1"/>
  <c r="P40" i="77" s="1"/>
  <c r="Q40" i="77" s="1"/>
  <c r="R40" i="77" s="1"/>
  <c r="S40" i="77" s="1"/>
  <c r="T40" i="77" s="1"/>
  <c r="U40" i="77" s="1"/>
  <c r="V40" i="77" s="1"/>
  <c r="W40" i="77" s="1"/>
  <c r="X40" i="77" s="1"/>
  <c r="Y40" i="77" s="1"/>
  <c r="Z40" i="77" s="1"/>
  <c r="AA40" i="77" s="1"/>
  <c r="AB40" i="77" s="1"/>
  <c r="AC40" i="77" s="1"/>
  <c r="AD40" i="77" s="1"/>
  <c r="AE40" i="77" s="1"/>
  <c r="AF40" i="77" s="1"/>
  <c r="AG40" i="77" s="1"/>
  <c r="C39" i="77"/>
  <c r="C21" i="77"/>
  <c r="D21" i="77" s="1"/>
  <c r="E21" i="77" s="1"/>
  <c r="F21" i="77" s="1"/>
  <c r="G21" i="77" s="1"/>
  <c r="H21" i="77" s="1"/>
  <c r="I21" i="77" s="1"/>
  <c r="J21" i="77" s="1"/>
  <c r="K21" i="77" s="1"/>
  <c r="L21" i="77" s="1"/>
  <c r="M21" i="77" s="1"/>
  <c r="N21" i="77" s="1"/>
  <c r="O21" i="77" s="1"/>
  <c r="P21" i="77" s="1"/>
  <c r="Q21" i="77" s="1"/>
  <c r="R21" i="77" s="1"/>
  <c r="S21" i="77" s="1"/>
  <c r="T21" i="77" s="1"/>
  <c r="U21" i="77" s="1"/>
  <c r="V21" i="77" s="1"/>
  <c r="W21" i="77" s="1"/>
  <c r="X21" i="77" s="1"/>
  <c r="Y21" i="77" s="1"/>
  <c r="Z21" i="77" s="1"/>
  <c r="AA21" i="77" s="1"/>
  <c r="AB21" i="77" s="1"/>
  <c r="AC21" i="77" s="1"/>
  <c r="AD21" i="77" s="1"/>
  <c r="AE21" i="77" s="1"/>
  <c r="AF21" i="77" s="1"/>
  <c r="AG21" i="77" s="1"/>
  <c r="C20" i="77"/>
  <c r="D39" i="77" s="1"/>
  <c r="C8" i="77"/>
  <c r="D8" i="77" s="1"/>
  <c r="E8" i="77" s="1"/>
  <c r="F8" i="77" s="1"/>
  <c r="G8" i="77" s="1"/>
  <c r="H8" i="77" s="1"/>
  <c r="I8" i="77" s="1"/>
  <c r="J8" i="77" s="1"/>
  <c r="K8" i="77" s="1"/>
  <c r="L8" i="77" s="1"/>
  <c r="M8" i="77" s="1"/>
  <c r="N8" i="77" s="1"/>
  <c r="O8" i="77" s="1"/>
  <c r="P8" i="77" s="1"/>
  <c r="Q8" i="77" s="1"/>
  <c r="R8" i="77" s="1"/>
  <c r="S8" i="77" s="1"/>
  <c r="T8" i="77" s="1"/>
  <c r="U8" i="77" s="1"/>
  <c r="V8" i="77" s="1"/>
  <c r="W8" i="77" s="1"/>
  <c r="X8" i="77" s="1"/>
  <c r="Y8" i="77" s="1"/>
  <c r="Z8" i="77" s="1"/>
  <c r="AA8" i="77" s="1"/>
  <c r="AB8" i="77" s="1"/>
  <c r="AC8" i="77" s="1"/>
  <c r="AD8" i="77" s="1"/>
  <c r="AE8" i="77" s="1"/>
  <c r="AF8" i="77" s="1"/>
  <c r="AG8" i="77" s="1"/>
  <c r="C7" i="77"/>
  <c r="D7" i="77" s="1"/>
  <c r="E7" i="77" s="1"/>
  <c r="F7" i="77" s="1"/>
  <c r="G7" i="77" s="1"/>
  <c r="H7" i="77" s="1"/>
  <c r="I7" i="77" s="1"/>
  <c r="J7" i="77" s="1"/>
  <c r="K7" i="77" s="1"/>
  <c r="L7" i="77" s="1"/>
  <c r="M7" i="77" s="1"/>
  <c r="N7" i="77" s="1"/>
  <c r="O7" i="77" s="1"/>
  <c r="P7" i="77" s="1"/>
  <c r="Q7" i="77" s="1"/>
  <c r="R7" i="77" s="1"/>
  <c r="S7" i="77" s="1"/>
  <c r="T7" i="77" s="1"/>
  <c r="U7" i="77" s="1"/>
  <c r="V7" i="77" s="1"/>
  <c r="W7" i="77" s="1"/>
  <c r="X7" i="77" s="1"/>
  <c r="Y7" i="77" s="1"/>
  <c r="Z7" i="77" s="1"/>
  <c r="AA7" i="77" s="1"/>
  <c r="AB7" i="77" s="1"/>
  <c r="AC7" i="77" s="1"/>
  <c r="AD7" i="77" s="1"/>
  <c r="AE7" i="77" s="1"/>
  <c r="AF7" i="77" s="1"/>
  <c r="AG7" i="77" s="1"/>
  <c r="M4" i="77"/>
  <c r="C50" i="76"/>
  <c r="D50" i="76" s="1"/>
  <c r="E50" i="76" s="1"/>
  <c r="F50" i="76" s="1"/>
  <c r="G50" i="76" s="1"/>
  <c r="H50" i="76" s="1"/>
  <c r="I50" i="76" s="1"/>
  <c r="J50" i="76" s="1"/>
  <c r="K50" i="76" s="1"/>
  <c r="L50" i="76" s="1"/>
  <c r="M50" i="76" s="1"/>
  <c r="N50" i="76" s="1"/>
  <c r="O50" i="76" s="1"/>
  <c r="P50" i="76" s="1"/>
  <c r="Q50" i="76" s="1"/>
  <c r="R50" i="76" s="1"/>
  <c r="S50" i="76" s="1"/>
  <c r="T50" i="76" s="1"/>
  <c r="U50" i="76" s="1"/>
  <c r="V50" i="76" s="1"/>
  <c r="W50" i="76" s="1"/>
  <c r="X50" i="76" s="1"/>
  <c r="Y50" i="76" s="1"/>
  <c r="Z50" i="76" s="1"/>
  <c r="AA50" i="76" s="1"/>
  <c r="AB50" i="76" s="1"/>
  <c r="AC50" i="76" s="1"/>
  <c r="AD50" i="76" s="1"/>
  <c r="AE50" i="76" s="1"/>
  <c r="AF50" i="76" s="1"/>
  <c r="AG50" i="76" s="1"/>
  <c r="C49" i="76"/>
  <c r="D49" i="76" s="1"/>
  <c r="E49" i="76" s="1"/>
  <c r="F49" i="76" s="1"/>
  <c r="G49" i="76" s="1"/>
  <c r="H49" i="76" s="1"/>
  <c r="I49" i="76" s="1"/>
  <c r="J49" i="76" s="1"/>
  <c r="K49" i="76" s="1"/>
  <c r="L49" i="76" s="1"/>
  <c r="M49" i="76" s="1"/>
  <c r="N49" i="76" s="1"/>
  <c r="O49" i="76" s="1"/>
  <c r="P49" i="76" s="1"/>
  <c r="Q49" i="76" s="1"/>
  <c r="R49" i="76" s="1"/>
  <c r="S49" i="76" s="1"/>
  <c r="T49" i="76" s="1"/>
  <c r="U49" i="76" s="1"/>
  <c r="V49" i="76" s="1"/>
  <c r="W49" i="76" s="1"/>
  <c r="X49" i="76" s="1"/>
  <c r="Y49" i="76" s="1"/>
  <c r="Z49" i="76" s="1"/>
  <c r="AA49" i="76" s="1"/>
  <c r="AB49" i="76" s="1"/>
  <c r="AC49" i="76" s="1"/>
  <c r="AD49" i="76" s="1"/>
  <c r="AE49" i="76" s="1"/>
  <c r="AF49" i="76" s="1"/>
  <c r="AG49" i="76" s="1"/>
  <c r="AH41" i="76"/>
  <c r="C23" i="89" s="1"/>
  <c r="C40" i="76"/>
  <c r="D40" i="76" s="1"/>
  <c r="E40" i="76" s="1"/>
  <c r="F40" i="76" s="1"/>
  <c r="G40" i="76" s="1"/>
  <c r="H40" i="76" s="1"/>
  <c r="I40" i="76" s="1"/>
  <c r="J40" i="76" s="1"/>
  <c r="K40" i="76" s="1"/>
  <c r="L40" i="76" s="1"/>
  <c r="M40" i="76" s="1"/>
  <c r="N40" i="76" s="1"/>
  <c r="O40" i="76" s="1"/>
  <c r="P40" i="76" s="1"/>
  <c r="Q40" i="76" s="1"/>
  <c r="R40" i="76" s="1"/>
  <c r="S40" i="76" s="1"/>
  <c r="T40" i="76" s="1"/>
  <c r="U40" i="76" s="1"/>
  <c r="V40" i="76" s="1"/>
  <c r="W40" i="76" s="1"/>
  <c r="X40" i="76" s="1"/>
  <c r="Y40" i="76" s="1"/>
  <c r="Z40" i="76" s="1"/>
  <c r="AA40" i="76" s="1"/>
  <c r="AB40" i="76" s="1"/>
  <c r="AC40" i="76" s="1"/>
  <c r="AD40" i="76" s="1"/>
  <c r="AE40" i="76" s="1"/>
  <c r="AF40" i="76" s="1"/>
  <c r="AG40" i="76" s="1"/>
  <c r="C39" i="76"/>
  <c r="AH28" i="76"/>
  <c r="AH27" i="76"/>
  <c r="AH25" i="76"/>
  <c r="AH24" i="76"/>
  <c r="AH22" i="76"/>
  <c r="C21" i="76"/>
  <c r="D21" i="76" s="1"/>
  <c r="E21" i="76" s="1"/>
  <c r="F21" i="76" s="1"/>
  <c r="G21" i="76" s="1"/>
  <c r="H21" i="76" s="1"/>
  <c r="I21" i="76" s="1"/>
  <c r="J21" i="76" s="1"/>
  <c r="K21" i="76" s="1"/>
  <c r="L21" i="76" s="1"/>
  <c r="M21" i="76" s="1"/>
  <c r="N21" i="76" s="1"/>
  <c r="O21" i="76" s="1"/>
  <c r="P21" i="76" s="1"/>
  <c r="Q21" i="76" s="1"/>
  <c r="R21" i="76" s="1"/>
  <c r="S21" i="76" s="1"/>
  <c r="T21" i="76" s="1"/>
  <c r="U21" i="76" s="1"/>
  <c r="V21" i="76" s="1"/>
  <c r="W21" i="76" s="1"/>
  <c r="X21" i="76" s="1"/>
  <c r="Y21" i="76" s="1"/>
  <c r="Z21" i="76" s="1"/>
  <c r="AA21" i="76" s="1"/>
  <c r="AB21" i="76" s="1"/>
  <c r="AC21" i="76" s="1"/>
  <c r="AD21" i="76" s="1"/>
  <c r="AE21" i="76" s="1"/>
  <c r="AF21" i="76" s="1"/>
  <c r="AG21" i="76" s="1"/>
  <c r="C20" i="76"/>
  <c r="D39" i="76" s="1"/>
  <c r="C8" i="76"/>
  <c r="D8" i="76" s="1"/>
  <c r="E8" i="76" s="1"/>
  <c r="F8" i="76" s="1"/>
  <c r="G8" i="76" s="1"/>
  <c r="H8" i="76" s="1"/>
  <c r="I8" i="76" s="1"/>
  <c r="J8" i="76" s="1"/>
  <c r="K8" i="76" s="1"/>
  <c r="L8" i="76" s="1"/>
  <c r="M8" i="76" s="1"/>
  <c r="N8" i="76" s="1"/>
  <c r="O8" i="76" s="1"/>
  <c r="P8" i="76" s="1"/>
  <c r="Q8" i="76" s="1"/>
  <c r="R8" i="76" s="1"/>
  <c r="S8" i="76" s="1"/>
  <c r="T8" i="76" s="1"/>
  <c r="U8" i="76" s="1"/>
  <c r="V8" i="76" s="1"/>
  <c r="W8" i="76" s="1"/>
  <c r="X8" i="76" s="1"/>
  <c r="Y8" i="76" s="1"/>
  <c r="Z8" i="76" s="1"/>
  <c r="AA8" i="76" s="1"/>
  <c r="AB8" i="76" s="1"/>
  <c r="AC8" i="76" s="1"/>
  <c r="AD8" i="76" s="1"/>
  <c r="AE8" i="76" s="1"/>
  <c r="AF8" i="76" s="1"/>
  <c r="AG8" i="76" s="1"/>
  <c r="C7" i="76"/>
  <c r="D7" i="76" s="1"/>
  <c r="E7" i="76" s="1"/>
  <c r="F7" i="76" s="1"/>
  <c r="G7" i="76" s="1"/>
  <c r="H7" i="76" s="1"/>
  <c r="I7" i="76" s="1"/>
  <c r="J7" i="76" s="1"/>
  <c r="K7" i="76" s="1"/>
  <c r="L7" i="76" s="1"/>
  <c r="M7" i="76" s="1"/>
  <c r="N7" i="76" s="1"/>
  <c r="O7" i="76" s="1"/>
  <c r="P7" i="76" s="1"/>
  <c r="Q7" i="76" s="1"/>
  <c r="R7" i="76" s="1"/>
  <c r="S7" i="76" s="1"/>
  <c r="T7" i="76" s="1"/>
  <c r="U7" i="76" s="1"/>
  <c r="V7" i="76" s="1"/>
  <c r="W7" i="76" s="1"/>
  <c r="X7" i="76" s="1"/>
  <c r="Y7" i="76" s="1"/>
  <c r="Z7" i="76" s="1"/>
  <c r="AA7" i="76" s="1"/>
  <c r="AB7" i="76" s="1"/>
  <c r="AC7" i="76" s="1"/>
  <c r="AD7" i="76" s="1"/>
  <c r="AE7" i="76" s="1"/>
  <c r="AF7" i="76" s="1"/>
  <c r="AG7" i="76" s="1"/>
  <c r="M4" i="76"/>
  <c r="C8" i="75"/>
  <c r="D8" i="75" s="1"/>
  <c r="E8" i="75" s="1"/>
  <c r="F8" i="75" s="1"/>
  <c r="G8" i="75" s="1"/>
  <c r="H8" i="75" s="1"/>
  <c r="I8" i="75" s="1"/>
  <c r="J8" i="75" s="1"/>
  <c r="K8" i="75" s="1"/>
  <c r="L8" i="75" s="1"/>
  <c r="M8" i="75" s="1"/>
  <c r="N8" i="75" s="1"/>
  <c r="O8" i="75" s="1"/>
  <c r="P8" i="75" s="1"/>
  <c r="Q8" i="75" s="1"/>
  <c r="R8" i="75" s="1"/>
  <c r="S8" i="75" s="1"/>
  <c r="T8" i="75" s="1"/>
  <c r="U8" i="75" s="1"/>
  <c r="V8" i="75" s="1"/>
  <c r="W8" i="75" s="1"/>
  <c r="X8" i="75" s="1"/>
  <c r="Y8" i="75" s="1"/>
  <c r="Z8" i="75" s="1"/>
  <c r="AA8" i="75" s="1"/>
  <c r="AB8" i="75" s="1"/>
  <c r="AC8" i="75" s="1"/>
  <c r="AD8" i="75" s="1"/>
  <c r="AE8" i="75" s="1"/>
  <c r="AF8" i="75" s="1"/>
  <c r="AG8" i="75" s="1"/>
  <c r="C7" i="75"/>
  <c r="D7" i="75" s="1"/>
  <c r="E7" i="75" s="1"/>
  <c r="F7" i="75" s="1"/>
  <c r="G7" i="75" s="1"/>
  <c r="H7" i="75" s="1"/>
  <c r="I7" i="75" s="1"/>
  <c r="J7" i="75" s="1"/>
  <c r="K7" i="75" s="1"/>
  <c r="L7" i="75" s="1"/>
  <c r="M7" i="75" s="1"/>
  <c r="N7" i="75" s="1"/>
  <c r="O7" i="75" s="1"/>
  <c r="P7" i="75" s="1"/>
  <c r="Q7" i="75" s="1"/>
  <c r="R7" i="75" s="1"/>
  <c r="S7" i="75" s="1"/>
  <c r="T7" i="75" s="1"/>
  <c r="U7" i="75" s="1"/>
  <c r="V7" i="75" s="1"/>
  <c r="W7" i="75" s="1"/>
  <c r="X7" i="75" s="1"/>
  <c r="Y7" i="75" s="1"/>
  <c r="Z7" i="75" s="1"/>
  <c r="AA7" i="75" s="1"/>
  <c r="AB7" i="75" s="1"/>
  <c r="AC7" i="75" s="1"/>
  <c r="AD7" i="75" s="1"/>
  <c r="AE7" i="75" s="1"/>
  <c r="AF7" i="75" s="1"/>
  <c r="AG7" i="75" s="1"/>
  <c r="M4" i="75"/>
  <c r="AI51" i="79" l="1"/>
  <c r="B51" i="80" s="1"/>
  <c r="B53" i="84"/>
  <c r="AI53" i="84" s="1"/>
  <c r="B53" i="85" s="1"/>
  <c r="AI53" i="85" s="1"/>
  <c r="AI52" i="83"/>
  <c r="I39" i="1"/>
  <c r="I20" i="1"/>
  <c r="K20" i="75"/>
  <c r="K39" i="75"/>
  <c r="D20" i="83"/>
  <c r="E39" i="83" s="1"/>
  <c r="D20" i="76"/>
  <c r="E39" i="76" s="1"/>
  <c r="D20" i="77"/>
  <c r="E39" i="77" s="1"/>
  <c r="D20" i="82"/>
  <c r="E39" i="82" s="1"/>
  <c r="D20" i="85"/>
  <c r="D20" i="84"/>
  <c r="D20" i="81"/>
  <c r="D20" i="80"/>
  <c r="D20" i="79"/>
  <c r="D20" i="78"/>
  <c r="M4" i="1"/>
  <c r="AI27" i="75"/>
  <c r="B27" i="76" s="1"/>
  <c r="C7" i="1"/>
  <c r="D7" i="1" s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C8" i="1"/>
  <c r="E4" i="37"/>
  <c r="D14" i="37" s="1"/>
  <c r="D11" i="37"/>
  <c r="D10" i="37"/>
  <c r="D9" i="37"/>
  <c r="D8" i="37"/>
  <c r="D7" i="37"/>
  <c r="D6" i="37"/>
  <c r="D5" i="37"/>
  <c r="D4" i="37"/>
  <c r="B52" i="84" l="1"/>
  <c r="AI52" i="84" s="1"/>
  <c r="AI27" i="76"/>
  <c r="AI51" i="80"/>
  <c r="B51" i="81" s="1"/>
  <c r="AI51" i="81" s="1"/>
  <c r="B51" i="82" s="1"/>
  <c r="AI51" i="82" s="1"/>
  <c r="B51" i="83" s="1"/>
  <c r="AI28" i="75"/>
  <c r="AI28" i="76" s="1"/>
  <c r="AI28" i="77" s="1"/>
  <c r="AI28" i="81" s="1"/>
  <c r="J20" i="1"/>
  <c r="J39" i="1"/>
  <c r="L20" i="75"/>
  <c r="L39" i="75"/>
  <c r="AI25" i="75"/>
  <c r="B25" i="76" s="1"/>
  <c r="AI24" i="75"/>
  <c r="B24" i="76" s="1"/>
  <c r="AI23" i="75"/>
  <c r="B23" i="76" s="1"/>
  <c r="E20" i="83"/>
  <c r="F20" i="83" s="1"/>
  <c r="E20" i="77"/>
  <c r="F20" i="77" s="1"/>
  <c r="E20" i="76"/>
  <c r="F20" i="76" s="1"/>
  <c r="E20" i="82"/>
  <c r="F39" i="82" s="1"/>
  <c r="E39" i="85"/>
  <c r="E20" i="85"/>
  <c r="E39" i="84"/>
  <c r="E20" i="84"/>
  <c r="E39" i="81"/>
  <c r="E20" i="81"/>
  <c r="E39" i="80"/>
  <c r="E20" i="80"/>
  <c r="E39" i="79"/>
  <c r="E20" i="79"/>
  <c r="E39" i="78"/>
  <c r="E20" i="78"/>
  <c r="D13" i="37"/>
  <c r="D12" i="37"/>
  <c r="B5" i="61"/>
  <c r="B6" i="61" s="1"/>
  <c r="C6" i="61" s="1"/>
  <c r="D6" i="61" s="1"/>
  <c r="E6" i="61" s="1"/>
  <c r="F6" i="61" s="1"/>
  <c r="G6" i="61" s="1"/>
  <c r="H6" i="61" s="1"/>
  <c r="I6" i="61" s="1"/>
  <c r="J6" i="61" s="1"/>
  <c r="K6" i="61" s="1"/>
  <c r="L6" i="61" s="1"/>
  <c r="M6" i="61" s="1"/>
  <c r="N6" i="61" s="1"/>
  <c r="O6" i="61" s="1"/>
  <c r="P6" i="61" s="1"/>
  <c r="Q6" i="61" s="1"/>
  <c r="R6" i="61" s="1"/>
  <c r="S6" i="61" s="1"/>
  <c r="T6" i="61" s="1"/>
  <c r="U6" i="61" s="1"/>
  <c r="V6" i="61" s="1"/>
  <c r="W6" i="61" s="1"/>
  <c r="X6" i="61" s="1"/>
  <c r="Y6" i="61" s="1"/>
  <c r="Z6" i="61" s="1"/>
  <c r="AA6" i="61" s="1"/>
  <c r="AB6" i="61" s="1"/>
  <c r="AC6" i="61" s="1"/>
  <c r="AD6" i="61" s="1"/>
  <c r="AE6" i="61" s="1"/>
  <c r="AF6" i="61" s="1"/>
  <c r="B52" i="85" l="1"/>
  <c r="AI52" i="85" s="1"/>
  <c r="B27" i="77"/>
  <c r="AI27" i="77" s="1"/>
  <c r="AI27" i="78" s="1"/>
  <c r="AI27" i="79" s="1"/>
  <c r="AI28" i="85"/>
  <c r="AI25" i="76"/>
  <c r="B25" i="77" s="1"/>
  <c r="AI24" i="76"/>
  <c r="B24" i="77" s="1"/>
  <c r="AI23" i="76"/>
  <c r="B23" i="77" s="1"/>
  <c r="M39" i="75"/>
  <c r="M20" i="75"/>
  <c r="K39" i="1"/>
  <c r="K20" i="1"/>
  <c r="F39" i="83"/>
  <c r="F39" i="77"/>
  <c r="F39" i="76"/>
  <c r="F20" i="82"/>
  <c r="G39" i="82" s="1"/>
  <c r="F39" i="85"/>
  <c r="F20" i="85"/>
  <c r="F39" i="84"/>
  <c r="F20" i="84"/>
  <c r="G39" i="83"/>
  <c r="G20" i="83"/>
  <c r="F39" i="81"/>
  <c r="F20" i="81"/>
  <c r="F39" i="80"/>
  <c r="F20" i="80"/>
  <c r="F39" i="79"/>
  <c r="F20" i="79"/>
  <c r="F39" i="78"/>
  <c r="F20" i="78"/>
  <c r="G39" i="77"/>
  <c r="G20" i="77"/>
  <c r="G39" i="76"/>
  <c r="G20" i="76"/>
  <c r="D8" i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AI51" i="83" l="1"/>
  <c r="B51" i="84" s="1"/>
  <c r="AI51" i="84" s="1"/>
  <c r="B51" i="85" s="1"/>
  <c r="AI51" i="85" s="1"/>
  <c r="AI24" i="77"/>
  <c r="AI23" i="77"/>
  <c r="B23" i="78" s="1"/>
  <c r="AI25" i="77"/>
  <c r="B25" i="78" s="1"/>
  <c r="N39" i="75"/>
  <c r="N20" i="75"/>
  <c r="L39" i="1"/>
  <c r="L20" i="1"/>
  <c r="G20" i="82"/>
  <c r="H39" i="82" s="1"/>
  <c r="G39" i="85"/>
  <c r="G20" i="85"/>
  <c r="G39" i="84"/>
  <c r="G20" i="84"/>
  <c r="H39" i="83"/>
  <c r="H20" i="83"/>
  <c r="G39" i="81"/>
  <c r="G20" i="81"/>
  <c r="G39" i="80"/>
  <c r="G20" i="80"/>
  <c r="G39" i="79"/>
  <c r="G20" i="79"/>
  <c r="G39" i="78"/>
  <c r="G20" i="78"/>
  <c r="H39" i="77"/>
  <c r="H20" i="77"/>
  <c r="H39" i="76"/>
  <c r="H20" i="76"/>
  <c r="AH22" i="1"/>
  <c r="AI22" i="1" s="1"/>
  <c r="B22" i="75" s="1"/>
  <c r="AI22" i="75" s="1"/>
  <c r="AI22" i="76" l="1"/>
  <c r="AI28" i="80"/>
  <c r="H20" i="82"/>
  <c r="I39" i="82" s="1"/>
  <c r="AI23" i="78"/>
  <c r="AI23" i="79" s="1"/>
  <c r="AI25" i="78"/>
  <c r="AI25" i="79" s="1"/>
  <c r="AI24" i="78"/>
  <c r="AI24" i="79" s="1"/>
  <c r="O20" i="75"/>
  <c r="O39" i="75"/>
  <c r="M20" i="1"/>
  <c r="M39" i="1"/>
  <c r="H39" i="85"/>
  <c r="H20" i="85"/>
  <c r="H39" i="84"/>
  <c r="H20" i="84"/>
  <c r="I39" i="83"/>
  <c r="I20" i="83"/>
  <c r="H39" i="81"/>
  <c r="H20" i="81"/>
  <c r="H39" i="80"/>
  <c r="H20" i="80"/>
  <c r="H39" i="79"/>
  <c r="H20" i="79"/>
  <c r="H39" i="78"/>
  <c r="H20" i="78"/>
  <c r="I39" i="77"/>
  <c r="I20" i="77"/>
  <c r="I39" i="76"/>
  <c r="I20" i="76"/>
  <c r="B22" i="77" l="1"/>
  <c r="AI22" i="77" s="1"/>
  <c r="B22" i="78" s="1"/>
  <c r="AI22" i="78" s="1"/>
  <c r="AI22" i="79" s="1"/>
  <c r="I20" i="82"/>
  <c r="J20" i="82" s="1"/>
  <c r="N20" i="1"/>
  <c r="N39" i="1"/>
  <c r="P20" i="75"/>
  <c r="P39" i="75"/>
  <c r="I39" i="85"/>
  <c r="I20" i="85"/>
  <c r="I39" i="84"/>
  <c r="I20" i="84"/>
  <c r="J39" i="83"/>
  <c r="J20" i="83"/>
  <c r="I39" i="81"/>
  <c r="I20" i="81"/>
  <c r="I39" i="80"/>
  <c r="I20" i="80"/>
  <c r="I39" i="79"/>
  <c r="I20" i="79"/>
  <c r="I39" i="78"/>
  <c r="I20" i="78"/>
  <c r="J39" i="77"/>
  <c r="J20" i="77"/>
  <c r="J39" i="76"/>
  <c r="J20" i="76"/>
  <c r="J39" i="82" l="1"/>
  <c r="AI22" i="80"/>
  <c r="AI24" i="80"/>
  <c r="B24" i="81" s="1"/>
  <c r="AI23" i="80"/>
  <c r="B23" i="81" s="1"/>
  <c r="AI25" i="80"/>
  <c r="B25" i="81" s="1"/>
  <c r="Q20" i="75"/>
  <c r="Q39" i="75"/>
  <c r="O39" i="1"/>
  <c r="O20" i="1"/>
  <c r="J39" i="85"/>
  <c r="J20" i="85"/>
  <c r="J39" i="84"/>
  <c r="J20" i="84"/>
  <c r="K39" i="83"/>
  <c r="K20" i="83"/>
  <c r="K39" i="82"/>
  <c r="K20" i="82"/>
  <c r="J39" i="81"/>
  <c r="J20" i="81"/>
  <c r="J39" i="80"/>
  <c r="J20" i="80"/>
  <c r="J39" i="79"/>
  <c r="J20" i="79"/>
  <c r="J39" i="78"/>
  <c r="J20" i="78"/>
  <c r="K39" i="77"/>
  <c r="K20" i="77"/>
  <c r="K39" i="76"/>
  <c r="K20" i="76"/>
  <c r="B22" i="81" l="1"/>
  <c r="AI22" i="81" s="1"/>
  <c r="B22" i="82" s="1"/>
  <c r="AI22" i="82" s="1"/>
  <c r="B22" i="83" s="1"/>
  <c r="AI22" i="83" s="1"/>
  <c r="AI24" i="81"/>
  <c r="B24" i="82" s="1"/>
  <c r="AI25" i="81"/>
  <c r="AI23" i="81"/>
  <c r="B23" i="82" s="1"/>
  <c r="P39" i="1"/>
  <c r="P20" i="1"/>
  <c r="R39" i="75"/>
  <c r="R20" i="75"/>
  <c r="K39" i="85"/>
  <c r="K20" i="85"/>
  <c r="K39" i="84"/>
  <c r="K20" i="84"/>
  <c r="L39" i="83"/>
  <c r="L20" i="83"/>
  <c r="L39" i="82"/>
  <c r="L20" i="82"/>
  <c r="K39" i="81"/>
  <c r="K20" i="81"/>
  <c r="K39" i="80"/>
  <c r="K20" i="80"/>
  <c r="K39" i="79"/>
  <c r="K20" i="79"/>
  <c r="K39" i="78"/>
  <c r="K20" i="78"/>
  <c r="L39" i="77"/>
  <c r="L20" i="77"/>
  <c r="L39" i="76"/>
  <c r="L20" i="76"/>
  <c r="B22" i="84" l="1"/>
  <c r="AI22" i="84" s="1"/>
  <c r="B22" i="85" s="1"/>
  <c r="B25" i="82"/>
  <c r="AI25" i="82" s="1"/>
  <c r="B25" i="83" s="1"/>
  <c r="AI25" i="83" s="1"/>
  <c r="AI23" i="82"/>
  <c r="AI24" i="82"/>
  <c r="B24" i="83" s="1"/>
  <c r="Q39" i="1"/>
  <c r="Q20" i="1"/>
  <c r="S20" i="75"/>
  <c r="S39" i="75"/>
  <c r="L39" i="85"/>
  <c r="L20" i="85"/>
  <c r="L39" i="84"/>
  <c r="L20" i="84"/>
  <c r="M39" i="83"/>
  <c r="M20" i="83"/>
  <c r="M39" i="82"/>
  <c r="M20" i="82"/>
  <c r="L39" i="81"/>
  <c r="L20" i="81"/>
  <c r="L39" i="80"/>
  <c r="L20" i="80"/>
  <c r="L39" i="79"/>
  <c r="L20" i="79"/>
  <c r="L39" i="78"/>
  <c r="L20" i="78"/>
  <c r="M39" i="77"/>
  <c r="M20" i="77"/>
  <c r="M39" i="76"/>
  <c r="M20" i="76"/>
  <c r="B25" i="84" l="1"/>
  <c r="AI25" i="84" s="1"/>
  <c r="B25" i="85" s="1"/>
  <c r="B23" i="83"/>
  <c r="AI23" i="83" s="1"/>
  <c r="AI24" i="83"/>
  <c r="R20" i="1"/>
  <c r="R39" i="1"/>
  <c r="T20" i="75"/>
  <c r="T39" i="75"/>
  <c r="M39" i="85"/>
  <c r="M20" i="85"/>
  <c r="M39" i="84"/>
  <c r="M20" i="84"/>
  <c r="N39" i="83"/>
  <c r="N20" i="83"/>
  <c r="N39" i="82"/>
  <c r="N20" i="82"/>
  <c r="M39" i="81"/>
  <c r="M20" i="81"/>
  <c r="M39" i="80"/>
  <c r="M20" i="80"/>
  <c r="M39" i="79"/>
  <c r="M20" i="79"/>
  <c r="M39" i="78"/>
  <c r="M20" i="78"/>
  <c r="N39" i="77"/>
  <c r="N20" i="77"/>
  <c r="N39" i="76"/>
  <c r="N20" i="76"/>
  <c r="B23" i="84" l="1"/>
  <c r="AI23" i="84" s="1"/>
  <c r="B24" i="84"/>
  <c r="AI24" i="84" s="1"/>
  <c r="B24" i="85" s="1"/>
  <c r="AI24" i="85" s="1"/>
  <c r="U39" i="75"/>
  <c r="U20" i="75"/>
  <c r="S39" i="1"/>
  <c r="S20" i="1"/>
  <c r="N39" i="85"/>
  <c r="N20" i="85"/>
  <c r="N39" i="84"/>
  <c r="N20" i="84"/>
  <c r="O39" i="83"/>
  <c r="O20" i="83"/>
  <c r="O39" i="82"/>
  <c r="O20" i="82"/>
  <c r="N39" i="81"/>
  <c r="N20" i="81"/>
  <c r="N39" i="80"/>
  <c r="N20" i="80"/>
  <c r="N39" i="79"/>
  <c r="N20" i="79"/>
  <c r="N39" i="78"/>
  <c r="N20" i="78"/>
  <c r="O39" i="77"/>
  <c r="O20" i="77"/>
  <c r="O39" i="76"/>
  <c r="O20" i="76"/>
  <c r="AI22" i="85" l="1"/>
  <c r="B23" i="85"/>
  <c r="AI23" i="85" s="1"/>
  <c r="V39" i="75"/>
  <c r="V20" i="75"/>
  <c r="T39" i="1"/>
  <c r="T20" i="1"/>
  <c r="O39" i="85"/>
  <c r="O20" i="85"/>
  <c r="O39" i="84"/>
  <c r="O20" i="84"/>
  <c r="P39" i="83"/>
  <c r="P20" i="83"/>
  <c r="P39" i="82"/>
  <c r="P20" i="82"/>
  <c r="O39" i="81"/>
  <c r="O20" i="81"/>
  <c r="O39" i="80"/>
  <c r="O20" i="80"/>
  <c r="O39" i="79"/>
  <c r="O20" i="79"/>
  <c r="O39" i="78"/>
  <c r="O20" i="78"/>
  <c r="P39" i="77"/>
  <c r="P20" i="77"/>
  <c r="P39" i="76"/>
  <c r="P20" i="76"/>
  <c r="W39" i="75" l="1"/>
  <c r="W20" i="75"/>
  <c r="U20" i="1"/>
  <c r="U39" i="1"/>
  <c r="P39" i="85"/>
  <c r="P20" i="85"/>
  <c r="P39" i="84"/>
  <c r="P20" i="84"/>
  <c r="Q39" i="83"/>
  <c r="Q20" i="83"/>
  <c r="Q39" i="82"/>
  <c r="Q20" i="82"/>
  <c r="P39" i="81"/>
  <c r="P20" i="81"/>
  <c r="P39" i="80"/>
  <c r="P20" i="80"/>
  <c r="P39" i="79"/>
  <c r="P20" i="79"/>
  <c r="P39" i="78"/>
  <c r="P20" i="78"/>
  <c r="Q39" i="77"/>
  <c r="Q20" i="77"/>
  <c r="Q39" i="76"/>
  <c r="Q20" i="76"/>
  <c r="X20" i="75" l="1"/>
  <c r="X39" i="75"/>
  <c r="V20" i="1"/>
  <c r="V39" i="1"/>
  <c r="Q39" i="85"/>
  <c r="Q20" i="85"/>
  <c r="Q39" i="84"/>
  <c r="Q20" i="84"/>
  <c r="R39" i="83"/>
  <c r="R20" i="83"/>
  <c r="R39" i="82"/>
  <c r="R20" i="82"/>
  <c r="Q39" i="81"/>
  <c r="Q20" i="81"/>
  <c r="Q39" i="80"/>
  <c r="Q20" i="80"/>
  <c r="Q39" i="79"/>
  <c r="Q20" i="79"/>
  <c r="Q39" i="78"/>
  <c r="Q20" i="78"/>
  <c r="R39" i="77"/>
  <c r="R20" i="77"/>
  <c r="R39" i="76"/>
  <c r="R20" i="76"/>
  <c r="W39" i="1" l="1"/>
  <c r="W20" i="1"/>
  <c r="Y20" i="75"/>
  <c r="Y39" i="75"/>
  <c r="R39" i="85"/>
  <c r="R20" i="85"/>
  <c r="R39" i="84"/>
  <c r="R20" i="84"/>
  <c r="S39" i="83"/>
  <c r="S20" i="83"/>
  <c r="S39" i="82"/>
  <c r="S20" i="82"/>
  <c r="R39" i="81"/>
  <c r="R20" i="81"/>
  <c r="R39" i="80"/>
  <c r="R20" i="80"/>
  <c r="R39" i="79"/>
  <c r="R20" i="79"/>
  <c r="R39" i="78"/>
  <c r="R20" i="78"/>
  <c r="S39" i="77"/>
  <c r="S20" i="77"/>
  <c r="S39" i="76"/>
  <c r="S20" i="76"/>
  <c r="X39" i="1" l="1"/>
  <c r="X20" i="1"/>
  <c r="Z39" i="75"/>
  <c r="Z20" i="75"/>
  <c r="S39" i="85"/>
  <c r="S20" i="85"/>
  <c r="S39" i="84"/>
  <c r="S20" i="84"/>
  <c r="T39" i="83"/>
  <c r="T20" i="83"/>
  <c r="T39" i="82"/>
  <c r="T20" i="82"/>
  <c r="S39" i="81"/>
  <c r="S20" i="81"/>
  <c r="S39" i="80"/>
  <c r="S20" i="80"/>
  <c r="S39" i="79"/>
  <c r="S20" i="79"/>
  <c r="S39" i="78"/>
  <c r="S20" i="78"/>
  <c r="T39" i="77"/>
  <c r="T20" i="77"/>
  <c r="T39" i="76"/>
  <c r="T20" i="76"/>
  <c r="Y39" i="1" l="1"/>
  <c r="Y20" i="1"/>
  <c r="AA20" i="75"/>
  <c r="AA39" i="75"/>
  <c r="T39" i="85"/>
  <c r="T20" i="85"/>
  <c r="T39" i="84"/>
  <c r="T20" i="84"/>
  <c r="U39" i="83"/>
  <c r="U20" i="83"/>
  <c r="U39" i="82"/>
  <c r="U20" i="82"/>
  <c r="T39" i="81"/>
  <c r="T20" i="81"/>
  <c r="T39" i="80"/>
  <c r="T20" i="80"/>
  <c r="T39" i="79"/>
  <c r="T20" i="79"/>
  <c r="T39" i="78"/>
  <c r="T20" i="78"/>
  <c r="U39" i="77"/>
  <c r="U20" i="77"/>
  <c r="U39" i="76"/>
  <c r="U20" i="76"/>
  <c r="Z20" i="1" l="1"/>
  <c r="Z39" i="1"/>
  <c r="AB20" i="75"/>
  <c r="AB39" i="75"/>
  <c r="U39" i="85"/>
  <c r="U20" i="85"/>
  <c r="U39" i="84"/>
  <c r="U20" i="84"/>
  <c r="V39" i="83"/>
  <c r="V20" i="83"/>
  <c r="V39" i="82"/>
  <c r="V20" i="82"/>
  <c r="U39" i="81"/>
  <c r="U20" i="81"/>
  <c r="U39" i="80"/>
  <c r="U20" i="80"/>
  <c r="U39" i="79"/>
  <c r="U20" i="79"/>
  <c r="U39" i="78"/>
  <c r="U20" i="78"/>
  <c r="V39" i="77"/>
  <c r="V20" i="77"/>
  <c r="V39" i="76"/>
  <c r="V20" i="76"/>
  <c r="AC39" i="75" l="1"/>
  <c r="AC20" i="75"/>
  <c r="AA39" i="1"/>
  <c r="AA20" i="1"/>
  <c r="V39" i="85"/>
  <c r="V20" i="85"/>
  <c r="V39" i="84"/>
  <c r="V20" i="84"/>
  <c r="W39" i="83"/>
  <c r="W20" i="83"/>
  <c r="W39" i="82"/>
  <c r="W20" i="82"/>
  <c r="V39" i="81"/>
  <c r="V20" i="81"/>
  <c r="V39" i="80"/>
  <c r="V20" i="80"/>
  <c r="V39" i="79"/>
  <c r="V20" i="79"/>
  <c r="V39" i="78"/>
  <c r="V20" i="78"/>
  <c r="W39" i="77"/>
  <c r="W20" i="77"/>
  <c r="W39" i="76"/>
  <c r="W20" i="76"/>
  <c r="AD39" i="75" l="1"/>
  <c r="AD20" i="75"/>
  <c r="AB39" i="1"/>
  <c r="AB20" i="1"/>
  <c r="W39" i="85"/>
  <c r="W20" i="85"/>
  <c r="W39" i="84"/>
  <c r="W20" i="84"/>
  <c r="X39" i="83"/>
  <c r="X20" i="83"/>
  <c r="X39" i="82"/>
  <c r="X20" i="82"/>
  <c r="W39" i="81"/>
  <c r="W20" i="81"/>
  <c r="W39" i="80"/>
  <c r="W20" i="80"/>
  <c r="W39" i="79"/>
  <c r="W20" i="79"/>
  <c r="W39" i="78"/>
  <c r="W20" i="78"/>
  <c r="X39" i="77"/>
  <c r="X20" i="77"/>
  <c r="X39" i="76"/>
  <c r="X20" i="76"/>
  <c r="AE39" i="75" l="1"/>
  <c r="AE20" i="75"/>
  <c r="AC20" i="1"/>
  <c r="AC39" i="1"/>
  <c r="X39" i="85"/>
  <c r="X20" i="85"/>
  <c r="X39" i="84"/>
  <c r="X20" i="84"/>
  <c r="Y39" i="83"/>
  <c r="Y20" i="83"/>
  <c r="Y39" i="82"/>
  <c r="Y20" i="82"/>
  <c r="X39" i="81"/>
  <c r="X20" i="81"/>
  <c r="X39" i="80"/>
  <c r="X20" i="80"/>
  <c r="X39" i="79"/>
  <c r="X20" i="79"/>
  <c r="X39" i="78"/>
  <c r="X20" i="78"/>
  <c r="Y39" i="77"/>
  <c r="Y20" i="77"/>
  <c r="Y39" i="76"/>
  <c r="Y20" i="76"/>
  <c r="AF20" i="75" l="1"/>
  <c r="AF39" i="75"/>
  <c r="AD20" i="1"/>
  <c r="AD39" i="1"/>
  <c r="Y39" i="85"/>
  <c r="Y20" i="85"/>
  <c r="Y39" i="84"/>
  <c r="Y20" i="84"/>
  <c r="Z39" i="83"/>
  <c r="Z20" i="83"/>
  <c r="Z39" i="82"/>
  <c r="Z20" i="82"/>
  <c r="Y39" i="81"/>
  <c r="Y20" i="81"/>
  <c r="Y39" i="80"/>
  <c r="Y20" i="80"/>
  <c r="Y39" i="79"/>
  <c r="Y20" i="79"/>
  <c r="Y39" i="78"/>
  <c r="Y20" i="78"/>
  <c r="Z39" i="77"/>
  <c r="Z20" i="77"/>
  <c r="Z39" i="76"/>
  <c r="Z20" i="76"/>
  <c r="AG20" i="75" l="1"/>
  <c r="AG39" i="75"/>
  <c r="AE39" i="1"/>
  <c r="AE20" i="1"/>
  <c r="Z39" i="85"/>
  <c r="Z20" i="85"/>
  <c r="Z39" i="84"/>
  <c r="Z20" i="84"/>
  <c r="AA39" i="83"/>
  <c r="AA20" i="83"/>
  <c r="AA39" i="82"/>
  <c r="AA20" i="82"/>
  <c r="Z39" i="81"/>
  <c r="Z20" i="81"/>
  <c r="Z39" i="80"/>
  <c r="Z20" i="80"/>
  <c r="Z39" i="79"/>
  <c r="Z20" i="79"/>
  <c r="Z39" i="78"/>
  <c r="Z20" i="78"/>
  <c r="AA39" i="77"/>
  <c r="AA20" i="77"/>
  <c r="AA39" i="76"/>
  <c r="AA20" i="76"/>
  <c r="AF39" i="1" l="1"/>
  <c r="AF20" i="1"/>
  <c r="AA39" i="85"/>
  <c r="AA20" i="85"/>
  <c r="AA39" i="84"/>
  <c r="AA20" i="84"/>
  <c r="AB39" i="83"/>
  <c r="AB20" i="83"/>
  <c r="AB39" i="82"/>
  <c r="AB20" i="82"/>
  <c r="AA39" i="81"/>
  <c r="AA20" i="81"/>
  <c r="AA39" i="80"/>
  <c r="AA20" i="80"/>
  <c r="AA39" i="79"/>
  <c r="AA20" i="79"/>
  <c r="AA39" i="78"/>
  <c r="AA20" i="78"/>
  <c r="AB39" i="77"/>
  <c r="AB20" i="77"/>
  <c r="AB39" i="76"/>
  <c r="AB20" i="76"/>
  <c r="AG39" i="1" l="1"/>
  <c r="AG20" i="1"/>
  <c r="AB39" i="85"/>
  <c r="AB20" i="85"/>
  <c r="AB39" i="84"/>
  <c r="AB20" i="84"/>
  <c r="AC39" i="83"/>
  <c r="AC20" i="83"/>
  <c r="AC39" i="82"/>
  <c r="AC20" i="82"/>
  <c r="AB39" i="81"/>
  <c r="AB20" i="81"/>
  <c r="AB39" i="80"/>
  <c r="AB20" i="80"/>
  <c r="AB39" i="79"/>
  <c r="AB20" i="79"/>
  <c r="AB39" i="78"/>
  <c r="AB20" i="78"/>
  <c r="AC39" i="77"/>
  <c r="AC20" i="77"/>
  <c r="AC39" i="76"/>
  <c r="AC20" i="76"/>
  <c r="AC39" i="85" l="1"/>
  <c r="AC20" i="85"/>
  <c r="AC39" i="84"/>
  <c r="AC20" i="84"/>
  <c r="AD39" i="83"/>
  <c r="AD20" i="83"/>
  <c r="AD39" i="82"/>
  <c r="AD20" i="82"/>
  <c r="AC39" i="81"/>
  <c r="AC20" i="81"/>
  <c r="AC39" i="80"/>
  <c r="AC20" i="80"/>
  <c r="AC39" i="79"/>
  <c r="AC20" i="79"/>
  <c r="AC39" i="78"/>
  <c r="AC20" i="78"/>
  <c r="AD39" i="77"/>
  <c r="AD20" i="77"/>
  <c r="AD39" i="76"/>
  <c r="AD20" i="76"/>
  <c r="AD39" i="85" l="1"/>
  <c r="AD20" i="85"/>
  <c r="AD39" i="84"/>
  <c r="AD20" i="84"/>
  <c r="AE39" i="83"/>
  <c r="AE20" i="83"/>
  <c r="AE39" i="82"/>
  <c r="AE20" i="82"/>
  <c r="AD39" i="81"/>
  <c r="AD20" i="81"/>
  <c r="AD39" i="80"/>
  <c r="AD20" i="80"/>
  <c r="AD39" i="79"/>
  <c r="AD20" i="79"/>
  <c r="AD39" i="78"/>
  <c r="AD20" i="78"/>
  <c r="AE39" i="77"/>
  <c r="AE20" i="77"/>
  <c r="AE39" i="76"/>
  <c r="AE20" i="76"/>
  <c r="AE39" i="85" l="1"/>
  <c r="AE20" i="85"/>
  <c r="AE39" i="84"/>
  <c r="AE20" i="84"/>
  <c r="AF39" i="83"/>
  <c r="AF20" i="83"/>
  <c r="AF39" i="82"/>
  <c r="AF20" i="82"/>
  <c r="AE39" i="81"/>
  <c r="AE20" i="81"/>
  <c r="AE39" i="80"/>
  <c r="AE20" i="80"/>
  <c r="AE39" i="79"/>
  <c r="AE20" i="79"/>
  <c r="AE39" i="78"/>
  <c r="AE20" i="78"/>
  <c r="AF39" i="77"/>
  <c r="AF20" i="77"/>
  <c r="AF39" i="76"/>
  <c r="AF20" i="76"/>
  <c r="AF39" i="85" l="1"/>
  <c r="AF20" i="85"/>
  <c r="AF39" i="84"/>
  <c r="AF20" i="84"/>
  <c r="AG39" i="83"/>
  <c r="AG20" i="83"/>
  <c r="AG39" i="82"/>
  <c r="AG20" i="82"/>
  <c r="AF39" i="81"/>
  <c r="AF20" i="81"/>
  <c r="AF39" i="80"/>
  <c r="AF20" i="80"/>
  <c r="AF39" i="79"/>
  <c r="AF20" i="79"/>
  <c r="AF39" i="78"/>
  <c r="AF20" i="78"/>
  <c r="AG39" i="77"/>
  <c r="AG20" i="77"/>
  <c r="AG39" i="76"/>
  <c r="AG20" i="76"/>
  <c r="AG39" i="85" l="1"/>
  <c r="AG20" i="85"/>
  <c r="AG39" i="84"/>
  <c r="AG20" i="84"/>
  <c r="AG39" i="81"/>
  <c r="AG20" i="81"/>
  <c r="AG39" i="80"/>
  <c r="AG20" i="80"/>
  <c r="AG39" i="79"/>
  <c r="AG20" i="79"/>
  <c r="AG39" i="78"/>
  <c r="AG20" i="78"/>
  <c r="AI26" i="75" l="1"/>
  <c r="AI26" i="76" l="1"/>
  <c r="B26" i="77" s="1"/>
  <c r="AI26" i="77" l="1"/>
  <c r="AI26" i="78" l="1"/>
  <c r="AI26" i="79" s="1"/>
  <c r="AI27" i="80" l="1"/>
  <c r="AI26" i="80"/>
  <c r="B27" i="81" l="1"/>
  <c r="AI27" i="81" s="1"/>
  <c r="B27" i="82" s="1"/>
  <c r="AI27" i="82" s="1"/>
  <c r="B26" i="81"/>
  <c r="AI26" i="81" s="1"/>
  <c r="B27" i="83" l="1"/>
  <c r="AI27" i="83" s="1"/>
  <c r="B26" i="82"/>
  <c r="AI26" i="82" s="1"/>
  <c r="B26" i="83" l="1"/>
  <c r="AI26" i="83" s="1"/>
  <c r="B27" i="84"/>
  <c r="AI27" i="84" s="1"/>
  <c r="B27" i="85" l="1"/>
  <c r="AI27" i="85" s="1"/>
  <c r="B26" i="84"/>
  <c r="AI26" i="84" s="1"/>
  <c r="AI25" i="85" l="1"/>
  <c r="B26" i="85"/>
  <c r="AI26" i="85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poste1</author>
    <author>Cathy</author>
  </authors>
  <commentList>
    <comment ref="A11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13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02/06/96</t>
        </r>
      </text>
    </comment>
    <comment ref="A15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01/08/18</t>
        </r>
      </text>
    </comment>
    <comment ref="A17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23/01/13</t>
        </r>
      </text>
    </comment>
    <comment ref="A19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07/03/19</t>
        </r>
      </text>
    </comment>
    <comment ref="A21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23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25/10/04</t>
        </r>
      </text>
    </comment>
    <comment ref="A25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15/12/15</t>
        </r>
      </text>
    </comment>
    <comment ref="A27" authorId="1" shapeId="0" xr:uid="{00000000-0006-0000-0100-000009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04/03/19</t>
        </r>
      </text>
    </comment>
    <comment ref="A29" authorId="1" shapeId="0" xr:uid="{00000000-0006-0000-0100-00000A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02/12/19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poste1</author>
    <author>Cathy</author>
  </authors>
  <commentList>
    <comment ref="A11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13" authorId="0" shapeId="0" xr:uid="{00000000-0006-0000-0300-000002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02/06/96</t>
        </r>
      </text>
    </comment>
    <comment ref="A15" authorId="0" shapeId="0" xr:uid="{00000000-0006-0000-0300-000003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01/08/18</t>
        </r>
      </text>
    </comment>
    <comment ref="A17" authorId="0" shapeId="0" xr:uid="{00000000-0006-0000-0300-000004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23/01/13</t>
        </r>
      </text>
    </comment>
    <comment ref="A19" authorId="0" shapeId="0" xr:uid="{00000000-0006-0000-0300-000005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07/03/19</t>
        </r>
      </text>
    </comment>
    <comment ref="A21" authorId="0" shapeId="0" xr:uid="{00000000-0006-0000-0300-000006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23" authorId="0" shapeId="0" xr:uid="{00000000-0006-0000-0300-000007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25/10/04</t>
        </r>
      </text>
    </comment>
    <comment ref="A25" authorId="0" shapeId="0" xr:uid="{00000000-0006-0000-0300-000008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15/12/15</t>
        </r>
      </text>
    </comment>
    <comment ref="A27" authorId="1" shapeId="0" xr:uid="{00000000-0006-0000-0300-000009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04/03/19</t>
        </r>
      </text>
    </comment>
    <comment ref="A29" authorId="1" shapeId="0" xr:uid="{00000000-0006-0000-0300-00000A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02/12/19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poste1</author>
    <author>Cathy</author>
  </authors>
  <commentList>
    <comment ref="A11" authorId="0" shapeId="0" xr:uid="{00000000-0006-0000-0500-000001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13" authorId="0" shapeId="0" xr:uid="{00000000-0006-0000-0500-000002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02/06/96</t>
        </r>
      </text>
    </comment>
    <comment ref="A15" authorId="0" shapeId="0" xr:uid="{00000000-0006-0000-0500-000003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01/08/18</t>
        </r>
      </text>
    </comment>
    <comment ref="A17" authorId="0" shapeId="0" xr:uid="{00000000-0006-0000-0500-000004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23/01/13</t>
        </r>
      </text>
    </comment>
    <comment ref="A19" authorId="0" shapeId="0" xr:uid="{00000000-0006-0000-0500-000005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07/03/19</t>
        </r>
      </text>
    </comment>
    <comment ref="A21" authorId="0" shapeId="0" xr:uid="{00000000-0006-0000-0500-000006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23" authorId="0" shapeId="0" xr:uid="{00000000-0006-0000-0500-000007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25/10/04</t>
        </r>
      </text>
    </comment>
    <comment ref="A25" authorId="0" shapeId="0" xr:uid="{00000000-0006-0000-0500-000008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15/12/15</t>
        </r>
      </text>
    </comment>
    <comment ref="A27" authorId="1" shapeId="0" xr:uid="{00000000-0006-0000-0500-000009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04/03/19</t>
        </r>
      </text>
    </comment>
    <comment ref="A29" authorId="1" shapeId="0" xr:uid="{00000000-0006-0000-0500-00000A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02/12/19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poste1</author>
    <author>Cathy</author>
  </authors>
  <commentList>
    <comment ref="A11" authorId="0" shapeId="0" xr:uid="{00000000-0006-0000-0700-000001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13" authorId="0" shapeId="0" xr:uid="{00000000-0006-0000-0700-000002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02/06/96</t>
        </r>
      </text>
    </comment>
    <comment ref="A15" authorId="0" shapeId="0" xr:uid="{00000000-0006-0000-0700-000003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01/08/18</t>
        </r>
      </text>
    </comment>
    <comment ref="A17" authorId="0" shapeId="0" xr:uid="{00000000-0006-0000-0700-000004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23/01/13</t>
        </r>
      </text>
    </comment>
    <comment ref="A19" authorId="0" shapeId="0" xr:uid="{00000000-0006-0000-0700-000005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07/03/19</t>
        </r>
      </text>
    </comment>
    <comment ref="A21" authorId="0" shapeId="0" xr:uid="{00000000-0006-0000-0700-000006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23" authorId="0" shapeId="0" xr:uid="{00000000-0006-0000-0700-000007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25/10/04</t>
        </r>
      </text>
    </comment>
    <comment ref="A25" authorId="0" shapeId="0" xr:uid="{00000000-0006-0000-0700-000008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15/12/15</t>
        </r>
      </text>
    </comment>
    <comment ref="A27" authorId="1" shapeId="0" xr:uid="{00000000-0006-0000-0700-000009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04/03/19</t>
        </r>
      </text>
    </comment>
    <comment ref="A29" authorId="1" shapeId="0" xr:uid="{00000000-0006-0000-0700-00000A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02/12/19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poste1</author>
    <author>Cathy</author>
  </authors>
  <commentList>
    <comment ref="A11" authorId="0" shapeId="0" xr:uid="{00000000-0006-0000-0900-000001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13" authorId="0" shapeId="0" xr:uid="{00000000-0006-0000-0900-000002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02/06/96</t>
        </r>
      </text>
    </comment>
    <comment ref="A15" authorId="0" shapeId="0" xr:uid="{00000000-0006-0000-0900-000003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01/08/18</t>
        </r>
      </text>
    </comment>
    <comment ref="A17" authorId="0" shapeId="0" xr:uid="{00000000-0006-0000-0900-000004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23/01/13</t>
        </r>
      </text>
    </comment>
    <comment ref="A19" authorId="0" shapeId="0" xr:uid="{00000000-0006-0000-0900-000005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07/03/19</t>
        </r>
      </text>
    </comment>
    <comment ref="A21" authorId="0" shapeId="0" xr:uid="{00000000-0006-0000-0900-000006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23" authorId="0" shapeId="0" xr:uid="{00000000-0006-0000-0900-000007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25/10/04</t>
        </r>
      </text>
    </comment>
    <comment ref="A25" authorId="0" shapeId="0" xr:uid="{00000000-0006-0000-0900-000008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15/12/15</t>
        </r>
      </text>
    </comment>
    <comment ref="A27" authorId="1" shapeId="0" xr:uid="{00000000-0006-0000-0900-000009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04/03/19</t>
        </r>
      </text>
    </comment>
    <comment ref="A29" authorId="1" shapeId="0" xr:uid="{00000000-0006-0000-0900-00000A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02/12/19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Cathy</author>
  </authors>
  <commentList>
    <comment ref="Y44" authorId="0" shapeId="0" xr:uid="{A47C6A37-334E-4C14-9393-063874EE9FE9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VISITE MEDICALE 13H30</t>
        </r>
      </text>
    </comment>
    <comment ref="I51" authorId="0" shapeId="0" xr:uid="{00000000-0006-0000-0A00-000001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DECES</t>
        </r>
      </text>
    </comment>
  </commentList>
</comments>
</file>

<file path=xl/comments7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poste1</author>
    <author>Cathy</author>
  </authors>
  <commentList>
    <comment ref="A11" authorId="0" shapeId="0" xr:uid="{00000000-0006-0000-0B00-000001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13" authorId="0" shapeId="0" xr:uid="{00000000-0006-0000-0B00-000002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02/06/96</t>
        </r>
      </text>
    </comment>
    <comment ref="A15" authorId="0" shapeId="0" xr:uid="{00000000-0006-0000-0B00-000003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01/08/18</t>
        </r>
      </text>
    </comment>
    <comment ref="A17" authorId="0" shapeId="0" xr:uid="{00000000-0006-0000-0B00-000004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23/01/13</t>
        </r>
      </text>
    </comment>
    <comment ref="A19" authorId="0" shapeId="0" xr:uid="{00000000-0006-0000-0B00-000005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07/03/19</t>
        </r>
      </text>
    </comment>
    <comment ref="A21" authorId="0" shapeId="0" xr:uid="{00000000-0006-0000-0B00-000006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23" authorId="0" shapeId="0" xr:uid="{00000000-0006-0000-0B00-000007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25/10/04</t>
        </r>
      </text>
    </comment>
    <comment ref="A25" authorId="0" shapeId="0" xr:uid="{00000000-0006-0000-0B00-000008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15/12/15</t>
        </r>
      </text>
    </comment>
    <comment ref="A27" authorId="1" shapeId="0" xr:uid="{00000000-0006-0000-0B00-000009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04/03/19</t>
        </r>
      </text>
    </comment>
    <comment ref="A29" authorId="1" shapeId="0" xr:uid="{00000000-0006-0000-0B00-00000A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02/12/19</t>
        </r>
      </text>
    </comment>
  </commentList>
</comments>
</file>

<file path=xl/comments8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poste1</author>
    <author>Cathy</author>
  </authors>
  <commentList>
    <comment ref="A11" authorId="0" shapeId="0" xr:uid="{00000000-0006-0000-0D00-000001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13" authorId="0" shapeId="0" xr:uid="{00000000-0006-0000-0D00-000002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02/06/96</t>
        </r>
      </text>
    </comment>
    <comment ref="A15" authorId="0" shapeId="0" xr:uid="{00000000-0006-0000-0D00-000003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01/08/18</t>
        </r>
      </text>
    </comment>
    <comment ref="A17" authorId="0" shapeId="0" xr:uid="{00000000-0006-0000-0D00-000004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23/01/13</t>
        </r>
      </text>
    </comment>
    <comment ref="A19" authorId="0" shapeId="0" xr:uid="{00000000-0006-0000-0D00-000005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07/03/19</t>
        </r>
      </text>
    </comment>
    <comment ref="A21" authorId="0" shapeId="0" xr:uid="{00000000-0006-0000-0D00-000006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23" authorId="0" shapeId="0" xr:uid="{00000000-0006-0000-0D00-000007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25/10/04</t>
        </r>
      </text>
    </comment>
    <comment ref="A25" authorId="0" shapeId="0" xr:uid="{00000000-0006-0000-0D00-000008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15/12/15</t>
        </r>
      </text>
    </comment>
    <comment ref="A27" authorId="1" shapeId="0" xr:uid="{00000000-0006-0000-0D00-000009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04/03/19</t>
        </r>
      </text>
    </comment>
    <comment ref="A29" authorId="1" shapeId="0" xr:uid="{00000000-0006-0000-0D00-00000A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02/12/19</t>
        </r>
      </text>
    </comment>
  </commentList>
</comments>
</file>

<file path=xl/comments9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poste1</author>
    <author>Cathy</author>
  </authors>
  <commentList>
    <comment ref="A11" authorId="0" shapeId="0" xr:uid="{00000000-0006-0000-0F00-000001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13" authorId="0" shapeId="0" xr:uid="{00000000-0006-0000-0F00-000002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02/06/96</t>
        </r>
      </text>
    </comment>
    <comment ref="A15" authorId="0" shapeId="0" xr:uid="{00000000-0006-0000-0F00-000003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01/08/18</t>
        </r>
      </text>
    </comment>
    <comment ref="A17" authorId="0" shapeId="0" xr:uid="{00000000-0006-0000-0F00-000004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23/01/13</t>
        </r>
      </text>
    </comment>
    <comment ref="A19" authorId="0" shapeId="0" xr:uid="{00000000-0006-0000-0F00-000005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07/03/19</t>
        </r>
      </text>
    </comment>
    <comment ref="A21" authorId="0" shapeId="0" xr:uid="{00000000-0006-0000-0F00-000006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23" authorId="0" shapeId="0" xr:uid="{00000000-0006-0000-0F00-000007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25/10/04</t>
        </r>
      </text>
    </comment>
    <comment ref="A25" authorId="0" shapeId="0" xr:uid="{00000000-0006-0000-0F00-000008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15/12/15</t>
        </r>
      </text>
    </comment>
    <comment ref="A27" authorId="1" shapeId="0" xr:uid="{00000000-0006-0000-0F00-000009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04/03/19</t>
        </r>
      </text>
    </comment>
    <comment ref="A29" authorId="1" shapeId="0" xr:uid="{00000000-0006-0000-0F00-00000A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02/12/19</t>
        </r>
      </text>
    </comment>
  </commentList>
</comments>
</file>

<file path=xl/comments10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Cathy</author>
  </authors>
  <commentList>
    <comment ref="C43" authorId="0" shapeId="0" xr:uid="{77F07886-51A9-4A2F-B8D0-F60DD9F58739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ABSENT LE 30 07 20</t>
        </r>
      </text>
    </comment>
  </commentList>
</comments>
</file>

<file path=xl/comments1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poste1</author>
    <author>Cathy</author>
  </authors>
  <commentList>
    <comment ref="A11" authorId="0" shapeId="0" xr:uid="{00000000-0006-0000-1100-000001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13" authorId="0" shapeId="0" xr:uid="{00000000-0006-0000-1100-000002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02/06/96</t>
        </r>
      </text>
    </comment>
    <comment ref="A15" authorId="0" shapeId="0" xr:uid="{00000000-0006-0000-1100-000003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01/08/18</t>
        </r>
      </text>
    </comment>
    <comment ref="A17" authorId="0" shapeId="0" xr:uid="{00000000-0006-0000-1100-000004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23/01/13</t>
        </r>
      </text>
    </comment>
    <comment ref="A19" authorId="0" shapeId="0" xr:uid="{00000000-0006-0000-1100-000005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07/03/19</t>
        </r>
      </text>
    </comment>
    <comment ref="A21" authorId="0" shapeId="0" xr:uid="{00000000-0006-0000-1100-000006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23" authorId="0" shapeId="0" xr:uid="{00000000-0006-0000-1100-000007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25/10/04</t>
        </r>
      </text>
    </comment>
    <comment ref="A25" authorId="0" shapeId="0" xr:uid="{00000000-0006-0000-1100-000008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15/12/15</t>
        </r>
      </text>
    </comment>
    <comment ref="A27" authorId="1" shapeId="0" xr:uid="{00000000-0006-0000-1100-000009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04/03/19</t>
        </r>
      </text>
    </comment>
    <comment ref="A29" authorId="1" shapeId="0" xr:uid="{00000000-0006-0000-1100-00000A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02/12/19</t>
        </r>
      </text>
    </comment>
  </commentList>
</comments>
</file>

<file path=xl/comments1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poste1</author>
    <author>Cathy</author>
  </authors>
  <commentList>
    <comment ref="A11" authorId="0" shapeId="0" xr:uid="{00000000-0006-0000-1300-000001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13" authorId="0" shapeId="0" xr:uid="{00000000-0006-0000-1300-000002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02/06/96</t>
        </r>
      </text>
    </comment>
    <comment ref="A15" authorId="0" shapeId="0" xr:uid="{00000000-0006-0000-1300-000003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01/08/18</t>
        </r>
      </text>
    </comment>
    <comment ref="A17" authorId="0" shapeId="0" xr:uid="{00000000-0006-0000-1300-000004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23/01/13</t>
        </r>
      </text>
    </comment>
    <comment ref="A19" authorId="0" shapeId="0" xr:uid="{00000000-0006-0000-1300-000005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07/03/19</t>
        </r>
      </text>
    </comment>
    <comment ref="A21" authorId="0" shapeId="0" xr:uid="{00000000-0006-0000-1300-000006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23" authorId="0" shapeId="0" xr:uid="{00000000-0006-0000-1300-000007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25/10/04</t>
        </r>
      </text>
    </comment>
    <comment ref="A25" authorId="0" shapeId="0" xr:uid="{00000000-0006-0000-1300-000008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15/12/15</t>
        </r>
      </text>
    </comment>
    <comment ref="A27" authorId="1" shapeId="0" xr:uid="{00000000-0006-0000-1300-000009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04/03/19</t>
        </r>
      </text>
    </comment>
    <comment ref="A29" authorId="1" shapeId="0" xr:uid="{00000000-0006-0000-1300-00000A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02/12/19</t>
        </r>
      </text>
    </comment>
  </commentList>
</comments>
</file>

<file path=xl/comments1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poste1</author>
    <author>Cathy</author>
  </authors>
  <commentList>
    <comment ref="A11" authorId="0" shapeId="0" xr:uid="{00000000-0006-0000-1500-000001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13" authorId="0" shapeId="0" xr:uid="{00000000-0006-0000-1500-000002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02/06/96</t>
        </r>
      </text>
    </comment>
    <comment ref="A15" authorId="0" shapeId="0" xr:uid="{00000000-0006-0000-1500-000003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01/08/18</t>
        </r>
      </text>
    </comment>
    <comment ref="A17" authorId="0" shapeId="0" xr:uid="{00000000-0006-0000-1500-000004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23/01/13</t>
        </r>
      </text>
    </comment>
    <comment ref="A19" authorId="0" shapeId="0" xr:uid="{00000000-0006-0000-1500-000005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07/03/19</t>
        </r>
      </text>
    </comment>
    <comment ref="A21" authorId="0" shapeId="0" xr:uid="{00000000-0006-0000-1500-000006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23" authorId="0" shapeId="0" xr:uid="{00000000-0006-0000-1500-000007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25/10/04</t>
        </r>
      </text>
    </comment>
    <comment ref="A25" authorId="0" shapeId="0" xr:uid="{00000000-0006-0000-1500-000008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15/12/15</t>
        </r>
      </text>
    </comment>
    <comment ref="A27" authorId="1" shapeId="0" xr:uid="{00000000-0006-0000-1500-000009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04/03/19</t>
        </r>
      </text>
    </comment>
    <comment ref="A29" authorId="1" shapeId="0" xr:uid="{00000000-0006-0000-1500-00000A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02/12/19</t>
        </r>
      </text>
    </comment>
  </commentList>
</comments>
</file>

<file path=xl/comments1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poste1</author>
    <author>Cathy</author>
  </authors>
  <commentList>
    <comment ref="A11" authorId="0" shapeId="0" xr:uid="{00000000-0006-0000-1700-000001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13" authorId="0" shapeId="0" xr:uid="{00000000-0006-0000-1700-000002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02/06/96</t>
        </r>
      </text>
    </comment>
    <comment ref="A15" authorId="0" shapeId="0" xr:uid="{00000000-0006-0000-1700-000003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01/08/18</t>
        </r>
      </text>
    </comment>
    <comment ref="A17" authorId="0" shapeId="0" xr:uid="{00000000-0006-0000-1700-000004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23/01/13</t>
        </r>
      </text>
    </comment>
    <comment ref="A19" authorId="0" shapeId="0" xr:uid="{00000000-0006-0000-1700-000005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07/03/19</t>
        </r>
      </text>
    </comment>
    <comment ref="A21" authorId="0" shapeId="0" xr:uid="{00000000-0006-0000-1700-000006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04/11/19</t>
        </r>
      </text>
    </comment>
    <comment ref="A23" authorId="0" shapeId="0" xr:uid="{00000000-0006-0000-1700-000007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ENTRE 25/10/04</t>
        </r>
      </text>
    </comment>
    <comment ref="A25" authorId="0" shapeId="0" xr:uid="{00000000-0006-0000-1700-000008000000}">
      <text>
        <r>
          <rPr>
            <b/>
            <sz val="9"/>
            <color indexed="81"/>
            <rFont val="Tahoma"/>
            <family val="2"/>
          </rPr>
          <t>poste1:</t>
        </r>
        <r>
          <rPr>
            <sz val="9"/>
            <color indexed="81"/>
            <rFont val="Tahoma"/>
            <family val="2"/>
          </rPr>
          <t xml:space="preserve">
15/12/15</t>
        </r>
      </text>
    </comment>
    <comment ref="A27" authorId="1" shapeId="0" xr:uid="{00000000-0006-0000-1700-000009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04/03/19</t>
        </r>
      </text>
    </comment>
    <comment ref="A29" authorId="1" shapeId="0" xr:uid="{00000000-0006-0000-1700-00000A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02/12/19</t>
        </r>
      </text>
    </comment>
  </commentList>
</comments>
</file>

<file path=xl/sharedStrings.xml><?xml version="1.0" encoding="utf-8"?>
<sst xmlns="http://schemas.openxmlformats.org/spreadsheetml/2006/main" count="1167" uniqueCount="122">
  <si>
    <t>CHARPENTIER</t>
  </si>
  <si>
    <t>ABSENCES</t>
  </si>
  <si>
    <t>HEURES SUPPLEMENTAIRES LAVAGE</t>
  </si>
  <si>
    <t>BOCHET</t>
  </si>
  <si>
    <t>CP</t>
  </si>
  <si>
    <t>MALADIE</t>
  </si>
  <si>
    <t>NON JUSTIFIE</t>
  </si>
  <si>
    <t>HORAIRE</t>
  </si>
  <si>
    <t xml:space="preserve">HEURES </t>
  </si>
  <si>
    <t>ACOMPTE</t>
  </si>
  <si>
    <t>SUP</t>
  </si>
  <si>
    <t>SUBROGATION</t>
  </si>
  <si>
    <t>RAISONS</t>
  </si>
  <si>
    <t>ACCIDENT</t>
  </si>
  <si>
    <t>Congés Payés</t>
  </si>
  <si>
    <t>Commentaires</t>
  </si>
  <si>
    <t>PERSO</t>
  </si>
  <si>
    <t>TRAVAIL</t>
  </si>
  <si>
    <t>du - au</t>
  </si>
  <si>
    <t>Prévions CP</t>
  </si>
  <si>
    <t>x</t>
  </si>
  <si>
    <t>CEPL</t>
  </si>
  <si>
    <t>92 AV AUSTIN CONTE</t>
  </si>
  <si>
    <t>33560 CARBON BLANC</t>
  </si>
  <si>
    <t>OUI</t>
  </si>
  <si>
    <t>SALARIE</t>
  </si>
  <si>
    <t>NOM</t>
  </si>
  <si>
    <t>169 H</t>
  </si>
  <si>
    <t>MENSUEL</t>
  </si>
  <si>
    <t>FEVRIER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</si>
  <si>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</si>
  <si>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</si>
  <si>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</si>
  <si>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</si>
  <si>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</si>
  <si>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</si>
  <si>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</si>
  <si>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</si>
  <si>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</si>
  <si>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Année</t>
  </si>
  <si>
    <t>Mois</t>
  </si>
  <si>
    <t>nom</t>
  </si>
  <si>
    <t>juin</t>
  </si>
  <si>
    <t>Fériés</t>
  </si>
  <si>
    <t>Pâques</t>
  </si>
  <si>
    <t>=NB.SI(fériés;B$7)=1</t>
  </si>
  <si>
    <t>FAUCOUNEAU</t>
  </si>
  <si>
    <t>JANVIER</t>
  </si>
  <si>
    <t>AOUT</t>
  </si>
  <si>
    <t>SEPTEMBRE</t>
  </si>
  <si>
    <t>DECEMBRE</t>
  </si>
  <si>
    <t xml:space="preserve">ET </t>
  </si>
  <si>
    <t>VACANCES</t>
  </si>
  <si>
    <t>NON JUSTIF</t>
  </si>
  <si>
    <t>FAUCOUN.</t>
  </si>
  <si>
    <t>CHARP.</t>
  </si>
  <si>
    <t>FERREIRA</t>
  </si>
  <si>
    <t>DUFOUR</t>
  </si>
  <si>
    <t>M</t>
  </si>
  <si>
    <t>ANDUEZA</t>
  </si>
  <si>
    <t>PANTOJA</t>
  </si>
  <si>
    <t>GUEDON</t>
  </si>
  <si>
    <t>FOURCHON</t>
  </si>
  <si>
    <t>WEISS</t>
  </si>
  <si>
    <t>REGUL CONGES DU 02/12/19 AU 13/12/19</t>
  </si>
  <si>
    <t>13-21-22 CP</t>
  </si>
  <si>
    <t>31/01/20 12H A 18 H</t>
  </si>
  <si>
    <t>24/02/20 AU 28/02/20</t>
  </si>
  <si>
    <t>30/03/20 AU 14/04/20 INC</t>
  </si>
  <si>
    <t>INVERSION HEURES 02 ANDUEZA FERREIRA</t>
  </si>
  <si>
    <t>19/03/20 AU 24/03/20</t>
  </si>
  <si>
    <t>05/03/20 AU 09/03/20 19/03/20 AU 31/03/20</t>
  </si>
  <si>
    <t>02/03/20 AU 06/03/20 19/03/20 AU 24/03/20</t>
  </si>
  <si>
    <t>16/03/20 14H AU 26/03/20</t>
  </si>
  <si>
    <t>18/03/20 AU 31/03/20</t>
  </si>
  <si>
    <t>600 AVRIL</t>
  </si>
  <si>
    <t>ABS</t>
  </si>
  <si>
    <t>Travail Partiel</t>
  </si>
  <si>
    <t>28 et 29</t>
  </si>
  <si>
    <t>prêt CEPL</t>
  </si>
  <si>
    <t>27/04/20 AU 30/04/20</t>
  </si>
  <si>
    <t>11/06/20              500 €</t>
  </si>
  <si>
    <t>15/06/20 150 €</t>
  </si>
  <si>
    <t>REGUL CP +PRÊT</t>
  </si>
  <si>
    <t>PRÊT</t>
  </si>
  <si>
    <t>5674 RTE de BORDEAUX 33620 LARUSCADE</t>
  </si>
  <si>
    <t>15/06/20 500 €    29/06/20 300 €</t>
  </si>
  <si>
    <t xml:space="preserve"> 17/06/20  700€          29/06/20   695 €</t>
  </si>
  <si>
    <t>09/06/20 AU 12/06/20</t>
  </si>
  <si>
    <t>29/06/20 AU 04/07/20</t>
  </si>
  <si>
    <t>15/07/2020 800 EUROS</t>
  </si>
  <si>
    <t>15/07/20    1000 EUROS</t>
  </si>
  <si>
    <t>15/07/20 500 EUROS</t>
  </si>
  <si>
    <t>15/07/20      200 EUROS</t>
  </si>
  <si>
    <t>06/07/20 AU 10/07/20</t>
  </si>
  <si>
    <t>13/07/20 AU 20/07/20 INC</t>
  </si>
  <si>
    <t>27/07/20 AU 07/08/20</t>
  </si>
  <si>
    <t>10/08/20 AU 21/08/20</t>
  </si>
  <si>
    <t>17/08/20 AU 21/08/20</t>
  </si>
  <si>
    <t>13/07/20 AU 31/07/20</t>
  </si>
  <si>
    <t>03/08/20 AU 14/08/20</t>
  </si>
  <si>
    <t>ML</t>
  </si>
  <si>
    <t>24/08/20 AU 29/08/20</t>
  </si>
  <si>
    <t>13/08/2020 1000€</t>
  </si>
  <si>
    <t>13/08/20 500€</t>
  </si>
  <si>
    <t>13/08/20 200€</t>
  </si>
  <si>
    <t>12/09/20 AU 19/09/20</t>
  </si>
  <si>
    <t>07/09/20 AU 11/09/20</t>
  </si>
  <si>
    <t>25/08/20-04/0920</t>
  </si>
  <si>
    <t xml:space="preserve">31/07/2020-03/08/20 </t>
  </si>
  <si>
    <t>03/08/20 AU 21/08/20-06/08/20 DEMI JOURNEE</t>
  </si>
  <si>
    <t>25/08/20-04/09/20</t>
  </si>
  <si>
    <t>SAISIE</t>
  </si>
  <si>
    <t>27/07/20 AU 07/08/20 - 26/08/20- 31/08/20</t>
  </si>
  <si>
    <t>PRÊT + SAISIE + AMENDE</t>
  </si>
  <si>
    <t>PRÊT - ACPTE 800</t>
  </si>
  <si>
    <t>REGUL 24-25 AOUT CP - ACPTE 1 100,00</t>
  </si>
  <si>
    <t>19/10/2020-23/10/2020</t>
  </si>
  <si>
    <t>RECUP</t>
  </si>
  <si>
    <t>23 24 25 RECUP</t>
  </si>
  <si>
    <t>29 29 RECUP</t>
  </si>
  <si>
    <t>228 CPAM A TORD     28 29 RECUP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</si>
</sst>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mmmm"/>
    <numFmt numFmtId="165" formatCode="[$-F800]dddd\,\ mmmm\ dd\,\ yyyy"/>
    <numFmt numFmtId="166" formatCode="ddd\ dd"/>
    <numFmt numFmtId="167" formatCode="\ dd"/>
    <numFmt numFmtId="168" formatCode="[$-40C]mmmmm\-yy;@"/>
    <numFmt numFmtId="169" formatCode="\ ddd"/>
    <numFmt numFmtId="170" formatCode="0.0"/>
    <numFmt numFmtId="171" formatCode="#,##0.0\ _€"/>
    <numFmt numFmtId="172" formatCode="#,##0.0"/>
    <numFmt numFmtId="173" formatCode="#,##0.00\ &quot;€&quot;"/>
  </numFmts>
  <fonts count="8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sz val="11"/>
      <name val="Arial"/>
      <family val="2"/>
    </font>
    <font>
      <b/>
      <u/>
      <sz val="20"/>
      <name val="Arial"/>
      <family val="2"/>
    </font>
    <font>
      <b/>
      <sz val="11"/>
      <name val="Arial"/>
      <family val="2"/>
    </font>
    <font>
      <b/>
      <sz val="16"/>
      <name val="Arial"/>
      <family val="2"/>
    </font>
    <font>
      <b/>
      <sz val="26"/>
      <name val="Arial"/>
      <family val="2"/>
    </font>
    <font>
      <b/>
      <sz val="10"/>
      <color rgb="FF002060"/>
      <name val="Arial"/>
      <family val="2"/>
    </font>
    <font>
      <sz val="20"/>
      <color rgb="FF002060"/>
      <name val="Arial"/>
      <family val="2"/>
    </font>
    <font>
      <b/>
      <u/>
      <sz val="16"/>
      <name val="Arial"/>
      <family val="2"/>
    </font>
    <font>
      <i/>
      <sz val="10"/>
      <name val="Arial"/>
      <family val="2"/>
    </font>
    <font>
      <b/>
      <sz val="8"/>
      <name val="Verdana"/>
      <family val="2"/>
    </font>
    <font>
      <sz val="8"/>
      <name val="Verdana"/>
      <family val="2"/>
    </font>
    <font>
      <sz val="8"/>
      <color rgb="FF002060"/>
      <name val="Arial"/>
      <family val="2"/>
    </font>
    <font>
      <sz val="8"/>
      <color indexed="63"/>
      <name val="Arial"/>
      <family val="2"/>
    </font>
    <font>
      <sz val="9"/>
      <name val="Arial"/>
      <family val="2"/>
    </font>
    <font>
      <b/>
      <sz val="11"/>
      <color theme="1"/>
      <name val="Calibri"/>
      <family val="2"/>
      <scheme val="minor"/>
    </font>
    <font>
      <b/>
      <sz val="20"/>
      <color rgb="FF002060"/>
      <name val="Arial"/>
      <family val="2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B050"/>
      <name val="Arial"/>
      <family val="2"/>
    </font>
    <font>
      <b/>
      <sz val="9"/>
      <name val="Arial"/>
      <family val="2"/>
    </font>
    <font>
      <b/>
      <sz val="9"/>
      <color theme="1"/>
      <name val="Calibri"/>
      <family val="2"/>
      <scheme val="minor"/>
    </font>
    <font>
      <sz val="9"/>
      <name val="Calibri"/>
      <family val="2"/>
    </font>
    <font>
      <b/>
      <sz val="9"/>
      <color rgb="FF002060"/>
      <name val="Arial"/>
      <family val="2"/>
    </font>
    <font>
      <sz val="9"/>
      <color rgb="FF00B050"/>
      <name val="Arial"/>
      <family val="2"/>
    </font>
    <font>
      <sz val="8"/>
      <color theme="3"/>
      <name val="Arial"/>
      <family val="2"/>
    </font>
    <font>
      <b/>
      <sz val="8"/>
      <name val="Arial"/>
      <family val="2"/>
    </font>
    <font>
      <b/>
      <sz val="8"/>
      <color rgb="FF002060"/>
      <name val="Arial"/>
      <family val="2"/>
    </font>
    <font>
      <sz val="8"/>
      <color rgb="FF00B050"/>
      <name val="Arial"/>
      <family val="2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0"/>
      <name val="Arial"/>
      <family val="2"/>
    </font>
    <font>
      <sz val="10"/>
      <color rgb="FF339966"/>
      <name val="Arial"/>
      <family val="2"/>
    </font>
    <font>
      <sz val="11"/>
      <color rgb="FF339966"/>
      <name val="Arial"/>
      <family val="2"/>
    </font>
    <font>
      <sz val="11"/>
      <color theme="0"/>
      <name val="Calibri"/>
      <family val="2"/>
      <scheme val="minor"/>
    </font>
    <font>
      <sz val="9"/>
      <color theme="0"/>
      <name val="Arial"/>
      <family val="2"/>
    </font>
    <font>
      <sz val="11"/>
      <color theme="0"/>
      <name val="Arial"/>
      <family val="2"/>
    </font>
    <font>
      <sz val="8"/>
      <color theme="0"/>
      <name val="Arial"/>
      <family val="2"/>
    </font>
    <font>
      <sz val="8"/>
      <color rgb="FF339966"/>
      <name val="Arial"/>
      <family val="2"/>
    </font>
    <font>
      <sz val="8"/>
      <color rgb="FF006600"/>
      <name val="Arial"/>
      <family val="2"/>
    </font>
    <font>
      <b/>
      <sz val="8"/>
      <color rgb="FF339966"/>
      <name val="Arial"/>
      <family val="2"/>
    </font>
    <font>
      <b/>
      <sz val="8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4"/>
      <name val="Arial"/>
      <family val="2"/>
    </font>
    <font>
      <sz val="8"/>
      <color rgb="FFFFFFCC"/>
      <name val="Arial"/>
      <family val="2"/>
    </font>
    <font>
      <sz val="8"/>
      <color theme="1"/>
      <name val="Arial"/>
      <family val="2"/>
    </font>
    <font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rgb="FFC00000"/>
      <name val="Calibri"/>
      <family val="2"/>
      <scheme val="minor"/>
    </font>
    <font>
      <sz val="9"/>
      <color rgb="FF339966"/>
      <name val="Arial"/>
      <family val="2"/>
    </font>
    <font>
      <sz val="7"/>
      <name val="Arial"/>
      <family val="2"/>
    </font>
    <font>
      <sz val="8"/>
      <color theme="8" tint="-0.249977111117893"/>
      <name val="Arial"/>
      <family val="2"/>
    </font>
    <font>
      <sz val="8"/>
      <color rgb="FF0070C0"/>
      <name val="Arial"/>
      <family val="2"/>
    </font>
    <font>
      <sz val="11"/>
      <color rgb="FF0070C0"/>
      <name val="Arial"/>
      <family val="2"/>
    </font>
    <font>
      <sz val="8"/>
      <color rgb="FFFFFF00"/>
      <name val="Arial"/>
      <family val="2"/>
    </font>
    <font>
      <sz val="10"/>
      <color rgb="FF0070C0"/>
      <name val="Arial"/>
      <family val="2"/>
    </font>
    <font>
      <b/>
      <sz val="7"/>
      <name val="Arial"/>
      <family val="2"/>
    </font>
    <font>
      <sz val="7"/>
      <color rgb="FFFF0000"/>
      <name val="Calibri"/>
      <family val="2"/>
      <scheme val="minor"/>
    </font>
    <font>
      <sz val="10"/>
      <color rgb="FFFFFFCC"/>
      <name val="Arial"/>
      <family val="2"/>
    </font>
    <font>
      <sz val="9"/>
      <color rgb="FF00A249"/>
      <name val="Arial"/>
      <family val="2"/>
    </font>
    <font>
      <sz val="8"/>
      <color rgb="FF09D121"/>
      <name val="Arial"/>
      <family val="2"/>
    </font>
    <font>
      <sz val="7"/>
      <color theme="1"/>
      <name val="Calibri"/>
      <family val="2"/>
      <scheme val="minor"/>
    </font>
    <font>
      <sz val="9"/>
      <color rgb="FFF92328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FF000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9232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9D1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99FF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3"/>
      </top>
      <bottom style="thin">
        <color indexed="55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2"/>
      </left>
      <right style="thin">
        <color indexed="22"/>
      </right>
      <top/>
      <bottom style="thin">
        <color indexed="55"/>
      </bottom>
      <diagonal/>
    </border>
  </borders>
  <cellStyleXfs count="3">
    <xf numFmtId="0" fontId="0" fillId="0" borderId="0"/>
    <xf numFmtId="0" fontId="7" fillId="0" borderId="0"/>
    <xf numFmtId="0" fontId="8" fillId="0" borderId="0"/>
  </cellStyleXfs>
  <cellXfs count="548">
    <xf numFmtId="0" fontId="0" fillId="0" borderId="0" xfId="0"/>
    <xf numFmtId="0" fontId="9" fillId="0" borderId="0" xfId="0" applyFont="1"/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11" fillId="0" borderId="1" xfId="0" applyFont="1" applyBorder="1" applyAlignment="1">
      <alignment vertical="center"/>
    </xf>
    <xf numFmtId="0" fontId="0" fillId="0" borderId="0" xfId="0" applyAlignment="1">
      <alignment wrapText="1"/>
    </xf>
    <xf numFmtId="0" fontId="8" fillId="0" borderId="0" xfId="0" applyFont="1"/>
    <xf numFmtId="0" fontId="0" fillId="0" borderId="1" xfId="0" applyBorder="1" applyAlignment="1">
      <alignment wrapText="1"/>
    </xf>
    <xf numFmtId="0" fontId="0" fillId="6" borderId="1" xfId="0" applyFill="1" applyBorder="1"/>
    <xf numFmtId="0" fontId="0" fillId="0" borderId="0" xfId="0" applyAlignment="1">
      <alignment horizontal="center"/>
    </xf>
    <xf numFmtId="0" fontId="8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15" fillId="0" borderId="0" xfId="0" applyFont="1" applyAlignment="1">
      <alignment horizontal="center" vertical="center"/>
    </xf>
    <xf numFmtId="0" fontId="15" fillId="0" borderId="0" xfId="0" applyFont="1"/>
    <xf numFmtId="0" fontId="16" fillId="0" borderId="0" xfId="0" applyFont="1" applyAlignment="1">
      <alignment vertical="center"/>
    </xf>
    <xf numFmtId="0" fontId="17" fillId="0" borderId="0" xfId="0" applyFont="1" applyAlignment="1">
      <alignment horizontal="center" vertical="center"/>
    </xf>
    <xf numFmtId="164" fontId="18" fillId="0" borderId="0" xfId="0" applyNumberFormat="1" applyFont="1" applyAlignment="1">
      <alignment vertical="center"/>
    </xf>
    <xf numFmtId="165" fontId="19" fillId="0" borderId="0" xfId="0" applyNumberFormat="1" applyFont="1" applyAlignment="1">
      <alignment vertical="center"/>
    </xf>
    <xf numFmtId="0" fontId="17" fillId="0" borderId="14" xfId="0" applyFont="1" applyBorder="1" applyAlignment="1">
      <alignment horizontal="center" vertical="center"/>
    </xf>
    <xf numFmtId="164" fontId="18" fillId="0" borderId="14" xfId="0" applyNumberFormat="1" applyFont="1" applyBorder="1" applyAlignment="1">
      <alignment vertical="center"/>
    </xf>
    <xf numFmtId="165" fontId="19" fillId="0" borderId="14" xfId="0" applyNumberFormat="1" applyFont="1" applyBorder="1" applyAlignment="1">
      <alignment vertical="center"/>
    </xf>
    <xf numFmtId="166" fontId="15" fillId="0" borderId="15" xfId="0" applyNumberFormat="1" applyFont="1" applyBorder="1" applyAlignment="1">
      <alignment horizontal="center" vertical="center"/>
    </xf>
    <xf numFmtId="167" fontId="15" fillId="0" borderId="15" xfId="0" applyNumberFormat="1" applyFont="1" applyBorder="1" applyAlignment="1">
      <alignment horizontal="center" vertical="center" wrapText="1"/>
    </xf>
    <xf numFmtId="167" fontId="15" fillId="7" borderId="15" xfId="0" applyNumberFormat="1" applyFont="1" applyFill="1" applyBorder="1" applyAlignment="1">
      <alignment horizontal="center" vertical="center" wrapText="1"/>
    </xf>
    <xf numFmtId="167" fontId="20" fillId="0" borderId="15" xfId="0" applyNumberFormat="1" applyFont="1" applyBorder="1" applyAlignment="1">
      <alignment horizontal="center" vertical="center" wrapText="1"/>
    </xf>
    <xf numFmtId="0" fontId="20" fillId="0" borderId="0" xfId="0" applyFont="1"/>
    <xf numFmtId="168" fontId="21" fillId="0" borderId="0" xfId="0" applyNumberFormat="1" applyFont="1" applyAlignment="1">
      <alignment horizontal="center" vertical="center"/>
    </xf>
    <xf numFmtId="0" fontId="23" fillId="0" borderId="0" xfId="0" applyFont="1"/>
    <xf numFmtId="164" fontId="0" fillId="0" borderId="0" xfId="0" applyNumberFormat="1"/>
    <xf numFmtId="14" fontId="25" fillId="8" borderId="1" xfId="2" applyNumberFormat="1" applyFont="1" applyFill="1" applyBorder="1"/>
    <xf numFmtId="0" fontId="24" fillId="9" borderId="1" xfId="2" applyFont="1" applyFill="1" applyBorder="1"/>
    <xf numFmtId="0" fontId="25" fillId="9" borderId="1" xfId="2" applyFont="1" applyFill="1" applyBorder="1"/>
    <xf numFmtId="14" fontId="25" fillId="10" borderId="1" xfId="2" applyNumberFormat="1" applyFont="1" applyFill="1" applyBorder="1"/>
    <xf numFmtId="0" fontId="8" fillId="0" borderId="0" xfId="0" quotePrefix="1" applyFont="1"/>
    <xf numFmtId="169" fontId="26" fillId="11" borderId="15" xfId="0" applyNumberFormat="1" applyFont="1" applyFill="1" applyBorder="1" applyAlignment="1">
      <alignment horizontal="center" vertical="center" wrapText="1"/>
    </xf>
    <xf numFmtId="169" fontId="27" fillId="2" borderId="2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28" fillId="0" borderId="1" xfId="0" applyFont="1" applyBorder="1"/>
    <xf numFmtId="0" fontId="28" fillId="0" borderId="1" xfId="0" applyFont="1" applyBorder="1" applyAlignment="1">
      <alignment horizontal="center" vertical="center"/>
    </xf>
    <xf numFmtId="0" fontId="28" fillId="0" borderId="1" xfId="0" applyFont="1" applyBorder="1" applyAlignment="1">
      <alignment horizontal="center"/>
    </xf>
    <xf numFmtId="0" fontId="28" fillId="0" borderId="0" xfId="0" applyFont="1" applyAlignment="1">
      <alignment horizontal="center"/>
    </xf>
    <xf numFmtId="0" fontId="28" fillId="0" borderId="9" xfId="0" applyFont="1" applyBorder="1" applyAlignment="1">
      <alignment horizontal="center"/>
    </xf>
    <xf numFmtId="0" fontId="15" fillId="0" borderId="15" xfId="0" applyFont="1" applyBorder="1" applyAlignment="1">
      <alignment horizontal="center" vertical="center"/>
    </xf>
    <xf numFmtId="0" fontId="6" fillId="0" borderId="1" xfId="1" applyFont="1" applyBorder="1" applyAlignment="1">
      <alignment vertical="center"/>
    </xf>
    <xf numFmtId="0" fontId="6" fillId="0" borderId="1" xfId="1" applyFont="1" applyBorder="1" applyAlignment="1">
      <alignment vertical="center" wrapText="1"/>
    </xf>
    <xf numFmtId="0" fontId="30" fillId="0" borderId="0" xfId="0" applyFont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vertical="center" wrapText="1"/>
    </xf>
    <xf numFmtId="0" fontId="11" fillId="0" borderId="0" xfId="0" applyFont="1" applyAlignment="1">
      <alignment vertical="center" wrapText="1"/>
    </xf>
    <xf numFmtId="0" fontId="31" fillId="0" borderId="1" xfId="1" applyFont="1" applyBorder="1" applyAlignment="1">
      <alignment horizontal="center" vertical="center"/>
    </xf>
    <xf numFmtId="0" fontId="31" fillId="0" borderId="1" xfId="1" applyFont="1" applyBorder="1" applyAlignment="1">
      <alignment horizontal="center" vertical="center" wrapText="1"/>
    </xf>
    <xf numFmtId="0" fontId="29" fillId="0" borderId="1" xfId="1" applyFont="1" applyBorder="1" applyAlignment="1">
      <alignment horizontal="center" vertical="center"/>
    </xf>
    <xf numFmtId="0" fontId="32" fillId="0" borderId="1" xfId="0" applyFont="1" applyBorder="1" applyAlignment="1">
      <alignment horizontal="center" vertical="center"/>
    </xf>
    <xf numFmtId="0" fontId="11" fillId="12" borderId="1" xfId="0" applyFont="1" applyFill="1" applyBorder="1" applyAlignment="1">
      <alignment horizontal="left" vertical="center" wrapText="1"/>
    </xf>
    <xf numFmtId="0" fontId="6" fillId="6" borderId="1" xfId="1" applyFont="1" applyFill="1" applyBorder="1" applyAlignment="1">
      <alignment vertical="center" wrapText="1"/>
    </xf>
    <xf numFmtId="0" fontId="29" fillId="6" borderId="4" xfId="1" applyFont="1" applyFill="1" applyBorder="1" applyAlignment="1">
      <alignment horizontal="center"/>
    </xf>
    <xf numFmtId="0" fontId="29" fillId="6" borderId="11" xfId="1" applyFont="1" applyFill="1" applyBorder="1" applyAlignment="1">
      <alignment horizontal="center"/>
    </xf>
    <xf numFmtId="0" fontId="29" fillId="6" borderId="6" xfId="1" applyFont="1" applyFill="1" applyBorder="1" applyAlignment="1">
      <alignment horizontal="center"/>
    </xf>
    <xf numFmtId="0" fontId="29" fillId="6" borderId="3" xfId="1" applyFont="1" applyFill="1" applyBorder="1" applyAlignment="1">
      <alignment horizontal="center"/>
    </xf>
    <xf numFmtId="0" fontId="29" fillId="6" borderId="13" xfId="1" applyFont="1" applyFill="1" applyBorder="1" applyAlignment="1">
      <alignment horizontal="center"/>
    </xf>
    <xf numFmtId="0" fontId="29" fillId="6" borderId="0" xfId="1" applyFont="1" applyFill="1" applyAlignment="1">
      <alignment horizontal="center"/>
    </xf>
    <xf numFmtId="0" fontId="29" fillId="6" borderId="5" xfId="1" applyFont="1" applyFill="1" applyBorder="1" applyAlignment="1">
      <alignment horizontal="center"/>
    </xf>
    <xf numFmtId="0" fontId="35" fillId="12" borderId="1" xfId="1" applyFont="1" applyFill="1" applyBorder="1" applyAlignment="1">
      <alignment horizontal="left" vertical="center" wrapText="1"/>
    </xf>
    <xf numFmtId="0" fontId="34" fillId="0" borderId="1" xfId="0" applyFont="1" applyBorder="1" applyAlignment="1">
      <alignment vertical="center" wrapText="1"/>
    </xf>
    <xf numFmtId="14" fontId="14" fillId="12" borderId="1" xfId="1" applyNumberFormat="1" applyFont="1" applyFill="1" applyBorder="1" applyAlignment="1">
      <alignment horizontal="left" vertical="center" wrapText="1"/>
    </xf>
    <xf numFmtId="0" fontId="14" fillId="12" borderId="1" xfId="1" applyFont="1" applyFill="1" applyBorder="1" applyAlignment="1">
      <alignment horizontal="left" vertical="center" wrapText="1"/>
    </xf>
    <xf numFmtId="0" fontId="37" fillId="0" borderId="1" xfId="0" applyFont="1" applyBorder="1" applyAlignment="1">
      <alignment vertical="center"/>
    </xf>
    <xf numFmtId="166" fontId="15" fillId="0" borderId="16" xfId="0" applyNumberFormat="1" applyFont="1" applyBorder="1" applyAlignment="1">
      <alignment horizontal="center" vertical="center"/>
    </xf>
    <xf numFmtId="0" fontId="37" fillId="0" borderId="17" xfId="0" applyFont="1" applyBorder="1" applyAlignment="1">
      <alignment vertical="center"/>
    </xf>
    <xf numFmtId="166" fontId="15" fillId="0" borderId="1" xfId="0" applyNumberFormat="1" applyFont="1" applyBorder="1" applyAlignment="1">
      <alignment horizontal="center" vertical="center"/>
    </xf>
    <xf numFmtId="0" fontId="28" fillId="0" borderId="0" xfId="0" applyFont="1"/>
    <xf numFmtId="0" fontId="38" fillId="6" borderId="3" xfId="1" applyFont="1" applyFill="1" applyBorder="1" applyAlignment="1">
      <alignment horizontal="center"/>
    </xf>
    <xf numFmtId="0" fontId="37" fillId="6" borderId="8" xfId="0" applyFont="1" applyFill="1" applyBorder="1"/>
    <xf numFmtId="0" fontId="35" fillId="0" borderId="1" xfId="1" applyFont="1" applyBorder="1" applyAlignment="1">
      <alignment vertical="center"/>
    </xf>
    <xf numFmtId="0" fontId="34" fillId="0" borderId="1" xfId="0" applyFont="1" applyBorder="1" applyAlignment="1">
      <alignment vertical="center"/>
    </xf>
    <xf numFmtId="0" fontId="39" fillId="0" borderId="1" xfId="0" applyFont="1" applyBorder="1" applyAlignment="1">
      <alignment vertical="center"/>
    </xf>
    <xf numFmtId="0" fontId="34" fillId="0" borderId="11" xfId="0" applyFont="1" applyBorder="1" applyAlignment="1">
      <alignment vertical="center"/>
    </xf>
    <xf numFmtId="0" fontId="28" fillId="0" borderId="17" xfId="0" applyFont="1" applyBorder="1"/>
    <xf numFmtId="0" fontId="28" fillId="0" borderId="11" xfId="0" applyFont="1" applyBorder="1"/>
    <xf numFmtId="0" fontId="0" fillId="0" borderId="19" xfId="0" applyBorder="1"/>
    <xf numFmtId="166" fontId="28" fillId="0" borderId="1" xfId="0" applyNumberFormat="1" applyFont="1" applyBorder="1" applyAlignment="1">
      <alignment horizontal="center" vertical="center"/>
    </xf>
    <xf numFmtId="167" fontId="40" fillId="0" borderId="19" xfId="0" applyNumberFormat="1" applyFont="1" applyBorder="1" applyAlignment="1">
      <alignment horizontal="center" vertical="center"/>
    </xf>
    <xf numFmtId="167" fontId="40" fillId="0" borderId="1" xfId="0" applyNumberFormat="1" applyFont="1" applyBorder="1" applyAlignment="1">
      <alignment horizontal="center" vertical="center"/>
    </xf>
    <xf numFmtId="167" fontId="40" fillId="0" borderId="15" xfId="0" applyNumberFormat="1" applyFont="1" applyBorder="1" applyAlignment="1">
      <alignment horizontal="center" vertical="center" wrapText="1"/>
    </xf>
    <xf numFmtId="0" fontId="41" fillId="0" borderId="15" xfId="0" applyFont="1" applyBorder="1" applyAlignment="1">
      <alignment horizontal="center" vertical="center"/>
    </xf>
    <xf numFmtId="0" fontId="37" fillId="0" borderId="1" xfId="0" applyFont="1" applyBorder="1" applyAlignment="1">
      <alignment horizontal="center" vertical="center"/>
    </xf>
    <xf numFmtId="0" fontId="36" fillId="0" borderId="15" xfId="0" applyFont="1" applyBorder="1" applyAlignment="1">
      <alignment horizontal="center" vertical="center"/>
    </xf>
    <xf numFmtId="0" fontId="37" fillId="0" borderId="0" xfId="0" applyFont="1"/>
    <xf numFmtId="0" fontId="28" fillId="0" borderId="0" xfId="0" quotePrefix="1" applyFont="1"/>
    <xf numFmtId="169" fontId="42" fillId="2" borderId="2" xfId="0" applyNumberFormat="1" applyFont="1" applyFill="1" applyBorder="1" applyAlignment="1">
      <alignment horizontal="center" vertical="center"/>
    </xf>
    <xf numFmtId="0" fontId="43" fillId="0" borderId="17" xfId="0" applyFont="1" applyBorder="1" applyAlignment="1">
      <alignment vertical="center"/>
    </xf>
    <xf numFmtId="0" fontId="10" fillId="0" borderId="1" xfId="0" applyFont="1" applyBorder="1"/>
    <xf numFmtId="0" fontId="10" fillId="0" borderId="0" xfId="0" applyFont="1"/>
    <xf numFmtId="0" fontId="10" fillId="0" borderId="1" xfId="0" applyFont="1" applyBorder="1" applyAlignment="1">
      <alignment horizontal="center" vertical="center"/>
    </xf>
    <xf numFmtId="0" fontId="43" fillId="0" borderId="1" xfId="0" applyFont="1" applyBorder="1" applyAlignment="1">
      <alignment vertical="center"/>
    </xf>
    <xf numFmtId="167" fontId="44" fillId="0" borderId="18" xfId="0" applyNumberFormat="1" applyFont="1" applyBorder="1" applyAlignment="1">
      <alignment horizontal="center" vertical="center" wrapText="1"/>
    </xf>
    <xf numFmtId="167" fontId="44" fillId="0" borderId="15" xfId="0" applyNumberFormat="1" applyFont="1" applyBorder="1" applyAlignment="1">
      <alignment horizontal="center" vertical="center" wrapText="1"/>
    </xf>
    <xf numFmtId="167" fontId="44" fillId="7" borderId="15" xfId="0" applyNumberFormat="1" applyFont="1" applyFill="1" applyBorder="1" applyAlignment="1">
      <alignment horizontal="center" vertical="center" wrapText="1"/>
    </xf>
    <xf numFmtId="2" fontId="10" fillId="0" borderId="18" xfId="0" applyNumberFormat="1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43" fillId="0" borderId="0" xfId="0" applyFont="1"/>
    <xf numFmtId="0" fontId="45" fillId="0" borderId="18" xfId="0" applyFont="1" applyBorder="1" applyAlignment="1">
      <alignment horizontal="center" vertical="center"/>
    </xf>
    <xf numFmtId="0" fontId="45" fillId="0" borderId="15" xfId="0" applyFont="1" applyBorder="1" applyAlignment="1">
      <alignment horizontal="center" vertical="center"/>
    </xf>
    <xf numFmtId="0" fontId="10" fillId="0" borderId="0" xfId="0" quotePrefix="1" applyFont="1"/>
    <xf numFmtId="167" fontId="44" fillId="0" borderId="19" xfId="0" applyNumberFormat="1" applyFont="1" applyBorder="1" applyAlignment="1">
      <alignment horizontal="center" vertical="center"/>
    </xf>
    <xf numFmtId="167" fontId="44" fillId="0" borderId="1" xfId="0" applyNumberFormat="1" applyFont="1" applyBorder="1" applyAlignment="1">
      <alignment horizontal="center" vertical="center"/>
    </xf>
    <xf numFmtId="0" fontId="10" fillId="0" borderId="18" xfId="0" applyFont="1" applyBorder="1"/>
    <xf numFmtId="170" fontId="10" fillId="0" borderId="15" xfId="0" applyNumberFormat="1" applyFont="1" applyBorder="1" applyAlignment="1">
      <alignment horizontal="center" vertical="center"/>
    </xf>
    <xf numFmtId="0" fontId="34" fillId="12" borderId="1" xfId="0" applyFont="1" applyFill="1" applyBorder="1" applyAlignment="1">
      <alignment horizontal="left" vertical="center" wrapText="1"/>
    </xf>
    <xf numFmtId="0" fontId="34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vertical="center"/>
    </xf>
    <xf numFmtId="0" fontId="32" fillId="0" borderId="0" xfId="0" applyFont="1" applyAlignment="1">
      <alignment horizontal="center" vertical="center"/>
    </xf>
    <xf numFmtId="0" fontId="31" fillId="0" borderId="0" xfId="1" applyFont="1" applyAlignment="1">
      <alignment horizontal="center" vertical="center"/>
    </xf>
    <xf numFmtId="0" fontId="35" fillId="0" borderId="0" xfId="1" applyFont="1" applyAlignment="1">
      <alignment vertical="center"/>
    </xf>
    <xf numFmtId="0" fontId="11" fillId="13" borderId="0" xfId="0" applyFont="1" applyFill="1" applyAlignment="1">
      <alignment vertical="center" wrapText="1"/>
    </xf>
    <xf numFmtId="0" fontId="11" fillId="13" borderId="0" xfId="0" applyFont="1" applyFill="1" applyAlignment="1">
      <alignment horizontal="left" vertical="center" wrapText="1"/>
    </xf>
    <xf numFmtId="14" fontId="11" fillId="13" borderId="0" xfId="0" applyNumberFormat="1" applyFont="1" applyFill="1" applyAlignment="1">
      <alignment horizontal="left" vertical="center" wrapText="1"/>
    </xf>
    <xf numFmtId="0" fontId="46" fillId="12" borderId="1" xfId="0" applyFont="1" applyFill="1" applyBorder="1" applyAlignment="1">
      <alignment horizontal="left" vertical="center" wrapText="1"/>
    </xf>
    <xf numFmtId="0" fontId="50" fillId="12" borderId="15" xfId="0" applyFont="1" applyFill="1" applyBorder="1" applyAlignment="1">
      <alignment horizontal="center" vertical="center"/>
    </xf>
    <xf numFmtId="0" fontId="0" fillId="13" borderId="0" xfId="0" applyFill="1"/>
    <xf numFmtId="0" fontId="53" fillId="13" borderId="15" xfId="0" applyFont="1" applyFill="1" applyBorder="1" applyAlignment="1">
      <alignment horizontal="center" vertical="center"/>
    </xf>
    <xf numFmtId="0" fontId="54" fillId="13" borderId="15" xfId="0" applyFont="1" applyFill="1" applyBorder="1" applyAlignment="1">
      <alignment horizontal="center" vertical="center"/>
    </xf>
    <xf numFmtId="0" fontId="54" fillId="13" borderId="18" xfId="0" applyFont="1" applyFill="1" applyBorder="1" applyAlignment="1">
      <alignment horizontal="center" vertical="center"/>
    </xf>
    <xf numFmtId="0" fontId="54" fillId="13" borderId="18" xfId="0" applyFont="1" applyFill="1" applyBorder="1"/>
    <xf numFmtId="0" fontId="43" fillId="0" borderId="4" xfId="0" applyFont="1" applyBorder="1" applyAlignment="1">
      <alignment vertical="center"/>
    </xf>
    <xf numFmtId="0" fontId="43" fillId="0" borderId="11" xfId="0" applyFont="1" applyBorder="1" applyAlignment="1">
      <alignment vertical="center"/>
    </xf>
    <xf numFmtId="0" fontId="0" fillId="12" borderId="1" xfId="0" applyFill="1" applyBorder="1"/>
    <xf numFmtId="0" fontId="5" fillId="0" borderId="1" xfId="1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48" fillId="6" borderId="1" xfId="0" applyFont="1" applyFill="1" applyBorder="1"/>
    <xf numFmtId="0" fontId="51" fillId="6" borderId="1" xfId="0" applyFont="1" applyFill="1" applyBorder="1" applyAlignment="1">
      <alignment vertical="center" wrapText="1"/>
    </xf>
    <xf numFmtId="0" fontId="11" fillId="13" borderId="1" xfId="0" applyFont="1" applyFill="1" applyBorder="1" applyAlignment="1">
      <alignment vertical="center" wrapText="1"/>
    </xf>
    <xf numFmtId="0" fontId="11" fillId="13" borderId="1" xfId="0" applyFont="1" applyFill="1" applyBorder="1" applyAlignment="1">
      <alignment horizontal="left" vertical="center" wrapText="1"/>
    </xf>
    <xf numFmtId="0" fontId="11" fillId="13" borderId="0" xfId="0" applyFont="1" applyFill="1" applyAlignment="1">
      <alignment vertical="center"/>
    </xf>
    <xf numFmtId="14" fontId="11" fillId="13" borderId="1" xfId="0" applyNumberFormat="1" applyFont="1" applyFill="1" applyBorder="1" applyAlignment="1">
      <alignment horizontal="left" vertical="center" wrapText="1"/>
    </xf>
    <xf numFmtId="0" fontId="33" fillId="13" borderId="1" xfId="0" applyFont="1" applyFill="1" applyBorder="1" applyAlignment="1">
      <alignment horizontal="left" vertical="center" wrapText="1"/>
    </xf>
    <xf numFmtId="0" fontId="32" fillId="0" borderId="17" xfId="0" applyFont="1" applyBorder="1" applyAlignment="1">
      <alignment horizontal="center" vertical="center"/>
    </xf>
    <xf numFmtId="0" fontId="11" fillId="0" borderId="19" xfId="0" applyFont="1" applyBorder="1" applyAlignment="1">
      <alignment vertical="center" wrapText="1"/>
    </xf>
    <xf numFmtId="0" fontId="11" fillId="0" borderId="11" xfId="0" applyFont="1" applyBorder="1" applyAlignment="1">
      <alignment vertical="center" wrapText="1"/>
    </xf>
    <xf numFmtId="0" fontId="29" fillId="13" borderId="1" xfId="1" applyFont="1" applyFill="1" applyBorder="1" applyAlignment="1">
      <alignment horizontal="center" vertical="center"/>
    </xf>
    <xf numFmtId="0" fontId="11" fillId="13" borderId="12" xfId="0" applyFont="1" applyFill="1" applyBorder="1"/>
    <xf numFmtId="14" fontId="33" fillId="13" borderId="1" xfId="0" applyNumberFormat="1" applyFont="1" applyFill="1" applyBorder="1" applyAlignment="1">
      <alignment horizontal="left" vertical="center" wrapText="1"/>
    </xf>
    <xf numFmtId="0" fontId="32" fillId="13" borderId="1" xfId="0" applyFont="1" applyFill="1" applyBorder="1" applyAlignment="1">
      <alignment horizontal="center" vertical="center"/>
    </xf>
    <xf numFmtId="0" fontId="29" fillId="13" borderId="0" xfId="1" applyFont="1" applyFill="1" applyAlignment="1">
      <alignment horizontal="center" vertical="center"/>
    </xf>
    <xf numFmtId="0" fontId="11" fillId="13" borderId="0" xfId="0" applyFont="1" applyFill="1"/>
    <xf numFmtId="0" fontId="33" fillId="13" borderId="0" xfId="0" applyFont="1" applyFill="1" applyAlignment="1">
      <alignment vertical="center" wrapText="1"/>
    </xf>
    <xf numFmtId="0" fontId="9" fillId="6" borderId="13" xfId="0" applyFont="1" applyFill="1" applyBorder="1"/>
    <xf numFmtId="0" fontId="15" fillId="0" borderId="1" xfId="0" applyFont="1" applyBorder="1"/>
    <xf numFmtId="0" fontId="35" fillId="0" borderId="12" xfId="1" applyFont="1" applyBorder="1" applyAlignment="1">
      <alignment vertical="center"/>
    </xf>
    <xf numFmtId="0" fontId="38" fillId="6" borderId="13" xfId="1" applyFont="1" applyFill="1" applyBorder="1" applyAlignment="1">
      <alignment horizontal="center"/>
    </xf>
    <xf numFmtId="0" fontId="37" fillId="6" borderId="12" xfId="0" applyFont="1" applyFill="1" applyBorder="1"/>
    <xf numFmtId="0" fontId="31" fillId="0" borderId="11" xfId="1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13" borderId="11" xfId="0" applyFont="1" applyFill="1" applyBorder="1" applyAlignment="1">
      <alignment vertical="center" wrapText="1"/>
    </xf>
    <xf numFmtId="0" fontId="9" fillId="6" borderId="3" xfId="0" applyFont="1" applyFill="1" applyBorder="1"/>
    <xf numFmtId="0" fontId="29" fillId="6" borderId="12" xfId="1" applyFont="1" applyFill="1" applyBorder="1" applyAlignment="1">
      <alignment horizontal="center"/>
    </xf>
    <xf numFmtId="0" fontId="6" fillId="0" borderId="11" xfId="1" applyFont="1" applyBorder="1" applyAlignment="1">
      <alignment vertical="center"/>
    </xf>
    <xf numFmtId="0" fontId="11" fillId="0" borderId="11" xfId="0" applyFont="1" applyBorder="1" applyAlignment="1">
      <alignment vertical="center"/>
    </xf>
    <xf numFmtId="0" fontId="29" fillId="13" borderId="11" xfId="1" applyFont="1" applyFill="1" applyBorder="1" applyAlignment="1">
      <alignment horizontal="center" vertical="center"/>
    </xf>
    <xf numFmtId="0" fontId="11" fillId="13" borderId="13" xfId="0" applyFont="1" applyFill="1" applyBorder="1"/>
    <xf numFmtId="0" fontId="33" fillId="13" borderId="11" xfId="0" applyFont="1" applyFill="1" applyBorder="1" applyAlignment="1">
      <alignment vertical="center" wrapText="1"/>
    </xf>
    <xf numFmtId="14" fontId="11" fillId="13" borderId="11" xfId="0" applyNumberFormat="1" applyFont="1" applyFill="1" applyBorder="1" applyAlignment="1">
      <alignment horizontal="left" vertical="center" wrapText="1"/>
    </xf>
    <xf numFmtId="0" fontId="29" fillId="6" borderId="4" xfId="1" applyFont="1" applyFill="1" applyBorder="1" applyAlignment="1">
      <alignment horizontal="center" vertical="center"/>
    </xf>
    <xf numFmtId="0" fontId="29" fillId="6" borderId="11" xfId="1" applyFont="1" applyFill="1" applyBorder="1" applyAlignment="1">
      <alignment horizontal="center" vertical="center"/>
    </xf>
    <xf numFmtId="0" fontId="29" fillId="6" borderId="6" xfId="1" applyFont="1" applyFill="1" applyBorder="1" applyAlignment="1">
      <alignment horizontal="center" vertical="center"/>
    </xf>
    <xf numFmtId="0" fontId="29" fillId="6" borderId="3" xfId="1" applyFont="1" applyFill="1" applyBorder="1" applyAlignment="1">
      <alignment horizontal="center" vertical="center"/>
    </xf>
    <xf numFmtId="0" fontId="9" fillId="6" borderId="8" xfId="0" applyFont="1" applyFill="1" applyBorder="1" applyAlignment="1">
      <alignment vertical="center"/>
    </xf>
    <xf numFmtId="0" fontId="35" fillId="13" borderId="1" xfId="1" applyFont="1" applyFill="1" applyBorder="1" applyAlignment="1">
      <alignment vertical="center" wrapText="1"/>
    </xf>
    <xf numFmtId="169" fontId="27" fillId="2" borderId="20" xfId="0" applyNumberFormat="1" applyFont="1" applyFill="1" applyBorder="1" applyAlignment="1">
      <alignment horizontal="center" vertical="center"/>
    </xf>
    <xf numFmtId="0" fontId="10" fillId="13" borderId="1" xfId="0" applyFont="1" applyFill="1" applyBorder="1"/>
    <xf numFmtId="0" fontId="54" fillId="13" borderId="1" xfId="0" applyFont="1" applyFill="1" applyBorder="1" applyAlignment="1">
      <alignment horizontal="center" vertical="center"/>
    </xf>
    <xf numFmtId="0" fontId="10" fillId="14" borderId="1" xfId="0" applyFont="1" applyFill="1" applyBorder="1" applyAlignment="1">
      <alignment horizontal="center" vertical="center"/>
    </xf>
    <xf numFmtId="170" fontId="10" fillId="0" borderId="1" xfId="0" applyNumberFormat="1" applyFont="1" applyBorder="1"/>
    <xf numFmtId="170" fontId="10" fillId="0" borderId="0" xfId="0" applyNumberFormat="1" applyFont="1"/>
    <xf numFmtId="170" fontId="10" fillId="0" borderId="1" xfId="0" applyNumberFormat="1" applyFont="1" applyBorder="1" applyAlignment="1">
      <alignment horizontal="center" vertical="center"/>
    </xf>
    <xf numFmtId="170" fontId="10" fillId="0" borderId="1" xfId="0" applyNumberFormat="1" applyFont="1" applyBorder="1" applyAlignment="1">
      <alignment horizontal="center"/>
    </xf>
    <xf numFmtId="170" fontId="10" fillId="0" borderId="0" xfId="0" applyNumberFormat="1" applyFont="1" applyAlignment="1">
      <alignment horizontal="center"/>
    </xf>
    <xf numFmtId="170" fontId="10" fillId="0" borderId="9" xfId="0" applyNumberFormat="1" applyFont="1" applyBorder="1" applyAlignment="1">
      <alignment horizontal="center"/>
    </xf>
    <xf numFmtId="170" fontId="43" fillId="0" borderId="1" xfId="0" applyNumberFormat="1" applyFont="1" applyBorder="1" applyAlignment="1">
      <alignment vertical="center"/>
    </xf>
    <xf numFmtId="170" fontId="10" fillId="0" borderId="11" xfId="0" applyNumberFormat="1" applyFont="1" applyBorder="1"/>
    <xf numFmtId="170" fontId="43" fillId="0" borderId="1" xfId="0" applyNumberFormat="1" applyFont="1" applyBorder="1" applyAlignment="1">
      <alignment horizontal="center" vertical="center"/>
    </xf>
    <xf numFmtId="171" fontId="10" fillId="0" borderId="1" xfId="0" applyNumberFormat="1" applyFont="1" applyBorder="1" applyAlignment="1">
      <alignment horizontal="center" vertical="center"/>
    </xf>
    <xf numFmtId="171" fontId="43" fillId="0" borderId="1" xfId="0" applyNumberFormat="1" applyFont="1" applyBorder="1" applyAlignment="1">
      <alignment vertical="center"/>
    </xf>
    <xf numFmtId="171" fontId="10" fillId="0" borderId="1" xfId="0" applyNumberFormat="1" applyFont="1" applyBorder="1"/>
    <xf numFmtId="171" fontId="10" fillId="0" borderId="0" xfId="0" applyNumberFormat="1" applyFont="1"/>
    <xf numFmtId="171" fontId="43" fillId="0" borderId="1" xfId="0" applyNumberFormat="1" applyFont="1" applyBorder="1" applyAlignment="1">
      <alignment horizontal="center" vertical="center"/>
    </xf>
    <xf numFmtId="172" fontId="10" fillId="0" borderId="1" xfId="0" applyNumberFormat="1" applyFont="1" applyBorder="1" applyAlignment="1">
      <alignment horizontal="center"/>
    </xf>
    <xf numFmtId="172" fontId="10" fillId="0" borderId="0" xfId="0" applyNumberFormat="1" applyFont="1" applyAlignment="1">
      <alignment horizontal="center"/>
    </xf>
    <xf numFmtId="172" fontId="10" fillId="0" borderId="1" xfId="0" applyNumberFormat="1" applyFont="1" applyBorder="1"/>
    <xf numFmtId="172" fontId="10" fillId="0" borderId="0" xfId="0" applyNumberFormat="1" applyFont="1"/>
    <xf numFmtId="172" fontId="10" fillId="0" borderId="1" xfId="0" applyNumberFormat="1" applyFont="1" applyBorder="1" applyAlignment="1">
      <alignment horizontal="center" vertical="center"/>
    </xf>
    <xf numFmtId="172" fontId="10" fillId="0" borderId="11" xfId="0" applyNumberFormat="1" applyFont="1" applyBorder="1" applyAlignment="1">
      <alignment horizontal="center" vertical="center"/>
    </xf>
    <xf numFmtId="172" fontId="10" fillId="0" borderId="9" xfId="0" applyNumberFormat="1" applyFont="1" applyBorder="1" applyAlignment="1">
      <alignment horizontal="center"/>
    </xf>
    <xf numFmtId="0" fontId="28" fillId="6" borderId="1" xfId="0" applyFont="1" applyFill="1" applyBorder="1" applyAlignment="1">
      <alignment horizontal="center" vertical="center"/>
    </xf>
    <xf numFmtId="0" fontId="43" fillId="0" borderId="1" xfId="0" applyFont="1" applyBorder="1" applyAlignment="1">
      <alignment horizontal="center" vertical="center"/>
    </xf>
    <xf numFmtId="170" fontId="28" fillId="0" borderId="1" xfId="0" applyNumberFormat="1" applyFont="1" applyBorder="1"/>
    <xf numFmtId="170" fontId="28" fillId="0" borderId="1" xfId="0" applyNumberFormat="1" applyFont="1" applyBorder="1" applyAlignment="1">
      <alignment horizontal="center"/>
    </xf>
    <xf numFmtId="170" fontId="28" fillId="0" borderId="0" xfId="0" applyNumberFormat="1" applyFont="1" applyAlignment="1">
      <alignment horizontal="center"/>
    </xf>
    <xf numFmtId="170" fontId="28" fillId="0" borderId="9" xfId="0" applyNumberFormat="1" applyFont="1" applyBorder="1" applyAlignment="1">
      <alignment horizontal="center"/>
    </xf>
    <xf numFmtId="170" fontId="10" fillId="0" borderId="1" xfId="0" applyNumberFormat="1" applyFont="1" applyBorder="1" applyAlignment="1">
      <alignment vertical="center"/>
    </xf>
    <xf numFmtId="170" fontId="10" fillId="0" borderId="0" xfId="0" applyNumberFormat="1" applyFont="1" applyAlignment="1">
      <alignment vertical="center"/>
    </xf>
    <xf numFmtId="172" fontId="43" fillId="0" borderId="1" xfId="0" applyNumberFormat="1" applyFont="1" applyBorder="1" applyAlignment="1">
      <alignment horizontal="center" vertical="center"/>
    </xf>
    <xf numFmtId="172" fontId="43" fillId="0" borderId="1" xfId="0" applyNumberFormat="1" applyFont="1" applyBorder="1" applyAlignment="1">
      <alignment vertical="center"/>
    </xf>
    <xf numFmtId="170" fontId="43" fillId="0" borderId="1" xfId="0" applyNumberFormat="1" applyFont="1" applyBorder="1"/>
    <xf numFmtId="170" fontId="10" fillId="0" borderId="0" xfId="0" applyNumberFormat="1" applyFont="1" applyAlignment="1">
      <alignment horizontal="center" vertical="center"/>
    </xf>
    <xf numFmtId="0" fontId="53" fillId="0" borderId="15" xfId="0" applyFont="1" applyBorder="1" applyAlignment="1">
      <alignment horizontal="center" vertical="center"/>
    </xf>
    <xf numFmtId="0" fontId="34" fillId="12" borderId="1" xfId="0" applyFont="1" applyFill="1" applyBorder="1" applyAlignment="1">
      <alignment wrapText="1"/>
    </xf>
    <xf numFmtId="0" fontId="55" fillId="0" borderId="15" xfId="0" applyFont="1" applyBorder="1" applyAlignment="1">
      <alignment horizontal="center" vertical="center"/>
    </xf>
    <xf numFmtId="0" fontId="54" fillId="0" borderId="15" xfId="0" applyFont="1" applyBorder="1" applyAlignment="1">
      <alignment horizontal="center" vertical="center"/>
    </xf>
    <xf numFmtId="0" fontId="45" fillId="0" borderId="1" xfId="0" applyFont="1" applyBorder="1" applyAlignment="1">
      <alignment horizontal="center" vertical="center"/>
    </xf>
    <xf numFmtId="0" fontId="50" fillId="0" borderId="15" xfId="0" applyFont="1" applyBorder="1" applyAlignment="1">
      <alignment horizontal="center" vertical="center"/>
    </xf>
    <xf numFmtId="0" fontId="53" fillId="0" borderId="18" xfId="0" applyFont="1" applyBorder="1" applyAlignment="1">
      <alignment horizontal="center" vertical="center"/>
    </xf>
    <xf numFmtId="170" fontId="43" fillId="0" borderId="1" xfId="0" applyNumberFormat="1" applyFont="1" applyBorder="1" applyAlignment="1">
      <alignment horizontal="right" vertical="center"/>
    </xf>
    <xf numFmtId="4" fontId="15" fillId="0" borderId="1" xfId="0" applyNumberFormat="1" applyFont="1" applyBorder="1" applyAlignment="1">
      <alignment horizontal="center" vertical="center"/>
    </xf>
    <xf numFmtId="4" fontId="10" fillId="0" borderId="1" xfId="0" applyNumberFormat="1" applyFont="1" applyBorder="1" applyAlignment="1">
      <alignment horizontal="center"/>
    </xf>
    <xf numFmtId="4" fontId="10" fillId="0" borderId="1" xfId="0" applyNumberFormat="1" applyFont="1" applyBorder="1"/>
    <xf numFmtId="4" fontId="10" fillId="0" borderId="1" xfId="0" applyNumberFormat="1" applyFont="1" applyBorder="1" applyAlignment="1">
      <alignment horizontal="center" vertical="center"/>
    </xf>
    <xf numFmtId="4" fontId="10" fillId="0" borderId="0" xfId="0" applyNumberFormat="1" applyFont="1" applyAlignment="1">
      <alignment horizontal="center"/>
    </xf>
    <xf numFmtId="4" fontId="10" fillId="0" borderId="0" xfId="0" applyNumberFormat="1" applyFont="1"/>
    <xf numFmtId="4" fontId="10" fillId="0" borderId="9" xfId="0" applyNumberFormat="1" applyFont="1" applyBorder="1" applyAlignment="1">
      <alignment horizontal="center"/>
    </xf>
    <xf numFmtId="4" fontId="43" fillId="0" borderId="1" xfId="0" applyNumberFormat="1" applyFont="1" applyBorder="1" applyAlignment="1">
      <alignment vertical="center"/>
    </xf>
    <xf numFmtId="4" fontId="43" fillId="0" borderId="11" xfId="0" applyNumberFormat="1" applyFont="1" applyBorder="1" applyAlignment="1">
      <alignment vertical="center"/>
    </xf>
    <xf numFmtId="4" fontId="43" fillId="0" borderId="11" xfId="0" applyNumberFormat="1" applyFont="1" applyBorder="1" applyAlignment="1">
      <alignment horizontal="center" vertical="center"/>
    </xf>
    <xf numFmtId="0" fontId="4" fillId="0" borderId="1" xfId="1" applyFont="1" applyBorder="1" applyAlignment="1">
      <alignment vertical="center"/>
    </xf>
    <xf numFmtId="0" fontId="47" fillId="0" borderId="1" xfId="1" applyFont="1" applyBorder="1" applyAlignment="1">
      <alignment vertical="center" wrapText="1"/>
    </xf>
    <xf numFmtId="0" fontId="11" fillId="0" borderId="1" xfId="0" applyFont="1" applyBorder="1" applyAlignment="1">
      <alignment horizontal="left" vertical="center" wrapText="1"/>
    </xf>
    <xf numFmtId="0" fontId="33" fillId="0" borderId="1" xfId="0" applyFont="1" applyBorder="1" applyAlignment="1">
      <alignment horizontal="left" vertical="center" wrapText="1"/>
    </xf>
    <xf numFmtId="14" fontId="33" fillId="0" borderId="1" xfId="0" applyNumberFormat="1" applyFont="1" applyBorder="1" applyAlignment="1">
      <alignment horizontal="left" vertical="center" wrapText="1"/>
    </xf>
    <xf numFmtId="0" fontId="54" fillId="0" borderId="1" xfId="0" applyFont="1" applyBorder="1" applyAlignment="1">
      <alignment horizontal="center" vertical="center"/>
    </xf>
    <xf numFmtId="0" fontId="3" fillId="0" borderId="1" xfId="1" applyFont="1" applyBorder="1" applyAlignment="1">
      <alignment vertical="center"/>
    </xf>
    <xf numFmtId="0" fontId="10" fillId="12" borderId="1" xfId="0" applyFont="1" applyFill="1" applyBorder="1"/>
    <xf numFmtId="0" fontId="10" fillId="13" borderId="1" xfId="0" applyFont="1" applyFill="1" applyBorder="1" applyAlignment="1">
      <alignment horizontal="center" vertical="center"/>
    </xf>
    <xf numFmtId="0" fontId="10" fillId="13" borderId="15" xfId="0" applyFont="1" applyFill="1" applyBorder="1" applyAlignment="1">
      <alignment horizontal="center" vertical="center"/>
    </xf>
    <xf numFmtId="2" fontId="10" fillId="0" borderId="1" xfId="0" applyNumberFormat="1" applyFont="1" applyBorder="1" applyAlignment="1">
      <alignment horizontal="center" vertical="center"/>
    </xf>
    <xf numFmtId="0" fontId="49" fillId="12" borderId="1" xfId="0" applyFont="1" applyFill="1" applyBorder="1"/>
    <xf numFmtId="170" fontId="10" fillId="0" borderId="11" xfId="0" applyNumberFormat="1" applyFont="1" applyBorder="1" applyAlignment="1">
      <alignment horizontal="center" vertical="center"/>
    </xf>
    <xf numFmtId="0" fontId="46" fillId="0" borderId="1" xfId="0" applyFont="1" applyBorder="1" applyAlignment="1">
      <alignment vertical="center" wrapText="1"/>
    </xf>
    <xf numFmtId="0" fontId="52" fillId="0" borderId="15" xfId="0" applyFont="1" applyFill="1" applyBorder="1" applyAlignment="1">
      <alignment horizontal="center" vertical="center"/>
    </xf>
    <xf numFmtId="2" fontId="10" fillId="0" borderId="15" xfId="0" applyNumberFormat="1" applyFont="1" applyBorder="1" applyAlignment="1">
      <alignment horizontal="center" vertical="center"/>
    </xf>
    <xf numFmtId="0" fontId="0" fillId="0" borderId="0" xfId="0"/>
    <xf numFmtId="0" fontId="58" fillId="0" borderId="15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59" fillId="6" borderId="13" xfId="1" applyFont="1" applyFill="1" applyBorder="1" applyAlignment="1">
      <alignment horizontal="center" vertical="center"/>
    </xf>
    <xf numFmtId="0" fontId="59" fillId="6" borderId="0" xfId="1" applyFont="1" applyFill="1" applyAlignment="1">
      <alignment horizontal="center" vertical="center"/>
    </xf>
    <xf numFmtId="0" fontId="59" fillId="6" borderId="3" xfId="1" applyFont="1" applyFill="1" applyBorder="1" applyAlignment="1">
      <alignment horizontal="center" vertical="center"/>
    </xf>
    <xf numFmtId="0" fontId="59" fillId="6" borderId="13" xfId="1" applyFont="1" applyFill="1" applyBorder="1" applyAlignment="1">
      <alignment horizontal="center"/>
    </xf>
    <xf numFmtId="0" fontId="59" fillId="6" borderId="0" xfId="1" applyFont="1" applyFill="1" applyAlignment="1">
      <alignment horizontal="center"/>
    </xf>
    <xf numFmtId="0" fontId="43" fillId="6" borderId="8" xfId="0" applyFont="1" applyFill="1" applyBorder="1" applyAlignment="1">
      <alignment vertical="center"/>
    </xf>
    <xf numFmtId="0" fontId="43" fillId="6" borderId="12" xfId="0" applyFont="1" applyFill="1" applyBorder="1" applyAlignment="1">
      <alignment vertical="center"/>
    </xf>
    <xf numFmtId="0" fontId="43" fillId="6" borderId="12" xfId="0" applyFont="1" applyFill="1" applyBorder="1"/>
    <xf numFmtId="0" fontId="43" fillId="6" borderId="9" xfId="0" applyFont="1" applyFill="1" applyBorder="1"/>
    <xf numFmtId="0" fontId="43" fillId="6" borderId="8" xfId="0" applyFont="1" applyFill="1" applyBorder="1"/>
    <xf numFmtId="0" fontId="43" fillId="6" borderId="10" xfId="0" applyFont="1" applyFill="1" applyBorder="1"/>
    <xf numFmtId="0" fontId="47" fillId="0" borderId="1" xfId="1" applyFont="1" applyBorder="1" applyAlignment="1">
      <alignment horizontal="center" vertical="center"/>
    </xf>
    <xf numFmtId="0" fontId="47" fillId="6" borderId="1" xfId="1" applyFont="1" applyFill="1" applyBorder="1" applyAlignment="1">
      <alignment vertical="center" wrapText="1" shrinkToFit="1"/>
    </xf>
    <xf numFmtId="0" fontId="47" fillId="12" borderId="1" xfId="1" applyFont="1" applyFill="1" applyBorder="1" applyAlignment="1">
      <alignment horizontal="left" vertical="center" wrapText="1"/>
    </xf>
    <xf numFmtId="0" fontId="46" fillId="0" borderId="1" xfId="0" applyFont="1" applyBorder="1" applyAlignment="1">
      <alignment horizontal="center" vertical="center"/>
    </xf>
    <xf numFmtId="0" fontId="46" fillId="6" borderId="1" xfId="0" applyFont="1" applyFill="1" applyBorder="1" applyAlignment="1">
      <alignment vertical="center" wrapText="1"/>
    </xf>
    <xf numFmtId="0" fontId="47" fillId="6" borderId="1" xfId="1" applyFont="1" applyFill="1" applyBorder="1" applyAlignment="1">
      <alignment vertical="center" wrapText="1"/>
    </xf>
    <xf numFmtId="0" fontId="10" fillId="6" borderId="1" xfId="0" applyFont="1" applyFill="1" applyBorder="1"/>
    <xf numFmtId="0" fontId="10" fillId="0" borderId="12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14" fontId="47" fillId="12" borderId="1" xfId="1" applyNumberFormat="1" applyFont="1" applyFill="1" applyBorder="1" applyAlignment="1">
      <alignment horizontal="left" vertical="center" wrapText="1"/>
    </xf>
    <xf numFmtId="0" fontId="60" fillId="6" borderId="1" xfId="1" applyFont="1" applyFill="1" applyBorder="1" applyAlignment="1">
      <alignment vertical="center" wrapText="1"/>
    </xf>
    <xf numFmtId="0" fontId="54" fillId="0" borderId="15" xfId="0" applyFont="1" applyFill="1" applyBorder="1" applyAlignment="1">
      <alignment horizontal="center" vertical="center"/>
    </xf>
    <xf numFmtId="0" fontId="47" fillId="0" borderId="1" xfId="1" applyFont="1" applyBorder="1" applyAlignment="1">
      <alignment vertical="center"/>
    </xf>
    <xf numFmtId="0" fontId="46" fillId="0" borderId="1" xfId="0" applyFont="1" applyBorder="1" applyAlignment="1">
      <alignment vertical="center"/>
    </xf>
    <xf numFmtId="170" fontId="10" fillId="0" borderId="18" xfId="0" applyNumberFormat="1" applyFont="1" applyBorder="1" applyAlignment="1">
      <alignment horizontal="center" vertical="center"/>
    </xf>
    <xf numFmtId="170" fontId="54" fillId="0" borderId="15" xfId="0" applyNumberFormat="1" applyFont="1" applyBorder="1" applyAlignment="1">
      <alignment horizontal="center" vertical="center"/>
    </xf>
    <xf numFmtId="0" fontId="61" fillId="0" borderId="1" xfId="1" applyFont="1" applyBorder="1" applyAlignment="1">
      <alignment vertical="center" wrapText="1"/>
    </xf>
    <xf numFmtId="0" fontId="26" fillId="0" borderId="15" xfId="0" applyFont="1" applyBorder="1" applyAlignment="1">
      <alignment horizontal="center" vertical="center"/>
    </xf>
    <xf numFmtId="0" fontId="10" fillId="13" borderId="18" xfId="0" applyFont="1" applyFill="1" applyBorder="1" applyAlignment="1">
      <alignment horizontal="center" vertical="center"/>
    </xf>
    <xf numFmtId="0" fontId="62" fillId="0" borderId="15" xfId="0" applyFont="1" applyBorder="1" applyAlignment="1">
      <alignment horizontal="center" vertical="center"/>
    </xf>
    <xf numFmtId="0" fontId="43" fillId="6" borderId="13" xfId="0" applyFont="1" applyFill="1" applyBorder="1" applyAlignment="1">
      <alignment vertical="center"/>
    </xf>
    <xf numFmtId="0" fontId="43" fillId="6" borderId="9" xfId="0" applyFont="1" applyFill="1" applyBorder="1" applyAlignment="1">
      <alignment vertical="center"/>
    </xf>
    <xf numFmtId="0" fontId="43" fillId="6" borderId="0" xfId="0" applyFont="1" applyFill="1"/>
    <xf numFmtId="0" fontId="47" fillId="13" borderId="1" xfId="1" applyFont="1" applyFill="1" applyBorder="1" applyAlignment="1">
      <alignment vertical="center" wrapText="1"/>
    </xf>
    <xf numFmtId="0" fontId="10" fillId="0" borderId="0" xfId="0" applyFont="1" applyAlignment="1">
      <alignment wrapText="1"/>
    </xf>
    <xf numFmtId="0" fontId="55" fillId="0" borderId="15" xfId="0" applyFont="1" applyFill="1" applyBorder="1" applyAlignment="1">
      <alignment horizontal="center" vertical="center"/>
    </xf>
    <xf numFmtId="0" fontId="54" fillId="0" borderId="18" xfId="0" applyFont="1" applyBorder="1" applyAlignment="1">
      <alignment horizontal="center" vertical="center"/>
    </xf>
    <xf numFmtId="0" fontId="56" fillId="0" borderId="15" xfId="0" applyFont="1" applyFill="1" applyBorder="1" applyAlignment="1">
      <alignment horizontal="center" vertical="center"/>
    </xf>
    <xf numFmtId="0" fontId="60" fillId="6" borderId="1" xfId="0" applyFont="1" applyFill="1" applyBorder="1" applyAlignment="1">
      <alignment vertical="center" wrapText="1"/>
    </xf>
    <xf numFmtId="0" fontId="47" fillId="0" borderId="1" xfId="1" applyFont="1" applyBorder="1" applyAlignment="1">
      <alignment horizontal="center" vertical="center" wrapText="1"/>
    </xf>
    <xf numFmtId="0" fontId="55" fillId="12" borderId="15" xfId="0" applyFont="1" applyFill="1" applyBorder="1" applyAlignment="1">
      <alignment horizontal="center" vertical="center"/>
    </xf>
    <xf numFmtId="170" fontId="63" fillId="0" borderId="15" xfId="0" applyNumberFormat="1" applyFont="1" applyFill="1" applyBorder="1" applyAlignment="1">
      <alignment horizontal="center" vertical="center"/>
    </xf>
    <xf numFmtId="0" fontId="63" fillId="6" borderId="15" xfId="0" applyFont="1" applyFill="1" applyBorder="1" applyAlignment="1">
      <alignment horizontal="center" vertical="center"/>
    </xf>
    <xf numFmtId="0" fontId="61" fillId="0" borderId="1" xfId="0" applyFont="1" applyBorder="1" applyAlignment="1">
      <alignment vertical="center" wrapText="1"/>
    </xf>
    <xf numFmtId="0" fontId="55" fillId="0" borderId="18" xfId="0" applyFont="1" applyBorder="1" applyAlignment="1">
      <alignment horizontal="center" vertical="center"/>
    </xf>
    <xf numFmtId="0" fontId="57" fillId="0" borderId="15" xfId="0" applyFont="1" applyBorder="1" applyAlignment="1">
      <alignment horizontal="center" vertical="center"/>
    </xf>
    <xf numFmtId="0" fontId="45" fillId="13" borderId="15" xfId="0" applyFont="1" applyFill="1" applyBorder="1" applyAlignment="1">
      <alignment horizontal="center" vertical="center"/>
    </xf>
    <xf numFmtId="0" fontId="55" fillId="6" borderId="15" xfId="0" applyFont="1" applyFill="1" applyBorder="1" applyAlignment="1">
      <alignment horizontal="center" vertical="center"/>
    </xf>
    <xf numFmtId="0" fontId="54" fillId="12" borderId="15" xfId="0" applyFont="1" applyFill="1" applyBorder="1" applyAlignment="1">
      <alignment horizontal="center" vertical="center"/>
    </xf>
    <xf numFmtId="0" fontId="55" fillId="12" borderId="18" xfId="0" applyFont="1" applyFill="1" applyBorder="1" applyAlignment="1">
      <alignment horizontal="center" vertical="center"/>
    </xf>
    <xf numFmtId="0" fontId="45" fillId="0" borderId="15" xfId="0" applyFont="1" applyFill="1" applyBorder="1" applyAlignment="1">
      <alignment horizontal="center" vertical="center"/>
    </xf>
    <xf numFmtId="0" fontId="55" fillId="13" borderId="15" xfId="0" applyFont="1" applyFill="1" applyBorder="1" applyAlignment="1">
      <alignment horizontal="center" vertical="center"/>
    </xf>
    <xf numFmtId="0" fontId="10" fillId="15" borderId="15" xfId="0" applyFont="1" applyFill="1" applyBorder="1" applyAlignment="1">
      <alignment horizontal="center" vertical="center"/>
    </xf>
    <xf numFmtId="0" fontId="54" fillId="0" borderId="18" xfId="0" applyFont="1" applyFill="1" applyBorder="1" applyAlignment="1">
      <alignment horizontal="center" vertical="center"/>
    </xf>
    <xf numFmtId="0" fontId="56" fillId="0" borderId="15" xfId="0" applyFont="1" applyBorder="1" applyAlignment="1">
      <alignment horizontal="center" vertical="center"/>
    </xf>
    <xf numFmtId="0" fontId="10" fillId="0" borderId="15" xfId="0" applyFont="1" applyFill="1" applyBorder="1" applyAlignment="1">
      <alignment horizontal="center" vertical="center"/>
    </xf>
    <xf numFmtId="0" fontId="10" fillId="6" borderId="15" xfId="0" applyFont="1" applyFill="1" applyBorder="1" applyAlignment="1">
      <alignment horizontal="center" vertical="center"/>
    </xf>
    <xf numFmtId="0" fontId="45" fillId="13" borderId="18" xfId="0" applyFont="1" applyFill="1" applyBorder="1" applyAlignment="1">
      <alignment vertical="center"/>
    </xf>
    <xf numFmtId="0" fontId="54" fillId="0" borderId="18" xfId="0" applyFont="1" applyFill="1" applyBorder="1" applyAlignment="1">
      <alignment vertical="center"/>
    </xf>
    <xf numFmtId="0" fontId="10" fillId="13" borderId="18" xfId="0" applyFont="1" applyFill="1" applyBorder="1" applyAlignment="1">
      <alignment vertical="center"/>
    </xf>
    <xf numFmtId="0" fontId="54" fillId="0" borderId="18" xfId="0" applyFont="1" applyBorder="1"/>
    <xf numFmtId="0" fontId="10" fillId="14" borderId="18" xfId="0" applyFont="1" applyFill="1" applyBorder="1" applyAlignment="1">
      <alignment horizontal="center" vertical="center"/>
    </xf>
    <xf numFmtId="0" fontId="10" fillId="0" borderId="18" xfId="0" applyFont="1" applyFill="1" applyBorder="1" applyAlignment="1">
      <alignment horizontal="center" vertical="center"/>
    </xf>
    <xf numFmtId="0" fontId="45" fillId="0" borderId="18" xfId="0" applyFont="1" applyBorder="1"/>
    <xf numFmtId="0" fontId="55" fillId="12" borderId="18" xfId="0" applyFont="1" applyFill="1" applyBorder="1"/>
    <xf numFmtId="0" fontId="58" fillId="13" borderId="15" xfId="0" applyFont="1" applyFill="1" applyBorder="1" applyAlignment="1">
      <alignment horizontal="center" vertical="center"/>
    </xf>
    <xf numFmtId="0" fontId="10" fillId="15" borderId="18" xfId="0" applyFont="1" applyFill="1" applyBorder="1" applyAlignment="1">
      <alignment horizontal="center" vertical="center"/>
    </xf>
    <xf numFmtId="0" fontId="10" fillId="0" borderId="18" xfId="0" applyFont="1" applyBorder="1" applyAlignment="1">
      <alignment vertical="center"/>
    </xf>
    <xf numFmtId="0" fontId="45" fillId="13" borderId="18" xfId="0" applyFont="1" applyFill="1" applyBorder="1"/>
    <xf numFmtId="0" fontId="64" fillId="16" borderId="18" xfId="0" applyFont="1" applyFill="1" applyBorder="1" applyAlignment="1">
      <alignment horizontal="center" vertical="center"/>
    </xf>
    <xf numFmtId="0" fontId="64" fillId="16" borderId="15" xfId="0" applyFont="1" applyFill="1" applyBorder="1" applyAlignment="1">
      <alignment horizontal="center" vertical="center"/>
    </xf>
    <xf numFmtId="0" fontId="64" fillId="13" borderId="18" xfId="0" applyFont="1" applyFill="1" applyBorder="1" applyAlignment="1">
      <alignment vertical="center"/>
    </xf>
    <xf numFmtId="0" fontId="64" fillId="0" borderId="18" xfId="0" applyFont="1" applyBorder="1" applyAlignment="1">
      <alignment vertical="center"/>
    </xf>
    <xf numFmtId="0" fontId="54" fillId="0" borderId="18" xfId="0" applyFont="1" applyBorder="1" applyAlignment="1">
      <alignment vertical="center"/>
    </xf>
    <xf numFmtId="0" fontId="10" fillId="0" borderId="21" xfId="0" applyFont="1" applyBorder="1"/>
    <xf numFmtId="0" fontId="10" fillId="0" borderId="22" xfId="0" applyFont="1" applyBorder="1" applyAlignment="1">
      <alignment horizontal="center" vertical="center"/>
    </xf>
    <xf numFmtId="170" fontId="43" fillId="0" borderId="11" xfId="0" applyNumberFormat="1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172" fontId="10" fillId="0" borderId="11" xfId="0" applyNumberFormat="1" applyFont="1" applyBorder="1"/>
    <xf numFmtId="170" fontId="10" fillId="0" borderId="11" xfId="0" applyNumberFormat="1" applyFont="1" applyBorder="1" applyAlignment="1">
      <alignment vertical="center"/>
    </xf>
    <xf numFmtId="0" fontId="28" fillId="0" borderId="11" xfId="0" applyFont="1" applyBorder="1" applyAlignment="1">
      <alignment horizontal="center" vertical="center"/>
    </xf>
    <xf numFmtId="0" fontId="10" fillId="13" borderId="22" xfId="0" applyFont="1" applyFill="1" applyBorder="1" applyAlignment="1">
      <alignment horizontal="center" vertical="center"/>
    </xf>
    <xf numFmtId="0" fontId="37" fillId="0" borderId="11" xfId="0" applyFont="1" applyBorder="1" applyAlignment="1">
      <alignment vertical="center"/>
    </xf>
    <xf numFmtId="170" fontId="43" fillId="0" borderId="11" xfId="0" applyNumberFormat="1" applyFont="1" applyBorder="1" applyAlignment="1">
      <alignment vertical="center"/>
    </xf>
    <xf numFmtId="0" fontId="9" fillId="0" borderId="1" xfId="0" applyFont="1" applyBorder="1"/>
    <xf numFmtId="0" fontId="8" fillId="0" borderId="1" xfId="0" applyFont="1" applyBorder="1" applyAlignment="1">
      <alignment horizontal="center" vertical="center"/>
    </xf>
    <xf numFmtId="0" fontId="10" fillId="0" borderId="11" xfId="0" applyFont="1" applyBorder="1"/>
    <xf numFmtId="172" fontId="43" fillId="0" borderId="11" xfId="0" applyNumberFormat="1" applyFont="1" applyBorder="1" applyAlignment="1">
      <alignment horizontal="center" vertical="center"/>
    </xf>
    <xf numFmtId="0" fontId="45" fillId="13" borderId="21" xfId="0" applyFont="1" applyFill="1" applyBorder="1" applyAlignment="1">
      <alignment vertical="center"/>
    </xf>
    <xf numFmtId="0" fontId="45" fillId="13" borderId="22" xfId="0" applyFont="1" applyFill="1" applyBorder="1" applyAlignment="1">
      <alignment horizontal="center" vertical="center"/>
    </xf>
    <xf numFmtId="0" fontId="54" fillId="0" borderId="22" xfId="0" applyFont="1" applyFill="1" applyBorder="1" applyAlignment="1">
      <alignment horizontal="center" vertical="center"/>
    </xf>
    <xf numFmtId="0" fontId="54" fillId="13" borderId="22" xfId="0" applyFont="1" applyFill="1" applyBorder="1" applyAlignment="1">
      <alignment horizontal="center" vertical="center"/>
    </xf>
    <xf numFmtId="0" fontId="45" fillId="0" borderId="21" xfId="0" applyFont="1" applyBorder="1"/>
    <xf numFmtId="0" fontId="45" fillId="0" borderId="22" xfId="0" applyFont="1" applyBorder="1" applyAlignment="1">
      <alignment horizontal="center" vertical="center"/>
    </xf>
    <xf numFmtId="0" fontId="54" fillId="0" borderId="22" xfId="0" applyFont="1" applyBorder="1" applyAlignment="1">
      <alignment horizontal="center" vertical="center"/>
    </xf>
    <xf numFmtId="0" fontId="0" fillId="4" borderId="12" xfId="0" applyFill="1" applyBorder="1"/>
    <xf numFmtId="0" fontId="0" fillId="0" borderId="0" xfId="0" applyBorder="1"/>
    <xf numFmtId="0" fontId="0" fillId="6" borderId="0" xfId="0" applyFill="1" applyBorder="1"/>
    <xf numFmtId="0" fontId="28" fillId="0" borderId="0" xfId="0" applyFont="1" applyBorder="1"/>
    <xf numFmtId="0" fontId="10" fillId="0" borderId="0" xfId="0" applyFont="1" applyBorder="1"/>
    <xf numFmtId="0" fontId="55" fillId="0" borderId="22" xfId="0" applyFont="1" applyBorder="1" applyAlignment="1">
      <alignment horizontal="center" vertical="center"/>
    </xf>
    <xf numFmtId="0" fontId="54" fillId="0" borderId="21" xfId="0" applyFont="1" applyBorder="1" applyAlignment="1">
      <alignment horizontal="center" vertical="center"/>
    </xf>
    <xf numFmtId="0" fontId="55" fillId="0" borderId="21" xfId="0" applyFont="1" applyBorder="1" applyAlignment="1">
      <alignment horizontal="center" vertical="center"/>
    </xf>
    <xf numFmtId="0" fontId="10" fillId="13" borderId="21" xfId="0" applyFont="1" applyFill="1" applyBorder="1" applyAlignment="1">
      <alignment horizontal="center" vertical="center"/>
    </xf>
    <xf numFmtId="0" fontId="55" fillId="13" borderId="22" xfId="0" applyFont="1" applyFill="1" applyBorder="1" applyAlignment="1">
      <alignment horizontal="center" vertical="center"/>
    </xf>
    <xf numFmtId="0" fontId="63" fillId="13" borderId="21" xfId="0" applyFont="1" applyFill="1" applyBorder="1" applyAlignment="1">
      <alignment horizontal="center" vertical="center"/>
    </xf>
    <xf numFmtId="0" fontId="54" fillId="0" borderId="21" xfId="0" applyFont="1" applyFill="1" applyBorder="1" applyAlignment="1">
      <alignment horizontal="center" vertical="center"/>
    </xf>
    <xf numFmtId="0" fontId="63" fillId="6" borderId="22" xfId="0" applyFont="1" applyFill="1" applyBorder="1" applyAlignment="1">
      <alignment horizontal="center" vertical="center"/>
    </xf>
    <xf numFmtId="0" fontId="63" fillId="6" borderId="21" xfId="0" applyFont="1" applyFill="1" applyBorder="1" applyAlignment="1">
      <alignment horizontal="center" vertical="center"/>
    </xf>
    <xf numFmtId="0" fontId="54" fillId="13" borderId="21" xfId="0" applyFont="1" applyFill="1" applyBorder="1" applyAlignment="1">
      <alignment horizontal="center" vertical="center"/>
    </xf>
    <xf numFmtId="0" fontId="55" fillId="12" borderId="22" xfId="0" applyFont="1" applyFill="1" applyBorder="1" applyAlignment="1">
      <alignment horizontal="center" vertical="center"/>
    </xf>
    <xf numFmtId="0" fontId="45" fillId="13" borderId="21" xfId="0" applyFont="1" applyFill="1" applyBorder="1"/>
    <xf numFmtId="0" fontId="55" fillId="0" borderId="21" xfId="0" applyFont="1" applyBorder="1" applyAlignment="1">
      <alignment vertical="center"/>
    </xf>
    <xf numFmtId="0" fontId="64" fillId="0" borderId="21" xfId="0" applyFont="1" applyBorder="1" applyAlignment="1">
      <alignment vertical="center"/>
    </xf>
    <xf numFmtId="0" fontId="54" fillId="0" borderId="21" xfId="0" applyFont="1" applyFill="1" applyBorder="1" applyAlignment="1">
      <alignment vertical="center"/>
    </xf>
    <xf numFmtId="0" fontId="54" fillId="0" borderId="21" xfId="0" applyFont="1" applyBorder="1" applyAlignment="1">
      <alignment vertical="center"/>
    </xf>
    <xf numFmtId="0" fontId="10" fillId="13" borderId="21" xfId="0" applyFont="1" applyFill="1" applyBorder="1"/>
    <xf numFmtId="0" fontId="54" fillId="0" borderId="1" xfId="0" applyFont="1" applyFill="1" applyBorder="1" applyAlignment="1">
      <alignment horizontal="center" vertical="center"/>
    </xf>
    <xf numFmtId="0" fontId="45" fillId="0" borderId="1" xfId="0" applyFont="1" applyBorder="1"/>
    <xf numFmtId="0" fontId="10" fillId="0" borderId="6" xfId="0" applyFont="1" applyBorder="1"/>
    <xf numFmtId="0" fontId="10" fillId="0" borderId="11" xfId="0" applyFont="1" applyBorder="1" applyAlignment="1">
      <alignment horizontal="center" vertical="center"/>
    </xf>
    <xf numFmtId="167" fontId="44" fillId="13" borderId="1" xfId="0" applyNumberFormat="1" applyFont="1" applyFill="1" applyBorder="1" applyAlignment="1">
      <alignment horizontal="center" vertical="center"/>
    </xf>
    <xf numFmtId="170" fontId="26" fillId="0" borderId="1" xfId="0" applyNumberFormat="1" applyFont="1" applyBorder="1" applyAlignment="1">
      <alignment horizontal="center"/>
    </xf>
    <xf numFmtId="170" fontId="26" fillId="0" borderId="1" xfId="0" applyNumberFormat="1" applyFont="1" applyBorder="1"/>
    <xf numFmtId="4" fontId="26" fillId="0" borderId="1" xfId="0" applyNumberFormat="1" applyFont="1" applyBorder="1" applyAlignment="1">
      <alignment horizontal="center"/>
    </xf>
    <xf numFmtId="4" fontId="26" fillId="0" borderId="1" xfId="0" applyNumberFormat="1" applyFont="1" applyBorder="1"/>
    <xf numFmtId="0" fontId="10" fillId="0" borderId="21" xfId="0" applyFont="1" applyBorder="1" applyAlignment="1">
      <alignment vertical="center"/>
    </xf>
    <xf numFmtId="0" fontId="8" fillId="0" borderId="0" xfId="0" applyFont="1" applyBorder="1"/>
    <xf numFmtId="170" fontId="10" fillId="0" borderId="0" xfId="0" applyNumberFormat="1" applyFont="1" applyBorder="1"/>
    <xf numFmtId="0" fontId="9" fillId="0" borderId="0" xfId="0" applyFont="1" applyBorder="1"/>
    <xf numFmtId="170" fontId="10" fillId="0" borderId="0" xfId="0" applyNumberFormat="1" applyFont="1" applyBorder="1" applyAlignment="1">
      <alignment horizontal="center"/>
    </xf>
    <xf numFmtId="169" fontId="27" fillId="2" borderId="23" xfId="0" applyNumberFormat="1" applyFont="1" applyFill="1" applyBorder="1" applyAlignment="1">
      <alignment horizontal="center" vertical="center"/>
    </xf>
    <xf numFmtId="167" fontId="44" fillId="13" borderId="19" xfId="0" applyNumberFormat="1" applyFont="1" applyFill="1" applyBorder="1" applyAlignment="1">
      <alignment horizontal="center" vertical="center"/>
    </xf>
    <xf numFmtId="0" fontId="10" fillId="13" borderId="21" xfId="0" applyFont="1" applyFill="1" applyBorder="1" applyAlignment="1">
      <alignment vertical="center"/>
    </xf>
    <xf numFmtId="0" fontId="2" fillId="0" borderId="1" xfId="1" applyFont="1" applyBorder="1" applyAlignment="1">
      <alignment vertical="center"/>
    </xf>
    <xf numFmtId="0" fontId="9" fillId="0" borderId="13" xfId="0" applyFont="1" applyFill="1" applyBorder="1"/>
    <xf numFmtId="0" fontId="35" fillId="0" borderId="1" xfId="1" applyFont="1" applyBorder="1" applyAlignment="1">
      <alignment horizontal="center" vertical="center"/>
    </xf>
    <xf numFmtId="0" fontId="34" fillId="0" borderId="1" xfId="0" applyFont="1" applyBorder="1" applyAlignment="1">
      <alignment horizontal="center" vertical="center"/>
    </xf>
    <xf numFmtId="0" fontId="28" fillId="0" borderId="12" xfId="0" applyFont="1" applyBorder="1" applyAlignment="1">
      <alignment horizontal="center" vertical="center"/>
    </xf>
    <xf numFmtId="0" fontId="28" fillId="0" borderId="12" xfId="0" applyFont="1" applyBorder="1"/>
    <xf numFmtId="0" fontId="35" fillId="0" borderId="12" xfId="1" applyFont="1" applyBorder="1" applyAlignment="1">
      <alignment horizontal="center" vertical="center"/>
    </xf>
    <xf numFmtId="0" fontId="35" fillId="0" borderId="1" xfId="1" applyFont="1" applyBorder="1" applyAlignment="1">
      <alignment horizontal="center" vertical="center" wrapText="1"/>
    </xf>
    <xf numFmtId="0" fontId="38" fillId="6" borderId="1" xfId="1" applyFont="1" applyFill="1" applyBorder="1" applyAlignment="1">
      <alignment horizontal="center" vertical="center"/>
    </xf>
    <xf numFmtId="0" fontId="28" fillId="6" borderId="1" xfId="0" applyFont="1" applyFill="1" applyBorder="1"/>
    <xf numFmtId="0" fontId="38" fillId="6" borderId="11" xfId="1" applyFont="1" applyFill="1" applyBorder="1" applyAlignment="1">
      <alignment horizontal="center"/>
    </xf>
    <xf numFmtId="0" fontId="38" fillId="6" borderId="5" xfId="1" applyFont="1" applyFill="1" applyBorder="1" applyAlignment="1">
      <alignment horizontal="center"/>
    </xf>
    <xf numFmtId="0" fontId="38" fillId="6" borderId="4" xfId="1" applyFont="1" applyFill="1" applyBorder="1" applyAlignment="1">
      <alignment horizontal="center"/>
    </xf>
    <xf numFmtId="0" fontId="38" fillId="6" borderId="6" xfId="1" applyFont="1" applyFill="1" applyBorder="1" applyAlignment="1">
      <alignment horizontal="center"/>
    </xf>
    <xf numFmtId="0" fontId="38" fillId="6" borderId="0" xfId="1" applyFont="1" applyFill="1" applyAlignment="1">
      <alignment horizontal="center"/>
    </xf>
    <xf numFmtId="0" fontId="38" fillId="6" borderId="7" xfId="1" applyFont="1" applyFill="1" applyBorder="1" applyAlignment="1">
      <alignment horizontal="center"/>
    </xf>
    <xf numFmtId="0" fontId="37" fillId="6" borderId="9" xfId="0" applyFont="1" applyFill="1" applyBorder="1"/>
    <xf numFmtId="0" fontId="37" fillId="6" borderId="10" xfId="0" applyFont="1" applyFill="1" applyBorder="1"/>
    <xf numFmtId="0" fontId="35" fillId="6" borderId="1" xfId="1" applyFont="1" applyFill="1" applyBorder="1" applyAlignment="1">
      <alignment vertical="center" wrapText="1" shrinkToFit="1"/>
    </xf>
    <xf numFmtId="0" fontId="35" fillId="0" borderId="1" xfId="1" applyFont="1" applyBorder="1" applyAlignment="1">
      <alignment vertical="center" wrapText="1"/>
    </xf>
    <xf numFmtId="14" fontId="35" fillId="12" borderId="1" xfId="1" applyNumberFormat="1" applyFont="1" applyFill="1" applyBorder="1" applyAlignment="1">
      <alignment horizontal="left" vertical="center" wrapText="1"/>
    </xf>
    <xf numFmtId="0" fontId="34" fillId="6" borderId="1" xfId="0" applyFont="1" applyFill="1" applyBorder="1" applyAlignment="1">
      <alignment vertical="center" wrapText="1"/>
    </xf>
    <xf numFmtId="0" fontId="35" fillId="6" borderId="1" xfId="1" applyFont="1" applyFill="1" applyBorder="1" applyAlignment="1">
      <alignment vertical="center" wrapText="1"/>
    </xf>
    <xf numFmtId="0" fontId="28" fillId="12" borderId="1" xfId="0" applyFont="1" applyFill="1" applyBorder="1"/>
    <xf numFmtId="0" fontId="65" fillId="6" borderId="1" xfId="1" applyFont="1" applyFill="1" applyBorder="1" applyAlignment="1">
      <alignment vertical="center" wrapText="1"/>
    </xf>
    <xf numFmtId="0" fontId="52" fillId="6" borderId="1" xfId="0" applyFont="1" applyFill="1" applyBorder="1"/>
    <xf numFmtId="0" fontId="65" fillId="6" borderId="1" xfId="0" applyFont="1" applyFill="1" applyBorder="1" applyAlignment="1">
      <alignment vertical="center" wrapText="1"/>
    </xf>
    <xf numFmtId="4" fontId="35" fillId="0" borderId="1" xfId="1" applyNumberFormat="1" applyFont="1" applyBorder="1" applyAlignment="1">
      <alignment vertical="center"/>
    </xf>
    <xf numFmtId="4" fontId="35" fillId="0" borderId="1" xfId="1" applyNumberFormat="1" applyFont="1" applyBorder="1" applyAlignment="1">
      <alignment vertical="center" wrapText="1"/>
    </xf>
    <xf numFmtId="4" fontId="35" fillId="0" borderId="1" xfId="1" applyNumberFormat="1" applyFont="1" applyBorder="1" applyAlignment="1">
      <alignment horizontal="center" vertical="center"/>
    </xf>
    <xf numFmtId="4" fontId="34" fillId="0" borderId="1" xfId="0" applyNumberFormat="1" applyFont="1" applyBorder="1" applyAlignment="1">
      <alignment horizontal="center" vertical="center"/>
    </xf>
    <xf numFmtId="0" fontId="66" fillId="6" borderId="1" xfId="0" applyFont="1" applyFill="1" applyBorder="1" applyAlignment="1">
      <alignment horizontal="center" vertical="center"/>
    </xf>
    <xf numFmtId="4" fontId="28" fillId="0" borderId="1" xfId="0" applyNumberFormat="1" applyFont="1" applyBorder="1" applyAlignment="1">
      <alignment horizontal="center"/>
    </xf>
    <xf numFmtId="14" fontId="28" fillId="12" borderId="1" xfId="0" applyNumberFormat="1" applyFont="1" applyFill="1" applyBorder="1" applyAlignment="1">
      <alignment horizontal="left"/>
    </xf>
    <xf numFmtId="0" fontId="67" fillId="0" borderId="1" xfId="1" applyFont="1" applyBorder="1" applyAlignment="1">
      <alignment vertical="center" wrapText="1"/>
    </xf>
    <xf numFmtId="14" fontId="34" fillId="12" borderId="1" xfId="0" applyNumberFormat="1" applyFont="1" applyFill="1" applyBorder="1" applyAlignment="1">
      <alignment horizontal="left" vertical="center" wrapText="1"/>
    </xf>
    <xf numFmtId="4" fontId="35" fillId="0" borderId="1" xfId="1" applyNumberFormat="1" applyFont="1" applyBorder="1" applyAlignment="1">
      <alignment horizontal="center" vertical="center" wrapText="1"/>
    </xf>
    <xf numFmtId="0" fontId="66" fillId="0" borderId="1" xfId="0" applyFont="1" applyBorder="1" applyAlignment="1">
      <alignment horizontal="center" vertical="center"/>
    </xf>
    <xf numFmtId="0" fontId="34" fillId="0" borderId="11" xfId="0" applyFont="1" applyBorder="1" applyAlignment="1">
      <alignment vertical="center" wrapText="1"/>
    </xf>
    <xf numFmtId="0" fontId="34" fillId="0" borderId="1" xfId="0" applyFont="1" applyBorder="1" applyAlignment="1">
      <alignment horizontal="left" vertical="center" wrapText="1"/>
    </xf>
    <xf numFmtId="0" fontId="34" fillId="13" borderId="1" xfId="0" applyFont="1" applyFill="1" applyBorder="1" applyAlignment="1">
      <alignment vertical="center" wrapText="1"/>
    </xf>
    <xf numFmtId="0" fontId="66" fillId="0" borderId="17" xfId="0" applyFont="1" applyBorder="1" applyAlignment="1">
      <alignment horizontal="center" vertical="center"/>
    </xf>
    <xf numFmtId="0" fontId="34" fillId="0" borderId="19" xfId="0" applyFont="1" applyBorder="1" applyAlignment="1">
      <alignment vertical="center" wrapText="1"/>
    </xf>
    <xf numFmtId="0" fontId="34" fillId="13" borderId="1" xfId="0" applyFont="1" applyFill="1" applyBorder="1" applyAlignment="1">
      <alignment horizontal="left" vertical="center" wrapText="1"/>
    </xf>
    <xf numFmtId="0" fontId="38" fillId="13" borderId="1" xfId="1" applyFont="1" applyFill="1" applyBorder="1" applyAlignment="1">
      <alignment horizontal="center" vertical="center"/>
    </xf>
    <xf numFmtId="0" fontId="34" fillId="13" borderId="12" xfId="0" applyFont="1" applyFill="1" applyBorder="1"/>
    <xf numFmtId="14" fontId="34" fillId="13" borderId="1" xfId="0" applyNumberFormat="1" applyFont="1" applyFill="1" applyBorder="1" applyAlignment="1">
      <alignment horizontal="left" vertical="center" wrapText="1"/>
    </xf>
    <xf numFmtId="14" fontId="28" fillId="12" borderId="1" xfId="0" applyNumberFormat="1" applyFont="1" applyFill="1" applyBorder="1" applyAlignment="1">
      <alignment horizontal="center" vertical="top" wrapText="1"/>
    </xf>
    <xf numFmtId="14" fontId="35" fillId="0" borderId="1" xfId="1" applyNumberFormat="1" applyFont="1" applyBorder="1" applyAlignment="1">
      <alignment vertical="center" wrapText="1"/>
    </xf>
    <xf numFmtId="0" fontId="28" fillId="0" borderId="1" xfId="0" applyFont="1" applyBorder="1" applyAlignment="1">
      <alignment wrapText="1"/>
    </xf>
    <xf numFmtId="0" fontId="66" fillId="13" borderId="1" xfId="0" applyFont="1" applyFill="1" applyBorder="1" applyAlignment="1">
      <alignment horizontal="center" vertical="center"/>
    </xf>
    <xf numFmtId="0" fontId="34" fillId="13" borderId="12" xfId="0" applyFont="1" applyFill="1" applyBorder="1" applyAlignment="1">
      <alignment vertical="center" wrapText="1"/>
    </xf>
    <xf numFmtId="14" fontId="35" fillId="12" borderId="1" xfId="1" applyNumberFormat="1" applyFont="1" applyFill="1" applyBorder="1" applyAlignment="1">
      <alignment horizontal="left" vertical="top" wrapText="1"/>
    </xf>
    <xf numFmtId="0" fontId="28" fillId="0" borderId="1" xfId="0" applyFont="1" applyBorder="1" applyAlignment="1">
      <alignment vertical="center" wrapText="1"/>
    </xf>
    <xf numFmtId="0" fontId="38" fillId="0" borderId="1" xfId="1" applyFont="1" applyBorder="1" applyAlignment="1">
      <alignment horizontal="center" vertical="center"/>
    </xf>
    <xf numFmtId="0" fontId="35" fillId="12" borderId="1" xfId="1" applyFont="1" applyFill="1" applyBorder="1" applyAlignment="1">
      <alignment horizontal="justify" vertical="justify" wrapText="1" shrinkToFit="1"/>
    </xf>
    <xf numFmtId="0" fontId="35" fillId="12" borderId="1" xfId="1" applyFont="1" applyFill="1" applyBorder="1" applyAlignment="1">
      <alignment horizontal="left" vertical="top" wrapText="1"/>
    </xf>
    <xf numFmtId="0" fontId="28" fillId="13" borderId="1" xfId="0" applyFont="1" applyFill="1" applyBorder="1"/>
    <xf numFmtId="0" fontId="68" fillId="13" borderId="1" xfId="0" applyFont="1" applyFill="1" applyBorder="1" applyAlignment="1">
      <alignment vertical="center" wrapText="1"/>
    </xf>
    <xf numFmtId="0" fontId="38" fillId="0" borderId="19" xfId="1" applyFont="1" applyBorder="1" applyAlignment="1">
      <alignment horizontal="center" vertical="center" wrapText="1"/>
    </xf>
    <xf numFmtId="0" fontId="67" fillId="0" borderId="1" xfId="0" applyFont="1" applyBorder="1" applyAlignment="1">
      <alignment vertical="center" wrapText="1"/>
    </xf>
    <xf numFmtId="14" fontId="28" fillId="12" borderId="1" xfId="0" applyNumberFormat="1" applyFont="1" applyFill="1" applyBorder="1" applyAlignment="1">
      <alignment horizontal="left" vertical="center"/>
    </xf>
    <xf numFmtId="0" fontId="67" fillId="13" borderId="1" xfId="1" applyFont="1" applyFill="1" applyBorder="1" applyAlignment="1">
      <alignment horizontal="left" vertical="center" wrapText="1"/>
    </xf>
    <xf numFmtId="14" fontId="34" fillId="12" borderId="1" xfId="1" applyNumberFormat="1" applyFont="1" applyFill="1" applyBorder="1" applyAlignment="1">
      <alignment horizontal="left" vertical="center" wrapText="1"/>
    </xf>
    <xf numFmtId="0" fontId="28" fillId="12" borderId="1" xfId="0" applyFont="1" applyFill="1" applyBorder="1" applyAlignment="1">
      <alignment wrapText="1"/>
    </xf>
    <xf numFmtId="0" fontId="34" fillId="12" borderId="1" xfId="1" applyFont="1" applyFill="1" applyBorder="1" applyAlignment="1">
      <alignment horizontal="left" vertical="center" wrapText="1"/>
    </xf>
    <xf numFmtId="14" fontId="34" fillId="0" borderId="1" xfId="0" applyNumberFormat="1" applyFont="1" applyBorder="1" applyAlignment="1">
      <alignment horizontal="center" vertical="center" wrapText="1"/>
    </xf>
    <xf numFmtId="14" fontId="35" fillId="0" borderId="1" xfId="1" applyNumberFormat="1" applyFont="1" applyBorder="1" applyAlignment="1">
      <alignment horizontal="center" vertical="center" wrapText="1"/>
    </xf>
    <xf numFmtId="0" fontId="34" fillId="6" borderId="1" xfId="1" applyFont="1" applyFill="1" applyBorder="1" applyAlignment="1">
      <alignment vertical="center" wrapText="1"/>
    </xf>
    <xf numFmtId="2" fontId="35" fillId="0" borderId="1" xfId="1" applyNumberFormat="1" applyFont="1" applyBorder="1" applyAlignment="1">
      <alignment horizontal="center" vertical="center"/>
    </xf>
    <xf numFmtId="2" fontId="34" fillId="0" borderId="1" xfId="0" applyNumberFormat="1" applyFont="1" applyBorder="1" applyAlignment="1">
      <alignment horizontal="center" vertical="center"/>
    </xf>
    <xf numFmtId="2" fontId="28" fillId="0" borderId="1" xfId="0" applyNumberFormat="1" applyFont="1" applyBorder="1"/>
    <xf numFmtId="2" fontId="35" fillId="0" borderId="1" xfId="1" applyNumberFormat="1" applyFont="1" applyBorder="1" applyAlignment="1">
      <alignment horizontal="center" vertical="center" wrapText="1"/>
    </xf>
    <xf numFmtId="2" fontId="46" fillId="0" borderId="1" xfId="0" applyNumberFormat="1" applyFont="1" applyBorder="1" applyAlignment="1">
      <alignment horizontal="center" vertical="center"/>
    </xf>
    <xf numFmtId="0" fontId="10" fillId="0" borderId="11" xfId="0" applyFont="1" applyFill="1" applyBorder="1" applyAlignment="1">
      <alignment horizontal="center" vertical="center"/>
    </xf>
    <xf numFmtId="0" fontId="10" fillId="13" borderId="11" xfId="0" applyFont="1" applyFill="1" applyBorder="1" applyAlignment="1">
      <alignment horizontal="center" vertical="center"/>
    </xf>
    <xf numFmtId="0" fontId="69" fillId="12" borderId="15" xfId="0" applyFont="1" applyFill="1" applyBorder="1" applyAlignment="1">
      <alignment horizontal="center" vertical="center"/>
    </xf>
    <xf numFmtId="0" fontId="1" fillId="0" borderId="1" xfId="1" applyFont="1" applyBorder="1" applyAlignment="1">
      <alignment horizontal="center" vertical="center" wrapText="1"/>
    </xf>
    <xf numFmtId="2" fontId="43" fillId="0" borderId="1" xfId="0" applyNumberFormat="1" applyFont="1" applyBorder="1" applyAlignment="1">
      <alignment horizontal="center" vertical="center"/>
    </xf>
    <xf numFmtId="0" fontId="57" fillId="12" borderId="15" xfId="0" applyFont="1" applyFill="1" applyBorder="1" applyAlignment="1">
      <alignment horizontal="center" vertical="center"/>
    </xf>
    <xf numFmtId="14" fontId="28" fillId="12" borderId="1" xfId="0" applyNumberFormat="1" applyFont="1" applyFill="1" applyBorder="1" applyAlignment="1">
      <alignment horizontal="center" vertical="center"/>
    </xf>
    <xf numFmtId="170" fontId="70" fillId="0" borderId="1" xfId="0" applyNumberFormat="1" applyFont="1" applyBorder="1" applyAlignment="1">
      <alignment horizontal="center" vertical="center"/>
    </xf>
    <xf numFmtId="14" fontId="34" fillId="0" borderId="1" xfId="0" applyNumberFormat="1" applyFont="1" applyBorder="1" applyAlignment="1">
      <alignment vertical="center" wrapText="1"/>
    </xf>
    <xf numFmtId="173" fontId="35" fillId="6" borderId="1" xfId="1" applyNumberFormat="1" applyFont="1" applyFill="1" applyBorder="1" applyAlignment="1">
      <alignment vertical="center"/>
    </xf>
    <xf numFmtId="173" fontId="34" fillId="6" borderId="1" xfId="0" applyNumberFormat="1" applyFont="1" applyFill="1" applyBorder="1" applyAlignment="1">
      <alignment vertical="center"/>
    </xf>
    <xf numFmtId="173" fontId="65" fillId="6" borderId="1" xfId="1" applyNumberFormat="1" applyFont="1" applyFill="1" applyBorder="1" applyAlignment="1">
      <alignment vertical="center"/>
    </xf>
    <xf numFmtId="173" fontId="65" fillId="6" borderId="1" xfId="0" applyNumberFormat="1" applyFont="1" applyFill="1" applyBorder="1" applyAlignment="1">
      <alignment vertical="center"/>
    </xf>
    <xf numFmtId="173" fontId="35" fillId="6" borderId="1" xfId="1" applyNumberFormat="1" applyFont="1" applyFill="1" applyBorder="1" applyAlignment="1">
      <alignment vertical="center" wrapText="1"/>
    </xf>
    <xf numFmtId="173" fontId="34" fillId="0" borderId="1" xfId="0" applyNumberFormat="1" applyFont="1" applyBorder="1" applyAlignment="1">
      <alignment vertical="center"/>
    </xf>
    <xf numFmtId="173" fontId="11" fillId="13" borderId="1" xfId="0" applyNumberFormat="1" applyFont="1" applyFill="1" applyBorder="1" applyAlignment="1">
      <alignment vertical="center"/>
    </xf>
    <xf numFmtId="173" fontId="28" fillId="6" borderId="1" xfId="0" applyNumberFormat="1" applyFont="1" applyFill="1" applyBorder="1" applyAlignment="1">
      <alignment vertical="center"/>
    </xf>
    <xf numFmtId="173" fontId="52" fillId="6" borderId="1" xfId="0" applyNumberFormat="1" applyFont="1" applyFill="1" applyBorder="1" applyAlignment="1">
      <alignment vertical="center"/>
    </xf>
    <xf numFmtId="0" fontId="0" fillId="17" borderId="1" xfId="0" applyFill="1" applyBorder="1"/>
    <xf numFmtId="0" fontId="71" fillId="18" borderId="15" xfId="0" applyFont="1" applyFill="1" applyBorder="1" applyAlignment="1">
      <alignment horizontal="center" vertical="center"/>
    </xf>
    <xf numFmtId="0" fontId="10" fillId="18" borderId="15" xfId="0" applyFont="1" applyFill="1" applyBorder="1" applyAlignment="1">
      <alignment horizontal="center" vertical="center"/>
    </xf>
    <xf numFmtId="0" fontId="55" fillId="18" borderId="15" xfId="0" applyFont="1" applyFill="1" applyBorder="1" applyAlignment="1">
      <alignment horizontal="center" vertical="center"/>
    </xf>
    <xf numFmtId="0" fontId="54" fillId="18" borderId="15" xfId="0" applyFont="1" applyFill="1" applyBorder="1" applyAlignment="1">
      <alignment horizontal="center" vertical="center"/>
    </xf>
    <xf numFmtId="0" fontId="72" fillId="18" borderId="15" xfId="0" applyFont="1" applyFill="1" applyBorder="1" applyAlignment="1">
      <alignment horizontal="center" vertical="center"/>
    </xf>
    <xf numFmtId="0" fontId="73" fillId="18" borderId="15" xfId="0" applyFont="1" applyFill="1" applyBorder="1" applyAlignment="1">
      <alignment horizontal="center" vertical="center"/>
    </xf>
    <xf numFmtId="0" fontId="72" fillId="18" borderId="21" xfId="0" applyFont="1" applyFill="1" applyBorder="1" applyAlignment="1">
      <alignment horizontal="center" vertical="center"/>
    </xf>
    <xf numFmtId="0" fontId="72" fillId="18" borderId="22" xfId="0" applyFont="1" applyFill="1" applyBorder="1" applyAlignment="1">
      <alignment horizontal="center" vertical="center"/>
    </xf>
    <xf numFmtId="0" fontId="46" fillId="12" borderId="1" xfId="0" applyFont="1" applyFill="1" applyBorder="1" applyAlignment="1">
      <alignment horizontal="left" vertical="top" wrapText="1"/>
    </xf>
    <xf numFmtId="14" fontId="28" fillId="12" borderId="1" xfId="0" applyNumberFormat="1" applyFont="1" applyFill="1" applyBorder="1" applyAlignment="1">
      <alignment horizontal="left" vertical="top"/>
    </xf>
    <xf numFmtId="0" fontId="47" fillId="12" borderId="1" xfId="1" applyFont="1" applyFill="1" applyBorder="1" applyAlignment="1">
      <alignment horizontal="left" vertical="top" wrapText="1"/>
    </xf>
    <xf numFmtId="0" fontId="74" fillId="19" borderId="15" xfId="0" applyFont="1" applyFill="1" applyBorder="1" applyAlignment="1">
      <alignment horizontal="center" vertical="center"/>
    </xf>
    <xf numFmtId="0" fontId="72" fillId="18" borderId="18" xfId="0" applyFont="1" applyFill="1" applyBorder="1" applyAlignment="1">
      <alignment horizontal="center" vertical="center"/>
    </xf>
    <xf numFmtId="0" fontId="10" fillId="18" borderId="22" xfId="0" applyFont="1" applyFill="1" applyBorder="1" applyAlignment="1">
      <alignment horizontal="center" vertical="center"/>
    </xf>
    <xf numFmtId="0" fontId="10" fillId="18" borderId="18" xfId="0" applyFont="1" applyFill="1" applyBorder="1" applyAlignment="1">
      <alignment horizontal="center" vertical="center"/>
    </xf>
    <xf numFmtId="0" fontId="72" fillId="13" borderId="15" xfId="0" applyFont="1" applyFill="1" applyBorder="1" applyAlignment="1">
      <alignment horizontal="center" vertical="center"/>
    </xf>
    <xf numFmtId="0" fontId="45" fillId="18" borderId="15" xfId="0" applyFont="1" applyFill="1" applyBorder="1" applyAlignment="1">
      <alignment horizontal="center" vertical="center"/>
    </xf>
    <xf numFmtId="0" fontId="55" fillId="0" borderId="22" xfId="0" applyFont="1" applyFill="1" applyBorder="1" applyAlignment="1">
      <alignment horizontal="center" vertical="center"/>
    </xf>
    <xf numFmtId="0" fontId="75" fillId="18" borderId="0" xfId="0" applyFont="1" applyFill="1"/>
    <xf numFmtId="0" fontId="56" fillId="20" borderId="22" xfId="0" applyFont="1" applyFill="1" applyBorder="1" applyAlignment="1">
      <alignment horizontal="center" vertical="center"/>
    </xf>
    <xf numFmtId="170" fontId="76" fillId="0" borderId="1" xfId="0" applyNumberFormat="1" applyFont="1" applyBorder="1" applyAlignment="1">
      <alignment horizontal="center" vertical="center"/>
    </xf>
    <xf numFmtId="0" fontId="56" fillId="20" borderId="15" xfId="0" applyFont="1" applyFill="1" applyBorder="1" applyAlignment="1">
      <alignment horizontal="center" vertical="center"/>
    </xf>
    <xf numFmtId="0" fontId="34" fillId="0" borderId="1" xfId="0" applyFont="1" applyBorder="1" applyAlignment="1">
      <alignment horizontal="left" vertical="center"/>
    </xf>
    <xf numFmtId="0" fontId="55" fillId="12" borderId="21" xfId="0" applyFont="1" applyFill="1" applyBorder="1" applyAlignment="1">
      <alignment horizontal="center" vertical="center"/>
    </xf>
    <xf numFmtId="0" fontId="55" fillId="0" borderId="21" xfId="0" applyFont="1" applyFill="1" applyBorder="1" applyAlignment="1">
      <alignment horizontal="center" vertical="center"/>
    </xf>
    <xf numFmtId="0" fontId="72" fillId="0" borderId="18" xfId="0" applyFont="1" applyBorder="1" applyAlignment="1">
      <alignment horizontal="center" vertical="center"/>
    </xf>
    <xf numFmtId="0" fontId="72" fillId="13" borderId="18" xfId="0" applyFont="1" applyFill="1" applyBorder="1" applyAlignment="1">
      <alignment horizontal="center" vertical="center"/>
    </xf>
    <xf numFmtId="0" fontId="72" fillId="13" borderId="21" xfId="0" applyFont="1" applyFill="1" applyBorder="1" applyAlignment="1">
      <alignment horizontal="center" vertical="center"/>
    </xf>
    <xf numFmtId="170" fontId="41" fillId="0" borderId="15" xfId="0" applyNumberFormat="1" applyFont="1" applyBorder="1" applyAlignment="1">
      <alignment horizontal="center" vertical="center"/>
    </xf>
    <xf numFmtId="0" fontId="54" fillId="6" borderId="21" xfId="0" applyFont="1" applyFill="1" applyBorder="1" applyAlignment="1">
      <alignment horizontal="center" vertical="center"/>
    </xf>
    <xf numFmtId="0" fontId="45" fillId="6" borderId="22" xfId="0" applyFont="1" applyFill="1" applyBorder="1" applyAlignment="1">
      <alignment horizontal="center" vertical="center"/>
    </xf>
    <xf numFmtId="0" fontId="77" fillId="0" borderId="1" xfId="1" applyFont="1" applyBorder="1" applyAlignment="1">
      <alignment vertical="center" wrapText="1"/>
    </xf>
    <xf numFmtId="14" fontId="28" fillId="12" borderId="1" xfId="0" applyNumberFormat="1" applyFont="1" applyFill="1" applyBorder="1" applyAlignment="1">
      <alignment horizontal="left" vertical="top" wrapText="1" shrinkToFit="1"/>
    </xf>
    <xf numFmtId="0" fontId="10" fillId="0" borderId="1" xfId="0" applyFont="1" applyBorder="1" applyAlignment="1">
      <alignment wrapText="1"/>
    </xf>
    <xf numFmtId="14" fontId="10" fillId="0" borderId="1" xfId="0" applyNumberFormat="1" applyFont="1" applyBorder="1" applyAlignment="1">
      <alignment wrapText="1"/>
    </xf>
    <xf numFmtId="14" fontId="47" fillId="0" borderId="1" xfId="1" applyNumberFormat="1" applyFont="1" applyBorder="1" applyAlignment="1">
      <alignment vertical="center" wrapText="1"/>
    </xf>
    <xf numFmtId="0" fontId="10" fillId="12" borderId="1" xfId="0" applyFont="1" applyFill="1" applyBorder="1" applyAlignment="1">
      <alignment wrapText="1"/>
    </xf>
    <xf numFmtId="0" fontId="78" fillId="6" borderId="1" xfId="0" applyFont="1" applyFill="1" applyBorder="1"/>
    <xf numFmtId="0" fontId="10" fillId="6" borderId="18" xfId="0" applyFont="1" applyFill="1" applyBorder="1" applyAlignment="1">
      <alignment horizontal="center" vertical="center"/>
    </xf>
    <xf numFmtId="0" fontId="55" fillId="13" borderId="21" xfId="0" applyFont="1" applyFill="1" applyBorder="1" applyAlignment="1">
      <alignment horizontal="center" vertical="center"/>
    </xf>
    <xf numFmtId="0" fontId="55" fillId="12" borderId="21" xfId="0" applyFont="1" applyFill="1" applyBorder="1"/>
    <xf numFmtId="0" fontId="79" fillId="12" borderId="15" xfId="0" applyFont="1" applyFill="1" applyBorder="1" applyAlignment="1">
      <alignment horizontal="center" vertical="center"/>
    </xf>
    <xf numFmtId="0" fontId="54" fillId="12" borderId="18" xfId="0" applyFont="1" applyFill="1" applyBorder="1" applyAlignment="1">
      <alignment horizontal="center" vertical="center"/>
    </xf>
    <xf numFmtId="14" fontId="34" fillId="12" borderId="1" xfId="0" applyNumberFormat="1" applyFont="1" applyFill="1" applyBorder="1" applyAlignment="1">
      <alignment horizontal="left" vertical="center" wrapText="1" shrinkToFit="1"/>
    </xf>
    <xf numFmtId="14" fontId="46" fillId="12" borderId="1" xfId="0" applyNumberFormat="1" applyFont="1" applyFill="1" applyBorder="1" applyAlignment="1">
      <alignment horizontal="left" vertical="center" wrapText="1"/>
    </xf>
    <xf numFmtId="0" fontId="80" fillId="17" borderId="18" xfId="0" applyFont="1" applyFill="1" applyBorder="1"/>
    <xf numFmtId="0" fontId="80" fillId="17" borderId="18" xfId="0" applyFont="1" applyFill="1" applyBorder="1" applyAlignment="1">
      <alignment horizontal="center" vertical="center"/>
    </xf>
    <xf numFmtId="0" fontId="80" fillId="17" borderId="15" xfId="0" applyFont="1" applyFill="1" applyBorder="1" applyAlignment="1">
      <alignment horizontal="center" vertical="center"/>
    </xf>
    <xf numFmtId="0" fontId="81" fillId="12" borderId="1" xfId="1" applyFont="1" applyFill="1" applyBorder="1" applyAlignment="1">
      <alignment horizontal="left" vertical="center" wrapText="1"/>
    </xf>
    <xf numFmtId="0" fontId="82" fillId="0" borderId="1" xfId="1" applyFont="1" applyBorder="1" applyAlignment="1">
      <alignment vertical="center" wrapText="1"/>
    </xf>
    <xf numFmtId="0" fontId="57" fillId="12" borderId="18" xfId="0" applyFont="1" applyFill="1" applyBorder="1" applyAlignment="1">
      <alignment horizontal="center" vertical="center"/>
    </xf>
    <xf numFmtId="4" fontId="83" fillId="0" borderId="1" xfId="1" applyNumberFormat="1" applyFont="1" applyBorder="1" applyAlignment="1">
      <alignment horizontal="center" vertical="center" wrapText="1"/>
    </xf>
    <xf numFmtId="4" fontId="83" fillId="0" borderId="1" xfId="1" applyNumberFormat="1" applyFont="1" applyBorder="1" applyAlignment="1">
      <alignment horizontal="center" vertical="center"/>
    </xf>
    <xf numFmtId="4" fontId="83" fillId="0" borderId="1" xfId="0" applyNumberFormat="1" applyFont="1" applyBorder="1" applyAlignment="1">
      <alignment horizontal="center" vertical="center"/>
    </xf>
    <xf numFmtId="4" fontId="84" fillId="0" borderId="1" xfId="0" applyNumberFormat="1" applyFont="1" applyBorder="1" applyAlignment="1">
      <alignment horizontal="center" vertical="center"/>
    </xf>
    <xf numFmtId="0" fontId="54" fillId="21" borderId="15" xfId="0" applyFont="1" applyFill="1" applyBorder="1" applyAlignment="1">
      <alignment horizontal="center" vertical="center"/>
    </xf>
    <xf numFmtId="0" fontId="0" fillId="21" borderId="0" xfId="0" applyFill="1"/>
    <xf numFmtId="0" fontId="10" fillId="22" borderId="18" xfId="0" applyFont="1" applyFill="1" applyBorder="1" applyAlignment="1">
      <alignment horizontal="center" vertical="center"/>
    </xf>
    <xf numFmtId="0" fontId="45" fillId="22" borderId="15" xfId="0" applyFont="1" applyFill="1" applyBorder="1" applyAlignment="1">
      <alignment horizontal="center" vertical="center"/>
    </xf>
    <xf numFmtId="0" fontId="45" fillId="22" borderId="22" xfId="0" applyFont="1" applyFill="1" applyBorder="1" applyAlignment="1">
      <alignment horizontal="center" vertical="center"/>
    </xf>
    <xf numFmtId="0" fontId="22" fillId="0" borderId="4" xfId="0" applyFont="1" applyBorder="1" applyAlignment="1">
      <alignment horizontal="center" vertical="center"/>
    </xf>
    <xf numFmtId="0" fontId="22" fillId="0" borderId="5" xfId="0" applyFont="1" applyBorder="1" applyAlignment="1">
      <alignment horizontal="center" vertical="center"/>
    </xf>
    <xf numFmtId="0" fontId="22" fillId="0" borderId="6" xfId="0" applyFont="1" applyBorder="1" applyAlignment="1">
      <alignment horizontal="center" vertical="center"/>
    </xf>
    <xf numFmtId="0" fontId="22" fillId="0" borderId="8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22" fillId="0" borderId="10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/>
    <xf numFmtId="0" fontId="29" fillId="6" borderId="1" xfId="1" applyFont="1" applyFill="1" applyBorder="1" applyAlignment="1">
      <alignment horizontal="center"/>
    </xf>
    <xf numFmtId="164" fontId="30" fillId="0" borderId="0" xfId="0" applyNumberFormat="1" applyFont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3" xfId="0" applyFont="1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_Planning_onglets2" xfId="2" xr:uid="{00000000-0005-0000-0000-000002000000}"/>
  </cellStyles>
  <dxfs count="109">
    <dxf>
      <fill>
        <patternFill>
          <bgColor indexed="22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ill>
        <patternFill patternType="solid">
          <bgColor theme="4" tint="0.39994506668294322"/>
        </patternFill>
      </fill>
    </dxf>
  </dxfs>
  <tableStyles count="0" defaultTableStyle="TableStyleMedium9" defaultPivotStyle="PivotStyleLight16"/>
  <colors>
    <mruColors>
      <color rgb="FF0099FF"/>
      <color rgb="FF339966"/>
      <color rgb="FF006600"/>
      <color rgb="FFF92328"/>
      <color rgb="FF09D121"/>
      <color rgb="FFFFFFCC"/>
      <color rgb="FF66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3.xml"/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4.xml"/><Relationship Id="rId2" Type="http://schemas.openxmlformats.org/officeDocument/2006/relationships/vmlDrawing" Target="../drawings/vmlDrawing14.v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I59"/>
  <sheetViews>
    <sheetView topLeftCell="A28" workbookViewId="0">
      <selection activeCell="A41" sqref="A41:A44"/>
    </sheetView>
  </sheetViews>
  <sheetFormatPr baseColWidth="10" defaultRowHeight="12.75" x14ac:dyDescent="0.2"/>
  <cols>
    <col min="1" max="1" width="8.5703125" customWidth="1"/>
    <col min="2" max="2" width="4.7109375" customWidth="1"/>
    <col min="3" max="33" width="4" customWidth="1"/>
    <col min="34" max="34" width="4.5703125" customWidth="1"/>
    <col min="35" max="35" width="4.85546875" customWidth="1"/>
  </cols>
  <sheetData>
    <row r="1" spans="1:35" ht="12.75" customHeight="1" x14ac:dyDescent="0.2">
      <c r="A1" t="s">
        <v>5</v>
      </c>
      <c r="C1" s="3"/>
      <c r="E1" s="12"/>
      <c r="F1" s="11"/>
      <c r="G1" s="11"/>
      <c r="H1" s="11"/>
    </row>
    <row r="2" spans="1:35" ht="12.75" customHeight="1" x14ac:dyDescent="0.2">
      <c r="A2" t="s">
        <v>4</v>
      </c>
      <c r="C2" s="4"/>
      <c r="E2" s="13"/>
      <c r="F2" s="11"/>
      <c r="G2" s="11"/>
      <c r="H2" s="11"/>
    </row>
    <row r="3" spans="1:35" ht="12.75" customHeight="1" x14ac:dyDescent="0.2">
      <c r="A3" t="s">
        <v>6</v>
      </c>
      <c r="C3" s="5"/>
      <c r="D3" s="1"/>
      <c r="E3" s="1"/>
      <c r="F3" s="540" t="s">
        <v>39</v>
      </c>
      <c r="G3" s="542"/>
      <c r="H3" s="540" t="s">
        <v>40</v>
      </c>
      <c r="I3" s="540"/>
      <c r="J3" s="540"/>
    </row>
    <row r="4" spans="1:35" ht="12.75" customHeight="1" x14ac:dyDescent="0.2">
      <c r="D4" s="1"/>
      <c r="E4" s="1"/>
      <c r="F4" s="541">
        <v>2020</v>
      </c>
      <c r="G4" s="542"/>
      <c r="H4" s="540">
        <v>1</v>
      </c>
      <c r="I4" s="540"/>
      <c r="J4" s="540"/>
      <c r="M4" s="534" t="str">
        <f>PROPER(TEXT(DATE($F$4,H$4,1),"mmmm"))</f>
        <v>Janvier</v>
      </c>
      <c r="N4" s="535"/>
      <c r="O4" s="535"/>
      <c r="P4" s="535"/>
      <c r="Q4" s="535"/>
      <c r="R4" s="535"/>
      <c r="S4" s="536"/>
      <c r="W4" s="30"/>
    </row>
    <row r="5" spans="1:35" ht="12.75" customHeight="1" x14ac:dyDescent="0.2">
      <c r="D5" s="1"/>
      <c r="E5" s="1"/>
      <c r="F5" s="1"/>
      <c r="G5" s="1"/>
      <c r="H5" s="1"/>
      <c r="I5" s="1"/>
      <c r="J5" s="1"/>
      <c r="M5" s="537"/>
      <c r="N5" s="538"/>
      <c r="O5" s="538"/>
      <c r="P5" s="538"/>
      <c r="Q5" s="538"/>
      <c r="R5" s="538"/>
      <c r="S5" s="539"/>
    </row>
    <row r="6" spans="1:35" ht="12.75" customHeight="1" x14ac:dyDescent="0.2">
      <c r="D6" s="1"/>
      <c r="E6" s="1"/>
      <c r="F6" s="1"/>
      <c r="G6" s="1"/>
      <c r="H6" s="1"/>
      <c r="I6" s="1"/>
      <c r="J6" s="1"/>
    </row>
    <row r="7" spans="1:35" ht="12.75" customHeight="1" x14ac:dyDescent="0.2">
      <c r="C7" s="36">
        <f>DATE(F4,H4,1)</f>
        <v>43831</v>
      </c>
      <c r="D7" s="36">
        <f t="shared" ref="D7" si="0">C7+1</f>
        <v>43832</v>
      </c>
      <c r="E7" s="36">
        <f t="shared" ref="E7" si="1">D7+1</f>
        <v>43833</v>
      </c>
      <c r="F7" s="36">
        <f>E7+1</f>
        <v>43834</v>
      </c>
      <c r="G7" s="36">
        <f t="shared" ref="G7" si="2">F7+1</f>
        <v>43835</v>
      </c>
      <c r="H7" s="36">
        <f t="shared" ref="H7" si="3">G7+1</f>
        <v>43836</v>
      </c>
      <c r="I7" s="36">
        <f t="shared" ref="I7" si="4">H7+1</f>
        <v>43837</v>
      </c>
      <c r="J7" s="36">
        <f t="shared" ref="J7" si="5">I7+1</f>
        <v>43838</v>
      </c>
      <c r="K7" s="36">
        <f t="shared" ref="K7" si="6">J7+1</f>
        <v>43839</v>
      </c>
      <c r="L7" s="36">
        <f t="shared" ref="L7" si="7">K7+1</f>
        <v>43840</v>
      </c>
      <c r="M7" s="36">
        <f t="shared" ref="M7" si="8">L7+1</f>
        <v>43841</v>
      </c>
      <c r="N7" s="36">
        <f t="shared" ref="N7" si="9">M7+1</f>
        <v>43842</v>
      </c>
      <c r="O7" s="36">
        <f t="shared" ref="O7" si="10">N7+1</f>
        <v>43843</v>
      </c>
      <c r="P7" s="36">
        <f t="shared" ref="P7" si="11">O7+1</f>
        <v>43844</v>
      </c>
      <c r="Q7" s="36">
        <f t="shared" ref="Q7" si="12">P7+1</f>
        <v>43845</v>
      </c>
      <c r="R7" s="36">
        <f t="shared" ref="R7" si="13">Q7+1</f>
        <v>43846</v>
      </c>
      <c r="S7" s="36">
        <f t="shared" ref="S7" si="14">R7+1</f>
        <v>43847</v>
      </c>
      <c r="T7" s="36">
        <f t="shared" ref="T7" si="15">S7+1</f>
        <v>43848</v>
      </c>
      <c r="U7" s="36">
        <f t="shared" ref="U7" si="16">T7+1</f>
        <v>43849</v>
      </c>
      <c r="V7" s="36">
        <f t="shared" ref="V7" si="17">U7+1</f>
        <v>43850</v>
      </c>
      <c r="W7" s="36">
        <f t="shared" ref="W7" si="18">V7+1</f>
        <v>43851</v>
      </c>
      <c r="X7" s="36">
        <f t="shared" ref="X7" si="19">W7+1</f>
        <v>43852</v>
      </c>
      <c r="Y7" s="36">
        <f t="shared" ref="Y7" si="20">X7+1</f>
        <v>43853</v>
      </c>
      <c r="Z7" s="36">
        <f t="shared" ref="Z7" si="21">Y7+1</f>
        <v>43854</v>
      </c>
      <c r="AA7" s="36">
        <f t="shared" ref="AA7" si="22">Z7+1</f>
        <v>43855</v>
      </c>
      <c r="AB7" s="36">
        <f t="shared" ref="AB7" si="23">AA7+1</f>
        <v>43856</v>
      </c>
      <c r="AC7" s="36">
        <f t="shared" ref="AC7" si="24">AB7+1</f>
        <v>43857</v>
      </c>
      <c r="AD7" s="36">
        <f t="shared" ref="AD7" si="25">AC7+1</f>
        <v>43858</v>
      </c>
      <c r="AE7" s="36">
        <f t="shared" ref="AE7:AG8" si="26">IF(AD7="","",IF(MONTH(AD7+1)=MONTH(AD7),AD7+1,""))</f>
        <v>43859</v>
      </c>
      <c r="AF7" s="36">
        <f t="shared" si="26"/>
        <v>43860</v>
      </c>
      <c r="AG7" s="36">
        <f t="shared" si="26"/>
        <v>43861</v>
      </c>
    </row>
    <row r="8" spans="1:35" ht="24.95" customHeight="1" x14ac:dyDescent="0.2">
      <c r="A8" s="70" t="s">
        <v>41</v>
      </c>
      <c r="B8" s="217"/>
      <c r="C8" s="98">
        <f>DATE(F4,H4,1)</f>
        <v>43831</v>
      </c>
      <c r="D8" s="99">
        <f t="shared" ref="D8:AC8" si="27">C8+1</f>
        <v>43832</v>
      </c>
      <c r="E8" s="99">
        <f t="shared" si="27"/>
        <v>43833</v>
      </c>
      <c r="F8" s="99">
        <f>E8+1</f>
        <v>43834</v>
      </c>
      <c r="G8" s="99">
        <f t="shared" si="27"/>
        <v>43835</v>
      </c>
      <c r="H8" s="99">
        <f t="shared" si="27"/>
        <v>43836</v>
      </c>
      <c r="I8" s="99">
        <f t="shared" si="27"/>
        <v>43837</v>
      </c>
      <c r="J8" s="100">
        <f t="shared" si="27"/>
        <v>43838</v>
      </c>
      <c r="K8" s="99">
        <f t="shared" si="27"/>
        <v>43839</v>
      </c>
      <c r="L8" s="99">
        <f t="shared" si="27"/>
        <v>43840</v>
      </c>
      <c r="M8" s="99">
        <f t="shared" si="27"/>
        <v>43841</v>
      </c>
      <c r="N8" s="99">
        <f t="shared" si="27"/>
        <v>43842</v>
      </c>
      <c r="O8" s="99">
        <f t="shared" si="27"/>
        <v>43843</v>
      </c>
      <c r="P8" s="99">
        <f t="shared" si="27"/>
        <v>43844</v>
      </c>
      <c r="Q8" s="99">
        <f t="shared" si="27"/>
        <v>43845</v>
      </c>
      <c r="R8" s="99">
        <f t="shared" si="27"/>
        <v>43846</v>
      </c>
      <c r="S8" s="99">
        <f t="shared" si="27"/>
        <v>43847</v>
      </c>
      <c r="T8" s="99">
        <f t="shared" si="27"/>
        <v>43848</v>
      </c>
      <c r="U8" s="99">
        <f t="shared" si="27"/>
        <v>43849</v>
      </c>
      <c r="V8" s="99">
        <f t="shared" si="27"/>
        <v>43850</v>
      </c>
      <c r="W8" s="100">
        <f t="shared" si="27"/>
        <v>43851</v>
      </c>
      <c r="X8" s="99">
        <f t="shared" si="27"/>
        <v>43852</v>
      </c>
      <c r="Y8" s="99">
        <f t="shared" si="27"/>
        <v>43853</v>
      </c>
      <c r="Z8" s="99">
        <f t="shared" si="27"/>
        <v>43854</v>
      </c>
      <c r="AA8" s="99">
        <f t="shared" si="27"/>
        <v>43855</v>
      </c>
      <c r="AB8" s="99">
        <f t="shared" si="27"/>
        <v>43856</v>
      </c>
      <c r="AC8" s="99">
        <f t="shared" si="27"/>
        <v>43857</v>
      </c>
      <c r="AD8" s="99">
        <f>AC8+1</f>
        <v>43858</v>
      </c>
      <c r="AE8" s="99">
        <f t="shared" si="26"/>
        <v>43859</v>
      </c>
      <c r="AF8" s="99">
        <f t="shared" si="26"/>
        <v>43860</v>
      </c>
      <c r="AG8" s="99">
        <f t="shared" si="26"/>
        <v>43861</v>
      </c>
      <c r="AH8" s="94"/>
      <c r="AI8" s="94"/>
    </row>
    <row r="9" spans="1:35" ht="24.95" customHeight="1" x14ac:dyDescent="0.2">
      <c r="A9" s="93" t="s">
        <v>61</v>
      </c>
      <c r="B9" s="224"/>
      <c r="C9" s="101"/>
      <c r="D9" s="102">
        <v>1</v>
      </c>
      <c r="E9" s="102">
        <v>1</v>
      </c>
      <c r="F9" s="102"/>
      <c r="G9" s="102"/>
      <c r="H9" s="102">
        <v>1</v>
      </c>
      <c r="I9" s="102">
        <v>1</v>
      </c>
      <c r="J9" s="102">
        <v>1</v>
      </c>
      <c r="K9" s="102">
        <v>1</v>
      </c>
      <c r="L9" s="102">
        <v>1</v>
      </c>
      <c r="M9" s="102"/>
      <c r="N9" s="102"/>
      <c r="O9" s="102">
        <v>1</v>
      </c>
      <c r="P9" s="102">
        <v>1</v>
      </c>
      <c r="Q9" s="102">
        <v>1</v>
      </c>
      <c r="R9" s="102">
        <v>1</v>
      </c>
      <c r="S9" s="102">
        <v>1</v>
      </c>
      <c r="T9" s="102"/>
      <c r="U9" s="102"/>
      <c r="V9" s="102">
        <v>1</v>
      </c>
      <c r="W9" s="102">
        <v>2</v>
      </c>
      <c r="X9" s="102">
        <v>1</v>
      </c>
      <c r="Y9" s="102">
        <v>1</v>
      </c>
      <c r="Z9" s="102">
        <v>1</v>
      </c>
      <c r="AA9" s="102"/>
      <c r="AB9" s="102"/>
      <c r="AC9" s="102">
        <v>1</v>
      </c>
      <c r="AD9" s="102">
        <v>1</v>
      </c>
      <c r="AE9" s="102">
        <v>1</v>
      </c>
      <c r="AF9" s="102">
        <v>2</v>
      </c>
      <c r="AG9" s="102">
        <v>1</v>
      </c>
      <c r="AH9" s="237">
        <f>SUM(C9:AG9)</f>
        <v>24</v>
      </c>
      <c r="AI9" s="94"/>
    </row>
    <row r="10" spans="1:35" ht="24.95" customHeight="1" x14ac:dyDescent="0.2">
      <c r="A10" s="97" t="s">
        <v>55</v>
      </c>
      <c r="B10" s="224"/>
      <c r="C10" s="101"/>
      <c r="D10" s="102">
        <v>1</v>
      </c>
      <c r="E10" s="102">
        <v>1</v>
      </c>
      <c r="F10" s="102"/>
      <c r="G10" s="102"/>
      <c r="H10" s="102">
        <v>-3</v>
      </c>
      <c r="I10" s="102">
        <v>1</v>
      </c>
      <c r="J10" s="102">
        <v>1</v>
      </c>
      <c r="K10" s="102">
        <v>0</v>
      </c>
      <c r="L10" s="102">
        <v>1</v>
      </c>
      <c r="M10" s="102"/>
      <c r="N10" s="102"/>
      <c r="O10" s="102">
        <v>1</v>
      </c>
      <c r="P10" s="102">
        <v>1</v>
      </c>
      <c r="Q10" s="102">
        <v>1</v>
      </c>
      <c r="R10" s="102">
        <v>1.5</v>
      </c>
      <c r="S10" s="102">
        <v>1</v>
      </c>
      <c r="T10" s="102"/>
      <c r="U10" s="102"/>
      <c r="V10" s="102">
        <v>1</v>
      </c>
      <c r="W10" s="102">
        <v>1</v>
      </c>
      <c r="X10" s="102">
        <v>1</v>
      </c>
      <c r="Y10" s="102">
        <v>0</v>
      </c>
      <c r="Z10" s="102">
        <v>1</v>
      </c>
      <c r="AA10" s="102"/>
      <c r="AB10" s="102"/>
      <c r="AC10" s="102">
        <v>1</v>
      </c>
      <c r="AD10" s="102">
        <v>1</v>
      </c>
      <c r="AE10" s="102">
        <v>1</v>
      </c>
      <c r="AF10" s="102">
        <v>1</v>
      </c>
      <c r="AG10" s="102">
        <v>1</v>
      </c>
      <c r="AH10" s="237">
        <f t="shared" ref="AH10:AH14" si="28">SUM(C10:AG10)</f>
        <v>16.5</v>
      </c>
      <c r="AI10" s="94"/>
    </row>
    <row r="11" spans="1:35" ht="24.95" customHeight="1" x14ac:dyDescent="0.2">
      <c r="A11" s="97" t="s">
        <v>57</v>
      </c>
      <c r="B11" s="224"/>
      <c r="C11" s="101"/>
      <c r="D11" s="102">
        <v>1</v>
      </c>
      <c r="E11" s="102"/>
      <c r="F11" s="102"/>
      <c r="G11" s="102"/>
      <c r="H11" s="102">
        <v>1</v>
      </c>
      <c r="I11" s="102">
        <v>1</v>
      </c>
      <c r="J11" s="102">
        <v>1</v>
      </c>
      <c r="K11" s="102"/>
      <c r="L11" s="102">
        <v>1</v>
      </c>
      <c r="M11" s="102"/>
      <c r="N11" s="102"/>
      <c r="O11" s="102">
        <v>1</v>
      </c>
      <c r="P11" s="102"/>
      <c r="Q11" s="102">
        <v>1</v>
      </c>
      <c r="R11" s="102">
        <v>1</v>
      </c>
      <c r="S11" s="102">
        <v>1</v>
      </c>
      <c r="T11" s="102"/>
      <c r="U11" s="102"/>
      <c r="V11" s="102">
        <v>1</v>
      </c>
      <c r="W11" s="102">
        <v>1</v>
      </c>
      <c r="X11" s="102">
        <v>1</v>
      </c>
      <c r="Y11" s="102">
        <v>2</v>
      </c>
      <c r="Z11" s="102">
        <v>1</v>
      </c>
      <c r="AA11" s="102"/>
      <c r="AB11" s="102"/>
      <c r="AC11" s="102">
        <v>1</v>
      </c>
      <c r="AD11" s="102">
        <v>1</v>
      </c>
      <c r="AE11" s="102">
        <v>1</v>
      </c>
      <c r="AF11" s="102">
        <v>1</v>
      </c>
      <c r="AG11" s="102">
        <v>1</v>
      </c>
      <c r="AH11" s="237">
        <f t="shared" si="28"/>
        <v>20</v>
      </c>
      <c r="AI11" s="94"/>
    </row>
    <row r="12" spans="1:35" ht="24.95" customHeight="1" x14ac:dyDescent="0.2">
      <c r="A12" s="93" t="s">
        <v>54</v>
      </c>
      <c r="B12" s="224"/>
      <c r="C12" s="101"/>
      <c r="D12" s="102"/>
      <c r="E12" s="102"/>
      <c r="F12" s="102"/>
      <c r="G12" s="102"/>
      <c r="H12" s="102"/>
      <c r="I12" s="102"/>
      <c r="J12" s="102"/>
      <c r="K12" s="102"/>
      <c r="L12" s="102"/>
      <c r="M12" s="102"/>
      <c r="N12" s="102"/>
      <c r="O12" s="102"/>
      <c r="P12" s="102"/>
      <c r="Q12" s="102"/>
      <c r="R12" s="102"/>
      <c r="S12" s="102"/>
      <c r="T12" s="102"/>
      <c r="U12" s="102"/>
      <c r="V12" s="102"/>
      <c r="W12" s="102"/>
      <c r="X12" s="102"/>
      <c r="Y12" s="102"/>
      <c r="Z12" s="102"/>
      <c r="AA12" s="102"/>
      <c r="AB12" s="102"/>
      <c r="AC12" s="102"/>
      <c r="AD12" s="102"/>
      <c r="AE12" s="102"/>
      <c r="AF12" s="102"/>
      <c r="AG12" s="102"/>
      <c r="AH12" s="237">
        <f t="shared" si="28"/>
        <v>0</v>
      </c>
      <c r="AI12" s="94"/>
    </row>
    <row r="13" spans="1:35" ht="24.95" customHeight="1" x14ac:dyDescent="0.2">
      <c r="A13" s="93" t="s">
        <v>60</v>
      </c>
      <c r="B13" s="224"/>
      <c r="C13" s="101"/>
      <c r="D13" s="102">
        <v>1</v>
      </c>
      <c r="E13" s="102"/>
      <c r="F13" s="102"/>
      <c r="G13" s="102"/>
      <c r="H13" s="102">
        <v>0.5</v>
      </c>
      <c r="I13" s="102">
        <v>1</v>
      </c>
      <c r="J13" s="102">
        <v>1</v>
      </c>
      <c r="K13" s="102">
        <v>1</v>
      </c>
      <c r="L13" s="102">
        <v>1</v>
      </c>
      <c r="M13" s="102"/>
      <c r="N13" s="102"/>
      <c r="O13" s="102">
        <v>1</v>
      </c>
      <c r="P13" s="102">
        <v>1</v>
      </c>
      <c r="Q13" s="102">
        <v>1</v>
      </c>
      <c r="R13" s="102">
        <v>1</v>
      </c>
      <c r="S13" s="102">
        <v>1</v>
      </c>
      <c r="T13" s="102"/>
      <c r="U13" s="102"/>
      <c r="V13" s="102">
        <v>1</v>
      </c>
      <c r="W13" s="102">
        <v>1</v>
      </c>
      <c r="X13" s="102">
        <v>1</v>
      </c>
      <c r="Y13" s="102">
        <v>1</v>
      </c>
      <c r="Z13" s="102"/>
      <c r="AA13" s="102"/>
      <c r="AB13" s="102"/>
      <c r="AC13" s="102">
        <v>1</v>
      </c>
      <c r="AD13" s="102">
        <v>1</v>
      </c>
      <c r="AE13" s="102">
        <v>1</v>
      </c>
      <c r="AF13" s="102">
        <v>-4</v>
      </c>
      <c r="AG13" s="102">
        <v>1</v>
      </c>
      <c r="AH13" s="237">
        <f t="shared" si="28"/>
        <v>14.5</v>
      </c>
      <c r="AI13" s="94"/>
    </row>
    <row r="14" spans="1:35" ht="24.95" customHeight="1" x14ac:dyDescent="0.2">
      <c r="A14" s="93" t="s">
        <v>62</v>
      </c>
      <c r="B14" s="224"/>
      <c r="C14" s="101"/>
      <c r="D14" s="102">
        <v>1</v>
      </c>
      <c r="E14" s="102">
        <v>1</v>
      </c>
      <c r="F14" s="102"/>
      <c r="G14" s="102"/>
      <c r="H14" s="102">
        <v>1</v>
      </c>
      <c r="I14" s="102">
        <v>1</v>
      </c>
      <c r="J14" s="102">
        <v>1</v>
      </c>
      <c r="K14" s="102">
        <v>1</v>
      </c>
      <c r="L14" s="102">
        <v>1</v>
      </c>
      <c r="M14" s="102"/>
      <c r="N14" s="102"/>
      <c r="O14" s="102"/>
      <c r="P14" s="102">
        <v>1</v>
      </c>
      <c r="Q14" s="102">
        <v>1</v>
      </c>
      <c r="R14" s="102">
        <v>1</v>
      </c>
      <c r="S14" s="102">
        <v>1</v>
      </c>
      <c r="T14" s="102"/>
      <c r="U14" s="102"/>
      <c r="V14" s="102">
        <v>1</v>
      </c>
      <c r="W14" s="102"/>
      <c r="X14" s="102"/>
      <c r="Y14" s="102">
        <v>1</v>
      </c>
      <c r="Z14" s="102"/>
      <c r="AA14" s="102"/>
      <c r="AB14" s="102"/>
      <c r="AC14" s="102">
        <v>1</v>
      </c>
      <c r="AD14" s="102">
        <v>1</v>
      </c>
      <c r="AE14" s="102">
        <v>0.5</v>
      </c>
      <c r="AF14" s="102">
        <v>1</v>
      </c>
      <c r="AG14" s="102">
        <v>1</v>
      </c>
      <c r="AH14" s="237">
        <f t="shared" si="28"/>
        <v>17.5</v>
      </c>
      <c r="AI14" s="94"/>
    </row>
    <row r="15" spans="1:35" ht="24.95" customHeight="1" x14ac:dyDescent="0.2">
      <c r="A15" s="93"/>
      <c r="B15" s="224"/>
      <c r="C15" s="101"/>
      <c r="D15" s="102"/>
      <c r="E15" s="102"/>
      <c r="F15" s="102"/>
      <c r="G15" s="102"/>
      <c r="H15" s="102"/>
      <c r="I15" s="102"/>
      <c r="J15" s="102"/>
      <c r="K15" s="102"/>
      <c r="L15" s="102"/>
      <c r="M15" s="102"/>
      <c r="N15" s="102"/>
      <c r="O15" s="102"/>
      <c r="P15" s="102"/>
      <c r="Q15" s="102"/>
      <c r="R15" s="102"/>
      <c r="S15" s="102"/>
      <c r="T15" s="102"/>
      <c r="U15" s="102"/>
      <c r="V15" s="102"/>
      <c r="W15" s="102"/>
      <c r="X15" s="102"/>
      <c r="Y15" s="102"/>
      <c r="Z15" s="102"/>
      <c r="AA15" s="102"/>
      <c r="AB15" s="102"/>
      <c r="AC15" s="102"/>
      <c r="AD15" s="102"/>
      <c r="AE15" s="102"/>
      <c r="AF15" s="102"/>
      <c r="AG15" s="102"/>
      <c r="AH15" s="237"/>
      <c r="AI15" s="94"/>
    </row>
    <row r="16" spans="1:35" ht="12" customHeight="1" x14ac:dyDescent="0.2">
      <c r="A16" s="94"/>
      <c r="B16" s="219"/>
      <c r="C16" s="94"/>
      <c r="D16" s="94"/>
      <c r="E16" s="94"/>
      <c r="F16" s="94"/>
      <c r="G16" s="94"/>
      <c r="H16" s="94"/>
      <c r="I16" s="94"/>
      <c r="J16" s="94"/>
      <c r="K16" s="94"/>
      <c r="L16" s="94"/>
      <c r="M16" s="94"/>
      <c r="N16" s="94"/>
      <c r="O16" s="94"/>
      <c r="P16" s="94"/>
      <c r="Q16" s="94"/>
      <c r="R16" s="94"/>
      <c r="S16" s="94"/>
      <c r="T16" s="94"/>
      <c r="U16" s="94"/>
      <c r="V16" s="94"/>
      <c r="W16" s="94"/>
      <c r="X16" s="94"/>
      <c r="Y16" s="94"/>
      <c r="Z16" s="94"/>
      <c r="AA16" s="94"/>
      <c r="AB16" s="94"/>
      <c r="AC16" s="94"/>
      <c r="AD16" s="94"/>
      <c r="AE16" s="94"/>
      <c r="AF16" s="94"/>
      <c r="AG16" s="94"/>
      <c r="AH16" s="38"/>
      <c r="AI16" s="94"/>
    </row>
    <row r="17" spans="1:35" ht="7.5" customHeight="1" x14ac:dyDescent="0.2">
      <c r="A17" s="95"/>
      <c r="B17" s="222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95"/>
      <c r="P17" s="95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5"/>
      <c r="AB17" s="95"/>
      <c r="AC17" s="95"/>
      <c r="AD17" s="95"/>
      <c r="AE17" s="95"/>
      <c r="AF17" s="95"/>
      <c r="AG17" s="95"/>
      <c r="AH17" s="39"/>
      <c r="AI17" s="95"/>
    </row>
    <row r="18" spans="1:35" x14ac:dyDescent="0.2">
      <c r="A18" s="95"/>
      <c r="B18" s="222"/>
      <c r="C18" s="103" t="s">
        <v>1</v>
      </c>
      <c r="D18" s="103"/>
      <c r="E18" s="103"/>
      <c r="F18" s="103" t="s">
        <v>51</v>
      </c>
      <c r="G18" s="103"/>
      <c r="H18" s="103" t="s">
        <v>52</v>
      </c>
      <c r="I18" s="103"/>
      <c r="J18" s="103"/>
      <c r="K18" s="95"/>
      <c r="L18" s="95"/>
      <c r="M18" s="95"/>
      <c r="N18" s="95"/>
      <c r="O18" s="95"/>
      <c r="P18" s="103"/>
      <c r="Q18" s="103"/>
      <c r="R18" s="103"/>
      <c r="S18" s="103"/>
      <c r="T18" s="95"/>
      <c r="U18" s="95"/>
      <c r="V18" s="95"/>
      <c r="W18" s="95"/>
      <c r="X18" s="95"/>
      <c r="Y18" s="95"/>
      <c r="Z18" s="95"/>
      <c r="AA18" s="95"/>
      <c r="AB18" s="95"/>
      <c r="AC18" s="95"/>
      <c r="AD18" s="95"/>
      <c r="AE18" s="95"/>
      <c r="AF18" s="95"/>
      <c r="AG18" s="95"/>
      <c r="AH18" s="39"/>
      <c r="AI18" s="95"/>
    </row>
    <row r="19" spans="1:35" ht="7.5" customHeight="1" x14ac:dyDescent="0.2">
      <c r="A19" s="95"/>
      <c r="B19" s="222"/>
      <c r="C19" s="95"/>
      <c r="D19" s="95"/>
      <c r="E19" s="95"/>
      <c r="F19" s="95"/>
      <c r="G19" s="95"/>
      <c r="H19" s="95"/>
      <c r="I19" s="95"/>
      <c r="J19" s="95"/>
      <c r="K19" s="95"/>
      <c r="L19" s="95"/>
      <c r="M19" s="95"/>
      <c r="N19" s="95"/>
      <c r="O19" s="95"/>
      <c r="P19" s="95"/>
      <c r="Q19" s="95"/>
      <c r="R19" s="95"/>
      <c r="S19" s="95"/>
      <c r="T19" s="95"/>
      <c r="U19" s="95"/>
      <c r="V19" s="95"/>
      <c r="W19" s="95"/>
      <c r="X19" s="95"/>
      <c r="Y19" s="95"/>
      <c r="Z19" s="95"/>
      <c r="AA19" s="95"/>
      <c r="AB19" s="95"/>
      <c r="AC19" s="95"/>
      <c r="AD19" s="95"/>
      <c r="AE19" s="95"/>
      <c r="AF19" s="95"/>
      <c r="AG19" s="95"/>
      <c r="AH19" s="39"/>
      <c r="AI19" s="95"/>
    </row>
    <row r="20" spans="1:35" ht="20.25" customHeight="1" x14ac:dyDescent="0.2">
      <c r="A20" s="95"/>
      <c r="B20" s="222"/>
      <c r="C20" s="36">
        <f>DATE(F4,H4,1)</f>
        <v>43831</v>
      </c>
      <c r="D20" s="36">
        <f t="shared" ref="D20:D21" si="29">C20+1</f>
        <v>43832</v>
      </c>
      <c r="E20" s="36">
        <f t="shared" ref="E20:E21" si="30">D20+1</f>
        <v>43833</v>
      </c>
      <c r="F20" s="36">
        <f>E20+1</f>
        <v>43834</v>
      </c>
      <c r="G20" s="36">
        <f t="shared" ref="G20:G21" si="31">F20+1</f>
        <v>43835</v>
      </c>
      <c r="H20" s="36">
        <f t="shared" ref="H20:H21" si="32">G20+1</f>
        <v>43836</v>
      </c>
      <c r="I20" s="36">
        <f t="shared" ref="I20:I21" si="33">H20+1</f>
        <v>43837</v>
      </c>
      <c r="J20" s="36">
        <f t="shared" ref="J20:J21" si="34">I20+1</f>
        <v>43838</v>
      </c>
      <c r="K20" s="36">
        <f t="shared" ref="K20:K21" si="35">J20+1</f>
        <v>43839</v>
      </c>
      <c r="L20" s="36">
        <f t="shared" ref="L20:L21" si="36">K20+1</f>
        <v>43840</v>
      </c>
      <c r="M20" s="36">
        <f t="shared" ref="M20:M21" si="37">L20+1</f>
        <v>43841</v>
      </c>
      <c r="N20" s="36">
        <f t="shared" ref="N20:N21" si="38">M20+1</f>
        <v>43842</v>
      </c>
      <c r="O20" s="36">
        <f t="shared" ref="O20:O21" si="39">N20+1</f>
        <v>43843</v>
      </c>
      <c r="P20" s="36">
        <f t="shared" ref="P20:P21" si="40">O20+1</f>
        <v>43844</v>
      </c>
      <c r="Q20" s="36">
        <f t="shared" ref="Q20:Q21" si="41">P20+1</f>
        <v>43845</v>
      </c>
      <c r="R20" s="36">
        <f t="shared" ref="R20:R21" si="42">Q20+1</f>
        <v>43846</v>
      </c>
      <c r="S20" s="36">
        <f t="shared" ref="S20:S21" si="43">R20+1</f>
        <v>43847</v>
      </c>
      <c r="T20" s="36">
        <f t="shared" ref="T20:T21" si="44">S20+1</f>
        <v>43848</v>
      </c>
      <c r="U20" s="36">
        <f t="shared" ref="U20:U21" si="45">T20+1</f>
        <v>43849</v>
      </c>
      <c r="V20" s="36">
        <f t="shared" ref="V20:V21" si="46">U20+1</f>
        <v>43850</v>
      </c>
      <c r="W20" s="36">
        <f t="shared" ref="W20:W21" si="47">V20+1</f>
        <v>43851</v>
      </c>
      <c r="X20" s="36">
        <f t="shared" ref="X20:X21" si="48">W20+1</f>
        <v>43852</v>
      </c>
      <c r="Y20" s="36">
        <f t="shared" ref="Y20:Y21" si="49">X20+1</f>
        <v>43853</v>
      </c>
      <c r="Z20" s="36">
        <f t="shared" ref="Z20:Z21" si="50">Y20+1</f>
        <v>43854</v>
      </c>
      <c r="AA20" s="36">
        <f t="shared" ref="AA20:AA21" si="51">Z20+1</f>
        <v>43855</v>
      </c>
      <c r="AB20" s="36">
        <f t="shared" ref="AB20:AB21" si="52">AA20+1</f>
        <v>43856</v>
      </c>
      <c r="AC20" s="36">
        <f t="shared" ref="AC20:AC21" si="53">AB20+1</f>
        <v>43857</v>
      </c>
      <c r="AD20" s="36">
        <f t="shared" ref="AD20:AD21" si="54">AC20+1</f>
        <v>43858</v>
      </c>
      <c r="AE20" s="36">
        <f t="shared" ref="AE20:AG21" si="55">IF(AD20="","",IF(MONTH(AD20+1)=MONTH(AD20),AD20+1,""))</f>
        <v>43859</v>
      </c>
      <c r="AF20" s="36">
        <f t="shared" si="55"/>
        <v>43860</v>
      </c>
      <c r="AG20" s="36">
        <f t="shared" si="55"/>
        <v>43861</v>
      </c>
      <c r="AH20" s="39"/>
      <c r="AI20" s="95"/>
    </row>
    <row r="21" spans="1:35" ht="20.25" customHeight="1" x14ac:dyDescent="0.2">
      <c r="A21" s="96" t="s">
        <v>41</v>
      </c>
      <c r="B21" s="220"/>
      <c r="C21" s="98">
        <f>DATE(F4,H4,1)</f>
        <v>43831</v>
      </c>
      <c r="D21" s="99">
        <f t="shared" si="29"/>
        <v>43832</v>
      </c>
      <c r="E21" s="99">
        <f t="shared" si="30"/>
        <v>43833</v>
      </c>
      <c r="F21" s="99">
        <f>E21+1</f>
        <v>43834</v>
      </c>
      <c r="G21" s="99">
        <f t="shared" si="31"/>
        <v>43835</v>
      </c>
      <c r="H21" s="99">
        <f t="shared" si="32"/>
        <v>43836</v>
      </c>
      <c r="I21" s="99">
        <f t="shared" si="33"/>
        <v>43837</v>
      </c>
      <c r="J21" s="100">
        <f t="shared" si="34"/>
        <v>43838</v>
      </c>
      <c r="K21" s="99">
        <f t="shared" si="35"/>
        <v>43839</v>
      </c>
      <c r="L21" s="99">
        <f t="shared" si="36"/>
        <v>43840</v>
      </c>
      <c r="M21" s="99">
        <f t="shared" si="37"/>
        <v>43841</v>
      </c>
      <c r="N21" s="99">
        <f t="shared" si="38"/>
        <v>43842</v>
      </c>
      <c r="O21" s="99">
        <f t="shared" si="39"/>
        <v>43843</v>
      </c>
      <c r="P21" s="99">
        <f t="shared" si="40"/>
        <v>43844</v>
      </c>
      <c r="Q21" s="99">
        <f t="shared" si="41"/>
        <v>43845</v>
      </c>
      <c r="R21" s="99">
        <f t="shared" si="42"/>
        <v>43846</v>
      </c>
      <c r="S21" s="99">
        <f t="shared" si="43"/>
        <v>43847</v>
      </c>
      <c r="T21" s="99">
        <f t="shared" si="44"/>
        <v>43848</v>
      </c>
      <c r="U21" s="99">
        <f t="shared" si="45"/>
        <v>43849</v>
      </c>
      <c r="V21" s="99">
        <f t="shared" si="46"/>
        <v>43850</v>
      </c>
      <c r="W21" s="100">
        <f t="shared" si="47"/>
        <v>43851</v>
      </c>
      <c r="X21" s="99">
        <f t="shared" si="48"/>
        <v>43852</v>
      </c>
      <c r="Y21" s="99">
        <f t="shared" si="49"/>
        <v>43853</v>
      </c>
      <c r="Z21" s="99">
        <f t="shared" si="50"/>
        <v>43854</v>
      </c>
      <c r="AA21" s="99">
        <f t="shared" si="51"/>
        <v>43855</v>
      </c>
      <c r="AB21" s="99">
        <f t="shared" si="52"/>
        <v>43856</v>
      </c>
      <c r="AC21" s="99">
        <f t="shared" si="53"/>
        <v>43857</v>
      </c>
      <c r="AD21" s="99">
        <f t="shared" si="54"/>
        <v>43858</v>
      </c>
      <c r="AE21" s="99">
        <f t="shared" si="55"/>
        <v>43859</v>
      </c>
      <c r="AF21" s="99">
        <f t="shared" si="55"/>
        <v>43860</v>
      </c>
      <c r="AG21" s="99">
        <f t="shared" si="55"/>
        <v>43861</v>
      </c>
      <c r="AH21" s="218"/>
      <c r="AI21" s="219"/>
    </row>
    <row r="22" spans="1:35" ht="24.95" customHeight="1" x14ac:dyDescent="0.2">
      <c r="A22" s="93" t="s">
        <v>61</v>
      </c>
      <c r="B22" s="206">
        <v>0</v>
      </c>
      <c r="C22" s="104"/>
      <c r="D22" s="105"/>
      <c r="E22" s="105"/>
      <c r="F22" s="211"/>
      <c r="G22" s="211"/>
      <c r="H22" s="211"/>
      <c r="I22" s="211"/>
      <c r="J22" s="211"/>
      <c r="K22" s="105"/>
      <c r="L22" s="105"/>
      <c r="M22" s="211"/>
      <c r="N22" s="211"/>
      <c r="O22" s="211"/>
      <c r="P22" s="211"/>
      <c r="Q22" s="211"/>
      <c r="R22" s="105"/>
      <c r="S22" s="105"/>
      <c r="T22" s="211"/>
      <c r="U22" s="211"/>
      <c r="V22" s="211"/>
      <c r="W22" s="211"/>
      <c r="X22" s="211"/>
      <c r="Y22" s="105"/>
      <c r="Z22" s="105"/>
      <c r="AA22" s="211"/>
      <c r="AB22" s="211"/>
      <c r="AC22" s="211"/>
      <c r="AD22" s="211"/>
      <c r="AE22" s="211"/>
      <c r="AF22" s="105"/>
      <c r="AG22" s="102"/>
      <c r="AH22" s="194">
        <f>SUM(C22:AG22)</f>
        <v>0</v>
      </c>
      <c r="AI22" s="194">
        <f t="shared" ref="AI22:AI27" si="56">SUM(B22-AH22)</f>
        <v>0</v>
      </c>
    </row>
    <row r="23" spans="1:35" ht="24.95" customHeight="1" x14ac:dyDescent="0.2">
      <c r="A23" s="97" t="s">
        <v>55</v>
      </c>
      <c r="B23" s="206">
        <v>9</v>
      </c>
      <c r="C23" s="104"/>
      <c r="D23" s="125"/>
      <c r="E23" s="125"/>
      <c r="F23" s="125"/>
      <c r="G23" s="125"/>
      <c r="H23" s="125"/>
      <c r="I23" s="125"/>
      <c r="J23" s="125"/>
      <c r="K23" s="211"/>
      <c r="L23" s="211"/>
      <c r="M23" s="211"/>
      <c r="N23" s="211"/>
      <c r="O23" s="211"/>
      <c r="P23" s="125"/>
      <c r="Q23" s="125"/>
      <c r="R23" s="211"/>
      <c r="S23" s="211"/>
      <c r="T23" s="211"/>
      <c r="U23" s="211"/>
      <c r="V23" s="211"/>
      <c r="W23" s="125"/>
      <c r="X23" s="125"/>
      <c r="Y23" s="125"/>
      <c r="Z23" s="105"/>
      <c r="AA23" s="105"/>
      <c r="AB23" s="105"/>
      <c r="AC23" s="105"/>
      <c r="AD23" s="105"/>
      <c r="AE23" s="125"/>
      <c r="AF23" s="125"/>
      <c r="AG23" s="102"/>
      <c r="AH23" s="194">
        <f t="shared" ref="AH23:AH27" si="57">SUM(C23:AG23)</f>
        <v>0</v>
      </c>
      <c r="AI23" s="194">
        <f t="shared" si="56"/>
        <v>9</v>
      </c>
    </row>
    <row r="24" spans="1:35" ht="24.95" customHeight="1" x14ac:dyDescent="0.2">
      <c r="A24" s="97" t="s">
        <v>57</v>
      </c>
      <c r="B24" s="206">
        <v>12</v>
      </c>
      <c r="C24" s="104"/>
      <c r="D24" s="105"/>
      <c r="E24" s="125"/>
      <c r="F24" s="125"/>
      <c r="G24" s="125"/>
      <c r="H24" s="125"/>
      <c r="I24" s="125"/>
      <c r="J24" s="105"/>
      <c r="K24" s="125"/>
      <c r="L24" s="125"/>
      <c r="M24" s="125"/>
      <c r="N24" s="125"/>
      <c r="O24" s="125"/>
      <c r="P24" s="125"/>
      <c r="Q24" s="125"/>
      <c r="R24" s="125"/>
      <c r="S24" s="125"/>
      <c r="T24" s="125"/>
      <c r="U24" s="125"/>
      <c r="V24" s="125"/>
      <c r="W24" s="125"/>
      <c r="X24" s="105"/>
      <c r="Y24" s="125"/>
      <c r="Z24" s="125"/>
      <c r="AA24" s="125"/>
      <c r="AB24" s="125"/>
      <c r="AC24" s="125"/>
      <c r="AD24" s="125"/>
      <c r="AE24" s="125"/>
      <c r="AF24" s="125"/>
      <c r="AG24" s="102"/>
      <c r="AH24" s="194">
        <f t="shared" si="57"/>
        <v>0</v>
      </c>
      <c r="AI24" s="194">
        <f t="shared" si="56"/>
        <v>12</v>
      </c>
    </row>
    <row r="25" spans="1:35" ht="24.95" customHeight="1" x14ac:dyDescent="0.2">
      <c r="A25" s="93" t="s">
        <v>54</v>
      </c>
      <c r="B25" s="206">
        <v>10</v>
      </c>
      <c r="C25" s="126"/>
      <c r="D25" s="105"/>
      <c r="E25" s="105"/>
      <c r="F25" s="105"/>
      <c r="G25" s="105"/>
      <c r="H25" s="105"/>
      <c r="I25" s="211"/>
      <c r="J25" s="211"/>
      <c r="K25" s="212"/>
      <c r="L25" s="212"/>
      <c r="M25" s="212"/>
      <c r="N25" s="212"/>
      <c r="O25" s="105"/>
      <c r="P25" s="211"/>
      <c r="Q25" s="211"/>
      <c r="R25" s="212"/>
      <c r="S25" s="212"/>
      <c r="T25" s="212"/>
      <c r="U25" s="212"/>
      <c r="V25" s="212"/>
      <c r="W25" s="212"/>
      <c r="X25" s="212"/>
      <c r="Y25" s="212"/>
      <c r="Z25" s="212"/>
      <c r="AA25" s="105"/>
      <c r="AB25" s="105"/>
      <c r="AC25" s="105"/>
      <c r="AD25" s="105"/>
      <c r="AE25" s="105"/>
      <c r="AF25" s="105"/>
      <c r="AG25" s="102"/>
      <c r="AH25" s="194">
        <f t="shared" si="57"/>
        <v>0</v>
      </c>
      <c r="AI25" s="194">
        <f t="shared" si="56"/>
        <v>10</v>
      </c>
    </row>
    <row r="26" spans="1:35" ht="24.95" customHeight="1" x14ac:dyDescent="0.2">
      <c r="A26" s="93" t="s">
        <v>60</v>
      </c>
      <c r="B26" s="206">
        <v>0</v>
      </c>
      <c r="C26" s="126"/>
      <c r="D26" s="125"/>
      <c r="E26" s="125"/>
      <c r="F26" s="105"/>
      <c r="G26" s="105"/>
      <c r="H26" s="125"/>
      <c r="I26" s="105"/>
      <c r="J26" s="105"/>
      <c r="K26" s="105"/>
      <c r="L26" s="125"/>
      <c r="M26" s="125"/>
      <c r="N26" s="125"/>
      <c r="O26" s="105"/>
      <c r="P26" s="105"/>
      <c r="Q26" s="105"/>
      <c r="R26" s="105"/>
      <c r="S26" s="125"/>
      <c r="T26" s="125"/>
      <c r="U26" s="125"/>
      <c r="V26" s="105"/>
      <c r="W26" s="105"/>
      <c r="X26" s="125"/>
      <c r="Y26" s="105"/>
      <c r="Z26" s="287">
        <v>1</v>
      </c>
      <c r="AA26" s="105"/>
      <c r="AB26" s="125"/>
      <c r="AC26" s="125"/>
      <c r="AD26" s="125"/>
      <c r="AE26" s="125"/>
      <c r="AF26" s="105"/>
      <c r="AG26" s="102"/>
      <c r="AH26" s="194">
        <f t="shared" si="57"/>
        <v>1</v>
      </c>
      <c r="AI26" s="194">
        <f t="shared" si="56"/>
        <v>-1</v>
      </c>
    </row>
    <row r="27" spans="1:35" ht="24.95" customHeight="1" x14ac:dyDescent="0.2">
      <c r="A27" s="93" t="s">
        <v>62</v>
      </c>
      <c r="B27" s="206">
        <v>0</v>
      </c>
      <c r="C27" s="104"/>
      <c r="D27" s="105"/>
      <c r="E27" s="105"/>
      <c r="F27" s="105"/>
      <c r="G27" s="105"/>
      <c r="H27" s="105"/>
      <c r="I27" s="105"/>
      <c r="J27" s="105"/>
      <c r="K27" s="105"/>
      <c r="L27" s="105"/>
      <c r="M27" s="105"/>
      <c r="N27" s="105"/>
      <c r="O27" s="460">
        <v>1</v>
      </c>
      <c r="P27" s="105"/>
      <c r="Q27" s="244"/>
      <c r="R27" s="244"/>
      <c r="S27" s="105"/>
      <c r="T27" s="105"/>
      <c r="U27" s="105"/>
      <c r="V27" s="105"/>
      <c r="W27" s="287">
        <v>1</v>
      </c>
      <c r="X27" s="287">
        <v>1</v>
      </c>
      <c r="Y27" s="105"/>
      <c r="Z27" s="105"/>
      <c r="AA27" s="105"/>
      <c r="AB27" s="105"/>
      <c r="AC27" s="105"/>
      <c r="AD27" s="105"/>
      <c r="AE27" s="105"/>
      <c r="AF27" s="105"/>
      <c r="AG27" s="102"/>
      <c r="AH27" s="194">
        <f t="shared" si="57"/>
        <v>3</v>
      </c>
      <c r="AI27" s="194">
        <f t="shared" si="56"/>
        <v>-3</v>
      </c>
    </row>
    <row r="28" spans="1:35" ht="24.95" customHeight="1" x14ac:dyDescent="0.2">
      <c r="A28" s="97"/>
      <c r="B28" s="224"/>
      <c r="C28" s="126"/>
      <c r="D28" s="105"/>
      <c r="E28" s="105"/>
      <c r="F28" s="105"/>
      <c r="G28" s="105"/>
      <c r="H28" s="105"/>
      <c r="I28" s="105"/>
      <c r="J28" s="212"/>
      <c r="K28" s="105"/>
      <c r="L28" s="105"/>
      <c r="M28" s="105"/>
      <c r="N28" s="105"/>
      <c r="O28" s="105"/>
      <c r="P28" s="105"/>
      <c r="Q28" s="105"/>
      <c r="R28" s="105"/>
      <c r="S28" s="105"/>
      <c r="T28" s="105"/>
      <c r="U28" s="105"/>
      <c r="V28" s="105"/>
      <c r="W28" s="105"/>
      <c r="X28" s="212"/>
      <c r="Y28" s="105"/>
      <c r="Z28" s="105"/>
      <c r="AA28" s="105"/>
      <c r="AB28" s="105"/>
      <c r="AC28" s="105"/>
      <c r="AD28" s="105"/>
      <c r="AE28" s="212"/>
      <c r="AF28" s="105"/>
      <c r="AG28" s="102"/>
      <c r="AH28" s="194"/>
      <c r="AI28" s="194"/>
    </row>
    <row r="29" spans="1:35" ht="12" customHeight="1" x14ac:dyDescent="0.2">
      <c r="A29" s="94"/>
      <c r="B29" s="219"/>
      <c r="C29" s="94"/>
      <c r="D29" s="94"/>
      <c r="E29" s="94"/>
      <c r="F29" s="94"/>
      <c r="G29" s="94"/>
      <c r="H29" s="94"/>
      <c r="I29" s="94"/>
      <c r="J29" s="94"/>
      <c r="K29" s="94"/>
      <c r="L29" s="94"/>
      <c r="M29" s="94"/>
      <c r="N29" s="94"/>
      <c r="O29" s="94"/>
      <c r="P29" s="94"/>
      <c r="Q29" s="94"/>
      <c r="R29" s="94"/>
      <c r="S29" s="94"/>
      <c r="T29" s="94"/>
      <c r="U29" s="94"/>
      <c r="V29" s="94"/>
      <c r="W29" s="94"/>
      <c r="X29" s="94"/>
      <c r="Y29" s="94"/>
      <c r="Z29" s="94"/>
      <c r="AA29" s="94"/>
      <c r="AB29" s="94"/>
      <c r="AC29" s="94"/>
      <c r="AD29" s="94"/>
      <c r="AE29" s="94"/>
      <c r="AF29" s="94"/>
      <c r="AG29" s="94"/>
      <c r="AH29" s="218"/>
      <c r="AI29" s="219"/>
    </row>
    <row r="30" spans="1:35" x14ac:dyDescent="0.2">
      <c r="B30" s="222"/>
      <c r="C30" s="95"/>
      <c r="D30" s="95"/>
      <c r="E30" s="95"/>
      <c r="F30" s="95"/>
      <c r="G30" s="95"/>
      <c r="H30" s="95"/>
      <c r="I30" s="95"/>
      <c r="J30" s="95"/>
      <c r="K30" s="95"/>
      <c r="L30" s="95"/>
      <c r="M30" s="95"/>
      <c r="N30" s="95"/>
      <c r="O30" s="95"/>
      <c r="P30" s="95"/>
      <c r="Q30" s="95"/>
      <c r="R30" s="95"/>
      <c r="S30" s="95"/>
      <c r="T30" s="95"/>
      <c r="U30" s="95"/>
      <c r="V30" s="95"/>
      <c r="W30" s="95"/>
      <c r="X30" s="95"/>
      <c r="Y30" s="95"/>
      <c r="Z30" s="95"/>
      <c r="AA30" s="95"/>
      <c r="AB30" s="95"/>
      <c r="AC30" s="95"/>
      <c r="AD30" s="95"/>
      <c r="AE30" s="95"/>
      <c r="AF30" s="95"/>
      <c r="AG30" s="95"/>
      <c r="AH30" s="221"/>
      <c r="AI30" s="222"/>
    </row>
    <row r="31" spans="1:35" x14ac:dyDescent="0.2">
      <c r="B31" s="222"/>
      <c r="C31" s="95"/>
      <c r="D31" s="95"/>
      <c r="E31" s="95"/>
      <c r="F31" s="95"/>
      <c r="G31" s="95"/>
      <c r="H31" s="95"/>
      <c r="I31" s="95"/>
      <c r="J31" s="95"/>
      <c r="K31" s="95"/>
      <c r="L31" s="95"/>
      <c r="M31" s="95"/>
      <c r="N31" s="95"/>
      <c r="O31" s="95"/>
      <c r="P31" s="95"/>
      <c r="Q31" s="95"/>
      <c r="R31" s="95"/>
      <c r="S31" s="95"/>
      <c r="T31" s="95"/>
      <c r="U31" s="95"/>
      <c r="V31" s="95"/>
      <c r="W31" s="95"/>
      <c r="X31" s="95"/>
      <c r="Y31" s="95"/>
      <c r="Z31" s="95"/>
      <c r="AA31" s="95"/>
      <c r="AB31" s="95"/>
      <c r="AC31" s="95"/>
      <c r="AD31" s="95"/>
      <c r="AE31" s="95"/>
      <c r="AF31" s="95"/>
      <c r="AG31" s="95"/>
      <c r="AH31" s="221"/>
      <c r="AI31" s="222"/>
    </row>
    <row r="32" spans="1:35" x14ac:dyDescent="0.2">
      <c r="B32" s="222"/>
      <c r="C32" s="95"/>
      <c r="D32" s="95"/>
      <c r="E32" s="95"/>
      <c r="F32" s="95"/>
      <c r="G32" s="95"/>
      <c r="H32" s="106" t="s">
        <v>45</v>
      </c>
      <c r="I32" s="95"/>
      <c r="J32" s="95"/>
      <c r="K32" s="95"/>
      <c r="L32" s="95"/>
      <c r="M32" s="95"/>
      <c r="N32" s="95"/>
      <c r="O32" s="95"/>
      <c r="P32" s="95"/>
      <c r="Q32" s="95"/>
      <c r="R32" s="95"/>
      <c r="S32" s="95"/>
      <c r="T32" s="95"/>
      <c r="U32" s="95"/>
      <c r="V32" s="95"/>
      <c r="W32" s="95"/>
      <c r="X32" s="95"/>
      <c r="Y32" s="95"/>
      <c r="Z32" s="95"/>
      <c r="AA32" s="95"/>
      <c r="AB32" s="95"/>
      <c r="AC32" s="95"/>
      <c r="AD32" s="95"/>
      <c r="AE32" s="95"/>
      <c r="AF32" s="95"/>
      <c r="AG32" s="95"/>
      <c r="AH32" s="221"/>
      <c r="AI32" s="222"/>
    </row>
    <row r="33" spans="1:35" x14ac:dyDescent="0.2">
      <c r="B33" s="222"/>
      <c r="C33" s="95"/>
      <c r="D33" s="95"/>
      <c r="E33" s="95"/>
      <c r="F33" s="95"/>
      <c r="G33" s="95"/>
      <c r="H33" s="95"/>
      <c r="I33" s="95"/>
      <c r="J33" s="95"/>
      <c r="K33" s="95"/>
      <c r="L33" s="95"/>
      <c r="M33" s="95"/>
      <c r="N33" s="95"/>
      <c r="O33" s="95"/>
      <c r="P33" s="95"/>
      <c r="Q33" s="95"/>
      <c r="R33" s="95"/>
      <c r="S33" s="95"/>
      <c r="T33" s="95"/>
      <c r="U33" s="95"/>
      <c r="V33" s="95"/>
      <c r="W33" s="95"/>
      <c r="X33" s="95"/>
      <c r="Y33" s="95"/>
      <c r="Z33" s="95"/>
      <c r="AA33" s="95"/>
      <c r="AB33" s="95"/>
      <c r="AC33" s="95"/>
      <c r="AD33" s="95"/>
      <c r="AE33" s="95"/>
      <c r="AF33" s="95"/>
      <c r="AG33" s="95"/>
      <c r="AH33" s="221"/>
      <c r="AI33" s="222"/>
    </row>
    <row r="34" spans="1:35" x14ac:dyDescent="0.2">
      <c r="B34" s="222"/>
      <c r="C34" s="95"/>
      <c r="D34" s="95"/>
      <c r="E34" s="95"/>
      <c r="F34" s="95"/>
      <c r="G34" s="95"/>
      <c r="H34" s="95"/>
      <c r="I34" s="95"/>
      <c r="J34" s="95"/>
      <c r="K34" s="95"/>
      <c r="L34" s="95"/>
      <c r="M34" s="95"/>
      <c r="N34" s="95"/>
      <c r="O34" s="95"/>
      <c r="P34" s="95"/>
      <c r="Q34" s="95"/>
      <c r="R34" s="95"/>
      <c r="S34" s="95"/>
      <c r="T34" s="95"/>
      <c r="U34" s="95"/>
      <c r="V34" s="95"/>
      <c r="W34" s="95"/>
      <c r="X34" s="95"/>
      <c r="Y34" s="95"/>
      <c r="Z34" s="95"/>
      <c r="AA34" s="95"/>
      <c r="AB34" s="95"/>
      <c r="AC34" s="95"/>
      <c r="AD34" s="95"/>
      <c r="AE34" s="95"/>
      <c r="AF34" s="95"/>
      <c r="AG34" s="95"/>
      <c r="AH34" s="221"/>
      <c r="AI34" s="222"/>
    </row>
    <row r="35" spans="1:35" x14ac:dyDescent="0.2">
      <c r="B35" s="222"/>
      <c r="C35" s="95"/>
      <c r="D35" s="95"/>
      <c r="E35" s="95"/>
      <c r="F35" s="95"/>
      <c r="G35" s="95"/>
      <c r="H35" s="95"/>
      <c r="I35" s="95"/>
      <c r="J35" s="95"/>
      <c r="K35" s="95"/>
      <c r="L35" s="95"/>
      <c r="M35" s="95"/>
      <c r="N35" s="95"/>
      <c r="O35" s="95"/>
      <c r="P35" s="95"/>
      <c r="Q35" s="95"/>
      <c r="R35" s="95"/>
      <c r="S35" s="95"/>
      <c r="T35" s="95"/>
      <c r="U35" s="95"/>
      <c r="V35" s="95"/>
      <c r="W35" s="95"/>
      <c r="X35" s="95"/>
      <c r="Y35" s="95"/>
      <c r="Z35" s="95"/>
      <c r="AA35" s="95"/>
      <c r="AB35" s="95"/>
      <c r="AC35" s="95"/>
      <c r="AD35" s="95"/>
      <c r="AE35" s="95"/>
      <c r="AF35" s="95"/>
      <c r="AG35" s="95"/>
      <c r="AH35" s="221"/>
      <c r="AI35" s="222"/>
    </row>
    <row r="36" spans="1:35" x14ac:dyDescent="0.2">
      <c r="B36" s="222"/>
      <c r="C36" s="95"/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5"/>
      <c r="O36" s="95"/>
      <c r="P36" s="95"/>
      <c r="Q36" s="95"/>
      <c r="R36" s="95"/>
      <c r="S36" s="95"/>
      <c r="T36" s="95"/>
      <c r="U36" s="95"/>
      <c r="V36" s="95"/>
      <c r="W36" s="95"/>
      <c r="X36" s="95"/>
      <c r="Y36" s="95"/>
      <c r="Z36" s="95"/>
      <c r="AA36" s="95"/>
      <c r="AB36" s="95"/>
      <c r="AC36" s="95"/>
      <c r="AD36" s="95"/>
      <c r="AE36" s="95"/>
      <c r="AF36" s="95"/>
      <c r="AG36" s="95"/>
      <c r="AH36" s="221"/>
      <c r="AI36" s="222"/>
    </row>
    <row r="37" spans="1:35" x14ac:dyDescent="0.2">
      <c r="B37" s="222"/>
      <c r="C37" s="103" t="s">
        <v>2</v>
      </c>
      <c r="D37" s="95"/>
      <c r="E37" s="95"/>
      <c r="F37" s="95"/>
      <c r="G37" s="95"/>
      <c r="H37" s="95"/>
      <c r="I37" s="95"/>
      <c r="J37" s="95"/>
      <c r="K37" s="95"/>
      <c r="L37" s="95"/>
      <c r="M37" s="95"/>
      <c r="N37" s="95"/>
      <c r="O37" s="95"/>
      <c r="P37" s="95"/>
      <c r="Q37" s="95"/>
      <c r="R37" s="95"/>
      <c r="S37" s="95"/>
      <c r="T37" s="95"/>
      <c r="U37" s="95"/>
      <c r="V37" s="95"/>
      <c r="W37" s="95"/>
      <c r="X37" s="95"/>
      <c r="Y37" s="95"/>
      <c r="Z37" s="95"/>
      <c r="AA37" s="95"/>
      <c r="AB37" s="95"/>
      <c r="AC37" s="95"/>
      <c r="AD37" s="95"/>
      <c r="AE37" s="95"/>
      <c r="AF37" s="95"/>
      <c r="AG37" s="95"/>
      <c r="AH37" s="221"/>
      <c r="AI37" s="222"/>
    </row>
    <row r="38" spans="1:35" x14ac:dyDescent="0.2">
      <c r="B38" s="222"/>
      <c r="C38" s="95"/>
      <c r="D38" s="95"/>
      <c r="E38" s="95"/>
      <c r="F38" s="95"/>
      <c r="G38" s="95"/>
      <c r="H38" s="95"/>
      <c r="I38" s="95"/>
      <c r="J38" s="95"/>
      <c r="K38" s="95"/>
      <c r="L38" s="95"/>
      <c r="M38" s="95"/>
      <c r="N38" s="95"/>
      <c r="O38" s="95"/>
      <c r="P38" s="95"/>
      <c r="Q38" s="95"/>
      <c r="R38" s="95"/>
      <c r="S38" s="95"/>
      <c r="T38" s="95"/>
      <c r="U38" s="95"/>
      <c r="V38" s="95"/>
      <c r="W38" s="95"/>
      <c r="X38" s="95"/>
      <c r="Y38" s="95"/>
      <c r="Z38" s="95"/>
      <c r="AA38" s="95"/>
      <c r="AB38" s="95"/>
      <c r="AC38" s="95"/>
      <c r="AD38" s="95"/>
      <c r="AE38" s="95"/>
      <c r="AF38" s="95"/>
      <c r="AG38" s="95"/>
      <c r="AH38" s="221"/>
      <c r="AI38" s="222"/>
    </row>
    <row r="39" spans="1:35" ht="20.85" customHeight="1" x14ac:dyDescent="0.2">
      <c r="B39" s="222"/>
      <c r="C39" s="37">
        <f>DATE(F4,H4,1)</f>
        <v>43831</v>
      </c>
      <c r="D39" s="37">
        <f>C20+1</f>
        <v>43832</v>
      </c>
      <c r="E39" s="37">
        <f t="shared" ref="E39:AG39" si="58">D20+1</f>
        <v>43833</v>
      </c>
      <c r="F39" s="37">
        <f>E20+1</f>
        <v>43834</v>
      </c>
      <c r="G39" s="37">
        <f t="shared" si="58"/>
        <v>43835</v>
      </c>
      <c r="H39" s="37">
        <f t="shared" si="58"/>
        <v>43836</v>
      </c>
      <c r="I39" s="37">
        <f t="shared" si="58"/>
        <v>43837</v>
      </c>
      <c r="J39" s="37">
        <f t="shared" si="58"/>
        <v>43838</v>
      </c>
      <c r="K39" s="37">
        <f t="shared" si="58"/>
        <v>43839</v>
      </c>
      <c r="L39" s="37">
        <f t="shared" si="58"/>
        <v>43840</v>
      </c>
      <c r="M39" s="37">
        <f t="shared" si="58"/>
        <v>43841</v>
      </c>
      <c r="N39" s="37">
        <f t="shared" si="58"/>
        <v>43842</v>
      </c>
      <c r="O39" s="37">
        <f t="shared" si="58"/>
        <v>43843</v>
      </c>
      <c r="P39" s="37">
        <f t="shared" si="58"/>
        <v>43844</v>
      </c>
      <c r="Q39" s="37">
        <f t="shared" si="58"/>
        <v>43845</v>
      </c>
      <c r="R39" s="37">
        <f t="shared" si="58"/>
        <v>43846</v>
      </c>
      <c r="S39" s="37">
        <f t="shared" si="58"/>
        <v>43847</v>
      </c>
      <c r="T39" s="37">
        <f t="shared" si="58"/>
        <v>43848</v>
      </c>
      <c r="U39" s="37">
        <f t="shared" si="58"/>
        <v>43849</v>
      </c>
      <c r="V39" s="37">
        <f t="shared" si="58"/>
        <v>43850</v>
      </c>
      <c r="W39" s="37">
        <f t="shared" si="58"/>
        <v>43851</v>
      </c>
      <c r="X39" s="37">
        <f t="shared" si="58"/>
        <v>43852</v>
      </c>
      <c r="Y39" s="37">
        <f t="shared" si="58"/>
        <v>43853</v>
      </c>
      <c r="Z39" s="37">
        <f t="shared" si="58"/>
        <v>43854</v>
      </c>
      <c r="AA39" s="37">
        <f t="shared" si="58"/>
        <v>43855</v>
      </c>
      <c r="AB39" s="37">
        <f t="shared" si="58"/>
        <v>43856</v>
      </c>
      <c r="AC39" s="37">
        <f t="shared" si="58"/>
        <v>43857</v>
      </c>
      <c r="AD39" s="37">
        <f t="shared" si="58"/>
        <v>43858</v>
      </c>
      <c r="AE39" s="37">
        <f t="shared" si="58"/>
        <v>43859</v>
      </c>
      <c r="AF39" s="37">
        <f t="shared" si="58"/>
        <v>43860</v>
      </c>
      <c r="AG39" s="37">
        <f t="shared" si="58"/>
        <v>43861</v>
      </c>
      <c r="AH39" s="221"/>
      <c r="AI39" s="222"/>
    </row>
    <row r="40" spans="1:35" ht="20.85" customHeight="1" x14ac:dyDescent="0.2">
      <c r="A40" s="2"/>
      <c r="B40" s="219"/>
      <c r="C40" s="107">
        <f>DATE(F4,H4,1)</f>
        <v>43831</v>
      </c>
      <c r="D40" s="108">
        <f>C40+1</f>
        <v>43832</v>
      </c>
      <c r="E40" s="108">
        <f t="shared" ref="E40:AD40" si="59">D40+1</f>
        <v>43833</v>
      </c>
      <c r="F40" s="108">
        <f>E40+1</f>
        <v>43834</v>
      </c>
      <c r="G40" s="108">
        <f t="shared" si="59"/>
        <v>43835</v>
      </c>
      <c r="H40" s="108">
        <f t="shared" si="59"/>
        <v>43836</v>
      </c>
      <c r="I40" s="108">
        <f t="shared" si="59"/>
        <v>43837</v>
      </c>
      <c r="J40" s="108">
        <f t="shared" si="59"/>
        <v>43838</v>
      </c>
      <c r="K40" s="108">
        <f t="shared" si="59"/>
        <v>43839</v>
      </c>
      <c r="L40" s="108">
        <f t="shared" si="59"/>
        <v>43840</v>
      </c>
      <c r="M40" s="108">
        <f t="shared" si="59"/>
        <v>43841</v>
      </c>
      <c r="N40" s="108">
        <f t="shared" si="59"/>
        <v>43842</v>
      </c>
      <c r="O40" s="108">
        <f t="shared" si="59"/>
        <v>43843</v>
      </c>
      <c r="P40" s="108">
        <f t="shared" si="59"/>
        <v>43844</v>
      </c>
      <c r="Q40" s="108">
        <f t="shared" si="59"/>
        <v>43845</v>
      </c>
      <c r="R40" s="108">
        <f t="shared" si="59"/>
        <v>43846</v>
      </c>
      <c r="S40" s="108">
        <f t="shared" si="59"/>
        <v>43847</v>
      </c>
      <c r="T40" s="108">
        <f t="shared" si="59"/>
        <v>43848</v>
      </c>
      <c r="U40" s="108">
        <f t="shared" si="59"/>
        <v>43849</v>
      </c>
      <c r="V40" s="108">
        <f t="shared" si="59"/>
        <v>43850</v>
      </c>
      <c r="W40" s="108">
        <f t="shared" si="59"/>
        <v>43851</v>
      </c>
      <c r="X40" s="108">
        <f t="shared" si="59"/>
        <v>43852</v>
      </c>
      <c r="Y40" s="108">
        <f t="shared" si="59"/>
        <v>43853</v>
      </c>
      <c r="Z40" s="108">
        <f t="shared" si="59"/>
        <v>43854</v>
      </c>
      <c r="AA40" s="108">
        <f t="shared" si="59"/>
        <v>43855</v>
      </c>
      <c r="AB40" s="108">
        <f t="shared" si="59"/>
        <v>43856</v>
      </c>
      <c r="AC40" s="108">
        <f t="shared" si="59"/>
        <v>43857</v>
      </c>
      <c r="AD40" s="108">
        <f t="shared" si="59"/>
        <v>43858</v>
      </c>
      <c r="AE40" s="99">
        <f>IF(AD40="","",IF(MONTH(AD40+1)=MONTH(AD40),AD40+1,""))</f>
        <v>43859</v>
      </c>
      <c r="AF40" s="99">
        <f t="shared" ref="AF40:AG40" si="60">IF(AE40="","",IF(MONTH(AE40+1)=MONTH(AE40),AE40+1,""))</f>
        <v>43860</v>
      </c>
      <c r="AG40" s="99">
        <f t="shared" si="60"/>
        <v>43861</v>
      </c>
      <c r="AH40" s="218"/>
      <c r="AI40" s="222"/>
    </row>
    <row r="41" spans="1:35" ht="24.95" customHeight="1" x14ac:dyDescent="0.2">
      <c r="A41" s="97" t="s">
        <v>3</v>
      </c>
      <c r="B41" s="224"/>
      <c r="C41" s="109"/>
      <c r="D41" s="102">
        <v>1</v>
      </c>
      <c r="E41" s="102">
        <v>1</v>
      </c>
      <c r="F41" s="102"/>
      <c r="G41" s="102"/>
      <c r="H41" s="102">
        <v>1</v>
      </c>
      <c r="I41" s="102">
        <v>1</v>
      </c>
      <c r="J41" s="102">
        <v>1</v>
      </c>
      <c r="K41" s="102">
        <v>1</v>
      </c>
      <c r="L41" s="102">
        <v>1</v>
      </c>
      <c r="M41" s="102"/>
      <c r="N41" s="102"/>
      <c r="O41" s="102">
        <v>1</v>
      </c>
      <c r="P41" s="102">
        <v>1</v>
      </c>
      <c r="Q41" s="102">
        <v>1</v>
      </c>
      <c r="R41" s="102">
        <v>1</v>
      </c>
      <c r="S41" s="102">
        <v>1</v>
      </c>
      <c r="T41" s="102"/>
      <c r="U41" s="102"/>
      <c r="V41" s="102">
        <v>1</v>
      </c>
      <c r="W41" s="102">
        <v>1</v>
      </c>
      <c r="X41" s="102">
        <v>1</v>
      </c>
      <c r="Y41" s="102">
        <v>1</v>
      </c>
      <c r="Z41" s="102">
        <v>2</v>
      </c>
      <c r="AA41" s="102"/>
      <c r="AB41" s="102"/>
      <c r="AC41" s="102">
        <v>1</v>
      </c>
      <c r="AD41" s="102">
        <v>2</v>
      </c>
      <c r="AE41" s="102">
        <v>1</v>
      </c>
      <c r="AF41" s="102">
        <v>1</v>
      </c>
      <c r="AG41" s="102"/>
      <c r="AH41" s="194">
        <f>SUM(C41:AG41)</f>
        <v>23</v>
      </c>
      <c r="AI41" s="222"/>
    </row>
    <row r="42" spans="1:35" ht="24.95" customHeight="1" x14ac:dyDescent="0.2">
      <c r="A42" s="97" t="s">
        <v>56</v>
      </c>
      <c r="B42" s="224"/>
      <c r="C42" s="127"/>
      <c r="D42" s="102">
        <v>1</v>
      </c>
      <c r="E42" s="102">
        <v>1</v>
      </c>
      <c r="F42" s="102"/>
      <c r="G42" s="102"/>
      <c r="H42" s="102">
        <v>1</v>
      </c>
      <c r="I42" s="102">
        <v>1</v>
      </c>
      <c r="J42" s="102">
        <v>1</v>
      </c>
      <c r="K42" s="102">
        <v>1</v>
      </c>
      <c r="L42" s="102">
        <v>1</v>
      </c>
      <c r="M42" s="102"/>
      <c r="N42" s="102"/>
      <c r="O42" s="102">
        <v>1</v>
      </c>
      <c r="P42" s="236">
        <v>1</v>
      </c>
      <c r="Q42" s="102">
        <v>1</v>
      </c>
      <c r="R42" s="102">
        <v>1</v>
      </c>
      <c r="S42" s="102">
        <v>1</v>
      </c>
      <c r="T42" s="102"/>
      <c r="U42" s="102"/>
      <c r="V42" s="102">
        <v>1</v>
      </c>
      <c r="W42" s="236">
        <v>1</v>
      </c>
      <c r="X42" s="102">
        <v>1</v>
      </c>
      <c r="Y42" s="102">
        <v>1</v>
      </c>
      <c r="Z42" s="110">
        <v>1</v>
      </c>
      <c r="AA42" s="102"/>
      <c r="AB42" s="102"/>
      <c r="AC42" s="102">
        <v>1</v>
      </c>
      <c r="AD42" s="102">
        <v>1</v>
      </c>
      <c r="AE42" s="102">
        <v>1</v>
      </c>
      <c r="AF42" s="102">
        <v>1</v>
      </c>
      <c r="AG42" s="102">
        <v>1</v>
      </c>
      <c r="AH42" s="194">
        <f t="shared" ref="AH42:AH44" si="61">SUM(C42:AG42)</f>
        <v>22</v>
      </c>
      <c r="AI42" s="222"/>
    </row>
    <row r="43" spans="1:35" ht="24.95" customHeight="1" x14ac:dyDescent="0.2">
      <c r="A43" s="97" t="s">
        <v>59</v>
      </c>
      <c r="B43" s="224"/>
      <c r="C43" s="109"/>
      <c r="D43" s="102">
        <v>1</v>
      </c>
      <c r="E43" s="102">
        <v>1</v>
      </c>
      <c r="F43" s="102"/>
      <c r="G43" s="102"/>
      <c r="H43" s="102">
        <v>1</v>
      </c>
      <c r="I43" s="102">
        <v>1</v>
      </c>
      <c r="J43" s="102">
        <v>1</v>
      </c>
      <c r="K43" s="102">
        <v>1</v>
      </c>
      <c r="L43" s="102">
        <v>1</v>
      </c>
      <c r="M43" s="102"/>
      <c r="N43" s="102"/>
      <c r="O43" s="102">
        <v>1</v>
      </c>
      <c r="P43" s="102">
        <v>1</v>
      </c>
      <c r="Q43" s="102">
        <v>1</v>
      </c>
      <c r="R43" s="102">
        <v>1</v>
      </c>
      <c r="S43" s="102">
        <v>1</v>
      </c>
      <c r="T43" s="102"/>
      <c r="U43" s="102"/>
      <c r="V43" s="102">
        <v>1</v>
      </c>
      <c r="W43" s="102">
        <v>1</v>
      </c>
      <c r="X43" s="102">
        <v>1</v>
      </c>
      <c r="Y43" s="102">
        <v>1</v>
      </c>
      <c r="Z43" s="102">
        <v>1</v>
      </c>
      <c r="AA43" s="102"/>
      <c r="AB43" s="102"/>
      <c r="AC43" s="102">
        <v>1</v>
      </c>
      <c r="AD43" s="102">
        <v>1</v>
      </c>
      <c r="AE43" s="102">
        <v>1</v>
      </c>
      <c r="AF43" s="102">
        <v>1</v>
      </c>
      <c r="AG43" s="102">
        <v>1</v>
      </c>
      <c r="AH43" s="194">
        <f t="shared" si="61"/>
        <v>22</v>
      </c>
      <c r="AI43" s="222"/>
    </row>
    <row r="44" spans="1:35" ht="24.75" customHeight="1" x14ac:dyDescent="0.2">
      <c r="A44" s="129" t="s">
        <v>63</v>
      </c>
      <c r="B44" s="225"/>
      <c r="C44" s="321"/>
      <c r="D44" s="322">
        <v>1</v>
      </c>
      <c r="E44" s="322">
        <v>1</v>
      </c>
      <c r="F44" s="322"/>
      <c r="G44" s="322"/>
      <c r="H44" s="322">
        <v>1</v>
      </c>
      <c r="I44" s="322">
        <v>1</v>
      </c>
      <c r="J44" s="322">
        <v>1</v>
      </c>
      <c r="K44" s="322">
        <v>1</v>
      </c>
      <c r="L44" s="322">
        <v>1</v>
      </c>
      <c r="M44" s="322"/>
      <c r="N44" s="322"/>
      <c r="O44" s="322">
        <v>1</v>
      </c>
      <c r="P44" s="322">
        <v>1</v>
      </c>
      <c r="Q44" s="322">
        <v>1</v>
      </c>
      <c r="R44" s="322">
        <v>1</v>
      </c>
      <c r="S44" s="322">
        <v>1.5</v>
      </c>
      <c r="T44" s="322"/>
      <c r="U44" s="322"/>
      <c r="V44" s="322">
        <v>1</v>
      </c>
      <c r="W44" s="322">
        <v>1</v>
      </c>
      <c r="X44" s="322">
        <v>1</v>
      </c>
      <c r="Y44" s="322">
        <v>1</v>
      </c>
      <c r="Z44" s="322">
        <v>1</v>
      </c>
      <c r="AA44" s="322"/>
      <c r="AB44" s="322"/>
      <c r="AC44" s="322">
        <v>1</v>
      </c>
      <c r="AD44" s="322">
        <v>1</v>
      </c>
      <c r="AE44" s="322">
        <v>1</v>
      </c>
      <c r="AF44" s="322">
        <v>1</v>
      </c>
      <c r="AG44" s="322">
        <v>1.5</v>
      </c>
      <c r="AH44" s="195">
        <f t="shared" si="61"/>
        <v>23</v>
      </c>
      <c r="AI44" s="222"/>
    </row>
    <row r="45" spans="1:35" ht="12" customHeight="1" x14ac:dyDescent="0.2">
      <c r="A45" s="2"/>
      <c r="B45" s="219"/>
      <c r="C45" s="94"/>
      <c r="D45" s="94"/>
      <c r="E45" s="94"/>
      <c r="F45" s="94"/>
      <c r="G45" s="94"/>
      <c r="H45" s="94"/>
      <c r="I45" s="94"/>
      <c r="J45" s="94"/>
      <c r="K45" s="94"/>
      <c r="L45" s="94"/>
      <c r="M45" s="94"/>
      <c r="N45" s="94"/>
      <c r="O45" s="94"/>
      <c r="P45" s="94"/>
      <c r="Q45" s="94"/>
      <c r="R45" s="94"/>
      <c r="S45" s="94"/>
      <c r="T45" s="94"/>
      <c r="U45" s="94"/>
      <c r="V45" s="94"/>
      <c r="W45" s="94"/>
      <c r="X45" s="94"/>
      <c r="Y45" s="94"/>
      <c r="Z45" s="94"/>
      <c r="AA45" s="94"/>
      <c r="AB45" s="94"/>
      <c r="AC45" s="94"/>
      <c r="AD45" s="94"/>
      <c r="AE45" s="94"/>
      <c r="AF45" s="94"/>
      <c r="AG45" s="94"/>
      <c r="AH45" s="220"/>
      <c r="AI45" s="222"/>
    </row>
    <row r="46" spans="1:35" x14ac:dyDescent="0.2">
      <c r="B46" s="222"/>
      <c r="C46" s="95"/>
      <c r="D46" s="95"/>
      <c r="E46" s="95"/>
      <c r="F46" s="95"/>
      <c r="G46" s="95"/>
      <c r="H46" s="95"/>
      <c r="I46" s="95"/>
      <c r="J46" s="95"/>
      <c r="K46" s="95"/>
      <c r="L46" s="95"/>
      <c r="M46" s="95"/>
      <c r="N46" s="95"/>
      <c r="O46" s="95"/>
      <c r="P46" s="95"/>
      <c r="Q46" s="95"/>
      <c r="R46" s="95"/>
      <c r="S46" s="95"/>
      <c r="T46" s="95"/>
      <c r="U46" s="95"/>
      <c r="V46" s="95"/>
      <c r="W46" s="95"/>
      <c r="X46" s="95"/>
      <c r="Y46" s="95"/>
      <c r="Z46" s="95"/>
      <c r="AA46" s="95"/>
      <c r="AB46" s="95"/>
      <c r="AC46" s="95"/>
      <c r="AD46" s="95"/>
      <c r="AE46" s="95"/>
      <c r="AF46" s="95"/>
      <c r="AG46" s="95"/>
      <c r="AH46" s="221"/>
      <c r="AI46" s="222"/>
    </row>
    <row r="47" spans="1:35" x14ac:dyDescent="0.2">
      <c r="B47" s="222"/>
      <c r="C47" s="103" t="s">
        <v>1</v>
      </c>
      <c r="D47" s="103"/>
      <c r="E47" s="103"/>
      <c r="F47" s="95"/>
      <c r="G47" s="95"/>
      <c r="H47" s="95"/>
      <c r="I47" s="95"/>
      <c r="J47" s="95"/>
      <c r="K47" s="95"/>
      <c r="L47" s="95"/>
      <c r="M47" s="95"/>
      <c r="N47" s="95"/>
      <c r="O47" s="95"/>
      <c r="P47" s="103"/>
      <c r="Q47" s="103"/>
      <c r="R47" s="103"/>
      <c r="S47" s="103"/>
      <c r="T47" s="95"/>
      <c r="U47" s="95"/>
      <c r="V47" s="95"/>
      <c r="W47" s="95"/>
      <c r="X47" s="95"/>
      <c r="Y47" s="95"/>
      <c r="Z47" s="95"/>
      <c r="AA47" s="95"/>
      <c r="AB47" s="95"/>
      <c r="AC47" s="95"/>
      <c r="AD47" s="95"/>
      <c r="AE47" s="95"/>
      <c r="AF47" s="95"/>
      <c r="AG47" s="95"/>
      <c r="AH47" s="221"/>
      <c r="AI47" s="222"/>
    </row>
    <row r="48" spans="1:35" x14ac:dyDescent="0.2">
      <c r="B48" s="222"/>
      <c r="C48" s="95"/>
      <c r="D48" s="95"/>
      <c r="E48" s="95"/>
      <c r="F48" s="95"/>
      <c r="G48" s="95"/>
      <c r="H48" s="95"/>
      <c r="I48" s="95"/>
      <c r="J48" s="95"/>
      <c r="K48" s="95"/>
      <c r="L48" s="95"/>
      <c r="M48" s="95"/>
      <c r="N48" s="95"/>
      <c r="O48" s="95"/>
      <c r="P48" s="95"/>
      <c r="Q48" s="95"/>
      <c r="R48" s="95"/>
      <c r="S48" s="95"/>
      <c r="T48" s="95"/>
      <c r="U48" s="95"/>
      <c r="V48" s="95"/>
      <c r="W48" s="95"/>
      <c r="X48" s="95"/>
      <c r="Y48" s="95"/>
      <c r="Z48" s="95"/>
      <c r="AA48" s="95"/>
      <c r="AB48" s="95"/>
      <c r="AC48" s="95"/>
      <c r="AD48" s="95"/>
      <c r="AE48" s="95"/>
      <c r="AF48" s="95"/>
      <c r="AG48" s="95"/>
      <c r="AH48" s="221"/>
      <c r="AI48" s="222"/>
    </row>
    <row r="49" spans="1:35" ht="20.85" customHeight="1" x14ac:dyDescent="0.2">
      <c r="B49" s="222"/>
      <c r="C49" s="172">
        <f>DATE(F4,H4,1)</f>
        <v>43831</v>
      </c>
      <c r="D49" s="172">
        <f>C49+1</f>
        <v>43832</v>
      </c>
      <c r="E49" s="172">
        <f t="shared" ref="E49:AG49" si="62">D49+1</f>
        <v>43833</v>
      </c>
      <c r="F49" s="172">
        <f>E49+1</f>
        <v>43834</v>
      </c>
      <c r="G49" s="172">
        <f t="shared" si="62"/>
        <v>43835</v>
      </c>
      <c r="H49" s="172">
        <f t="shared" si="62"/>
        <v>43836</v>
      </c>
      <c r="I49" s="172">
        <f t="shared" si="62"/>
        <v>43837</v>
      </c>
      <c r="J49" s="172">
        <f t="shared" si="62"/>
        <v>43838</v>
      </c>
      <c r="K49" s="172">
        <f t="shared" si="62"/>
        <v>43839</v>
      </c>
      <c r="L49" s="172">
        <f t="shared" si="62"/>
        <v>43840</v>
      </c>
      <c r="M49" s="172">
        <f t="shared" si="62"/>
        <v>43841</v>
      </c>
      <c r="N49" s="172">
        <f t="shared" si="62"/>
        <v>43842</v>
      </c>
      <c r="O49" s="172">
        <f t="shared" si="62"/>
        <v>43843</v>
      </c>
      <c r="P49" s="172">
        <f t="shared" si="62"/>
        <v>43844</v>
      </c>
      <c r="Q49" s="172">
        <f t="shared" si="62"/>
        <v>43845</v>
      </c>
      <c r="R49" s="172">
        <f t="shared" si="62"/>
        <v>43846</v>
      </c>
      <c r="S49" s="172">
        <f t="shared" si="62"/>
        <v>43847</v>
      </c>
      <c r="T49" s="172">
        <f t="shared" si="62"/>
        <v>43848</v>
      </c>
      <c r="U49" s="172">
        <f t="shared" si="62"/>
        <v>43849</v>
      </c>
      <c r="V49" s="172">
        <f t="shared" si="62"/>
        <v>43850</v>
      </c>
      <c r="W49" s="172">
        <f t="shared" si="62"/>
        <v>43851</v>
      </c>
      <c r="X49" s="172">
        <f t="shared" si="62"/>
        <v>43852</v>
      </c>
      <c r="Y49" s="172">
        <f t="shared" si="62"/>
        <v>43853</v>
      </c>
      <c r="Z49" s="172">
        <f t="shared" si="62"/>
        <v>43854</v>
      </c>
      <c r="AA49" s="172">
        <f t="shared" si="62"/>
        <v>43855</v>
      </c>
      <c r="AB49" s="172">
        <f t="shared" si="62"/>
        <v>43856</v>
      </c>
      <c r="AC49" s="172">
        <f t="shared" si="62"/>
        <v>43857</v>
      </c>
      <c r="AD49" s="172">
        <f t="shared" si="62"/>
        <v>43858</v>
      </c>
      <c r="AE49" s="172">
        <f t="shared" si="62"/>
        <v>43859</v>
      </c>
      <c r="AF49" s="172">
        <f t="shared" si="62"/>
        <v>43860</v>
      </c>
      <c r="AG49" s="172">
        <f t="shared" si="62"/>
        <v>43861</v>
      </c>
      <c r="AH49" s="223"/>
      <c r="AI49" s="222"/>
    </row>
    <row r="50" spans="1:35" ht="20.85" customHeight="1" x14ac:dyDescent="0.2">
      <c r="A50" s="97"/>
      <c r="B50" s="224"/>
      <c r="C50" s="107">
        <f>DATE(F4,H4,1)</f>
        <v>43831</v>
      </c>
      <c r="D50" s="368">
        <f>SUM(C50+1)</f>
        <v>43832</v>
      </c>
      <c r="E50" s="368">
        <f t="shared" ref="E50:AG50" si="63">SUM(D50+1)</f>
        <v>43833</v>
      </c>
      <c r="F50" s="368">
        <f t="shared" si="63"/>
        <v>43834</v>
      </c>
      <c r="G50" s="368">
        <f t="shared" si="63"/>
        <v>43835</v>
      </c>
      <c r="H50" s="368">
        <f t="shared" si="63"/>
        <v>43836</v>
      </c>
      <c r="I50" s="368">
        <f t="shared" si="63"/>
        <v>43837</v>
      </c>
      <c r="J50" s="368">
        <f t="shared" si="63"/>
        <v>43838</v>
      </c>
      <c r="K50" s="368">
        <f t="shared" si="63"/>
        <v>43839</v>
      </c>
      <c r="L50" s="368">
        <f t="shared" si="63"/>
        <v>43840</v>
      </c>
      <c r="M50" s="368">
        <f t="shared" si="63"/>
        <v>43841</v>
      </c>
      <c r="N50" s="368">
        <f t="shared" si="63"/>
        <v>43842</v>
      </c>
      <c r="O50" s="368">
        <f t="shared" si="63"/>
        <v>43843</v>
      </c>
      <c r="P50" s="368">
        <f t="shared" si="63"/>
        <v>43844</v>
      </c>
      <c r="Q50" s="368">
        <f t="shared" si="63"/>
        <v>43845</v>
      </c>
      <c r="R50" s="368">
        <f t="shared" si="63"/>
        <v>43846</v>
      </c>
      <c r="S50" s="368">
        <f t="shared" si="63"/>
        <v>43847</v>
      </c>
      <c r="T50" s="368">
        <f t="shared" si="63"/>
        <v>43848</v>
      </c>
      <c r="U50" s="368">
        <f t="shared" si="63"/>
        <v>43849</v>
      </c>
      <c r="V50" s="368">
        <f t="shared" si="63"/>
        <v>43850</v>
      </c>
      <c r="W50" s="368">
        <f t="shared" si="63"/>
        <v>43851</v>
      </c>
      <c r="X50" s="368">
        <f t="shared" si="63"/>
        <v>43852</v>
      </c>
      <c r="Y50" s="368">
        <f t="shared" si="63"/>
        <v>43853</v>
      </c>
      <c r="Z50" s="368">
        <f t="shared" si="63"/>
        <v>43854</v>
      </c>
      <c r="AA50" s="368">
        <f t="shared" si="63"/>
        <v>43855</v>
      </c>
      <c r="AB50" s="368">
        <f t="shared" si="63"/>
        <v>43856</v>
      </c>
      <c r="AC50" s="368">
        <f t="shared" si="63"/>
        <v>43857</v>
      </c>
      <c r="AD50" s="368">
        <f t="shared" si="63"/>
        <v>43858</v>
      </c>
      <c r="AE50" s="368">
        <f t="shared" si="63"/>
        <v>43859</v>
      </c>
      <c r="AF50" s="368">
        <f t="shared" si="63"/>
        <v>43860</v>
      </c>
      <c r="AG50" s="368">
        <f t="shared" si="63"/>
        <v>43861</v>
      </c>
      <c r="AH50" s="371"/>
      <c r="AI50" s="372"/>
    </row>
    <row r="51" spans="1:35" ht="24.95" customHeight="1" x14ac:dyDescent="0.2">
      <c r="A51" s="97" t="s">
        <v>3</v>
      </c>
      <c r="B51" s="225">
        <v>8.5</v>
      </c>
      <c r="C51" s="173"/>
      <c r="D51" s="235"/>
      <c r="E51" s="235"/>
      <c r="F51" s="235"/>
      <c r="G51" s="235"/>
      <c r="H51" s="235"/>
      <c r="I51" s="235"/>
      <c r="J51" s="235"/>
      <c r="K51" s="235"/>
      <c r="L51" s="235"/>
      <c r="M51" s="235"/>
      <c r="N51" s="235"/>
      <c r="O51" s="235"/>
      <c r="P51" s="235"/>
      <c r="Q51" s="235"/>
      <c r="R51" s="235"/>
      <c r="S51" s="235"/>
      <c r="T51" s="235"/>
      <c r="U51" s="235"/>
      <c r="V51" s="235"/>
      <c r="W51" s="235"/>
      <c r="X51" s="235"/>
      <c r="Y51" s="235"/>
      <c r="Z51" s="235"/>
      <c r="AA51" s="235"/>
      <c r="AB51" s="235"/>
      <c r="AC51" s="235"/>
      <c r="AD51" s="235"/>
      <c r="AE51" s="235"/>
      <c r="AF51" s="235"/>
      <c r="AG51" s="235"/>
      <c r="AH51" s="194">
        <f>SUM(D51:AG51)</f>
        <v>0</v>
      </c>
      <c r="AI51" s="194">
        <f>SUM(B51-AH51)</f>
        <v>8.5</v>
      </c>
    </row>
    <row r="52" spans="1:35" ht="24.95" customHeight="1" x14ac:dyDescent="0.2">
      <c r="A52" s="97" t="s">
        <v>56</v>
      </c>
      <c r="B52" s="226">
        <v>11</v>
      </c>
      <c r="C52" s="175"/>
      <c r="D52" s="235"/>
      <c r="E52" s="235"/>
      <c r="F52" s="235"/>
      <c r="G52" s="235"/>
      <c r="H52" s="245"/>
      <c r="I52" s="245"/>
      <c r="J52" s="245"/>
      <c r="K52" s="245"/>
      <c r="L52" s="235"/>
      <c r="M52" s="235"/>
      <c r="N52" s="235"/>
      <c r="O52" s="245"/>
      <c r="P52" s="235"/>
      <c r="Q52" s="235"/>
      <c r="R52" s="235"/>
      <c r="S52" s="235"/>
      <c r="T52" s="235"/>
      <c r="U52" s="235"/>
      <c r="V52" s="245"/>
      <c r="W52" s="235"/>
      <c r="X52" s="235"/>
      <c r="Y52" s="235"/>
      <c r="Z52" s="235"/>
      <c r="AA52" s="235"/>
      <c r="AB52" s="235"/>
      <c r="AC52" s="245"/>
      <c r="AD52" s="235"/>
      <c r="AE52" s="235"/>
      <c r="AF52" s="235"/>
      <c r="AG52" s="235"/>
      <c r="AH52" s="194">
        <f t="shared" ref="AH52:AH54" si="64">SUM(D52:AG52)</f>
        <v>0</v>
      </c>
      <c r="AI52" s="194">
        <f t="shared" ref="AI52:AI54" si="65">SUM(B52-AH52)</f>
        <v>11</v>
      </c>
    </row>
    <row r="53" spans="1:35" ht="24.75" customHeight="1" x14ac:dyDescent="0.2">
      <c r="A53" s="128" t="s">
        <v>59</v>
      </c>
      <c r="B53" s="459">
        <v>0</v>
      </c>
      <c r="C53" s="366"/>
      <c r="D53" s="367"/>
      <c r="E53" s="367"/>
      <c r="F53" s="367"/>
      <c r="G53" s="367"/>
      <c r="H53" s="367"/>
      <c r="I53" s="367"/>
      <c r="J53" s="367"/>
      <c r="K53" s="367"/>
      <c r="L53" s="367"/>
      <c r="M53" s="367"/>
      <c r="N53" s="367"/>
      <c r="O53" s="367"/>
      <c r="P53" s="367"/>
      <c r="Q53" s="367"/>
      <c r="R53" s="367"/>
      <c r="S53" s="367"/>
      <c r="T53" s="367"/>
      <c r="U53" s="367"/>
      <c r="V53" s="367"/>
      <c r="W53" s="367"/>
      <c r="X53" s="367"/>
      <c r="Y53" s="367"/>
      <c r="Z53" s="367"/>
      <c r="AA53" s="367"/>
      <c r="AB53" s="367"/>
      <c r="AC53" s="367"/>
      <c r="AD53" s="367"/>
      <c r="AE53" s="455"/>
      <c r="AF53" s="456"/>
      <c r="AG53" s="456"/>
      <c r="AH53" s="194">
        <f t="shared" si="64"/>
        <v>0</v>
      </c>
      <c r="AI53" s="194">
        <f t="shared" si="65"/>
        <v>0</v>
      </c>
    </row>
    <row r="54" spans="1:35" ht="24.75" customHeight="1" x14ac:dyDescent="0.2">
      <c r="A54" s="128" t="s">
        <v>63</v>
      </c>
      <c r="B54" s="226"/>
      <c r="C54" s="333"/>
      <c r="D54" s="367"/>
      <c r="E54" s="367"/>
      <c r="F54" s="367"/>
      <c r="G54" s="367"/>
      <c r="H54" s="367"/>
      <c r="I54" s="367"/>
      <c r="J54" s="367"/>
      <c r="K54" s="367"/>
      <c r="L54" s="367"/>
      <c r="M54" s="367"/>
      <c r="N54" s="367"/>
      <c r="O54" s="367"/>
      <c r="P54" s="367"/>
      <c r="Q54" s="367"/>
      <c r="R54" s="367"/>
      <c r="S54" s="367"/>
      <c r="T54" s="367"/>
      <c r="U54" s="367"/>
      <c r="V54" s="367"/>
      <c r="W54" s="367"/>
      <c r="X54" s="367"/>
      <c r="Y54" s="367"/>
      <c r="Z54" s="367"/>
      <c r="AA54" s="367"/>
      <c r="AB54" s="367"/>
      <c r="AC54" s="367"/>
      <c r="AD54" s="367"/>
      <c r="AE54" s="367"/>
      <c r="AF54" s="456"/>
      <c r="AG54" s="456"/>
      <c r="AH54" s="195">
        <f t="shared" si="64"/>
        <v>0</v>
      </c>
      <c r="AI54" s="195">
        <f t="shared" si="65"/>
        <v>0</v>
      </c>
    </row>
    <row r="55" spans="1:35" ht="12" customHeight="1" x14ac:dyDescent="0.2">
      <c r="A55" s="2"/>
      <c r="B55" s="2"/>
      <c r="C55" s="94"/>
      <c r="D55" s="94"/>
      <c r="E55" s="94"/>
      <c r="F55" s="94"/>
      <c r="G55" s="94"/>
      <c r="H55" s="94"/>
      <c r="I55" s="94"/>
      <c r="J55" s="94"/>
      <c r="K55" s="94"/>
      <c r="L55" s="94"/>
      <c r="M55" s="94"/>
      <c r="N55" s="94"/>
      <c r="O55" s="94"/>
      <c r="P55" s="94"/>
      <c r="Q55" s="94"/>
      <c r="R55" s="94"/>
      <c r="S55" s="94"/>
      <c r="T55" s="94"/>
      <c r="U55" s="94"/>
      <c r="V55" s="94"/>
      <c r="W55" s="94"/>
      <c r="X55" s="94"/>
      <c r="Y55" s="94"/>
      <c r="Z55" s="94"/>
      <c r="AA55" s="94"/>
      <c r="AB55" s="94"/>
      <c r="AC55" s="94"/>
      <c r="AD55" s="94"/>
      <c r="AE55" s="94"/>
      <c r="AF55" s="94"/>
      <c r="AG55" s="94"/>
      <c r="AH55" s="38"/>
      <c r="AI55" s="94"/>
    </row>
    <row r="57" spans="1:35" x14ac:dyDescent="0.2">
      <c r="A57" t="s">
        <v>5</v>
      </c>
      <c r="C57" s="10"/>
    </row>
    <row r="58" spans="1:35" x14ac:dyDescent="0.2">
      <c r="A58" s="8" t="s">
        <v>6</v>
      </c>
      <c r="C58" s="4"/>
    </row>
    <row r="59" spans="1:35" x14ac:dyDescent="0.2">
      <c r="A59" s="8" t="s">
        <v>4</v>
      </c>
      <c r="C59" s="5"/>
    </row>
  </sheetData>
  <mergeCells count="5">
    <mergeCell ref="M4:S5"/>
    <mergeCell ref="H3:J3"/>
    <mergeCell ref="H4:J4"/>
    <mergeCell ref="F4:G4"/>
    <mergeCell ref="F3:G3"/>
  </mergeCells>
  <phoneticPr fontId="10" type="noConversion"/>
  <conditionalFormatting sqref="C8:AG15">
    <cfRule type="expression" dxfId="108" priority="24" stopIfTrue="1">
      <formula>COUNTIF(fériés,C$8)=1</formula>
    </cfRule>
    <cfRule type="expression" dxfId="107" priority="46" stopIfTrue="1">
      <formula>OR(WEEKDAY(C$8)=7,WEEKDAY(C$8)=1)</formula>
    </cfRule>
  </conditionalFormatting>
  <conditionalFormatting sqref="C21:AG28">
    <cfRule type="expression" dxfId="106" priority="13" stopIfTrue="1">
      <formula>COUNTIF(fériés,C$8)=1</formula>
    </cfRule>
    <cfRule type="expression" dxfId="105" priority="14" stopIfTrue="1">
      <formula>OR(WEEKDAY(C$8)=7,WEEKDAY(C$8)=1)</formula>
    </cfRule>
  </conditionalFormatting>
  <conditionalFormatting sqref="C50:AG54 C40:AG44">
    <cfRule type="expression" dxfId="104" priority="4">
      <formula>COUNTIF(fériés,C$40)=1</formula>
    </cfRule>
    <cfRule type="expression" dxfId="103" priority="6">
      <formula>OR(WEEKDAY(C$40)=7,WEEKDAY(C$40)=1)</formula>
    </cfRule>
  </conditionalFormatting>
  <conditionalFormatting sqref="D14:AC14">
    <cfRule type="expression" dxfId="102" priority="1" stopIfTrue="1">
      <formula>COUNTIF(fériés,D$8)=1</formula>
    </cfRule>
    <cfRule type="expression" dxfId="101" priority="2" stopIfTrue="1">
      <formula>OR(WEEKDAY(D$8)=7,WEEKDAY(D$8)=1)</formula>
    </cfRule>
  </conditionalFormatting>
  <dataValidations count="2">
    <dataValidation type="list" allowBlank="1" showInputMessage="1" showErrorMessage="1" sqref="F4:G4" xr:uid="{00000000-0002-0000-0000-000000000000}">
      <formula1>"2013,2014,2015,2016,2017,2018,2019,2020,2021,2023,2024,2025"</formula1>
    </dataValidation>
    <dataValidation type="list" allowBlank="1" showInputMessage="1" showErrorMessage="1" sqref="H4:J4" xr:uid="{00000000-0002-0000-0000-000001000000}">
      <formula1>"1,2,3,4,5,6,7,8,9,10,11,12"</formula1>
    </dataValidation>
  </dataValidations>
  <pageMargins left="0" right="0" top="0.19685039370078741" bottom="0.19685039370078741" header="0.51181102362204722" footer="0.51181102362204722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G41"/>
  <sheetViews>
    <sheetView workbookViewId="0">
      <selection sqref="A1:B4"/>
    </sheetView>
  </sheetViews>
  <sheetFormatPr baseColWidth="10" defaultRowHeight="12.75" x14ac:dyDescent="0.2"/>
  <cols>
    <col min="1" max="1" width="14.7109375" customWidth="1"/>
    <col min="2" max="2" width="8.5703125" customWidth="1"/>
    <col min="3" max="3" width="9.7109375" customWidth="1"/>
    <col min="4" max="4" width="10.7109375" customWidth="1"/>
    <col min="5" max="5" width="14.7109375" customWidth="1"/>
    <col min="6" max="6" width="14.140625" customWidth="1"/>
    <col min="7" max="7" width="12.7109375" customWidth="1"/>
    <col min="8" max="8" width="14.7109375" customWidth="1"/>
    <col min="9" max="9" width="18.7109375" customWidth="1"/>
    <col min="10" max="10" width="14.7109375" customWidth="1"/>
    <col min="11" max="11" width="13.28515625" customWidth="1"/>
  </cols>
  <sheetData>
    <row r="1" spans="1:33" x14ac:dyDescent="0.2">
      <c r="A1" s="27"/>
      <c r="B1" s="27"/>
    </row>
    <row r="2" spans="1:33" x14ac:dyDescent="0.2">
      <c r="A2" s="27"/>
      <c r="B2" s="27"/>
    </row>
    <row r="3" spans="1:33" x14ac:dyDescent="0.2">
      <c r="A3" s="27"/>
      <c r="B3" s="27"/>
    </row>
    <row r="5" spans="1:33" ht="27" customHeight="1" x14ac:dyDescent="0.2">
      <c r="A5" s="28"/>
      <c r="B5" s="28"/>
      <c r="C5" s="28"/>
      <c r="D5" s="28"/>
      <c r="E5" s="544" t="s">
        <v>47</v>
      </c>
      <c r="F5" s="544"/>
      <c r="G5" s="48">
        <v>2020</v>
      </c>
      <c r="H5" s="28"/>
      <c r="I5" s="28"/>
      <c r="J5" s="28"/>
      <c r="K5" s="28"/>
    </row>
    <row r="7" spans="1:33" ht="15" x14ac:dyDescent="0.25">
      <c r="A7" s="58" t="s">
        <v>26</v>
      </c>
      <c r="B7" s="58" t="s">
        <v>7</v>
      </c>
      <c r="C7" s="59" t="s">
        <v>8</v>
      </c>
      <c r="D7" s="60" t="s">
        <v>9</v>
      </c>
      <c r="E7" s="543" t="s">
        <v>1</v>
      </c>
      <c r="F7" s="543"/>
      <c r="G7" s="543"/>
      <c r="H7" s="543"/>
      <c r="I7" s="543"/>
      <c r="J7" s="543"/>
      <c r="K7" s="543"/>
    </row>
    <row r="8" spans="1:33" ht="15" x14ac:dyDescent="0.25">
      <c r="A8" s="61" t="s">
        <v>25</v>
      </c>
      <c r="B8" s="61" t="s">
        <v>28</v>
      </c>
      <c r="C8" s="249" t="s">
        <v>10</v>
      </c>
      <c r="D8" s="250"/>
      <c r="E8" s="391" t="s">
        <v>5</v>
      </c>
      <c r="F8" s="392" t="s">
        <v>11</v>
      </c>
      <c r="G8" s="393" t="s">
        <v>12</v>
      </c>
      <c r="H8" s="391" t="s">
        <v>13</v>
      </c>
      <c r="I8" s="391" t="s">
        <v>14</v>
      </c>
      <c r="J8" s="391" t="s">
        <v>19</v>
      </c>
      <c r="K8" s="394" t="s">
        <v>15</v>
      </c>
      <c r="L8" s="95"/>
      <c r="M8" s="95"/>
      <c r="N8" s="95"/>
      <c r="O8" s="95"/>
      <c r="P8" s="95"/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95"/>
      <c r="AF8" s="95"/>
      <c r="AG8" s="95"/>
    </row>
    <row r="9" spans="1:33" ht="15" x14ac:dyDescent="0.25">
      <c r="A9" s="150" t="s">
        <v>61</v>
      </c>
      <c r="B9" s="63" t="s">
        <v>27</v>
      </c>
      <c r="C9" s="249"/>
      <c r="D9" s="250"/>
      <c r="E9" s="153"/>
      <c r="F9" s="395"/>
      <c r="G9" s="74" t="s">
        <v>16</v>
      </c>
      <c r="H9" s="153" t="s">
        <v>17</v>
      </c>
      <c r="I9" s="153" t="s">
        <v>18</v>
      </c>
      <c r="J9" s="153" t="s">
        <v>18</v>
      </c>
      <c r="K9" s="396"/>
      <c r="L9" s="95"/>
      <c r="M9" s="95"/>
      <c r="N9" s="95"/>
      <c r="O9" s="95"/>
      <c r="P9" s="95"/>
      <c r="Q9" s="95"/>
      <c r="R9" s="95"/>
      <c r="S9" s="95"/>
      <c r="T9" s="95"/>
      <c r="U9" s="95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</row>
    <row r="10" spans="1:33" ht="12" customHeight="1" x14ac:dyDescent="0.25">
      <c r="A10" s="158"/>
      <c r="B10" s="159"/>
      <c r="C10" s="249"/>
      <c r="D10" s="250"/>
      <c r="E10" s="153"/>
      <c r="F10" s="395"/>
      <c r="G10" s="74"/>
      <c r="H10" s="153"/>
      <c r="I10" s="153"/>
      <c r="J10" s="153"/>
      <c r="K10" s="396"/>
      <c r="L10" s="95"/>
      <c r="M10" s="95"/>
      <c r="N10" s="95"/>
      <c r="O10" s="95"/>
      <c r="P10" s="95"/>
      <c r="Q10" s="95"/>
      <c r="R10" s="95"/>
      <c r="S10" s="95"/>
      <c r="T10" s="95"/>
      <c r="U10" s="95"/>
      <c r="V10" s="95"/>
      <c r="W10" s="95"/>
      <c r="X10" s="95"/>
      <c r="Y10" s="95"/>
      <c r="Z10" s="95"/>
      <c r="AA10" s="95"/>
      <c r="AB10" s="95"/>
      <c r="AC10" s="95"/>
      <c r="AD10" s="95"/>
      <c r="AE10" s="95"/>
      <c r="AF10" s="95"/>
      <c r="AG10" s="95"/>
    </row>
    <row r="11" spans="1:33" ht="24.95" customHeight="1" x14ac:dyDescent="0.2">
      <c r="A11" s="381" t="s">
        <v>61</v>
      </c>
      <c r="B11" s="52" t="s">
        <v>20</v>
      </c>
      <c r="C11" s="450">
        <f>SUM('01'!AH9)</f>
        <v>24</v>
      </c>
      <c r="D11" s="76"/>
      <c r="E11" s="399"/>
      <c r="F11" s="389" t="s">
        <v>24</v>
      </c>
      <c r="G11" s="400"/>
      <c r="H11" s="400"/>
      <c r="I11" s="401"/>
      <c r="J11" s="400"/>
      <c r="K11" s="400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  <c r="Y11" s="95"/>
      <c r="Z11" s="95"/>
      <c r="AA11" s="95"/>
      <c r="AB11" s="95"/>
      <c r="AC11" s="95"/>
      <c r="AD11" s="95"/>
      <c r="AE11" s="95"/>
      <c r="AF11" s="95"/>
      <c r="AG11" s="95"/>
    </row>
    <row r="12" spans="1:33" ht="5.0999999999999996" customHeight="1" x14ac:dyDescent="0.2">
      <c r="A12" s="6"/>
      <c r="B12" s="52"/>
      <c r="C12" s="451"/>
      <c r="D12" s="77"/>
      <c r="E12" s="402"/>
      <c r="F12" s="412"/>
      <c r="G12" s="66"/>
      <c r="H12" s="66"/>
      <c r="I12" s="111"/>
      <c r="J12" s="66"/>
      <c r="K12" s="66"/>
      <c r="L12" s="95"/>
      <c r="M12" s="95"/>
      <c r="N12" s="95"/>
      <c r="O12" s="95"/>
      <c r="P12" s="95"/>
      <c r="Q12" s="95"/>
      <c r="R12" s="95"/>
      <c r="S12" s="95"/>
      <c r="T12" s="95"/>
      <c r="U12" s="95"/>
      <c r="V12" s="95"/>
      <c r="W12" s="95"/>
      <c r="X12" s="95"/>
      <c r="Y12" s="95"/>
      <c r="Z12" s="95"/>
      <c r="AA12" s="95"/>
      <c r="AB12" s="95"/>
      <c r="AC12" s="95"/>
      <c r="AD12" s="95"/>
      <c r="AE12" s="95"/>
      <c r="AF12" s="95"/>
      <c r="AG12" s="95"/>
    </row>
    <row r="13" spans="1:33" ht="24.95" customHeight="1" x14ac:dyDescent="0.2">
      <c r="A13" s="381" t="s">
        <v>0</v>
      </c>
      <c r="B13" s="52" t="s">
        <v>20</v>
      </c>
      <c r="C13" s="450">
        <f>SUM('01'!AH10)</f>
        <v>16.5</v>
      </c>
      <c r="D13" s="76"/>
      <c r="E13" s="403"/>
      <c r="F13" s="389" t="s">
        <v>24</v>
      </c>
      <c r="G13" s="400"/>
      <c r="H13" s="400"/>
      <c r="I13" s="433" t="s">
        <v>64</v>
      </c>
      <c r="J13" s="400"/>
      <c r="K13" s="400"/>
      <c r="L13" s="95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5"/>
      <c r="AC13" s="95"/>
      <c r="AD13" s="95"/>
      <c r="AE13" s="95"/>
      <c r="AF13" s="95"/>
      <c r="AG13" s="95"/>
    </row>
    <row r="14" spans="1:33" ht="5.0999999999999996" customHeight="1" x14ac:dyDescent="0.2">
      <c r="A14" s="6"/>
      <c r="B14" s="52"/>
      <c r="C14" s="451"/>
      <c r="D14" s="77"/>
      <c r="E14" s="402"/>
      <c r="F14" s="389"/>
      <c r="G14" s="66"/>
      <c r="H14" s="66"/>
      <c r="I14" s="111"/>
      <c r="J14" s="66"/>
      <c r="K14" s="66"/>
      <c r="L14" s="95"/>
      <c r="M14" s="95"/>
      <c r="N14" s="95"/>
      <c r="O14" s="95"/>
      <c r="P14" s="95"/>
      <c r="Q14" s="95"/>
      <c r="R14" s="95"/>
      <c r="S14" s="95"/>
      <c r="T14" s="95"/>
      <c r="U14" s="95"/>
      <c r="V14" s="95"/>
      <c r="W14" s="95"/>
      <c r="X14" s="95"/>
      <c r="Y14" s="95"/>
      <c r="Z14" s="95"/>
      <c r="AA14" s="95"/>
      <c r="AB14" s="95"/>
      <c r="AC14" s="95"/>
      <c r="AD14" s="95"/>
      <c r="AE14" s="95"/>
      <c r="AF14" s="95"/>
      <c r="AG14" s="95"/>
    </row>
    <row r="15" spans="1:33" ht="24.95" customHeight="1" x14ac:dyDescent="0.2">
      <c r="A15" s="381" t="s">
        <v>57</v>
      </c>
      <c r="B15" s="52" t="s">
        <v>20</v>
      </c>
      <c r="C15" s="451">
        <f>SUM('01'!AH11)</f>
        <v>20</v>
      </c>
      <c r="D15" s="77"/>
      <c r="E15" s="402"/>
      <c r="F15" s="389" t="s">
        <v>24</v>
      </c>
      <c r="G15" s="66"/>
      <c r="H15" s="66"/>
      <c r="I15" s="111"/>
      <c r="J15" s="400"/>
      <c r="K15" s="400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95"/>
    </row>
    <row r="16" spans="1:33" ht="5.0999999999999996" customHeight="1" x14ac:dyDescent="0.2">
      <c r="A16" s="2"/>
      <c r="B16" s="2"/>
      <c r="C16" s="452"/>
      <c r="D16" s="40"/>
      <c r="E16" s="390"/>
      <c r="F16" s="390"/>
      <c r="G16" s="40"/>
      <c r="H16" s="40"/>
      <c r="I16" s="404"/>
      <c r="J16" s="66"/>
      <c r="K16" s="66"/>
    </row>
    <row r="17" spans="1:32" ht="24.75" customHeight="1" x14ac:dyDescent="0.2">
      <c r="A17" s="6" t="s">
        <v>46</v>
      </c>
      <c r="B17" s="52" t="s">
        <v>20</v>
      </c>
      <c r="C17" s="450">
        <f>SUM('01'!AH12)</f>
        <v>0</v>
      </c>
      <c r="D17" s="76"/>
      <c r="E17" s="405"/>
      <c r="F17" s="389" t="s">
        <v>24</v>
      </c>
      <c r="G17" s="400"/>
      <c r="H17" s="400"/>
      <c r="I17" s="401"/>
      <c r="J17" s="66"/>
      <c r="K17" s="66"/>
    </row>
    <row r="18" spans="1:32" ht="5.0999999999999996" customHeight="1" x14ac:dyDescent="0.2">
      <c r="A18" s="2"/>
      <c r="B18" s="2"/>
      <c r="C18" s="452"/>
      <c r="D18" s="40"/>
      <c r="E18" s="406"/>
      <c r="F18" s="390"/>
      <c r="G18" s="40"/>
      <c r="H18" s="40"/>
      <c r="I18" s="404"/>
      <c r="J18" s="66"/>
      <c r="K18" s="66"/>
    </row>
    <row r="19" spans="1:32" ht="24.95" customHeight="1" x14ac:dyDescent="0.2">
      <c r="A19" s="6" t="s">
        <v>60</v>
      </c>
      <c r="B19" s="52" t="s">
        <v>20</v>
      </c>
      <c r="C19" s="450">
        <f>SUM('01'!AH13)</f>
        <v>14.5</v>
      </c>
      <c r="D19" s="41">
        <v>1800</v>
      </c>
      <c r="E19" s="406"/>
      <c r="F19" s="389" t="s">
        <v>24</v>
      </c>
      <c r="G19" s="40"/>
      <c r="H19" s="40"/>
      <c r="I19" s="461">
        <v>43854</v>
      </c>
      <c r="J19" s="400"/>
      <c r="K19" s="400"/>
    </row>
    <row r="20" spans="1:32" ht="5.0999999999999996" customHeight="1" x14ac:dyDescent="0.2">
      <c r="A20" s="6"/>
      <c r="B20" s="52"/>
      <c r="C20" s="451"/>
      <c r="D20" s="77"/>
      <c r="E20" s="407"/>
      <c r="F20" s="412"/>
      <c r="G20" s="66"/>
      <c r="H20" s="66"/>
      <c r="I20" s="111"/>
      <c r="J20" s="66"/>
      <c r="K20" s="66"/>
    </row>
    <row r="21" spans="1:32" ht="24.95" customHeight="1" x14ac:dyDescent="0.2">
      <c r="A21" s="6" t="s">
        <v>62</v>
      </c>
      <c r="B21" s="52" t="s">
        <v>20</v>
      </c>
      <c r="C21" s="451">
        <f>SUM('01'!AH14)</f>
        <v>17.5</v>
      </c>
      <c r="D21" s="77"/>
      <c r="E21" s="407"/>
      <c r="F21" s="412" t="s">
        <v>24</v>
      </c>
      <c r="G21" s="66"/>
      <c r="H21" s="434"/>
      <c r="I21" s="416" t="s">
        <v>65</v>
      </c>
      <c r="J21" s="66"/>
      <c r="K21" s="66"/>
      <c r="L21" s="95"/>
      <c r="M21" s="95"/>
      <c r="N21" s="95"/>
      <c r="O21" s="95"/>
      <c r="P21" s="95"/>
      <c r="Q21" s="95"/>
      <c r="R21" s="95"/>
      <c r="S21" s="95"/>
      <c r="T21" s="95"/>
      <c r="U21" s="95"/>
      <c r="V21" s="95"/>
      <c r="W21" s="95"/>
      <c r="X21" s="95"/>
      <c r="Y21" s="95"/>
      <c r="Z21" s="95"/>
      <c r="AA21" s="95"/>
      <c r="AB21" s="95"/>
      <c r="AC21" s="95"/>
      <c r="AD21" s="95"/>
      <c r="AE21" s="95"/>
      <c r="AF21" s="95"/>
    </row>
    <row r="22" spans="1:32" ht="5.0999999999999996" customHeight="1" x14ac:dyDescent="0.2">
      <c r="A22" s="382"/>
      <c r="B22" s="52"/>
      <c r="C22" s="451"/>
      <c r="D22" s="77"/>
      <c r="E22" s="402"/>
      <c r="F22" s="412"/>
      <c r="G22" s="66"/>
      <c r="H22" s="66"/>
      <c r="I22" s="111"/>
      <c r="J22" s="66"/>
      <c r="K22" s="66"/>
      <c r="L22" s="95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</row>
    <row r="23" spans="1:32" ht="24.95" customHeight="1" x14ac:dyDescent="0.2">
      <c r="A23" s="6" t="s">
        <v>3</v>
      </c>
      <c r="B23" s="52" t="s">
        <v>20</v>
      </c>
      <c r="C23" s="450">
        <f>SUM('01'!AH41)</f>
        <v>23</v>
      </c>
      <c r="D23" s="76"/>
      <c r="E23" s="403"/>
      <c r="F23" s="389" t="s">
        <v>24</v>
      </c>
      <c r="G23" s="400"/>
      <c r="H23" s="400"/>
      <c r="I23" s="401" t="s">
        <v>66</v>
      </c>
      <c r="J23" s="400"/>
      <c r="K23" s="400"/>
      <c r="L23" s="95"/>
      <c r="M23" s="95"/>
      <c r="N23" s="95"/>
      <c r="O23" s="95"/>
      <c r="P23" s="95"/>
      <c r="Q23" s="95"/>
      <c r="R23" s="95"/>
      <c r="S23" s="95"/>
      <c r="T23" s="95"/>
      <c r="U23" s="95"/>
      <c r="V23" s="95"/>
      <c r="W23" s="95"/>
      <c r="X23" s="95"/>
      <c r="Y23" s="95"/>
      <c r="Z23" s="95"/>
      <c r="AA23" s="95"/>
      <c r="AB23" s="95"/>
      <c r="AC23" s="95"/>
      <c r="AD23" s="95"/>
      <c r="AE23" s="95"/>
      <c r="AF23" s="95"/>
    </row>
    <row r="24" spans="1:32" ht="5.0999999999999996" customHeight="1" x14ac:dyDescent="0.2">
      <c r="A24" s="227"/>
      <c r="B24" s="52"/>
      <c r="C24" s="451"/>
      <c r="D24" s="77"/>
      <c r="E24" s="402"/>
      <c r="F24" s="412"/>
      <c r="G24" s="66"/>
      <c r="H24" s="66"/>
      <c r="I24" s="111"/>
      <c r="J24" s="66"/>
      <c r="K24" s="66"/>
      <c r="L24" s="95"/>
      <c r="M24" s="95"/>
      <c r="N24" s="95"/>
      <c r="O24" s="95"/>
      <c r="P24" s="95"/>
      <c r="Q24" s="95"/>
      <c r="R24" s="95"/>
      <c r="S24" s="95"/>
      <c r="T24" s="95"/>
      <c r="U24" s="95"/>
      <c r="V24" s="95"/>
      <c r="W24" s="95"/>
      <c r="X24" s="95"/>
      <c r="Y24" s="95"/>
      <c r="Z24" s="95"/>
      <c r="AA24" s="95"/>
      <c r="AB24" s="95"/>
      <c r="AC24" s="95"/>
      <c r="AD24" s="95"/>
      <c r="AE24" s="95"/>
      <c r="AF24" s="95"/>
    </row>
    <row r="25" spans="1:32" ht="24.75" customHeight="1" x14ac:dyDescent="0.2">
      <c r="A25" s="6" t="s">
        <v>56</v>
      </c>
      <c r="B25" s="52" t="s">
        <v>20</v>
      </c>
      <c r="C25" s="451">
        <f>SUM('01'!AH42)</f>
        <v>22</v>
      </c>
      <c r="D25" s="77"/>
      <c r="E25" s="402"/>
      <c r="F25" s="412" t="s">
        <v>24</v>
      </c>
      <c r="G25" s="66"/>
      <c r="H25" s="66"/>
      <c r="I25" s="416"/>
      <c r="J25" s="66"/>
      <c r="K25" s="66"/>
      <c r="L25" s="95"/>
      <c r="M25" s="95"/>
      <c r="N25" s="95"/>
      <c r="O25" s="95"/>
      <c r="P25" s="95"/>
      <c r="Q25" s="95"/>
      <c r="R25" s="95"/>
      <c r="S25" s="95"/>
      <c r="T25" s="95"/>
      <c r="U25" s="95"/>
      <c r="V25" s="95"/>
      <c r="W25" s="95"/>
      <c r="X25" s="95"/>
      <c r="Y25" s="95"/>
      <c r="Z25" s="95"/>
      <c r="AA25" s="95"/>
      <c r="AB25" s="95"/>
      <c r="AC25" s="95"/>
      <c r="AD25" s="95"/>
      <c r="AE25" s="95"/>
      <c r="AF25" s="95"/>
    </row>
    <row r="26" spans="1:32" ht="5.0999999999999996" customHeight="1" x14ac:dyDescent="0.2">
      <c r="A26" s="46"/>
      <c r="B26" s="52"/>
      <c r="C26" s="451"/>
      <c r="D26" s="77"/>
      <c r="E26" s="402"/>
      <c r="F26" s="412"/>
      <c r="G26" s="66"/>
      <c r="H26" s="66"/>
      <c r="I26" s="111"/>
      <c r="J26" s="66"/>
      <c r="K26" s="66"/>
      <c r="L26" s="95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  <c r="Z26" s="95"/>
      <c r="AA26" s="95"/>
      <c r="AB26" s="95"/>
      <c r="AC26" s="95"/>
      <c r="AD26" s="95"/>
      <c r="AE26" s="95"/>
      <c r="AF26" s="95"/>
    </row>
    <row r="27" spans="1:32" s="7" customFormat="1" ht="24.95" customHeight="1" x14ac:dyDescent="0.2">
      <c r="A27" s="6" t="s">
        <v>59</v>
      </c>
      <c r="B27" s="53" t="s">
        <v>20</v>
      </c>
      <c r="C27" s="453">
        <f>SUM('01'!AH43)</f>
        <v>22</v>
      </c>
      <c r="D27" s="458">
        <v>500</v>
      </c>
      <c r="E27" s="403"/>
      <c r="F27" s="389" t="s">
        <v>24</v>
      </c>
      <c r="G27" s="400"/>
      <c r="H27" s="400"/>
      <c r="I27" s="65"/>
      <c r="J27" s="400"/>
      <c r="K27" s="400"/>
      <c r="L27" s="281"/>
      <c r="M27" s="281"/>
      <c r="N27" s="281"/>
      <c r="O27" s="281"/>
      <c r="P27" s="281"/>
      <c r="Q27" s="281"/>
      <c r="R27" s="281"/>
      <c r="S27" s="281"/>
      <c r="T27" s="281"/>
      <c r="U27" s="281"/>
      <c r="V27" s="281"/>
      <c r="W27" s="281"/>
      <c r="X27" s="281"/>
      <c r="Y27" s="281"/>
      <c r="Z27" s="281"/>
      <c r="AA27" s="281"/>
      <c r="AB27" s="281"/>
      <c r="AC27" s="281"/>
      <c r="AD27" s="281"/>
      <c r="AE27" s="281"/>
      <c r="AF27" s="281"/>
    </row>
    <row r="28" spans="1:32" ht="5.0999999999999996" customHeight="1" x14ac:dyDescent="0.2">
      <c r="A28" s="6"/>
      <c r="B28" s="53"/>
      <c r="C28" s="454"/>
      <c r="D28" s="270"/>
      <c r="E28" s="402"/>
      <c r="F28" s="412"/>
      <c r="G28" s="66"/>
      <c r="H28" s="66"/>
      <c r="I28" s="111"/>
      <c r="J28" s="66"/>
      <c r="K28" s="66"/>
      <c r="L28" s="95"/>
      <c r="M28" s="95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95"/>
      <c r="Y28" s="95"/>
      <c r="Z28" s="95"/>
      <c r="AA28" s="95"/>
      <c r="AB28" s="95"/>
      <c r="AC28" s="95"/>
      <c r="AD28" s="95"/>
      <c r="AE28" s="95"/>
      <c r="AF28" s="95"/>
    </row>
    <row r="29" spans="1:32" ht="24.95" customHeight="1" x14ac:dyDescent="0.2">
      <c r="A29" s="381" t="s">
        <v>63</v>
      </c>
      <c r="B29" s="53" t="s">
        <v>20</v>
      </c>
      <c r="C29" s="453">
        <f>SUM('01'!AH44)</f>
        <v>23</v>
      </c>
      <c r="D29" s="49">
        <v>500</v>
      </c>
      <c r="E29" s="403"/>
      <c r="F29" s="389" t="s">
        <v>24</v>
      </c>
      <c r="G29" s="435"/>
      <c r="H29" s="66"/>
      <c r="I29" s="65"/>
      <c r="J29" s="66"/>
      <c r="K29" s="66"/>
    </row>
    <row r="30" spans="1:32" ht="5.0999999999999996" customHeight="1" x14ac:dyDescent="0.2">
      <c r="A30" s="2"/>
      <c r="B30" s="53"/>
      <c r="C30" s="49"/>
      <c r="D30" s="6"/>
      <c r="E30" s="66"/>
      <c r="F30" s="418"/>
      <c r="G30" s="66"/>
      <c r="H30" s="66"/>
      <c r="I30" s="420"/>
      <c r="J30" s="66"/>
      <c r="K30" s="66"/>
    </row>
    <row r="31" spans="1:32" ht="24.75" customHeight="1" x14ac:dyDescent="0.2">
      <c r="A31" s="131"/>
      <c r="B31" s="53"/>
      <c r="C31" s="49"/>
      <c r="D31" s="6"/>
      <c r="E31" s="66"/>
      <c r="F31" s="418"/>
      <c r="G31" s="419"/>
      <c r="H31" s="66"/>
      <c r="I31" s="420"/>
      <c r="J31" s="66"/>
      <c r="K31" s="66"/>
    </row>
    <row r="32" spans="1:32" ht="3.75" customHeight="1" x14ac:dyDescent="0.2">
      <c r="A32" s="6"/>
      <c r="B32" s="52"/>
      <c r="C32" s="49"/>
      <c r="D32" s="6"/>
      <c r="E32" s="135"/>
      <c r="F32" s="140"/>
      <c r="G32" s="50"/>
      <c r="H32" s="141"/>
      <c r="I32" s="136"/>
      <c r="J32" s="50"/>
      <c r="K32" s="50"/>
    </row>
    <row r="33" spans="1:33" ht="24.75" hidden="1" customHeight="1" x14ac:dyDescent="0.25">
      <c r="A33" s="160"/>
      <c r="B33" s="155"/>
      <c r="C33" s="156"/>
      <c r="D33" s="161"/>
      <c r="E33" s="157"/>
      <c r="F33" s="162"/>
      <c r="G33" s="163"/>
      <c r="H33" s="164"/>
      <c r="I33" s="165"/>
      <c r="J33" s="142"/>
      <c r="K33" s="142"/>
    </row>
    <row r="34" spans="1:33" ht="28.5" customHeight="1" x14ac:dyDescent="0.2"/>
    <row r="40" spans="1:33" x14ac:dyDescent="0.2">
      <c r="C40" s="95"/>
      <c r="D40" s="95"/>
      <c r="E40" s="95"/>
      <c r="F40" s="95"/>
      <c r="G40" s="95"/>
      <c r="H40" s="95"/>
      <c r="I40" s="95"/>
      <c r="J40" s="95"/>
      <c r="K40" s="95"/>
      <c r="L40" s="95"/>
      <c r="M40" s="95"/>
      <c r="N40" s="95"/>
      <c r="O40" s="95"/>
      <c r="P40" s="95"/>
      <c r="Q40" s="95"/>
      <c r="R40" s="95"/>
      <c r="S40" s="95"/>
      <c r="T40" s="95"/>
      <c r="U40" s="95"/>
      <c r="V40" s="95"/>
      <c r="W40" s="95"/>
      <c r="X40" s="95"/>
      <c r="Y40" s="95"/>
      <c r="Z40" s="95"/>
      <c r="AA40" s="95"/>
      <c r="AB40" s="95"/>
      <c r="AC40" s="95"/>
      <c r="AD40" s="95"/>
      <c r="AE40" s="95"/>
      <c r="AF40" s="95"/>
      <c r="AG40" s="95"/>
    </row>
    <row r="41" spans="1:33" x14ac:dyDescent="0.2">
      <c r="C41" s="95"/>
      <c r="D41" s="95"/>
      <c r="E41" s="95"/>
      <c r="F41" s="95"/>
      <c r="G41" s="95"/>
      <c r="H41" s="95"/>
      <c r="I41" s="95"/>
      <c r="J41" s="95"/>
      <c r="K41" s="95"/>
      <c r="L41" s="95"/>
      <c r="M41" s="95"/>
      <c r="N41" s="95"/>
      <c r="O41" s="95"/>
      <c r="P41" s="95"/>
      <c r="Q41" s="95"/>
      <c r="R41" s="95"/>
      <c r="S41" s="95"/>
      <c r="T41" s="95"/>
      <c r="U41" s="95"/>
      <c r="V41" s="95"/>
      <c r="W41" s="95"/>
      <c r="X41" s="95"/>
      <c r="Y41" s="95"/>
      <c r="Z41" s="95"/>
      <c r="AA41" s="95"/>
      <c r="AB41" s="95"/>
      <c r="AC41" s="95"/>
      <c r="AD41" s="95"/>
      <c r="AE41" s="95"/>
      <c r="AF41" s="95"/>
      <c r="AG41" s="95"/>
    </row>
  </sheetData>
  <mergeCells count="2">
    <mergeCell ref="E7:K7"/>
    <mergeCell ref="E5:F5"/>
  </mergeCells>
  <dataValidations count="2">
    <dataValidation type="list" allowBlank="1" showInputMessage="1" showErrorMessage="1" sqref="G5" xr:uid="{00000000-0002-0000-0100-000000000000}">
      <formula1>"2013,2014,2015,2016,2017,2018,2019,2020,2021,2022,2023,2024,2025"</formula1>
    </dataValidation>
    <dataValidation type="list" allowBlank="1" showInputMessage="1" showErrorMessage="1" sqref="E5" xr:uid="{00000000-0002-0000-0100-000001000000}">
      <formula1>"JANVIER,FEVRIER,MARS,AVRIL,MAI,JUIN,JUILLET,AOUT,SEPTEMBRE,OCTOBRE,NOVEMBRE,DECEMBRE"</formula1>
    </dataValidation>
  </dataValidations>
  <pageMargins left="3.937007874015748E-2" right="3.937007874015748E-2" top="0.74803149606299213" bottom="0.74803149606299213" header="0.31496062992125984" footer="0.31496062992125984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I60"/>
  <sheetViews>
    <sheetView topLeftCell="A7" workbookViewId="0">
      <selection activeCell="I44" sqref="I44"/>
    </sheetView>
  </sheetViews>
  <sheetFormatPr baseColWidth="10" defaultRowHeight="12.75" x14ac:dyDescent="0.2"/>
  <cols>
    <col min="1" max="1" width="9.5703125" customWidth="1"/>
    <col min="2" max="2" width="3.7109375" customWidth="1"/>
    <col min="3" max="33" width="4" customWidth="1"/>
    <col min="34" max="34" width="5.7109375" customWidth="1"/>
    <col min="35" max="35" width="3.7109375" customWidth="1"/>
  </cols>
  <sheetData>
    <row r="1" spans="1:35" ht="12.75" customHeight="1" x14ac:dyDescent="0.2">
      <c r="A1" t="s">
        <v>5</v>
      </c>
      <c r="C1" s="3"/>
      <c r="E1" s="12"/>
      <c r="F1" s="11"/>
      <c r="G1" s="11"/>
      <c r="H1" s="11"/>
    </row>
    <row r="2" spans="1:35" ht="12.75" customHeight="1" x14ac:dyDescent="0.2">
      <c r="A2" t="s">
        <v>4</v>
      </c>
      <c r="C2" s="4"/>
      <c r="E2" s="13"/>
      <c r="F2" s="11"/>
      <c r="G2" s="11"/>
      <c r="H2" s="11"/>
    </row>
    <row r="3" spans="1:35" ht="12.75" customHeight="1" x14ac:dyDescent="0.2">
      <c r="A3" t="s">
        <v>6</v>
      </c>
      <c r="C3" s="5"/>
      <c r="D3" s="1"/>
      <c r="E3" s="1"/>
      <c r="F3" s="540" t="s">
        <v>39</v>
      </c>
      <c r="G3" s="542"/>
      <c r="H3" s="540" t="s">
        <v>40</v>
      </c>
      <c r="I3" s="540"/>
      <c r="J3" s="540"/>
    </row>
    <row r="4" spans="1:35" ht="12.75" customHeight="1" x14ac:dyDescent="0.2">
      <c r="D4" s="1"/>
      <c r="E4" s="1"/>
      <c r="F4" s="541">
        <v>2020</v>
      </c>
      <c r="G4" s="542"/>
      <c r="H4" s="540">
        <v>2</v>
      </c>
      <c r="I4" s="540"/>
      <c r="J4" s="540"/>
      <c r="M4" s="534" t="str">
        <f>PROPER(TEXT(DATE($F$4,H$4,1),"mmmm"))</f>
        <v>Février</v>
      </c>
      <c r="N4" s="535"/>
      <c r="O4" s="535"/>
      <c r="P4" s="535"/>
      <c r="Q4" s="535"/>
      <c r="R4" s="535"/>
      <c r="S4" s="536"/>
      <c r="W4" s="30"/>
    </row>
    <row r="5" spans="1:35" ht="12.75" customHeight="1" x14ac:dyDescent="0.2">
      <c r="D5" s="1"/>
      <c r="E5" s="1"/>
      <c r="F5" s="1"/>
      <c r="G5" s="1"/>
      <c r="H5" s="1"/>
      <c r="I5" s="1"/>
      <c r="J5" s="1"/>
      <c r="M5" s="537"/>
      <c r="N5" s="538"/>
      <c r="O5" s="538"/>
      <c r="P5" s="538"/>
      <c r="Q5" s="538"/>
      <c r="R5" s="538"/>
      <c r="S5" s="539"/>
    </row>
    <row r="6" spans="1:35" ht="12.75" customHeight="1" x14ac:dyDescent="0.2">
      <c r="D6" s="1"/>
      <c r="E6" s="1"/>
      <c r="F6" s="1"/>
      <c r="G6" s="1"/>
      <c r="H6" s="1"/>
      <c r="I6" s="1"/>
      <c r="J6" s="1"/>
    </row>
    <row r="7" spans="1:35" ht="12.75" customHeight="1" x14ac:dyDescent="0.2">
      <c r="C7" s="36">
        <f>DATE(F4,H4,1)</f>
        <v>43862</v>
      </c>
      <c r="D7" s="36">
        <f t="shared" ref="D7:S8" si="0">C7+1</f>
        <v>43863</v>
      </c>
      <c r="E7" s="36">
        <f t="shared" si="0"/>
        <v>43864</v>
      </c>
      <c r="F7" s="36">
        <f>E7+1</f>
        <v>43865</v>
      </c>
      <c r="G7" s="36">
        <f t="shared" ref="G7:AD8" si="1">F7+1</f>
        <v>43866</v>
      </c>
      <c r="H7" s="36">
        <f t="shared" si="1"/>
        <v>43867</v>
      </c>
      <c r="I7" s="36">
        <f t="shared" si="1"/>
        <v>43868</v>
      </c>
      <c r="J7" s="36">
        <f t="shared" si="1"/>
        <v>43869</v>
      </c>
      <c r="K7" s="36">
        <f t="shared" si="1"/>
        <v>43870</v>
      </c>
      <c r="L7" s="36">
        <f t="shared" si="1"/>
        <v>43871</v>
      </c>
      <c r="M7" s="36">
        <f t="shared" si="1"/>
        <v>43872</v>
      </c>
      <c r="N7" s="36">
        <f t="shared" si="1"/>
        <v>43873</v>
      </c>
      <c r="O7" s="36">
        <f t="shared" si="1"/>
        <v>43874</v>
      </c>
      <c r="P7" s="36">
        <f t="shared" si="1"/>
        <v>43875</v>
      </c>
      <c r="Q7" s="36">
        <f t="shared" si="1"/>
        <v>43876</v>
      </c>
      <c r="R7" s="36">
        <f t="shared" si="1"/>
        <v>43877</v>
      </c>
      <c r="S7" s="36">
        <f t="shared" si="1"/>
        <v>43878</v>
      </c>
      <c r="T7" s="36">
        <f t="shared" si="1"/>
        <v>43879</v>
      </c>
      <c r="U7" s="36">
        <f t="shared" si="1"/>
        <v>43880</v>
      </c>
      <c r="V7" s="36">
        <f t="shared" si="1"/>
        <v>43881</v>
      </c>
      <c r="W7" s="36">
        <f t="shared" si="1"/>
        <v>43882</v>
      </c>
      <c r="X7" s="36">
        <f t="shared" si="1"/>
        <v>43883</v>
      </c>
      <c r="Y7" s="36">
        <f t="shared" si="1"/>
        <v>43884</v>
      </c>
      <c r="Z7" s="36">
        <f t="shared" si="1"/>
        <v>43885</v>
      </c>
      <c r="AA7" s="36">
        <f t="shared" si="1"/>
        <v>43886</v>
      </c>
      <c r="AB7" s="36">
        <f t="shared" si="1"/>
        <v>43887</v>
      </c>
      <c r="AC7" s="36">
        <f t="shared" si="1"/>
        <v>43888</v>
      </c>
      <c r="AD7" s="36">
        <f t="shared" si="1"/>
        <v>43889</v>
      </c>
      <c r="AE7" s="36">
        <f t="shared" ref="AE7:AG8" si="2">IF(AD7="","",IF(MONTH(AD7+1)=MONTH(AD7),AD7+1,""))</f>
        <v>43890</v>
      </c>
      <c r="AF7" s="36" t="str">
        <f t="shared" si="2"/>
        <v/>
      </c>
      <c r="AG7" s="36" t="str">
        <f t="shared" si="2"/>
        <v/>
      </c>
    </row>
    <row r="8" spans="1:35" ht="24.95" customHeight="1" x14ac:dyDescent="0.2">
      <c r="A8" s="70" t="s">
        <v>41</v>
      </c>
      <c r="B8" s="72"/>
      <c r="C8" s="98">
        <f>DATE(F4,H4,1)</f>
        <v>43862</v>
      </c>
      <c r="D8" s="99">
        <f t="shared" si="0"/>
        <v>43863</v>
      </c>
      <c r="E8" s="99">
        <f t="shared" si="0"/>
        <v>43864</v>
      </c>
      <c r="F8" s="99">
        <f>E8+1</f>
        <v>43865</v>
      </c>
      <c r="G8" s="99">
        <f t="shared" si="0"/>
        <v>43866</v>
      </c>
      <c r="H8" s="99">
        <f t="shared" si="0"/>
        <v>43867</v>
      </c>
      <c r="I8" s="99">
        <f t="shared" si="0"/>
        <v>43868</v>
      </c>
      <c r="J8" s="100">
        <f t="shared" si="0"/>
        <v>43869</v>
      </c>
      <c r="K8" s="99">
        <f t="shared" si="0"/>
        <v>43870</v>
      </c>
      <c r="L8" s="99">
        <f t="shared" si="0"/>
        <v>43871</v>
      </c>
      <c r="M8" s="99">
        <f t="shared" si="0"/>
        <v>43872</v>
      </c>
      <c r="N8" s="99">
        <f t="shared" si="0"/>
        <v>43873</v>
      </c>
      <c r="O8" s="99">
        <f t="shared" si="0"/>
        <v>43874</v>
      </c>
      <c r="P8" s="99">
        <f t="shared" si="0"/>
        <v>43875</v>
      </c>
      <c r="Q8" s="99">
        <f t="shared" si="0"/>
        <v>43876</v>
      </c>
      <c r="R8" s="99">
        <f t="shared" si="0"/>
        <v>43877</v>
      </c>
      <c r="S8" s="99">
        <f t="shared" si="0"/>
        <v>43878</v>
      </c>
      <c r="T8" s="99">
        <f t="shared" si="1"/>
        <v>43879</v>
      </c>
      <c r="U8" s="99">
        <f t="shared" si="1"/>
        <v>43880</v>
      </c>
      <c r="V8" s="99">
        <f t="shared" si="1"/>
        <v>43881</v>
      </c>
      <c r="W8" s="100">
        <f t="shared" si="1"/>
        <v>43882</v>
      </c>
      <c r="X8" s="99">
        <f t="shared" si="1"/>
        <v>43883</v>
      </c>
      <c r="Y8" s="99">
        <f t="shared" si="1"/>
        <v>43884</v>
      </c>
      <c r="Z8" s="99">
        <f t="shared" si="1"/>
        <v>43885</v>
      </c>
      <c r="AA8" s="99">
        <f t="shared" si="1"/>
        <v>43886</v>
      </c>
      <c r="AB8" s="99">
        <f t="shared" si="1"/>
        <v>43887</v>
      </c>
      <c r="AC8" s="99">
        <f t="shared" si="1"/>
        <v>43888</v>
      </c>
      <c r="AD8" s="99">
        <f>AC8+1</f>
        <v>43889</v>
      </c>
      <c r="AE8" s="99">
        <f t="shared" si="2"/>
        <v>43890</v>
      </c>
      <c r="AF8" s="99" t="str">
        <f t="shared" si="2"/>
        <v/>
      </c>
      <c r="AG8" s="99" t="str">
        <f t="shared" si="2"/>
        <v/>
      </c>
      <c r="AH8" s="176"/>
      <c r="AI8" s="177"/>
    </row>
    <row r="9" spans="1:35" ht="24.95" customHeight="1" x14ac:dyDescent="0.2">
      <c r="A9" s="93" t="s">
        <v>61</v>
      </c>
      <c r="B9" s="182"/>
      <c r="C9" s="265"/>
      <c r="D9" s="102"/>
      <c r="E9" s="102">
        <v>1</v>
      </c>
      <c r="F9" s="102">
        <v>1</v>
      </c>
      <c r="G9" s="102">
        <v>1</v>
      </c>
      <c r="H9" s="102">
        <v>1</v>
      </c>
      <c r="I9" s="102">
        <v>1</v>
      </c>
      <c r="J9" s="102"/>
      <c r="K9" s="102"/>
      <c r="L9" s="102">
        <v>1</v>
      </c>
      <c r="M9" s="102">
        <v>1</v>
      </c>
      <c r="N9" s="102">
        <v>1.5</v>
      </c>
      <c r="O9" s="102">
        <v>0</v>
      </c>
      <c r="P9" s="102">
        <v>1</v>
      </c>
      <c r="Q9" s="102"/>
      <c r="R9" s="102"/>
      <c r="S9" s="102">
        <v>1</v>
      </c>
      <c r="T9" s="102">
        <v>1</v>
      </c>
      <c r="U9" s="102">
        <v>1</v>
      </c>
      <c r="V9" s="102">
        <v>1</v>
      </c>
      <c r="W9" s="102">
        <v>1</v>
      </c>
      <c r="X9" s="102"/>
      <c r="Y9" s="102"/>
      <c r="Z9" s="102">
        <v>1</v>
      </c>
      <c r="AA9" s="102">
        <v>1</v>
      </c>
      <c r="AB9" s="102">
        <v>1</v>
      </c>
      <c r="AC9" s="102">
        <v>1</v>
      </c>
      <c r="AD9" s="102">
        <v>1</v>
      </c>
      <c r="AE9" s="102"/>
      <c r="AF9" s="102"/>
      <c r="AG9" s="102"/>
      <c r="AH9" s="178">
        <f>SUM(C9:AG9)</f>
        <v>19.5</v>
      </c>
      <c r="AI9" s="177"/>
    </row>
    <row r="10" spans="1:35" ht="24.95" customHeight="1" x14ac:dyDescent="0.2">
      <c r="A10" s="97" t="s">
        <v>55</v>
      </c>
      <c r="B10" s="182"/>
      <c r="C10" s="265"/>
      <c r="D10" s="102"/>
      <c r="E10" s="102">
        <v>1</v>
      </c>
      <c r="F10" s="102">
        <v>1</v>
      </c>
      <c r="G10" s="102">
        <v>1.5</v>
      </c>
      <c r="H10" s="102">
        <v>1</v>
      </c>
      <c r="I10" s="102">
        <v>1</v>
      </c>
      <c r="J10" s="102"/>
      <c r="K10" s="102"/>
      <c r="L10" s="102">
        <v>1</v>
      </c>
      <c r="M10" s="102">
        <v>1</v>
      </c>
      <c r="N10" s="102">
        <v>1</v>
      </c>
      <c r="O10" s="102">
        <v>1</v>
      </c>
      <c r="P10" s="102">
        <v>1</v>
      </c>
      <c r="Q10" s="102"/>
      <c r="R10" s="102"/>
      <c r="S10" s="102">
        <v>1</v>
      </c>
      <c r="T10" s="102">
        <v>0</v>
      </c>
      <c r="U10" s="102">
        <v>1</v>
      </c>
      <c r="V10" s="102">
        <v>1</v>
      </c>
      <c r="W10" s="102">
        <v>1</v>
      </c>
      <c r="X10" s="102"/>
      <c r="Y10" s="102"/>
      <c r="Z10" s="102"/>
      <c r="AA10" s="102"/>
      <c r="AB10" s="102"/>
      <c r="AC10" s="102"/>
      <c r="AD10" s="102"/>
      <c r="AE10" s="102"/>
      <c r="AF10" s="102"/>
      <c r="AG10" s="102"/>
      <c r="AH10" s="178">
        <f t="shared" ref="AH10:AH14" si="3">SUM(C10:AG10)</f>
        <v>14.5</v>
      </c>
      <c r="AI10" s="177"/>
    </row>
    <row r="11" spans="1:35" ht="24.95" customHeight="1" x14ac:dyDescent="0.2">
      <c r="A11" s="97" t="s">
        <v>57</v>
      </c>
      <c r="B11" s="182"/>
      <c r="C11" s="265"/>
      <c r="D11" s="102"/>
      <c r="E11" s="102">
        <v>1</v>
      </c>
      <c r="F11" s="102">
        <v>2</v>
      </c>
      <c r="G11" s="102">
        <v>1</v>
      </c>
      <c r="H11" s="102">
        <v>1</v>
      </c>
      <c r="I11" s="102">
        <v>1</v>
      </c>
      <c r="J11" s="102"/>
      <c r="K11" s="102"/>
      <c r="L11" s="102">
        <v>1</v>
      </c>
      <c r="M11" s="102">
        <v>1</v>
      </c>
      <c r="N11" s="102">
        <v>1</v>
      </c>
      <c r="O11" s="102">
        <v>0</v>
      </c>
      <c r="P11" s="102">
        <v>1</v>
      </c>
      <c r="Q11" s="102"/>
      <c r="R11" s="102"/>
      <c r="S11" s="102">
        <v>1</v>
      </c>
      <c r="T11" s="102">
        <v>1</v>
      </c>
      <c r="U11" s="102">
        <v>1</v>
      </c>
      <c r="V11" s="102">
        <v>0</v>
      </c>
      <c r="W11" s="102">
        <v>1</v>
      </c>
      <c r="X11" s="102"/>
      <c r="Y11" s="102"/>
      <c r="Z11" s="102">
        <v>1</v>
      </c>
      <c r="AA11" s="102">
        <v>1</v>
      </c>
      <c r="AB11" s="102">
        <v>1</v>
      </c>
      <c r="AC11" s="102">
        <v>1</v>
      </c>
      <c r="AD11" s="102">
        <v>1</v>
      </c>
      <c r="AE11" s="102"/>
      <c r="AF11" s="102"/>
      <c r="AG11" s="102"/>
      <c r="AH11" s="178">
        <f t="shared" si="3"/>
        <v>19</v>
      </c>
      <c r="AI11" s="177"/>
    </row>
    <row r="12" spans="1:35" ht="24.95" customHeight="1" x14ac:dyDescent="0.2">
      <c r="A12" s="93" t="s">
        <v>54</v>
      </c>
      <c r="B12" s="182"/>
      <c r="C12" s="265"/>
      <c r="D12" s="102"/>
      <c r="E12" s="102">
        <v>1</v>
      </c>
      <c r="F12" s="102">
        <v>1</v>
      </c>
      <c r="G12" s="102">
        <v>1</v>
      </c>
      <c r="H12" s="102">
        <v>1</v>
      </c>
      <c r="I12" s="102">
        <v>1</v>
      </c>
      <c r="J12" s="102"/>
      <c r="K12" s="102"/>
      <c r="L12" s="102"/>
      <c r="M12" s="102"/>
      <c r="N12" s="102"/>
      <c r="O12" s="102"/>
      <c r="P12" s="102"/>
      <c r="Q12" s="102"/>
      <c r="R12" s="102"/>
      <c r="S12" s="102"/>
      <c r="T12" s="102"/>
      <c r="U12" s="102"/>
      <c r="V12" s="102"/>
      <c r="W12" s="102"/>
      <c r="X12" s="265"/>
      <c r="Y12" s="102"/>
      <c r="Z12" s="102"/>
      <c r="AA12" s="102"/>
      <c r="AB12" s="102"/>
      <c r="AC12" s="102"/>
      <c r="AD12" s="102">
        <v>1</v>
      </c>
      <c r="AE12" s="102"/>
      <c r="AF12" s="102"/>
      <c r="AG12" s="102"/>
      <c r="AH12" s="178">
        <f t="shared" si="3"/>
        <v>6</v>
      </c>
      <c r="AI12" s="177"/>
    </row>
    <row r="13" spans="1:35" ht="24.95" customHeight="1" x14ac:dyDescent="0.2">
      <c r="A13" s="93" t="s">
        <v>60</v>
      </c>
      <c r="B13" s="182"/>
      <c r="C13" s="265"/>
      <c r="D13" s="102"/>
      <c r="E13" s="102">
        <v>1</v>
      </c>
      <c r="F13" s="102">
        <v>1</v>
      </c>
      <c r="G13" s="102">
        <v>1</v>
      </c>
      <c r="H13" s="102">
        <v>1.5</v>
      </c>
      <c r="I13" s="102">
        <v>1</v>
      </c>
      <c r="J13" s="102"/>
      <c r="K13" s="102"/>
      <c r="L13" s="102">
        <v>1</v>
      </c>
      <c r="M13" s="102">
        <v>1</v>
      </c>
      <c r="N13" s="102">
        <v>1.5</v>
      </c>
      <c r="O13" s="102">
        <v>1</v>
      </c>
      <c r="P13" s="102">
        <v>1</v>
      </c>
      <c r="Q13" s="102"/>
      <c r="R13" s="102"/>
      <c r="S13" s="102">
        <v>1</v>
      </c>
      <c r="T13" s="102">
        <v>1</v>
      </c>
      <c r="U13" s="102">
        <v>0</v>
      </c>
      <c r="V13" s="102">
        <v>1.5</v>
      </c>
      <c r="W13" s="102">
        <v>1</v>
      </c>
      <c r="X13" s="102"/>
      <c r="Y13" s="102"/>
      <c r="Z13" s="102">
        <v>1</v>
      </c>
      <c r="AA13" s="102">
        <v>1</v>
      </c>
      <c r="AB13" s="102">
        <v>1</v>
      </c>
      <c r="AC13" s="102">
        <v>1</v>
      </c>
      <c r="AD13" s="102">
        <v>0</v>
      </c>
      <c r="AE13" s="102"/>
      <c r="AF13" s="102"/>
      <c r="AG13" s="102"/>
      <c r="AH13" s="178">
        <f t="shared" si="3"/>
        <v>19.5</v>
      </c>
      <c r="AI13" s="177"/>
    </row>
    <row r="14" spans="1:35" ht="24.95" customHeight="1" x14ac:dyDescent="0.2">
      <c r="A14" s="93" t="s">
        <v>62</v>
      </c>
      <c r="B14" s="182"/>
      <c r="C14" s="265"/>
      <c r="D14" s="102"/>
      <c r="E14" s="102">
        <v>1</v>
      </c>
      <c r="F14" s="102">
        <v>1</v>
      </c>
      <c r="G14" s="102">
        <v>1</v>
      </c>
      <c r="H14" s="102">
        <v>1</v>
      </c>
      <c r="I14" s="102">
        <v>1</v>
      </c>
      <c r="J14" s="102"/>
      <c r="K14" s="102"/>
      <c r="L14" s="102">
        <v>1</v>
      </c>
      <c r="M14" s="102">
        <v>1</v>
      </c>
      <c r="N14" s="102">
        <v>1</v>
      </c>
      <c r="O14" s="102">
        <v>1</v>
      </c>
      <c r="P14" s="102">
        <v>0.5</v>
      </c>
      <c r="Q14" s="102"/>
      <c r="R14" s="102"/>
      <c r="S14" s="102">
        <v>0</v>
      </c>
      <c r="T14" s="102">
        <v>1</v>
      </c>
      <c r="U14" s="102">
        <v>1</v>
      </c>
      <c r="V14" s="102">
        <v>1</v>
      </c>
      <c r="W14" s="102">
        <v>1</v>
      </c>
      <c r="X14" s="102"/>
      <c r="Y14" s="102"/>
      <c r="Z14" s="102">
        <v>1</v>
      </c>
      <c r="AA14" s="102">
        <v>0</v>
      </c>
      <c r="AB14" s="102">
        <v>1</v>
      </c>
      <c r="AC14" s="102">
        <v>1</v>
      </c>
      <c r="AD14" s="102">
        <v>1</v>
      </c>
      <c r="AE14" s="102"/>
      <c r="AF14" s="102"/>
      <c r="AG14" s="102"/>
      <c r="AH14" s="178">
        <f t="shared" si="3"/>
        <v>17.5</v>
      </c>
      <c r="AI14" s="177"/>
    </row>
    <row r="15" spans="1:35" ht="24.95" customHeight="1" x14ac:dyDescent="0.2">
      <c r="A15" s="71"/>
      <c r="B15" s="182"/>
      <c r="C15" s="265"/>
      <c r="D15" s="102"/>
      <c r="E15" s="102"/>
      <c r="F15" s="102"/>
      <c r="G15" s="102"/>
      <c r="H15" s="102"/>
      <c r="I15" s="102"/>
      <c r="J15" s="102"/>
      <c r="K15" s="102"/>
      <c r="L15" s="102"/>
      <c r="M15" s="102"/>
      <c r="N15" s="102"/>
      <c r="O15" s="102"/>
      <c r="P15" s="102"/>
      <c r="Q15" s="102"/>
      <c r="R15" s="102"/>
      <c r="S15" s="102"/>
      <c r="T15" s="102"/>
      <c r="U15" s="102"/>
      <c r="V15" s="102"/>
      <c r="W15" s="102"/>
      <c r="X15" s="102"/>
      <c r="Y15" s="102"/>
      <c r="Z15" s="102"/>
      <c r="AA15" s="102"/>
      <c r="AB15" s="102"/>
      <c r="AC15" s="102"/>
      <c r="AD15" s="102"/>
      <c r="AE15" s="102"/>
      <c r="AF15" s="102"/>
      <c r="AG15" s="102"/>
      <c r="AH15" s="178"/>
      <c r="AI15" s="177"/>
    </row>
    <row r="16" spans="1:35" ht="12" customHeight="1" x14ac:dyDescent="0.2">
      <c r="A16" s="40"/>
      <c r="B16" s="176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179"/>
      <c r="AI16" s="177"/>
    </row>
    <row r="17" spans="1:35" ht="7.5" customHeight="1" x14ac:dyDescent="0.2">
      <c r="A17" s="73"/>
      <c r="B17" s="177"/>
      <c r="AH17" s="180"/>
      <c r="AI17" s="177"/>
    </row>
    <row r="18" spans="1:35" x14ac:dyDescent="0.2">
      <c r="A18" s="73"/>
      <c r="B18" s="177"/>
      <c r="C18" s="1" t="s">
        <v>1</v>
      </c>
      <c r="D18" s="1"/>
      <c r="E18" s="1"/>
      <c r="F18" s="1" t="s">
        <v>51</v>
      </c>
      <c r="G18" s="1"/>
      <c r="H18" s="1" t="s">
        <v>52</v>
      </c>
      <c r="I18" s="1"/>
      <c r="J18" s="1"/>
      <c r="P18" s="1"/>
      <c r="Q18" s="1"/>
      <c r="R18" s="1"/>
      <c r="S18" s="1"/>
      <c r="AH18" s="180"/>
      <c r="AI18" s="177"/>
    </row>
    <row r="19" spans="1:35" ht="7.5" customHeight="1" x14ac:dyDescent="0.2">
      <c r="A19" s="73"/>
      <c r="B19" s="177"/>
      <c r="AH19" s="180"/>
      <c r="AI19" s="177"/>
    </row>
    <row r="20" spans="1:35" ht="20.25" customHeight="1" x14ac:dyDescent="0.2">
      <c r="A20" s="73"/>
      <c r="B20" s="177"/>
      <c r="C20" s="36">
        <f>DATE(F4,H4,1)</f>
        <v>43862</v>
      </c>
      <c r="D20" s="36">
        <f t="shared" ref="D20:E21" si="4">C20+1</f>
        <v>43863</v>
      </c>
      <c r="E20" s="36">
        <f t="shared" si="4"/>
        <v>43864</v>
      </c>
      <c r="F20" s="36">
        <f>E20+1</f>
        <v>43865</v>
      </c>
      <c r="G20" s="36">
        <f t="shared" ref="G20:V21" si="5">F20+1</f>
        <v>43866</v>
      </c>
      <c r="H20" s="36">
        <f t="shared" si="5"/>
        <v>43867</v>
      </c>
      <c r="I20" s="36">
        <f t="shared" si="5"/>
        <v>43868</v>
      </c>
      <c r="J20" s="36">
        <f t="shared" si="5"/>
        <v>43869</v>
      </c>
      <c r="K20" s="36">
        <f t="shared" si="5"/>
        <v>43870</v>
      </c>
      <c r="L20" s="36">
        <f t="shared" si="5"/>
        <v>43871</v>
      </c>
      <c r="M20" s="36">
        <f t="shared" si="5"/>
        <v>43872</v>
      </c>
      <c r="N20" s="36">
        <f t="shared" si="5"/>
        <v>43873</v>
      </c>
      <c r="O20" s="36">
        <f t="shared" si="5"/>
        <v>43874</v>
      </c>
      <c r="P20" s="36">
        <f t="shared" si="5"/>
        <v>43875</v>
      </c>
      <c r="Q20" s="36">
        <f t="shared" si="5"/>
        <v>43876</v>
      </c>
      <c r="R20" s="36">
        <f t="shared" si="5"/>
        <v>43877</v>
      </c>
      <c r="S20" s="36">
        <f t="shared" si="5"/>
        <v>43878</v>
      </c>
      <c r="T20" s="36">
        <f t="shared" si="5"/>
        <v>43879</v>
      </c>
      <c r="U20" s="36">
        <f t="shared" si="5"/>
        <v>43880</v>
      </c>
      <c r="V20" s="36">
        <f t="shared" si="5"/>
        <v>43881</v>
      </c>
      <c r="W20" s="36">
        <f t="shared" ref="W20:AD21" si="6">V20+1</f>
        <v>43882</v>
      </c>
      <c r="X20" s="36">
        <f t="shared" si="6"/>
        <v>43883</v>
      </c>
      <c r="Y20" s="36">
        <f t="shared" si="6"/>
        <v>43884</v>
      </c>
      <c r="Z20" s="36">
        <f t="shared" si="6"/>
        <v>43885</v>
      </c>
      <c r="AA20" s="36">
        <f t="shared" si="6"/>
        <v>43886</v>
      </c>
      <c r="AB20" s="36">
        <f t="shared" si="6"/>
        <v>43887</v>
      </c>
      <c r="AC20" s="36">
        <f t="shared" si="6"/>
        <v>43888</v>
      </c>
      <c r="AD20" s="36">
        <f t="shared" si="6"/>
        <v>43889</v>
      </c>
      <c r="AE20" s="36">
        <f t="shared" ref="AE20" si="7">AD20+1</f>
        <v>43890</v>
      </c>
      <c r="AF20" s="36">
        <f t="shared" ref="AF20" si="8">AE20+1</f>
        <v>43891</v>
      </c>
      <c r="AG20" s="36">
        <f t="shared" ref="AG20" si="9">AF20+1</f>
        <v>43892</v>
      </c>
      <c r="AH20" s="180"/>
      <c r="AI20" s="177"/>
    </row>
    <row r="21" spans="1:35" ht="20.25" customHeight="1" x14ac:dyDescent="0.2">
      <c r="A21" s="41" t="s">
        <v>41</v>
      </c>
      <c r="B21" s="178"/>
      <c r="C21" s="98">
        <f>DATE(F4,H4,1)</f>
        <v>43862</v>
      </c>
      <c r="D21" s="99">
        <f t="shared" si="4"/>
        <v>43863</v>
      </c>
      <c r="E21" s="99">
        <f t="shared" si="4"/>
        <v>43864</v>
      </c>
      <c r="F21" s="99">
        <f>E21+1</f>
        <v>43865</v>
      </c>
      <c r="G21" s="99">
        <f t="shared" si="5"/>
        <v>43866</v>
      </c>
      <c r="H21" s="99">
        <f t="shared" si="5"/>
        <v>43867</v>
      </c>
      <c r="I21" s="99">
        <f t="shared" si="5"/>
        <v>43868</v>
      </c>
      <c r="J21" s="100">
        <f t="shared" si="5"/>
        <v>43869</v>
      </c>
      <c r="K21" s="99">
        <f t="shared" si="5"/>
        <v>43870</v>
      </c>
      <c r="L21" s="99">
        <f t="shared" si="5"/>
        <v>43871</v>
      </c>
      <c r="M21" s="99">
        <f t="shared" si="5"/>
        <v>43872</v>
      </c>
      <c r="N21" s="99">
        <f t="shared" si="5"/>
        <v>43873</v>
      </c>
      <c r="O21" s="99">
        <f t="shared" si="5"/>
        <v>43874</v>
      </c>
      <c r="P21" s="99">
        <f t="shared" si="5"/>
        <v>43875</v>
      </c>
      <c r="Q21" s="99">
        <f t="shared" si="5"/>
        <v>43876</v>
      </c>
      <c r="R21" s="99">
        <f t="shared" si="5"/>
        <v>43877</v>
      </c>
      <c r="S21" s="99">
        <f t="shared" si="5"/>
        <v>43878</v>
      </c>
      <c r="T21" s="99">
        <f t="shared" si="5"/>
        <v>43879</v>
      </c>
      <c r="U21" s="99">
        <f t="shared" si="5"/>
        <v>43880</v>
      </c>
      <c r="V21" s="99">
        <f t="shared" si="5"/>
        <v>43881</v>
      </c>
      <c r="W21" s="100">
        <f t="shared" si="6"/>
        <v>43882</v>
      </c>
      <c r="X21" s="99">
        <f t="shared" si="6"/>
        <v>43883</v>
      </c>
      <c r="Y21" s="99">
        <f t="shared" si="6"/>
        <v>43884</v>
      </c>
      <c r="Z21" s="99">
        <f t="shared" si="6"/>
        <v>43885</v>
      </c>
      <c r="AA21" s="99">
        <f t="shared" si="6"/>
        <v>43886</v>
      </c>
      <c r="AB21" s="99">
        <f t="shared" si="6"/>
        <v>43887</v>
      </c>
      <c r="AC21" s="99">
        <f t="shared" si="6"/>
        <v>43888</v>
      </c>
      <c r="AD21" s="99">
        <f t="shared" si="6"/>
        <v>43889</v>
      </c>
      <c r="AE21" s="99">
        <f t="shared" ref="AE21:AG21" si="10">IF(AD21="","",IF(MONTH(AD21+1)=MONTH(AD21),AD21+1,""))</f>
        <v>43890</v>
      </c>
      <c r="AF21" s="99" t="str">
        <f t="shared" si="10"/>
        <v/>
      </c>
      <c r="AG21" s="86" t="str">
        <f t="shared" si="10"/>
        <v/>
      </c>
      <c r="AH21" s="179"/>
      <c r="AI21" s="176"/>
    </row>
    <row r="22" spans="1:35" ht="24.95" customHeight="1" x14ac:dyDescent="0.2">
      <c r="A22" s="93" t="s">
        <v>61</v>
      </c>
      <c r="B22" s="182">
        <f>SUM('01'!AI22)</f>
        <v>0</v>
      </c>
      <c r="C22" s="265"/>
      <c r="D22" s="105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5"/>
      <c r="AE22" s="212"/>
      <c r="AF22" s="105"/>
      <c r="AG22" s="87"/>
      <c r="AH22" s="178">
        <f>SUM(C22:AG22)</f>
        <v>0</v>
      </c>
      <c r="AI22" s="178">
        <f>SUM(B22-AH22)</f>
        <v>0</v>
      </c>
    </row>
    <row r="23" spans="1:35" ht="24.95" customHeight="1" x14ac:dyDescent="0.2">
      <c r="A23" s="97" t="s">
        <v>55</v>
      </c>
      <c r="B23" s="182">
        <f>SUM('01'!AI23)</f>
        <v>9</v>
      </c>
      <c r="C23" s="265"/>
      <c r="D23" s="212"/>
      <c r="E23" s="212"/>
      <c r="F23" s="212"/>
      <c r="G23" s="212"/>
      <c r="H23" s="212"/>
      <c r="I23" s="212"/>
      <c r="J23" s="212"/>
      <c r="K23" s="212"/>
      <c r="L23" s="212"/>
      <c r="M23" s="212"/>
      <c r="N23" s="212"/>
      <c r="O23" s="212"/>
      <c r="P23" s="212"/>
      <c r="Q23" s="212"/>
      <c r="R23" s="212"/>
      <c r="S23" s="212"/>
      <c r="T23" s="268"/>
      <c r="U23" s="268"/>
      <c r="V23" s="268"/>
      <c r="W23" s="268"/>
      <c r="X23" s="287"/>
      <c r="Y23" s="212"/>
      <c r="Z23" s="287">
        <v>1</v>
      </c>
      <c r="AA23" s="287">
        <v>1</v>
      </c>
      <c r="AB23" s="287">
        <v>1</v>
      </c>
      <c r="AC23" s="287">
        <v>1</v>
      </c>
      <c r="AD23" s="287">
        <v>1</v>
      </c>
      <c r="AE23" s="211"/>
      <c r="AF23" s="212"/>
      <c r="AG23" s="87"/>
      <c r="AH23" s="178">
        <f>SUM(C23:AG23)</f>
        <v>5</v>
      </c>
      <c r="AI23" s="178">
        <f t="shared" ref="AI23:AI28" si="11">SUM(B23-AH23)</f>
        <v>4</v>
      </c>
    </row>
    <row r="24" spans="1:35" ht="24.95" customHeight="1" x14ac:dyDescent="0.2">
      <c r="A24" s="97" t="s">
        <v>57</v>
      </c>
      <c r="B24" s="182">
        <f>SUM('01'!AI24)</f>
        <v>12</v>
      </c>
      <c r="C24" s="265"/>
      <c r="D24" s="105"/>
      <c r="E24" s="212"/>
      <c r="F24" s="212"/>
      <c r="G24" s="212"/>
      <c r="H24" s="212"/>
      <c r="I24" s="212"/>
      <c r="J24" s="105"/>
      <c r="K24" s="212"/>
      <c r="L24" s="212"/>
      <c r="M24" s="212"/>
      <c r="N24" s="212"/>
      <c r="O24" s="212"/>
      <c r="P24" s="212"/>
      <c r="Q24" s="212"/>
      <c r="R24" s="212"/>
      <c r="S24" s="212"/>
      <c r="T24" s="212"/>
      <c r="U24" s="212"/>
      <c r="V24" s="212"/>
      <c r="W24" s="212"/>
      <c r="X24" s="211"/>
      <c r="Y24" s="211"/>
      <c r="Z24" s="211"/>
      <c r="AA24" s="211"/>
      <c r="AB24" s="211"/>
      <c r="AC24" s="212"/>
      <c r="AD24" s="212"/>
      <c r="AE24" s="212"/>
      <c r="AF24" s="212"/>
      <c r="AG24" s="87"/>
      <c r="AH24" s="178">
        <f t="shared" ref="AH24:AH28" si="12">SUM(C24:AG24)</f>
        <v>0</v>
      </c>
      <c r="AI24" s="178">
        <f t="shared" si="11"/>
        <v>12</v>
      </c>
    </row>
    <row r="25" spans="1:35" ht="24.95" customHeight="1" x14ac:dyDescent="0.2">
      <c r="A25" s="93" t="s">
        <v>54</v>
      </c>
      <c r="B25" s="182">
        <f>SUM('01'!AI25)</f>
        <v>10</v>
      </c>
      <c r="C25" s="283"/>
      <c r="D25" s="105"/>
      <c r="E25" s="105"/>
      <c r="F25" s="105"/>
      <c r="G25" s="105"/>
      <c r="H25" s="105"/>
      <c r="I25" s="105"/>
      <c r="J25" s="212"/>
      <c r="K25" s="212"/>
      <c r="L25" s="460">
        <v>1</v>
      </c>
      <c r="M25" s="212"/>
      <c r="N25" s="212"/>
      <c r="O25" s="105"/>
      <c r="P25" s="105"/>
      <c r="Q25" s="211"/>
      <c r="R25" s="211"/>
      <c r="S25" s="211"/>
      <c r="T25" s="211"/>
      <c r="U25" s="298"/>
      <c r="V25" s="298"/>
      <c r="W25" s="298"/>
      <c r="X25" s="298"/>
      <c r="Y25" s="298"/>
      <c r="Z25" s="212"/>
      <c r="AA25" s="268"/>
      <c r="AB25" s="268"/>
      <c r="AC25" s="268"/>
      <c r="AD25" s="268"/>
      <c r="AE25" s="105"/>
      <c r="AF25" s="105"/>
      <c r="AG25" s="87"/>
      <c r="AH25" s="178">
        <f t="shared" si="12"/>
        <v>1</v>
      </c>
      <c r="AI25" s="178">
        <f t="shared" si="11"/>
        <v>9</v>
      </c>
    </row>
    <row r="26" spans="1:35" ht="24.95" customHeight="1" x14ac:dyDescent="0.2">
      <c r="A26" s="93" t="s">
        <v>60</v>
      </c>
      <c r="B26" s="182">
        <f>SUM('01'!AI26)</f>
        <v>-1</v>
      </c>
      <c r="C26" s="283"/>
      <c r="D26" s="212"/>
      <c r="E26" s="212"/>
      <c r="F26" s="105"/>
      <c r="G26" s="105"/>
      <c r="H26" s="212"/>
      <c r="I26" s="105"/>
      <c r="J26" s="105"/>
      <c r="K26" s="105"/>
      <c r="L26" s="212"/>
      <c r="M26" s="212"/>
      <c r="N26" s="212"/>
      <c r="O26" s="105"/>
      <c r="P26" s="105"/>
      <c r="Q26" s="105"/>
      <c r="R26" s="105"/>
      <c r="S26" s="212"/>
      <c r="T26" s="212"/>
      <c r="U26" s="212"/>
      <c r="V26" s="211"/>
      <c r="W26" s="105"/>
      <c r="X26" s="212"/>
      <c r="Y26" s="105"/>
      <c r="Z26" s="105"/>
      <c r="AA26" s="105"/>
      <c r="AB26" s="212"/>
      <c r="AC26" s="212"/>
      <c r="AD26" s="212"/>
      <c r="AE26" s="212"/>
      <c r="AF26" s="105"/>
      <c r="AG26" s="87"/>
      <c r="AH26" s="178">
        <f t="shared" si="12"/>
        <v>0</v>
      </c>
      <c r="AI26" s="178">
        <f t="shared" si="11"/>
        <v>-1</v>
      </c>
    </row>
    <row r="27" spans="1:35" ht="24.95" customHeight="1" x14ac:dyDescent="0.2">
      <c r="A27" s="93" t="s">
        <v>62</v>
      </c>
      <c r="B27" s="182">
        <f>SUM('01'!AI27)</f>
        <v>-3</v>
      </c>
      <c r="C27" s="265"/>
      <c r="D27" s="105"/>
      <c r="E27" s="105"/>
      <c r="F27" s="105"/>
      <c r="G27" s="105"/>
      <c r="H27" s="105"/>
      <c r="I27" s="105"/>
      <c r="J27" s="105"/>
      <c r="K27" s="105"/>
      <c r="L27" s="105"/>
      <c r="M27" s="105"/>
      <c r="N27" s="105"/>
      <c r="O27" s="105"/>
      <c r="P27" s="105"/>
      <c r="Q27" s="105"/>
      <c r="R27" s="105"/>
      <c r="S27" s="105"/>
      <c r="T27" s="105"/>
      <c r="U27" s="105"/>
      <c r="V27" s="211"/>
      <c r="W27" s="211"/>
      <c r="X27" s="211"/>
      <c r="Y27" s="211"/>
      <c r="Z27" s="211"/>
      <c r="AA27" s="105"/>
      <c r="AB27" s="105"/>
      <c r="AC27" s="105"/>
      <c r="AD27" s="105"/>
      <c r="AE27" s="105"/>
      <c r="AF27" s="105"/>
      <c r="AG27" s="87"/>
      <c r="AH27" s="178">
        <f t="shared" si="12"/>
        <v>0</v>
      </c>
      <c r="AI27" s="178">
        <f t="shared" si="11"/>
        <v>-3</v>
      </c>
    </row>
    <row r="28" spans="1:35" ht="24.95" customHeight="1" x14ac:dyDescent="0.2">
      <c r="A28" s="69"/>
      <c r="B28" s="182"/>
      <c r="C28" s="283"/>
      <c r="D28" s="105"/>
      <c r="E28" s="105"/>
      <c r="F28" s="105"/>
      <c r="G28" s="105"/>
      <c r="H28" s="105"/>
      <c r="I28" s="105"/>
      <c r="J28" s="212"/>
      <c r="K28" s="105"/>
      <c r="L28" s="105"/>
      <c r="M28" s="105"/>
      <c r="N28" s="105"/>
      <c r="O28" s="105"/>
      <c r="P28" s="105"/>
      <c r="Q28" s="105"/>
      <c r="R28" s="105"/>
      <c r="S28" s="105"/>
      <c r="T28" s="105"/>
      <c r="U28" s="105"/>
      <c r="V28" s="105"/>
      <c r="W28" s="105"/>
      <c r="X28" s="212"/>
      <c r="Y28" s="105"/>
      <c r="Z28" s="105"/>
      <c r="AA28" s="105"/>
      <c r="AB28" s="105"/>
      <c r="AC28" s="105"/>
      <c r="AD28" s="105"/>
      <c r="AE28" s="212"/>
      <c r="AF28" s="105"/>
      <c r="AG28" s="87"/>
      <c r="AH28" s="178">
        <f t="shared" si="12"/>
        <v>0</v>
      </c>
      <c r="AI28" s="178">
        <f t="shared" si="11"/>
        <v>0</v>
      </c>
    </row>
    <row r="29" spans="1:35" ht="12" customHeight="1" x14ac:dyDescent="0.2">
      <c r="A29" s="40"/>
      <c r="B29" s="176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179"/>
      <c r="AI29" s="176"/>
    </row>
    <row r="30" spans="1:35" x14ac:dyDescent="0.2">
      <c r="A30" s="73"/>
      <c r="B30" s="177"/>
      <c r="AH30" s="180"/>
      <c r="AI30" s="177"/>
    </row>
    <row r="31" spans="1:35" x14ac:dyDescent="0.2">
      <c r="A31" s="73"/>
      <c r="B31" s="177"/>
      <c r="AH31" s="180"/>
      <c r="AI31" s="177"/>
    </row>
    <row r="32" spans="1:35" x14ac:dyDescent="0.2">
      <c r="A32" s="73"/>
      <c r="B32" s="177"/>
      <c r="H32" s="35" t="s">
        <v>45</v>
      </c>
      <c r="AH32" s="180"/>
      <c r="AI32" s="177"/>
    </row>
    <row r="33" spans="1:35" x14ac:dyDescent="0.2">
      <c r="A33" s="73"/>
      <c r="B33" s="177"/>
      <c r="AH33" s="180"/>
      <c r="AI33" s="177"/>
    </row>
    <row r="34" spans="1:35" x14ac:dyDescent="0.2">
      <c r="A34" s="73"/>
      <c r="B34" s="177"/>
      <c r="AH34" s="180"/>
      <c r="AI34" s="177"/>
    </row>
    <row r="35" spans="1:35" x14ac:dyDescent="0.2">
      <c r="A35" s="73"/>
      <c r="B35" s="177"/>
      <c r="AH35" s="180"/>
      <c r="AI35" s="177"/>
    </row>
    <row r="36" spans="1:35" x14ac:dyDescent="0.2">
      <c r="A36" s="73"/>
      <c r="B36" s="177"/>
      <c r="AH36" s="180"/>
      <c r="AI36" s="177"/>
    </row>
    <row r="37" spans="1:35" x14ac:dyDescent="0.2">
      <c r="A37" s="73"/>
      <c r="B37" s="177"/>
      <c r="C37" s="1" t="s">
        <v>2</v>
      </c>
      <c r="AH37" s="180"/>
      <c r="AI37" s="177"/>
    </row>
    <row r="38" spans="1:35" x14ac:dyDescent="0.2">
      <c r="A38" s="73"/>
      <c r="B38" s="177"/>
      <c r="AH38" s="180"/>
      <c r="AI38" s="177"/>
    </row>
    <row r="39" spans="1:35" ht="20.85" customHeight="1" x14ac:dyDescent="0.2">
      <c r="A39" s="73"/>
      <c r="B39" s="177"/>
      <c r="C39" s="37">
        <f>DATE(F4,H4,1)</f>
        <v>43862</v>
      </c>
      <c r="D39" s="37">
        <f>C20+1</f>
        <v>43863</v>
      </c>
      <c r="E39" s="37">
        <f t="shared" ref="E39:AG39" si="13">D20+1</f>
        <v>43864</v>
      </c>
      <c r="F39" s="37">
        <f t="shared" si="13"/>
        <v>43865</v>
      </c>
      <c r="G39" s="37">
        <f t="shared" si="13"/>
        <v>43866</v>
      </c>
      <c r="H39" s="37">
        <f t="shared" si="13"/>
        <v>43867</v>
      </c>
      <c r="I39" s="37">
        <f t="shared" si="13"/>
        <v>43868</v>
      </c>
      <c r="J39" s="37">
        <f t="shared" si="13"/>
        <v>43869</v>
      </c>
      <c r="K39" s="37">
        <f t="shared" si="13"/>
        <v>43870</v>
      </c>
      <c r="L39" s="37">
        <f t="shared" si="13"/>
        <v>43871</v>
      </c>
      <c r="M39" s="37">
        <f t="shared" si="13"/>
        <v>43872</v>
      </c>
      <c r="N39" s="37">
        <f t="shared" si="13"/>
        <v>43873</v>
      </c>
      <c r="O39" s="37">
        <f t="shared" si="13"/>
        <v>43874</v>
      </c>
      <c r="P39" s="37">
        <f t="shared" si="13"/>
        <v>43875</v>
      </c>
      <c r="Q39" s="37">
        <f t="shared" si="13"/>
        <v>43876</v>
      </c>
      <c r="R39" s="37">
        <f t="shared" si="13"/>
        <v>43877</v>
      </c>
      <c r="S39" s="37">
        <f t="shared" si="13"/>
        <v>43878</v>
      </c>
      <c r="T39" s="37">
        <f t="shared" si="13"/>
        <v>43879</v>
      </c>
      <c r="U39" s="37">
        <f t="shared" si="13"/>
        <v>43880</v>
      </c>
      <c r="V39" s="37">
        <f t="shared" si="13"/>
        <v>43881</v>
      </c>
      <c r="W39" s="37">
        <f t="shared" si="13"/>
        <v>43882</v>
      </c>
      <c r="X39" s="37">
        <f t="shared" si="13"/>
        <v>43883</v>
      </c>
      <c r="Y39" s="37">
        <f t="shared" si="13"/>
        <v>43884</v>
      </c>
      <c r="Z39" s="37">
        <f t="shared" si="13"/>
        <v>43885</v>
      </c>
      <c r="AA39" s="37">
        <f t="shared" si="13"/>
        <v>43886</v>
      </c>
      <c r="AB39" s="37">
        <f t="shared" si="13"/>
        <v>43887</v>
      </c>
      <c r="AC39" s="37">
        <f t="shared" si="13"/>
        <v>43888</v>
      </c>
      <c r="AD39" s="37">
        <f t="shared" si="13"/>
        <v>43889</v>
      </c>
      <c r="AE39" s="37">
        <f t="shared" si="13"/>
        <v>43890</v>
      </c>
      <c r="AF39" s="37">
        <f t="shared" si="13"/>
        <v>43891</v>
      </c>
      <c r="AG39" s="37">
        <f t="shared" si="13"/>
        <v>43892</v>
      </c>
      <c r="AH39" s="180"/>
      <c r="AI39" s="177"/>
    </row>
    <row r="40" spans="1:35" ht="20.85" customHeight="1" x14ac:dyDescent="0.2">
      <c r="A40" s="40"/>
      <c r="B40" s="183"/>
      <c r="C40" s="108">
        <f>DATE(F4,H4,1)</f>
        <v>43862</v>
      </c>
      <c r="D40" s="108">
        <f>C40+1</f>
        <v>43863</v>
      </c>
      <c r="E40" s="108">
        <f t="shared" ref="E40:AD40" si="14">D40+1</f>
        <v>43864</v>
      </c>
      <c r="F40" s="108">
        <f t="shared" si="14"/>
        <v>43865</v>
      </c>
      <c r="G40" s="108">
        <f t="shared" si="14"/>
        <v>43866</v>
      </c>
      <c r="H40" s="108">
        <f t="shared" si="14"/>
        <v>43867</v>
      </c>
      <c r="I40" s="108">
        <f t="shared" si="14"/>
        <v>43868</v>
      </c>
      <c r="J40" s="108">
        <f t="shared" si="14"/>
        <v>43869</v>
      </c>
      <c r="K40" s="108">
        <f t="shared" si="14"/>
        <v>43870</v>
      </c>
      <c r="L40" s="108">
        <f t="shared" si="14"/>
        <v>43871</v>
      </c>
      <c r="M40" s="108">
        <f t="shared" si="14"/>
        <v>43872</v>
      </c>
      <c r="N40" s="108">
        <f t="shared" si="14"/>
        <v>43873</v>
      </c>
      <c r="O40" s="108">
        <f t="shared" si="14"/>
        <v>43874</v>
      </c>
      <c r="P40" s="108">
        <f t="shared" si="14"/>
        <v>43875</v>
      </c>
      <c r="Q40" s="108">
        <f t="shared" si="14"/>
        <v>43876</v>
      </c>
      <c r="R40" s="108">
        <f t="shared" si="14"/>
        <v>43877</v>
      </c>
      <c r="S40" s="108">
        <f t="shared" si="14"/>
        <v>43878</v>
      </c>
      <c r="T40" s="108">
        <f t="shared" si="14"/>
        <v>43879</v>
      </c>
      <c r="U40" s="108">
        <f t="shared" si="14"/>
        <v>43880</v>
      </c>
      <c r="V40" s="108">
        <f t="shared" si="14"/>
        <v>43881</v>
      </c>
      <c r="W40" s="108">
        <f t="shared" si="14"/>
        <v>43882</v>
      </c>
      <c r="X40" s="108">
        <f t="shared" si="14"/>
        <v>43883</v>
      </c>
      <c r="Y40" s="108">
        <f t="shared" si="14"/>
        <v>43884</v>
      </c>
      <c r="Z40" s="108">
        <f t="shared" si="14"/>
        <v>43885</v>
      </c>
      <c r="AA40" s="108">
        <f t="shared" si="14"/>
        <v>43886</v>
      </c>
      <c r="AB40" s="108">
        <f t="shared" si="14"/>
        <v>43887</v>
      </c>
      <c r="AC40" s="108">
        <f t="shared" si="14"/>
        <v>43888</v>
      </c>
      <c r="AD40" s="108">
        <f t="shared" si="14"/>
        <v>43889</v>
      </c>
      <c r="AE40" s="99">
        <f>IF(AD40="","",IF(MONTH(AD40+1)=MONTH(AD40),AD40+1,""))</f>
        <v>43890</v>
      </c>
      <c r="AF40" s="99" t="str">
        <f t="shared" ref="AF40:AG40" si="15">IF(AE40="","",IF(MONTH(AE40+1)=MONTH(AE40),AE40+1,""))</f>
        <v/>
      </c>
      <c r="AG40" s="99" t="str">
        <f t="shared" si="15"/>
        <v/>
      </c>
      <c r="AH40" s="179"/>
      <c r="AI40" s="177"/>
    </row>
    <row r="41" spans="1:35" ht="24.95" customHeight="1" x14ac:dyDescent="0.2">
      <c r="A41" s="97" t="s">
        <v>3</v>
      </c>
      <c r="B41" s="182"/>
      <c r="C41" s="265"/>
      <c r="D41" s="102"/>
      <c r="E41" s="102">
        <v>1</v>
      </c>
      <c r="F41" s="102">
        <v>1</v>
      </c>
      <c r="G41" s="102">
        <v>1.5</v>
      </c>
      <c r="H41" s="102">
        <v>1</v>
      </c>
      <c r="I41" s="102">
        <v>1</v>
      </c>
      <c r="J41" s="102"/>
      <c r="K41" s="102"/>
      <c r="L41" s="102">
        <v>1</v>
      </c>
      <c r="M41" s="102">
        <v>1</v>
      </c>
      <c r="N41" s="102">
        <v>1</v>
      </c>
      <c r="O41" s="102">
        <v>1</v>
      </c>
      <c r="P41" s="102">
        <v>1</v>
      </c>
      <c r="Q41" s="102"/>
      <c r="R41" s="102"/>
      <c r="S41" s="102">
        <v>1</v>
      </c>
      <c r="T41" s="102">
        <v>1</v>
      </c>
      <c r="U41" s="102">
        <v>1</v>
      </c>
      <c r="V41" s="102">
        <v>1</v>
      </c>
      <c r="W41" s="102">
        <v>1.5</v>
      </c>
      <c r="X41" s="102"/>
      <c r="Y41" s="102"/>
      <c r="Z41" s="102">
        <v>1</v>
      </c>
      <c r="AA41" s="102">
        <v>1</v>
      </c>
      <c r="AB41" s="102">
        <v>1</v>
      </c>
      <c r="AC41" s="102">
        <v>1</v>
      </c>
      <c r="AD41" s="102">
        <v>2</v>
      </c>
      <c r="AE41" s="102"/>
      <c r="AF41" s="102"/>
      <c r="AG41" s="102"/>
      <c r="AH41" s="237">
        <f>SUM(C41:AG41)</f>
        <v>22</v>
      </c>
      <c r="AI41" s="177"/>
    </row>
    <row r="42" spans="1:35" ht="24.95" customHeight="1" x14ac:dyDescent="0.2">
      <c r="A42" s="97" t="s">
        <v>59</v>
      </c>
      <c r="B42" s="182"/>
      <c r="C42" s="275"/>
      <c r="D42" s="102"/>
      <c r="E42" s="102">
        <v>1</v>
      </c>
      <c r="F42" s="102">
        <v>1</v>
      </c>
      <c r="G42" s="102"/>
      <c r="H42" s="102">
        <v>1</v>
      </c>
      <c r="I42" s="102">
        <v>1</v>
      </c>
      <c r="J42" s="102"/>
      <c r="K42" s="102"/>
      <c r="L42" s="102">
        <v>1</v>
      </c>
      <c r="M42" s="102">
        <v>1</v>
      </c>
      <c r="N42" s="102">
        <v>1</v>
      </c>
      <c r="O42" s="102">
        <v>1</v>
      </c>
      <c r="P42" s="102">
        <v>1.5</v>
      </c>
      <c r="Q42" s="102"/>
      <c r="R42" s="102"/>
      <c r="S42" s="102">
        <v>1</v>
      </c>
      <c r="T42" s="102">
        <v>1</v>
      </c>
      <c r="U42" s="102">
        <v>1</v>
      </c>
      <c r="V42" s="102">
        <v>1</v>
      </c>
      <c r="W42" s="102">
        <v>1.5</v>
      </c>
      <c r="X42" s="102"/>
      <c r="Y42" s="102"/>
      <c r="Z42" s="102">
        <v>1</v>
      </c>
      <c r="AA42" s="102">
        <v>1</v>
      </c>
      <c r="AB42" s="102">
        <v>1</v>
      </c>
      <c r="AC42" s="102">
        <v>1</v>
      </c>
      <c r="AD42" s="102">
        <v>1</v>
      </c>
      <c r="AE42" s="102"/>
      <c r="AF42" s="102"/>
      <c r="AG42" s="102"/>
      <c r="AH42" s="237">
        <f t="shared" ref="AH42:AH44" si="16">SUM(C42:AG42)</f>
        <v>20</v>
      </c>
      <c r="AI42" s="177"/>
    </row>
    <row r="43" spans="1:35" ht="24.95" customHeight="1" x14ac:dyDescent="0.2">
      <c r="A43" s="97" t="s">
        <v>56</v>
      </c>
      <c r="B43" s="182"/>
      <c r="C43" s="265"/>
      <c r="D43" s="102"/>
      <c r="E43" s="102">
        <v>1</v>
      </c>
      <c r="F43" s="102">
        <v>1</v>
      </c>
      <c r="G43" s="102">
        <v>1.5</v>
      </c>
      <c r="H43" s="102">
        <v>1</v>
      </c>
      <c r="I43" s="102">
        <v>2</v>
      </c>
      <c r="J43" s="102"/>
      <c r="K43" s="102"/>
      <c r="L43" s="102">
        <v>1</v>
      </c>
      <c r="M43" s="102">
        <v>2</v>
      </c>
      <c r="N43" s="102">
        <v>1</v>
      </c>
      <c r="O43" s="102">
        <v>1</v>
      </c>
      <c r="P43" s="102">
        <v>1.5</v>
      </c>
      <c r="Q43" s="102"/>
      <c r="R43" s="102"/>
      <c r="S43" s="102">
        <v>1</v>
      </c>
      <c r="T43" s="102">
        <v>1</v>
      </c>
      <c r="U43" s="102">
        <v>1</v>
      </c>
      <c r="V43" s="102">
        <v>1</v>
      </c>
      <c r="W43" s="102">
        <v>1.5</v>
      </c>
      <c r="X43" s="102"/>
      <c r="Y43" s="102"/>
      <c r="Z43" s="102">
        <v>1</v>
      </c>
      <c r="AA43" s="102">
        <v>1</v>
      </c>
      <c r="AB43" s="102">
        <v>1</v>
      </c>
      <c r="AC43" s="102">
        <v>1</v>
      </c>
      <c r="AD43" s="102">
        <v>2</v>
      </c>
      <c r="AE43" s="102"/>
      <c r="AF43" s="102"/>
      <c r="AG43" s="102"/>
      <c r="AH43" s="237">
        <f t="shared" si="16"/>
        <v>24.5</v>
      </c>
      <c r="AI43" s="177"/>
    </row>
    <row r="44" spans="1:35" ht="24.75" customHeight="1" x14ac:dyDescent="0.2">
      <c r="A44" s="129" t="s">
        <v>63</v>
      </c>
      <c r="B44" s="330"/>
      <c r="C44" s="324"/>
      <c r="D44" s="322"/>
      <c r="E44" s="102">
        <v>1</v>
      </c>
      <c r="F44" s="102">
        <v>1</v>
      </c>
      <c r="G44" s="102">
        <v>1</v>
      </c>
      <c r="H44" s="102">
        <v>1</v>
      </c>
      <c r="I44" s="102">
        <v>1</v>
      </c>
      <c r="J44" s="102"/>
      <c r="K44" s="102"/>
      <c r="L44" s="102">
        <v>1</v>
      </c>
      <c r="M44" s="102">
        <v>1</v>
      </c>
      <c r="N44" s="102">
        <v>1</v>
      </c>
      <c r="O44" s="102">
        <v>1</v>
      </c>
      <c r="P44" s="102">
        <v>1</v>
      </c>
      <c r="Q44" s="102"/>
      <c r="R44" s="102"/>
      <c r="S44" s="102"/>
      <c r="T44" s="102">
        <v>1</v>
      </c>
      <c r="U44" s="102">
        <v>1</v>
      </c>
      <c r="V44" s="102">
        <v>1</v>
      </c>
      <c r="W44" s="102">
        <v>1.5</v>
      </c>
      <c r="X44" s="102"/>
      <c r="Y44" s="102"/>
      <c r="Z44" s="102">
        <v>1</v>
      </c>
      <c r="AA44" s="102">
        <v>1</v>
      </c>
      <c r="AB44" s="102">
        <v>1</v>
      </c>
      <c r="AC44" s="102">
        <v>1</v>
      </c>
      <c r="AD44" s="102">
        <v>1</v>
      </c>
      <c r="AE44" s="322"/>
      <c r="AF44" s="322"/>
      <c r="AG44" s="322"/>
      <c r="AH44" s="237">
        <f t="shared" si="16"/>
        <v>19.5</v>
      </c>
      <c r="AI44" s="177"/>
    </row>
    <row r="45" spans="1:35" ht="12" customHeight="1" x14ac:dyDescent="0.2">
      <c r="A45" s="40"/>
      <c r="B45" s="176"/>
      <c r="C45" s="40"/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0"/>
      <c r="T45" s="40"/>
      <c r="U45" s="40"/>
      <c r="V45" s="40"/>
      <c r="W45" s="40"/>
      <c r="X45" s="40"/>
      <c r="Y45" s="40"/>
      <c r="Z45" s="40"/>
      <c r="AA45" s="40"/>
      <c r="AB45" s="40"/>
      <c r="AC45" s="40"/>
      <c r="AD45" s="40"/>
      <c r="AE45" s="40"/>
      <c r="AF45" s="40"/>
      <c r="AG45" s="40"/>
      <c r="AH45" s="178"/>
      <c r="AI45" s="177"/>
    </row>
    <row r="46" spans="1:35" x14ac:dyDescent="0.2">
      <c r="A46" s="73"/>
      <c r="B46" s="177"/>
      <c r="AH46" s="180"/>
      <c r="AI46" s="177"/>
    </row>
    <row r="47" spans="1:35" x14ac:dyDescent="0.2">
      <c r="A47" s="73"/>
      <c r="B47" s="177"/>
      <c r="C47" s="1" t="s">
        <v>1</v>
      </c>
      <c r="D47" s="1"/>
      <c r="E47" s="1"/>
      <c r="P47" s="1"/>
      <c r="Q47" s="1"/>
      <c r="R47" s="1"/>
      <c r="S47" s="1"/>
      <c r="AH47" s="180"/>
      <c r="AI47" s="177"/>
    </row>
    <row r="48" spans="1:35" x14ac:dyDescent="0.2">
      <c r="A48" s="73"/>
      <c r="B48" s="177"/>
      <c r="AH48" s="180"/>
      <c r="AI48" s="177"/>
    </row>
    <row r="49" spans="1:35" ht="20.85" customHeight="1" x14ac:dyDescent="0.2">
      <c r="A49" s="73"/>
      <c r="B49" s="177"/>
      <c r="C49" s="37">
        <f>DATE(F4,H4,1)</f>
        <v>43862</v>
      </c>
      <c r="D49" s="37">
        <f>C49+1</f>
        <v>43863</v>
      </c>
      <c r="E49" s="37">
        <f t="shared" ref="E49:AG49" si="17">D49+1</f>
        <v>43864</v>
      </c>
      <c r="F49" s="37">
        <f t="shared" si="17"/>
        <v>43865</v>
      </c>
      <c r="G49" s="37">
        <f t="shared" si="17"/>
        <v>43866</v>
      </c>
      <c r="H49" s="37">
        <f t="shared" si="17"/>
        <v>43867</v>
      </c>
      <c r="I49" s="37">
        <f t="shared" si="17"/>
        <v>43868</v>
      </c>
      <c r="J49" s="37">
        <f t="shared" si="17"/>
        <v>43869</v>
      </c>
      <c r="K49" s="37">
        <f t="shared" si="17"/>
        <v>43870</v>
      </c>
      <c r="L49" s="37">
        <f t="shared" si="17"/>
        <v>43871</v>
      </c>
      <c r="M49" s="37">
        <f t="shared" si="17"/>
        <v>43872</v>
      </c>
      <c r="N49" s="37">
        <f t="shared" si="17"/>
        <v>43873</v>
      </c>
      <c r="O49" s="37">
        <f t="shared" si="17"/>
        <v>43874</v>
      </c>
      <c r="P49" s="37">
        <f t="shared" si="17"/>
        <v>43875</v>
      </c>
      <c r="Q49" s="37">
        <f t="shared" si="17"/>
        <v>43876</v>
      </c>
      <c r="R49" s="37">
        <f t="shared" si="17"/>
        <v>43877</v>
      </c>
      <c r="S49" s="37">
        <f t="shared" si="17"/>
        <v>43878</v>
      </c>
      <c r="T49" s="37">
        <f t="shared" si="17"/>
        <v>43879</v>
      </c>
      <c r="U49" s="37">
        <f t="shared" si="17"/>
        <v>43880</v>
      </c>
      <c r="V49" s="37">
        <f t="shared" si="17"/>
        <v>43881</v>
      </c>
      <c r="W49" s="37">
        <f t="shared" si="17"/>
        <v>43882</v>
      </c>
      <c r="X49" s="37">
        <f t="shared" si="17"/>
        <v>43883</v>
      </c>
      <c r="Y49" s="37">
        <f t="shared" si="17"/>
        <v>43884</v>
      </c>
      <c r="Z49" s="37">
        <f t="shared" si="17"/>
        <v>43885</v>
      </c>
      <c r="AA49" s="37">
        <f t="shared" si="17"/>
        <v>43886</v>
      </c>
      <c r="AB49" s="37">
        <f t="shared" si="17"/>
        <v>43887</v>
      </c>
      <c r="AC49" s="37">
        <f t="shared" si="17"/>
        <v>43888</v>
      </c>
      <c r="AD49" s="37">
        <f t="shared" si="17"/>
        <v>43889</v>
      </c>
      <c r="AE49" s="37">
        <f t="shared" si="17"/>
        <v>43890</v>
      </c>
      <c r="AF49" s="37">
        <f t="shared" si="17"/>
        <v>43891</v>
      </c>
      <c r="AG49" s="37">
        <f t="shared" si="17"/>
        <v>43892</v>
      </c>
      <c r="AH49" s="181"/>
      <c r="AI49" s="177"/>
    </row>
    <row r="50" spans="1:35" ht="20.85" customHeight="1" x14ac:dyDescent="0.2">
      <c r="A50" s="97"/>
      <c r="B50" s="216">
        <f>SUM('01'!AI51)</f>
        <v>8.5</v>
      </c>
      <c r="C50" s="107">
        <f>DATE(F4,H4,1)</f>
        <v>43862</v>
      </c>
      <c r="D50" s="368">
        <f>SUM(C50+1)</f>
        <v>43863</v>
      </c>
      <c r="E50" s="368">
        <f t="shared" ref="E50:AE50" si="18">SUM(D50+1)</f>
        <v>43864</v>
      </c>
      <c r="F50" s="368">
        <f t="shared" si="18"/>
        <v>43865</v>
      </c>
      <c r="G50" s="368">
        <f t="shared" si="18"/>
        <v>43866</v>
      </c>
      <c r="H50" s="368">
        <f t="shared" si="18"/>
        <v>43867</v>
      </c>
      <c r="I50" s="368">
        <f t="shared" si="18"/>
        <v>43868</v>
      </c>
      <c r="J50" s="368">
        <f t="shared" si="18"/>
        <v>43869</v>
      </c>
      <c r="K50" s="368">
        <f t="shared" si="18"/>
        <v>43870</v>
      </c>
      <c r="L50" s="368">
        <f t="shared" si="18"/>
        <v>43871</v>
      </c>
      <c r="M50" s="368">
        <f t="shared" si="18"/>
        <v>43872</v>
      </c>
      <c r="N50" s="368">
        <f t="shared" si="18"/>
        <v>43873</v>
      </c>
      <c r="O50" s="368">
        <f t="shared" si="18"/>
        <v>43874</v>
      </c>
      <c r="P50" s="368">
        <f t="shared" si="18"/>
        <v>43875</v>
      </c>
      <c r="Q50" s="368">
        <f t="shared" si="18"/>
        <v>43876</v>
      </c>
      <c r="R50" s="368">
        <f t="shared" si="18"/>
        <v>43877</v>
      </c>
      <c r="S50" s="368">
        <f t="shared" si="18"/>
        <v>43878</v>
      </c>
      <c r="T50" s="368">
        <f t="shared" si="18"/>
        <v>43879</v>
      </c>
      <c r="U50" s="368">
        <f t="shared" si="18"/>
        <v>43880</v>
      </c>
      <c r="V50" s="368">
        <f t="shared" si="18"/>
        <v>43881</v>
      </c>
      <c r="W50" s="368">
        <f t="shared" si="18"/>
        <v>43882</v>
      </c>
      <c r="X50" s="368">
        <f t="shared" si="18"/>
        <v>43883</v>
      </c>
      <c r="Y50" s="368">
        <f t="shared" si="18"/>
        <v>43884</v>
      </c>
      <c r="Z50" s="368">
        <f t="shared" si="18"/>
        <v>43885</v>
      </c>
      <c r="AA50" s="368">
        <f t="shared" si="18"/>
        <v>43886</v>
      </c>
      <c r="AB50" s="368">
        <f t="shared" si="18"/>
        <v>43887</v>
      </c>
      <c r="AC50" s="368">
        <f t="shared" si="18"/>
        <v>43888</v>
      </c>
      <c r="AD50" s="368">
        <f t="shared" si="18"/>
        <v>43889</v>
      </c>
      <c r="AE50" s="368">
        <f t="shared" si="18"/>
        <v>43890</v>
      </c>
      <c r="AF50" s="368"/>
      <c r="AG50" s="368"/>
      <c r="AH50" s="369"/>
      <c r="AI50" s="370"/>
    </row>
    <row r="51" spans="1:35" ht="24.95" customHeight="1" x14ac:dyDescent="0.2">
      <c r="A51" s="97" t="s">
        <v>3</v>
      </c>
      <c r="B51" s="216">
        <f>SUM('01'!AI51)</f>
        <v>8.5</v>
      </c>
      <c r="C51" s="265"/>
      <c r="D51" s="102"/>
      <c r="E51" s="102"/>
      <c r="F51" s="102"/>
      <c r="G51" s="102"/>
      <c r="H51" s="102"/>
      <c r="I51" s="102"/>
      <c r="J51" s="102"/>
      <c r="K51" s="102"/>
      <c r="L51" s="102"/>
      <c r="M51" s="102"/>
      <c r="N51" s="102"/>
      <c r="O51" s="102"/>
      <c r="P51" s="102"/>
      <c r="Q51" s="102"/>
      <c r="R51" s="102"/>
      <c r="S51" s="102"/>
      <c r="T51" s="102"/>
      <c r="U51" s="102"/>
      <c r="V51" s="102"/>
      <c r="W51" s="102"/>
      <c r="X51" s="102"/>
      <c r="Y51" s="102"/>
      <c r="Z51" s="102"/>
      <c r="AA51" s="102"/>
      <c r="AB51" s="102"/>
      <c r="AC51" s="102"/>
      <c r="AD51" s="102"/>
      <c r="AE51" s="102"/>
      <c r="AF51" s="102"/>
      <c r="AG51" s="102"/>
      <c r="AH51" s="178">
        <f>SUM(C51:AG51)</f>
        <v>0</v>
      </c>
      <c r="AI51" s="462">
        <f>SUM(B51-AH51)</f>
        <v>8.5</v>
      </c>
    </row>
    <row r="52" spans="1:35" ht="24.95" customHeight="1" x14ac:dyDescent="0.2">
      <c r="A52" s="97" t="s">
        <v>59</v>
      </c>
      <c r="B52" s="216">
        <f>SUM('01'!AI52)</f>
        <v>11</v>
      </c>
      <c r="C52" s="265"/>
      <c r="D52" s="102"/>
      <c r="E52" s="102"/>
      <c r="F52" s="102"/>
      <c r="G52" s="287">
        <v>1</v>
      </c>
      <c r="H52" s="102"/>
      <c r="I52" s="102"/>
      <c r="J52" s="102"/>
      <c r="K52" s="102"/>
      <c r="L52" s="102"/>
      <c r="M52" s="102"/>
      <c r="N52" s="102"/>
      <c r="O52" s="102"/>
      <c r="P52" s="102"/>
      <c r="Q52" s="102"/>
      <c r="R52" s="102"/>
      <c r="S52" s="102"/>
      <c r="T52" s="102"/>
      <c r="U52" s="102"/>
      <c r="V52" s="102"/>
      <c r="W52" s="102"/>
      <c r="X52" s="102"/>
      <c r="Y52" s="102"/>
      <c r="Z52" s="102"/>
      <c r="AA52" s="102"/>
      <c r="AB52" s="102"/>
      <c r="AC52" s="102"/>
      <c r="AD52" s="102"/>
      <c r="AE52" s="102"/>
      <c r="AF52" s="102"/>
      <c r="AG52" s="102"/>
      <c r="AH52" s="178">
        <f t="shared" ref="AH52:AH54" si="19">SUM(C52:AG52)</f>
        <v>1</v>
      </c>
      <c r="AI52" s="462">
        <f t="shared" ref="AI52:AI54" si="20">SUM(B52-AH52)</f>
        <v>10</v>
      </c>
    </row>
    <row r="53" spans="1:35" s="243" customFormat="1" ht="24.95" customHeight="1" x14ac:dyDescent="0.2">
      <c r="A53" s="97" t="s">
        <v>56</v>
      </c>
      <c r="B53" s="216">
        <f>SUM('01'!AI53)</f>
        <v>0</v>
      </c>
      <c r="C53" s="324"/>
      <c r="D53" s="32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2"/>
      <c r="Q53" s="102"/>
      <c r="R53" s="102"/>
      <c r="S53" s="102"/>
      <c r="T53" s="102"/>
      <c r="U53" s="102"/>
      <c r="V53" s="102"/>
      <c r="W53" s="102"/>
      <c r="X53" s="102"/>
      <c r="Y53" s="102"/>
      <c r="Z53" s="102"/>
      <c r="AA53" s="102"/>
      <c r="AB53" s="102"/>
      <c r="AC53" s="102"/>
      <c r="AD53" s="102"/>
      <c r="AE53" s="322"/>
      <c r="AF53" s="322"/>
      <c r="AG53" s="322"/>
      <c r="AH53" s="178">
        <f t="shared" si="19"/>
        <v>0</v>
      </c>
      <c r="AI53" s="462">
        <f t="shared" si="20"/>
        <v>0</v>
      </c>
    </row>
    <row r="54" spans="1:35" ht="24.75" customHeight="1" x14ac:dyDescent="0.2">
      <c r="A54" s="128" t="s">
        <v>63</v>
      </c>
      <c r="B54" s="216">
        <f>SUM('01'!AI54)</f>
        <v>0</v>
      </c>
      <c r="C54" s="321"/>
      <c r="D54" s="322"/>
      <c r="E54" s="102"/>
      <c r="F54" s="102"/>
      <c r="G54" s="102"/>
      <c r="H54" s="102"/>
      <c r="I54" s="102"/>
      <c r="J54" s="102"/>
      <c r="K54" s="102"/>
      <c r="L54" s="102"/>
      <c r="M54" s="102"/>
      <c r="N54" s="102"/>
      <c r="O54" s="102"/>
      <c r="P54" s="102"/>
      <c r="Q54" s="102"/>
      <c r="R54" s="102"/>
      <c r="S54" s="287">
        <v>1</v>
      </c>
      <c r="T54" s="102"/>
      <c r="U54" s="102"/>
      <c r="V54" s="102"/>
      <c r="W54" s="102"/>
      <c r="X54" s="102"/>
      <c r="Y54" s="102"/>
      <c r="Z54" s="102"/>
      <c r="AA54" s="102"/>
      <c r="AB54" s="102"/>
      <c r="AC54" s="102"/>
      <c r="AD54" s="102"/>
      <c r="AE54" s="322"/>
      <c r="AF54" s="322"/>
      <c r="AG54" s="322"/>
      <c r="AH54" s="178">
        <f t="shared" si="19"/>
        <v>1</v>
      </c>
      <c r="AI54" s="462">
        <f t="shared" si="20"/>
        <v>-1</v>
      </c>
    </row>
    <row r="55" spans="1:35" s="243" customFormat="1" ht="12" customHeight="1" x14ac:dyDescent="0.2">
      <c r="A55" s="2"/>
      <c r="B55" s="216"/>
      <c r="C55" s="365"/>
      <c r="D55" s="213"/>
      <c r="E55" s="213"/>
      <c r="F55" s="213"/>
      <c r="G55" s="213"/>
      <c r="H55" s="213"/>
      <c r="I55" s="213"/>
      <c r="J55" s="213"/>
      <c r="K55" s="213"/>
      <c r="L55" s="213"/>
      <c r="M55" s="213"/>
      <c r="N55" s="213"/>
      <c r="O55" s="213"/>
      <c r="P55" s="213"/>
      <c r="Q55" s="213"/>
      <c r="R55" s="213"/>
      <c r="S55" s="213"/>
      <c r="T55" s="213"/>
      <c r="U55" s="213"/>
      <c r="V55" s="213"/>
      <c r="W55" s="213"/>
      <c r="X55" s="213"/>
      <c r="Y55" s="213"/>
      <c r="Z55" s="213"/>
      <c r="AA55" s="213"/>
      <c r="AB55" s="213"/>
      <c r="AC55" s="213"/>
      <c r="AD55" s="364"/>
      <c r="AE55" s="364"/>
      <c r="AF55" s="232"/>
      <c r="AG55" s="232"/>
      <c r="AH55" s="178"/>
      <c r="AI55" s="178"/>
    </row>
    <row r="56" spans="1:35" x14ac:dyDescent="0.2">
      <c r="A56" s="343"/>
      <c r="B56" s="343"/>
      <c r="C56" s="343"/>
      <c r="D56" s="343"/>
      <c r="E56" s="343"/>
      <c r="F56" s="343"/>
      <c r="G56" s="343"/>
      <c r="H56" s="343"/>
      <c r="I56" s="343"/>
      <c r="J56" s="343"/>
      <c r="K56" s="343"/>
      <c r="L56" s="343"/>
      <c r="M56" s="343"/>
      <c r="N56" s="343"/>
      <c r="O56" s="343"/>
      <c r="P56" s="343"/>
      <c r="Q56" s="343"/>
      <c r="R56" s="343"/>
      <c r="S56" s="343"/>
      <c r="T56" s="343"/>
      <c r="U56" s="343"/>
      <c r="V56" s="343"/>
      <c r="W56" s="343"/>
      <c r="X56" s="343"/>
      <c r="Y56" s="343"/>
      <c r="Z56" s="343"/>
      <c r="AA56" s="343"/>
      <c r="AB56" s="343"/>
      <c r="AC56" s="343"/>
      <c r="AD56" s="343"/>
      <c r="AE56" s="343"/>
      <c r="AF56" s="343"/>
      <c r="AG56" s="343"/>
      <c r="AH56" s="343"/>
    </row>
    <row r="58" spans="1:35" x14ac:dyDescent="0.2">
      <c r="A58" t="s">
        <v>5</v>
      </c>
      <c r="C58" s="10"/>
    </row>
    <row r="59" spans="1:35" x14ac:dyDescent="0.2">
      <c r="A59" t="s">
        <v>53</v>
      </c>
      <c r="C59" s="473"/>
    </row>
    <row r="60" spans="1:35" x14ac:dyDescent="0.2">
      <c r="A60" t="s">
        <v>4</v>
      </c>
      <c r="C60" s="130"/>
    </row>
  </sheetData>
  <mergeCells count="5">
    <mergeCell ref="F3:G3"/>
    <mergeCell ref="H3:J3"/>
    <mergeCell ref="F4:G4"/>
    <mergeCell ref="H4:J4"/>
    <mergeCell ref="M4:S5"/>
  </mergeCells>
  <conditionalFormatting sqref="C8:AG8 C15:AG15 C9:AF14">
    <cfRule type="expression" dxfId="100" priority="11" stopIfTrue="1">
      <formula>COUNTIF(fériés,C$8)=1</formula>
    </cfRule>
    <cfRule type="expression" dxfId="99" priority="12" stopIfTrue="1">
      <formula>OR(WEEKDAY(C$8)=7,WEEKDAY(C$8)=1)</formula>
    </cfRule>
  </conditionalFormatting>
  <conditionalFormatting sqref="C21:AG28">
    <cfRule type="expression" dxfId="98" priority="9" stopIfTrue="1">
      <formula>COUNTIF(fériés,C$8)=1</formula>
    </cfRule>
    <cfRule type="expression" dxfId="97" priority="10" stopIfTrue="1">
      <formula>OR(WEEKDAY(C$8)=7,WEEKDAY(C$8)=1)</formula>
    </cfRule>
  </conditionalFormatting>
  <conditionalFormatting sqref="R55:S55 Y55:Z55 AF55:AG55 O55 V55 AC55 P54:Q55 W54:X55 AD54:AE55 C55:L55 M54:N55 T54:U55 AA54:AB55 C50:AG54 C40:AG44">
    <cfRule type="expression" dxfId="96" priority="7">
      <formula>COUNTIF(fériés,C$40)=1</formula>
    </cfRule>
    <cfRule type="expression" dxfId="95" priority="8">
      <formula>OR(WEEKDAY(C$40)=7,WEEKDAY(C$40)=1)</formula>
    </cfRule>
  </conditionalFormatting>
  <conditionalFormatting sqref="C50:AG50">
    <cfRule type="expression" dxfId="94" priority="3">
      <formula>COUNTIF(fériés,C$40)=1</formula>
    </cfRule>
    <cfRule type="expression" dxfId="93" priority="4">
      <formula>OR(WEEKDAY(C$40)=7,WEEKDAY(C$40)=1)</formula>
    </cfRule>
  </conditionalFormatting>
  <conditionalFormatting sqref="AG9:AG14">
    <cfRule type="expression" dxfId="92" priority="1" stopIfTrue="1">
      <formula>COUNTIF(fériés,AG$8)=1</formula>
    </cfRule>
    <cfRule type="expression" dxfId="91" priority="2" stopIfTrue="1">
      <formula>OR(WEEKDAY(AG$8)=7,WEEKDAY(AG$8)=1)</formula>
    </cfRule>
  </conditionalFormatting>
  <dataValidations count="2">
    <dataValidation type="list" allowBlank="1" showInputMessage="1" showErrorMessage="1" sqref="H4:J4" xr:uid="{00000000-0002-0000-0200-000000000000}">
      <formula1>"1,2,3,4,5,6,7,8,9,10,11,12"</formula1>
    </dataValidation>
    <dataValidation type="list" allowBlank="1" showInputMessage="1" showErrorMessage="1" sqref="F4:G4" xr:uid="{00000000-0002-0000-0200-000001000000}">
      <formula1>"2013,2014,2015,2016,2017,2018,2019,2020,2021,2022,2023,2024,2025"</formula1>
    </dataValidation>
  </dataValidations>
  <pageMargins left="0" right="0" top="0.19685039370078741" bottom="0.19685039370078741" header="0.51181102362204722" footer="0.51181102362204722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G41"/>
  <sheetViews>
    <sheetView workbookViewId="0">
      <selection sqref="A1:C3"/>
    </sheetView>
  </sheetViews>
  <sheetFormatPr baseColWidth="10" defaultRowHeight="12.75" x14ac:dyDescent="0.2"/>
  <cols>
    <col min="1" max="1" width="14.7109375" customWidth="1"/>
    <col min="2" max="2" width="3.7109375" customWidth="1"/>
    <col min="3" max="3" width="8.85546875" customWidth="1"/>
    <col min="4" max="4" width="9.7109375" customWidth="1"/>
    <col min="5" max="5" width="10.7109375" customWidth="1"/>
    <col min="6" max="6" width="12.5703125" customWidth="1"/>
    <col min="7" max="7" width="14.140625" customWidth="1"/>
    <col min="8" max="8" width="12.7109375" customWidth="1"/>
    <col min="9" max="12" width="14.7109375" customWidth="1"/>
  </cols>
  <sheetData>
    <row r="1" spans="1:33" x14ac:dyDescent="0.2">
      <c r="A1" s="27"/>
      <c r="B1" s="27"/>
      <c r="C1" s="27"/>
    </row>
    <row r="2" spans="1:33" x14ac:dyDescent="0.2">
      <c r="A2" s="27"/>
      <c r="B2" s="27"/>
      <c r="C2" s="27"/>
    </row>
    <row r="3" spans="1:33" x14ac:dyDescent="0.2">
      <c r="A3" s="27"/>
      <c r="B3" s="27"/>
      <c r="C3" s="27"/>
    </row>
    <row r="5" spans="1:33" ht="27" customHeight="1" x14ac:dyDescent="0.2">
      <c r="A5" s="28"/>
      <c r="B5" s="28"/>
      <c r="C5" s="28"/>
      <c r="D5" s="28"/>
      <c r="E5" s="28"/>
      <c r="F5" s="544" t="s">
        <v>29</v>
      </c>
      <c r="G5" s="545"/>
      <c r="H5" s="48">
        <v>2020</v>
      </c>
      <c r="I5" s="28"/>
      <c r="J5" s="28"/>
      <c r="K5" s="28"/>
      <c r="L5" s="28"/>
    </row>
    <row r="7" spans="1:33" ht="15" customHeight="1" x14ac:dyDescent="0.25">
      <c r="A7" s="58" t="s">
        <v>26</v>
      </c>
      <c r="B7" s="59"/>
      <c r="C7" s="64" t="s">
        <v>7</v>
      </c>
      <c r="D7" s="59" t="s">
        <v>8</v>
      </c>
      <c r="E7" s="60" t="s">
        <v>9</v>
      </c>
      <c r="F7" s="543" t="s">
        <v>1</v>
      </c>
      <c r="G7" s="543"/>
      <c r="H7" s="543"/>
      <c r="I7" s="543"/>
      <c r="J7" s="543"/>
      <c r="K7" s="543"/>
      <c r="L7" s="543"/>
    </row>
    <row r="8" spans="1:33" ht="15" customHeight="1" x14ac:dyDescent="0.25">
      <c r="A8" s="61" t="s">
        <v>25</v>
      </c>
      <c r="B8" s="62"/>
      <c r="C8" s="250" t="s">
        <v>28</v>
      </c>
      <c r="D8" s="249" t="s">
        <v>10</v>
      </c>
      <c r="E8" s="250"/>
      <c r="F8" s="391" t="s">
        <v>5</v>
      </c>
      <c r="G8" s="392" t="s">
        <v>11</v>
      </c>
      <c r="H8" s="393" t="s">
        <v>12</v>
      </c>
      <c r="I8" s="391" t="s">
        <v>13</v>
      </c>
      <c r="J8" s="391" t="s">
        <v>14</v>
      </c>
      <c r="K8" s="391" t="s">
        <v>19</v>
      </c>
      <c r="L8" s="394" t="s">
        <v>15</v>
      </c>
      <c r="M8" s="95"/>
      <c r="N8" s="95"/>
      <c r="O8" s="95"/>
      <c r="P8" s="95"/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95"/>
      <c r="AF8" s="95"/>
      <c r="AG8" s="95"/>
    </row>
    <row r="9" spans="1:33" ht="15" customHeight="1" x14ac:dyDescent="0.2">
      <c r="A9" s="74" t="s">
        <v>61</v>
      </c>
      <c r="B9" s="153"/>
      <c r="C9" s="250" t="s">
        <v>27</v>
      </c>
      <c r="D9" s="249"/>
      <c r="E9" s="250"/>
      <c r="F9" s="153"/>
      <c r="G9" s="395"/>
      <c r="H9" s="74" t="s">
        <v>16</v>
      </c>
      <c r="I9" s="153" t="s">
        <v>17</v>
      </c>
      <c r="J9" s="153" t="s">
        <v>18</v>
      </c>
      <c r="K9" s="153" t="s">
        <v>18</v>
      </c>
      <c r="L9" s="396"/>
      <c r="M9" s="95"/>
      <c r="N9" s="95"/>
      <c r="O9" s="95"/>
      <c r="P9" s="95"/>
      <c r="Q9" s="95"/>
      <c r="R9" s="95"/>
      <c r="S9" s="95"/>
      <c r="T9" s="95"/>
      <c r="U9" s="95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</row>
    <row r="10" spans="1:33" ht="15" customHeight="1" x14ac:dyDescent="0.2">
      <c r="A10" s="75"/>
      <c r="B10" s="154"/>
      <c r="C10" s="279"/>
      <c r="D10" s="253"/>
      <c r="E10" s="254"/>
      <c r="F10" s="154"/>
      <c r="G10" s="397"/>
      <c r="H10" s="75"/>
      <c r="I10" s="154"/>
      <c r="J10" s="154"/>
      <c r="K10" s="154"/>
      <c r="L10" s="398"/>
      <c r="M10" s="95"/>
      <c r="N10" s="95"/>
      <c r="O10" s="95"/>
      <c r="P10" s="95"/>
      <c r="Q10" s="95"/>
      <c r="R10" s="95"/>
      <c r="S10" s="95"/>
      <c r="T10" s="95"/>
      <c r="U10" s="95"/>
      <c r="V10" s="95"/>
      <c r="W10" s="95"/>
      <c r="X10" s="95"/>
      <c r="Y10" s="95"/>
      <c r="Z10" s="95"/>
      <c r="AA10" s="95"/>
      <c r="AB10" s="95"/>
      <c r="AC10" s="95"/>
      <c r="AD10" s="95"/>
      <c r="AE10" s="95"/>
      <c r="AF10" s="95"/>
      <c r="AG10" s="95"/>
    </row>
    <row r="11" spans="1:33" ht="24.75" customHeight="1" x14ac:dyDescent="0.2">
      <c r="A11" s="381" t="s">
        <v>61</v>
      </c>
      <c r="B11" s="152"/>
      <c r="C11" s="52" t="s">
        <v>20</v>
      </c>
      <c r="D11" s="383">
        <f>SUM('02'!AH9)</f>
        <v>19.5</v>
      </c>
      <c r="E11" s="464"/>
      <c r="F11" s="399"/>
      <c r="G11" s="435" t="s">
        <v>24</v>
      </c>
      <c r="H11" s="400"/>
      <c r="I11" s="171"/>
      <c r="J11" s="436"/>
      <c r="K11" s="400"/>
      <c r="L11" s="400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  <c r="Y11" s="95"/>
      <c r="Z11" s="95"/>
      <c r="AA11" s="95"/>
      <c r="AB11" s="95"/>
      <c r="AC11" s="95"/>
      <c r="AD11" s="95"/>
      <c r="AE11" s="95"/>
      <c r="AF11" s="95"/>
      <c r="AG11" s="95"/>
    </row>
    <row r="12" spans="1:33" ht="4.5" customHeight="1" x14ac:dyDescent="0.2">
      <c r="A12" s="6"/>
      <c r="B12" s="77"/>
      <c r="C12" s="52"/>
      <c r="D12" s="384"/>
      <c r="E12" s="465"/>
      <c r="F12" s="402"/>
      <c r="G12" s="435"/>
      <c r="H12" s="66"/>
      <c r="I12" s="421"/>
      <c r="J12" s="111"/>
      <c r="K12" s="66"/>
      <c r="L12" s="66"/>
      <c r="M12" s="95"/>
      <c r="N12" s="95"/>
      <c r="O12" s="95"/>
      <c r="P12" s="95"/>
      <c r="Q12" s="95"/>
      <c r="R12" s="95"/>
      <c r="S12" s="95"/>
      <c r="T12" s="95"/>
      <c r="U12" s="95"/>
      <c r="V12" s="95"/>
      <c r="W12" s="95"/>
      <c r="X12" s="95"/>
      <c r="Y12" s="95"/>
      <c r="Z12" s="95"/>
      <c r="AA12" s="95"/>
      <c r="AB12" s="95"/>
      <c r="AC12" s="95"/>
      <c r="AD12" s="95"/>
      <c r="AE12" s="95"/>
      <c r="AF12" s="95"/>
      <c r="AG12" s="95"/>
    </row>
    <row r="13" spans="1:33" ht="24.95" customHeight="1" x14ac:dyDescent="0.2">
      <c r="A13" s="381" t="s">
        <v>0</v>
      </c>
      <c r="B13" s="76"/>
      <c r="C13" s="52" t="s">
        <v>20</v>
      </c>
      <c r="D13" s="383">
        <f>SUM('02'!AH10)</f>
        <v>14.5</v>
      </c>
      <c r="E13" s="464"/>
      <c r="F13" s="403"/>
      <c r="G13" s="435" t="s">
        <v>24</v>
      </c>
      <c r="H13" s="400"/>
      <c r="I13" s="171"/>
      <c r="J13" s="65" t="s">
        <v>67</v>
      </c>
      <c r="K13" s="429"/>
      <c r="L13" s="400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5"/>
      <c r="AC13" s="95"/>
      <c r="AD13" s="95"/>
      <c r="AE13" s="95"/>
      <c r="AF13" s="95"/>
      <c r="AG13" s="95"/>
    </row>
    <row r="14" spans="1:33" ht="5.0999999999999996" customHeight="1" x14ac:dyDescent="0.2">
      <c r="A14" s="6"/>
      <c r="B14" s="77"/>
      <c r="C14" s="52"/>
      <c r="D14" s="384"/>
      <c r="E14" s="465"/>
      <c r="F14" s="402"/>
      <c r="G14" s="435"/>
      <c r="H14" s="66"/>
      <c r="I14" s="421"/>
      <c r="J14" s="111"/>
      <c r="K14" s="66"/>
      <c r="L14" s="66"/>
      <c r="M14" s="95"/>
      <c r="N14" s="95"/>
      <c r="O14" s="95"/>
      <c r="P14" s="95"/>
      <c r="Q14" s="95"/>
      <c r="R14" s="95"/>
      <c r="S14" s="95"/>
      <c r="T14" s="95"/>
      <c r="U14" s="95"/>
      <c r="V14" s="95"/>
      <c r="W14" s="95"/>
      <c r="X14" s="95"/>
      <c r="Y14" s="95"/>
      <c r="Z14" s="95"/>
      <c r="AA14" s="95"/>
      <c r="AB14" s="95"/>
      <c r="AC14" s="95"/>
      <c r="AD14" s="95"/>
      <c r="AE14" s="95"/>
      <c r="AF14" s="95"/>
      <c r="AG14" s="95"/>
    </row>
    <row r="15" spans="1:33" ht="24.95" customHeight="1" x14ac:dyDescent="0.2">
      <c r="A15" s="381" t="s">
        <v>57</v>
      </c>
      <c r="B15" s="76"/>
      <c r="C15" s="52" t="s">
        <v>20</v>
      </c>
      <c r="D15" s="384">
        <f>SUM('02'!AH11)</f>
        <v>19</v>
      </c>
      <c r="E15" s="465"/>
      <c r="F15" s="402"/>
      <c r="G15" s="435" t="s">
        <v>24</v>
      </c>
      <c r="H15" s="66"/>
      <c r="I15" s="421"/>
      <c r="J15" s="437"/>
      <c r="K15" s="400"/>
      <c r="L15" s="400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95"/>
    </row>
    <row r="16" spans="1:33" ht="5.0999999999999996" customHeight="1" x14ac:dyDescent="0.2">
      <c r="A16" s="2"/>
      <c r="B16" s="2"/>
      <c r="C16" s="2"/>
      <c r="D16" s="41"/>
      <c r="E16" s="471"/>
      <c r="F16" s="390"/>
      <c r="G16" s="435"/>
      <c r="H16" s="40"/>
      <c r="I16" s="438"/>
      <c r="J16" s="111"/>
      <c r="K16" s="66"/>
      <c r="L16" s="66"/>
    </row>
    <row r="17" spans="1:32" ht="24.95" customHeight="1" x14ac:dyDescent="0.2">
      <c r="A17" s="6" t="s">
        <v>46</v>
      </c>
      <c r="B17" s="77"/>
      <c r="C17" s="52" t="s">
        <v>20</v>
      </c>
      <c r="D17" s="383">
        <f>SUM('02'!AH12)</f>
        <v>6</v>
      </c>
      <c r="E17" s="466"/>
      <c r="F17" s="403"/>
      <c r="G17" s="435" t="s">
        <v>24</v>
      </c>
      <c r="H17" s="400"/>
      <c r="I17" s="171"/>
      <c r="J17" s="416">
        <v>43871</v>
      </c>
      <c r="K17" s="66"/>
      <c r="L17" s="66"/>
    </row>
    <row r="18" spans="1:32" ht="5.0999999999999996" customHeight="1" x14ac:dyDescent="0.2">
      <c r="A18" s="2"/>
      <c r="B18" s="2"/>
      <c r="C18" s="2"/>
      <c r="D18" s="41"/>
      <c r="E18" s="472"/>
      <c r="F18" s="390"/>
      <c r="G18" s="435"/>
      <c r="H18" s="40"/>
      <c r="I18" s="438"/>
      <c r="J18" s="111"/>
      <c r="K18" s="66"/>
      <c r="L18" s="66"/>
    </row>
    <row r="19" spans="1:32" ht="24.75" customHeight="1" x14ac:dyDescent="0.2">
      <c r="A19" s="6" t="s">
        <v>60</v>
      </c>
      <c r="B19" s="77"/>
      <c r="C19" s="52" t="s">
        <v>20</v>
      </c>
      <c r="D19" s="41">
        <f>SUM('02'!AH13)</f>
        <v>19.5</v>
      </c>
      <c r="E19" s="471">
        <v>1700</v>
      </c>
      <c r="F19" s="390"/>
      <c r="G19" s="435" t="s">
        <v>24</v>
      </c>
      <c r="H19" s="40"/>
      <c r="I19" s="438"/>
      <c r="J19" s="65"/>
      <c r="K19" s="400"/>
      <c r="L19" s="400"/>
    </row>
    <row r="20" spans="1:32" ht="5.0999999999999996" customHeight="1" x14ac:dyDescent="0.2">
      <c r="A20" s="6"/>
      <c r="B20" s="79"/>
      <c r="C20" s="52"/>
      <c r="D20" s="384"/>
      <c r="E20" s="467"/>
      <c r="F20" s="402"/>
      <c r="G20" s="435"/>
      <c r="H20" s="66"/>
      <c r="I20" s="421"/>
      <c r="J20" s="111"/>
      <c r="K20" s="66"/>
      <c r="L20" s="66"/>
    </row>
    <row r="21" spans="1:32" ht="24.95" customHeight="1" x14ac:dyDescent="0.2">
      <c r="A21" s="6" t="s">
        <v>62</v>
      </c>
      <c r="B21" s="77"/>
      <c r="C21" s="52" t="s">
        <v>20</v>
      </c>
      <c r="D21" s="384">
        <f>SUM('02'!AH14)</f>
        <v>17.5</v>
      </c>
      <c r="E21" s="467"/>
      <c r="F21" s="402"/>
      <c r="G21" s="435" t="s">
        <v>24</v>
      </c>
      <c r="H21" s="66"/>
      <c r="I21" s="421"/>
      <c r="J21" s="111"/>
      <c r="K21" s="66"/>
      <c r="L21" s="66"/>
      <c r="M21" s="95"/>
      <c r="N21" s="95"/>
      <c r="O21" s="95"/>
      <c r="P21" s="95"/>
      <c r="Q21" s="95"/>
      <c r="R21" s="95"/>
      <c r="S21" s="95"/>
      <c r="T21" s="95"/>
      <c r="U21" s="95"/>
      <c r="V21" s="95"/>
      <c r="W21" s="95"/>
      <c r="X21" s="95"/>
      <c r="Y21" s="95"/>
      <c r="Z21" s="95"/>
      <c r="AA21" s="95"/>
      <c r="AB21" s="95"/>
      <c r="AC21" s="95"/>
      <c r="AD21" s="95"/>
      <c r="AE21" s="95"/>
      <c r="AF21" s="95"/>
    </row>
    <row r="22" spans="1:32" ht="5.0999999999999996" customHeight="1" x14ac:dyDescent="0.2">
      <c r="A22" s="382"/>
      <c r="B22" s="77"/>
      <c r="C22" s="52"/>
      <c r="D22" s="384"/>
      <c r="E22" s="465"/>
      <c r="F22" s="402"/>
      <c r="G22" s="435"/>
      <c r="H22" s="66"/>
      <c r="I22" s="421"/>
      <c r="J22" s="111"/>
      <c r="K22" s="66"/>
      <c r="L22" s="66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</row>
    <row r="23" spans="1:32" ht="24.95" customHeight="1" x14ac:dyDescent="0.2">
      <c r="A23" s="6" t="s">
        <v>3</v>
      </c>
      <c r="B23" s="78"/>
      <c r="C23" s="52" t="s">
        <v>20</v>
      </c>
      <c r="D23" s="450">
        <f>SUM('02'!AH41)</f>
        <v>22</v>
      </c>
      <c r="E23" s="464"/>
      <c r="F23" s="403"/>
      <c r="G23" s="435" t="s">
        <v>24</v>
      </c>
      <c r="H23" s="400"/>
      <c r="I23" s="171"/>
      <c r="J23" s="401"/>
      <c r="K23" s="400"/>
      <c r="L23" s="400"/>
      <c r="M23" s="95"/>
      <c r="N23" s="95"/>
      <c r="O23" s="95"/>
      <c r="P23" s="95"/>
      <c r="Q23" s="95"/>
      <c r="R23" s="95"/>
      <c r="S23" s="95"/>
      <c r="T23" s="95"/>
      <c r="U23" s="95"/>
      <c r="V23" s="95"/>
      <c r="W23" s="95"/>
      <c r="X23" s="95"/>
      <c r="Y23" s="95"/>
      <c r="Z23" s="95"/>
      <c r="AA23" s="95"/>
      <c r="AB23" s="95"/>
      <c r="AC23" s="95"/>
      <c r="AD23" s="95"/>
      <c r="AE23" s="95"/>
      <c r="AF23" s="95"/>
    </row>
    <row r="24" spans="1:32" ht="5.0999999999999996" customHeight="1" x14ac:dyDescent="0.2">
      <c r="A24" s="227"/>
      <c r="B24" s="77"/>
      <c r="C24" s="52"/>
      <c r="D24" s="384"/>
      <c r="E24" s="465"/>
      <c r="F24" s="402"/>
      <c r="G24" s="435"/>
      <c r="H24" s="66"/>
      <c r="I24" s="421"/>
      <c r="J24" s="111"/>
      <c r="K24" s="66"/>
      <c r="L24" s="66"/>
      <c r="M24" s="95"/>
      <c r="N24" s="95"/>
      <c r="O24" s="95"/>
      <c r="P24" s="95"/>
      <c r="Q24" s="95"/>
      <c r="R24" s="95"/>
      <c r="S24" s="95"/>
      <c r="T24" s="95"/>
      <c r="U24" s="95"/>
      <c r="V24" s="95"/>
      <c r="W24" s="95"/>
      <c r="X24" s="95"/>
      <c r="Y24" s="95"/>
      <c r="Z24" s="95"/>
      <c r="AA24" s="95"/>
      <c r="AB24" s="95"/>
      <c r="AC24" s="95"/>
      <c r="AD24" s="95"/>
      <c r="AE24" s="95"/>
      <c r="AF24" s="95"/>
    </row>
    <row r="25" spans="1:32" ht="24.95" customHeight="1" x14ac:dyDescent="0.2">
      <c r="A25" s="6" t="s">
        <v>56</v>
      </c>
      <c r="B25" s="77"/>
      <c r="C25" s="52" t="s">
        <v>20</v>
      </c>
      <c r="D25" s="451">
        <f>SUM('02'!AH43)</f>
        <v>24.5</v>
      </c>
      <c r="E25" s="465"/>
      <c r="F25" s="402"/>
      <c r="G25" s="435" t="s">
        <v>24</v>
      </c>
      <c r="H25" s="66"/>
      <c r="I25" s="439"/>
      <c r="J25" s="111"/>
      <c r="K25" s="66"/>
      <c r="L25" s="66"/>
      <c r="M25" s="95"/>
      <c r="N25" s="95"/>
      <c r="O25" s="95"/>
      <c r="P25" s="95"/>
      <c r="Q25" s="95"/>
      <c r="R25" s="95"/>
      <c r="S25" s="95"/>
      <c r="T25" s="95"/>
      <c r="U25" s="95"/>
      <c r="V25" s="95"/>
      <c r="W25" s="95"/>
      <c r="X25" s="95"/>
      <c r="Y25" s="95"/>
      <c r="Z25" s="95"/>
      <c r="AA25" s="95"/>
      <c r="AB25" s="95"/>
      <c r="AC25" s="95"/>
      <c r="AD25" s="95"/>
      <c r="AE25" s="95"/>
      <c r="AF25" s="95"/>
    </row>
    <row r="26" spans="1:32" ht="5.0999999999999996" customHeight="1" x14ac:dyDescent="0.2">
      <c r="A26" s="46"/>
      <c r="B26" s="77"/>
      <c r="C26" s="52"/>
      <c r="D26" s="384"/>
      <c r="E26" s="465"/>
      <c r="F26" s="402"/>
      <c r="G26" s="435"/>
      <c r="H26" s="66"/>
      <c r="I26" s="421"/>
      <c r="J26" s="111"/>
      <c r="K26" s="66"/>
      <c r="L26" s="66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  <c r="Z26" s="95"/>
      <c r="AA26" s="95"/>
      <c r="AB26" s="95"/>
      <c r="AC26" s="95"/>
      <c r="AD26" s="95"/>
      <c r="AE26" s="95"/>
      <c r="AF26" s="95"/>
    </row>
    <row r="27" spans="1:32" ht="24.75" customHeight="1" x14ac:dyDescent="0.2">
      <c r="A27" s="6" t="s">
        <v>59</v>
      </c>
      <c r="B27" s="76"/>
      <c r="C27" s="53" t="s">
        <v>20</v>
      </c>
      <c r="D27" s="453">
        <f>SUM('02'!AH42)</f>
        <v>20</v>
      </c>
      <c r="E27" s="468">
        <v>500</v>
      </c>
      <c r="F27" s="403"/>
      <c r="G27" s="435" t="s">
        <v>24</v>
      </c>
      <c r="H27" s="400"/>
      <c r="I27" s="171"/>
      <c r="J27" s="401">
        <v>43866</v>
      </c>
      <c r="K27" s="400"/>
      <c r="L27" s="400"/>
      <c r="M27" s="95"/>
      <c r="N27" s="95"/>
      <c r="O27" s="95"/>
      <c r="P27" s="95"/>
      <c r="Q27" s="95"/>
      <c r="R27" s="95"/>
      <c r="S27" s="95"/>
      <c r="T27" s="95"/>
      <c r="U27" s="95"/>
      <c r="V27" s="95"/>
      <c r="W27" s="95"/>
      <c r="X27" s="95"/>
      <c r="Y27" s="95"/>
      <c r="Z27" s="95"/>
      <c r="AA27" s="95"/>
      <c r="AB27" s="95"/>
      <c r="AC27" s="95"/>
      <c r="AD27" s="95"/>
      <c r="AE27" s="95"/>
      <c r="AF27" s="95"/>
    </row>
    <row r="28" spans="1:32" ht="5.0999999999999996" customHeight="1" x14ac:dyDescent="0.2">
      <c r="A28" s="6"/>
      <c r="B28" s="77"/>
      <c r="C28" s="53"/>
      <c r="D28" s="384"/>
      <c r="E28" s="465"/>
      <c r="F28" s="402"/>
      <c r="G28" s="435"/>
      <c r="H28" s="66"/>
      <c r="I28" s="66"/>
      <c r="J28" s="111"/>
      <c r="K28" s="66"/>
      <c r="L28" s="66"/>
      <c r="M28" s="95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95"/>
      <c r="Y28" s="95"/>
      <c r="Z28" s="95"/>
      <c r="AA28" s="95"/>
      <c r="AB28" s="95"/>
      <c r="AC28" s="95"/>
      <c r="AD28" s="95"/>
      <c r="AE28" s="95"/>
      <c r="AF28" s="95"/>
    </row>
    <row r="29" spans="1:32" s="7" customFormat="1" ht="24.95" customHeight="1" x14ac:dyDescent="0.2">
      <c r="A29" s="381" t="s">
        <v>63</v>
      </c>
      <c r="B29" s="76"/>
      <c r="C29" s="53" t="s">
        <v>20</v>
      </c>
      <c r="D29" s="453">
        <f>SUM('02'!AH44)</f>
        <v>19.5</v>
      </c>
      <c r="E29" s="468">
        <v>500</v>
      </c>
      <c r="F29" s="403"/>
      <c r="G29" s="435"/>
      <c r="H29" s="463"/>
      <c r="I29" s="66"/>
      <c r="J29" s="401">
        <v>43878</v>
      </c>
      <c r="K29" s="66"/>
      <c r="L29" s="66"/>
    </row>
    <row r="30" spans="1:32" ht="5.0999999999999996" customHeight="1" x14ac:dyDescent="0.2">
      <c r="A30" s="151"/>
      <c r="B30" s="76"/>
      <c r="C30" s="440"/>
      <c r="D30" s="384"/>
      <c r="E30" s="469"/>
      <c r="F30" s="66"/>
      <c r="G30" s="418"/>
      <c r="H30" s="66"/>
      <c r="I30" s="66"/>
      <c r="J30" s="73"/>
      <c r="K30" s="66"/>
      <c r="L30" s="66"/>
    </row>
    <row r="31" spans="1:32" ht="24" customHeight="1" x14ac:dyDescent="0.2">
      <c r="A31" s="233"/>
      <c r="B31" s="76"/>
      <c r="C31" s="440"/>
      <c r="D31" s="384"/>
      <c r="E31" s="469"/>
      <c r="F31" s="66"/>
      <c r="G31" s="435"/>
      <c r="H31" s="66"/>
      <c r="I31" s="66"/>
      <c r="J31" s="420"/>
      <c r="K31" s="66"/>
      <c r="L31" s="66"/>
    </row>
    <row r="32" spans="1:32" ht="6" customHeight="1" x14ac:dyDescent="0.2">
      <c r="A32" s="77"/>
      <c r="B32" s="77"/>
      <c r="C32" s="52"/>
      <c r="D32" s="49"/>
      <c r="E32" s="470"/>
      <c r="F32" s="135"/>
      <c r="G32" s="55"/>
      <c r="H32" s="50"/>
      <c r="I32" s="135"/>
      <c r="J32" s="136"/>
      <c r="K32" s="50"/>
      <c r="L32" s="50"/>
    </row>
    <row r="33" spans="1:33" ht="7.5" customHeight="1" x14ac:dyDescent="0.25">
      <c r="A33" s="117"/>
      <c r="B33" s="117"/>
      <c r="C33" s="116"/>
      <c r="D33" s="113"/>
      <c r="E33" s="137"/>
      <c r="F33" s="118"/>
      <c r="G33" s="147"/>
      <c r="H33" s="148"/>
      <c r="I33" s="149"/>
      <c r="J33" s="120"/>
      <c r="K33" s="51"/>
      <c r="L33" s="51"/>
    </row>
    <row r="34" spans="1:33" ht="5.0999999999999996" customHeight="1" x14ac:dyDescent="0.2">
      <c r="A34" s="112"/>
      <c r="B34" s="112"/>
      <c r="C34" s="116"/>
      <c r="D34" s="113"/>
      <c r="E34" s="114"/>
      <c r="F34" s="118"/>
      <c r="G34" s="115"/>
      <c r="H34" s="51"/>
      <c r="I34" s="51"/>
      <c r="J34" s="119"/>
      <c r="K34" s="51"/>
      <c r="L34" s="51"/>
    </row>
    <row r="35" spans="1:33" ht="28.5" customHeight="1" x14ac:dyDescent="0.2">
      <c r="A35" s="73"/>
      <c r="B35" s="73"/>
    </row>
    <row r="36" spans="1:33" x14ac:dyDescent="0.2">
      <c r="A36" s="73"/>
      <c r="B36" s="73"/>
    </row>
    <row r="37" spans="1:33" x14ac:dyDescent="0.2">
      <c r="A37" s="73"/>
      <c r="B37" s="73"/>
    </row>
    <row r="38" spans="1:33" x14ac:dyDescent="0.2">
      <c r="A38" s="73"/>
      <c r="B38" s="73"/>
    </row>
    <row r="39" spans="1:33" x14ac:dyDescent="0.2">
      <c r="A39" s="73"/>
      <c r="B39" s="73"/>
    </row>
    <row r="40" spans="1:33" x14ac:dyDescent="0.2">
      <c r="A40" s="73"/>
      <c r="B40" s="73"/>
      <c r="C40" s="95"/>
      <c r="D40" s="95"/>
      <c r="E40" s="95"/>
      <c r="F40" s="95"/>
      <c r="G40" s="95"/>
      <c r="H40" s="95"/>
      <c r="I40" s="95"/>
      <c r="J40" s="95"/>
      <c r="K40" s="95"/>
      <c r="L40" s="95"/>
      <c r="M40" s="95"/>
      <c r="N40" s="95"/>
      <c r="O40" s="95"/>
      <c r="P40" s="95"/>
      <c r="Q40" s="95"/>
      <c r="R40" s="95"/>
      <c r="S40" s="95"/>
      <c r="T40" s="95"/>
      <c r="U40" s="95"/>
      <c r="V40" s="95"/>
      <c r="W40" s="95"/>
      <c r="X40" s="95"/>
      <c r="Y40" s="95"/>
      <c r="Z40" s="95"/>
      <c r="AA40" s="95"/>
      <c r="AB40" s="95"/>
      <c r="AC40" s="95"/>
      <c r="AD40" s="95"/>
      <c r="AE40" s="95"/>
      <c r="AF40" s="95"/>
      <c r="AG40" s="95"/>
    </row>
    <row r="41" spans="1:33" x14ac:dyDescent="0.2">
      <c r="A41" s="73"/>
      <c r="B41" s="73"/>
      <c r="C41" s="95"/>
      <c r="D41" s="95"/>
      <c r="E41" s="95"/>
      <c r="F41" s="95"/>
      <c r="G41" s="95"/>
      <c r="H41" s="95"/>
      <c r="I41" s="95"/>
      <c r="J41" s="95"/>
      <c r="K41" s="95"/>
      <c r="L41" s="95"/>
      <c r="M41" s="95"/>
      <c r="N41" s="95"/>
      <c r="O41" s="95"/>
      <c r="P41" s="95"/>
      <c r="Q41" s="95"/>
      <c r="R41" s="95"/>
      <c r="S41" s="95"/>
      <c r="T41" s="95"/>
      <c r="U41" s="95"/>
      <c r="V41" s="95"/>
      <c r="W41" s="95"/>
      <c r="X41" s="95"/>
      <c r="Y41" s="95"/>
      <c r="Z41" s="95"/>
      <c r="AA41" s="95"/>
      <c r="AB41" s="95"/>
      <c r="AC41" s="95"/>
      <c r="AD41" s="95"/>
      <c r="AE41" s="95"/>
      <c r="AF41" s="95"/>
      <c r="AG41" s="95"/>
    </row>
  </sheetData>
  <mergeCells count="2">
    <mergeCell ref="F5:G5"/>
    <mergeCell ref="F7:L7"/>
  </mergeCells>
  <dataValidations count="2">
    <dataValidation type="list" allowBlank="1" showInputMessage="1" showErrorMessage="1" sqref="F5:G5" xr:uid="{00000000-0002-0000-0300-000000000000}">
      <formula1>"JANVIER,FEVRIER,MARS,AVRIL,MAI,JUIN,JUILLET,AOUT,SEPTEMBRE,OCTOBRE,NOVEMBRE,DECEMBRE"</formula1>
    </dataValidation>
    <dataValidation type="list" allowBlank="1" showInputMessage="1" showErrorMessage="1" sqref="H5" xr:uid="{00000000-0002-0000-0300-000001000000}">
      <formula1>"2013,2014,2015,2016,2017,2018,2019,2020,2021,2022,2023,2024,2025"</formula1>
    </dataValidation>
  </dataValidations>
  <pageMargins left="3.937007874015748E-2" right="3.937007874015748E-2" top="0.74803149606299213" bottom="0.74803149606299213" header="0.31496062992125984" footer="0.31496062992125984"/>
  <pageSetup paperSize="9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I60"/>
  <sheetViews>
    <sheetView topLeftCell="A4" workbookViewId="0">
      <selection activeCell="M32" sqref="M32"/>
    </sheetView>
  </sheetViews>
  <sheetFormatPr baseColWidth="10" defaultRowHeight="12.75" x14ac:dyDescent="0.2"/>
  <cols>
    <col min="1" max="1" width="9.42578125" customWidth="1"/>
    <col min="2" max="2" width="5.28515625" customWidth="1"/>
    <col min="3" max="33" width="4" customWidth="1"/>
    <col min="34" max="34" width="3.7109375" customWidth="1"/>
    <col min="35" max="35" width="4.28515625" customWidth="1"/>
  </cols>
  <sheetData>
    <row r="1" spans="1:35" ht="12.75" customHeight="1" x14ac:dyDescent="0.2">
      <c r="A1" t="s">
        <v>5</v>
      </c>
      <c r="C1" s="3"/>
      <c r="E1" s="12"/>
      <c r="F1" s="11"/>
      <c r="G1" s="11"/>
      <c r="H1" s="11"/>
    </row>
    <row r="2" spans="1:35" ht="12.75" customHeight="1" x14ac:dyDescent="0.2">
      <c r="A2" t="s">
        <v>4</v>
      </c>
      <c r="C2" s="4"/>
      <c r="E2" s="13"/>
      <c r="F2" s="11"/>
      <c r="G2" s="11"/>
      <c r="H2" s="11"/>
    </row>
    <row r="3" spans="1:35" ht="12.75" customHeight="1" x14ac:dyDescent="0.2">
      <c r="A3" t="s">
        <v>6</v>
      </c>
      <c r="C3" s="5"/>
      <c r="D3" s="1"/>
      <c r="E3" s="1"/>
      <c r="F3" s="540" t="s">
        <v>39</v>
      </c>
      <c r="G3" s="542"/>
      <c r="H3" s="540" t="s">
        <v>40</v>
      </c>
      <c r="I3" s="540"/>
      <c r="J3" s="540"/>
    </row>
    <row r="4" spans="1:35" ht="12.75" customHeight="1" x14ac:dyDescent="0.2">
      <c r="D4" s="1"/>
      <c r="E4" s="1"/>
      <c r="F4" s="541">
        <v>2020</v>
      </c>
      <c r="G4" s="542"/>
      <c r="H4" s="540">
        <v>3</v>
      </c>
      <c r="I4" s="540"/>
      <c r="J4" s="540"/>
      <c r="M4" s="534" t="str">
        <f>PROPER(TEXT(DATE($F$4,H$4,1),"mmmm"))</f>
        <v>Mars</v>
      </c>
      <c r="N4" s="535"/>
      <c r="O4" s="535"/>
      <c r="P4" s="535"/>
      <c r="Q4" s="535"/>
      <c r="R4" s="535"/>
      <c r="S4" s="536"/>
      <c r="W4" s="30"/>
    </row>
    <row r="5" spans="1:35" ht="12.75" customHeight="1" x14ac:dyDescent="0.2">
      <c r="D5" s="1"/>
      <c r="E5" s="1"/>
      <c r="F5" s="1"/>
      <c r="G5" s="1"/>
      <c r="H5" s="1"/>
      <c r="I5" s="1"/>
      <c r="J5" s="1"/>
      <c r="M5" s="537"/>
      <c r="N5" s="538"/>
      <c r="O5" s="538"/>
      <c r="P5" s="538"/>
      <c r="Q5" s="538"/>
      <c r="R5" s="538"/>
      <c r="S5" s="539"/>
    </row>
    <row r="6" spans="1:35" ht="12.75" customHeight="1" x14ac:dyDescent="0.2">
      <c r="D6" s="1"/>
      <c r="E6" s="1"/>
      <c r="F6" s="1"/>
      <c r="G6" s="1"/>
      <c r="H6" s="1"/>
      <c r="I6" s="1"/>
      <c r="J6" s="1"/>
    </row>
    <row r="7" spans="1:35" ht="12.75" customHeight="1" x14ac:dyDescent="0.2">
      <c r="C7" s="36">
        <f>DATE(F4,H4,1)</f>
        <v>43891</v>
      </c>
      <c r="D7" s="36">
        <f t="shared" ref="D7:S8" si="0">C7+1</f>
        <v>43892</v>
      </c>
      <c r="E7" s="36">
        <f t="shared" si="0"/>
        <v>43893</v>
      </c>
      <c r="F7" s="36">
        <f>E7+1</f>
        <v>43894</v>
      </c>
      <c r="G7" s="36">
        <f t="shared" ref="G7:V7" si="1">F7+1</f>
        <v>43895</v>
      </c>
      <c r="H7" s="36">
        <f t="shared" si="1"/>
        <v>43896</v>
      </c>
      <c r="I7" s="36">
        <f t="shared" si="1"/>
        <v>43897</v>
      </c>
      <c r="J7" s="36">
        <f t="shared" si="1"/>
        <v>43898</v>
      </c>
      <c r="K7" s="36">
        <f t="shared" si="1"/>
        <v>43899</v>
      </c>
      <c r="L7" s="36">
        <f t="shared" si="1"/>
        <v>43900</v>
      </c>
      <c r="M7" s="36">
        <f t="shared" si="1"/>
        <v>43901</v>
      </c>
      <c r="N7" s="36">
        <f t="shared" si="1"/>
        <v>43902</v>
      </c>
      <c r="O7" s="36">
        <f t="shared" si="1"/>
        <v>43903</v>
      </c>
      <c r="P7" s="36">
        <f t="shared" si="1"/>
        <v>43904</v>
      </c>
      <c r="Q7" s="36">
        <f t="shared" si="1"/>
        <v>43905</v>
      </c>
      <c r="R7" s="36">
        <f t="shared" si="1"/>
        <v>43906</v>
      </c>
      <c r="S7" s="36">
        <f t="shared" si="1"/>
        <v>43907</v>
      </c>
      <c r="T7" s="36">
        <f t="shared" si="1"/>
        <v>43908</v>
      </c>
      <c r="U7" s="36">
        <f t="shared" si="1"/>
        <v>43909</v>
      </c>
      <c r="V7" s="36">
        <f t="shared" si="1"/>
        <v>43910</v>
      </c>
      <c r="W7" s="36">
        <f t="shared" ref="T7:AD8" si="2">V7+1</f>
        <v>43911</v>
      </c>
      <c r="X7" s="36">
        <f t="shared" si="2"/>
        <v>43912</v>
      </c>
      <c r="Y7" s="36">
        <f t="shared" si="2"/>
        <v>43913</v>
      </c>
      <c r="Z7" s="36">
        <f t="shared" si="2"/>
        <v>43914</v>
      </c>
      <c r="AA7" s="36">
        <f t="shared" si="2"/>
        <v>43915</v>
      </c>
      <c r="AB7" s="36">
        <f t="shared" si="2"/>
        <v>43916</v>
      </c>
      <c r="AC7" s="36">
        <f t="shared" si="2"/>
        <v>43917</v>
      </c>
      <c r="AD7" s="36">
        <f t="shared" si="2"/>
        <v>43918</v>
      </c>
      <c r="AE7" s="36">
        <f t="shared" ref="AE7:AG8" si="3">IF(AD7="","",IF(MONTH(AD7+1)=MONTH(AD7),AD7+1,""))</f>
        <v>43919</v>
      </c>
      <c r="AF7" s="36">
        <f t="shared" si="3"/>
        <v>43920</v>
      </c>
      <c r="AG7" s="36">
        <f t="shared" si="3"/>
        <v>43921</v>
      </c>
    </row>
    <row r="8" spans="1:35" ht="24.95" customHeight="1" x14ac:dyDescent="0.2">
      <c r="A8" s="70" t="s">
        <v>41</v>
      </c>
      <c r="B8" s="185"/>
      <c r="C8" s="98">
        <f>DATE(F4,H4,1)</f>
        <v>43891</v>
      </c>
      <c r="D8" s="99">
        <f t="shared" si="0"/>
        <v>43892</v>
      </c>
      <c r="E8" s="99">
        <f t="shared" si="0"/>
        <v>43893</v>
      </c>
      <c r="F8" s="99">
        <f>E8+1</f>
        <v>43894</v>
      </c>
      <c r="G8" s="99">
        <f t="shared" si="0"/>
        <v>43895</v>
      </c>
      <c r="H8" s="99">
        <f t="shared" si="0"/>
        <v>43896</v>
      </c>
      <c r="I8" s="99">
        <f t="shared" si="0"/>
        <v>43897</v>
      </c>
      <c r="J8" s="100">
        <f t="shared" si="0"/>
        <v>43898</v>
      </c>
      <c r="K8" s="99">
        <f t="shared" si="0"/>
        <v>43899</v>
      </c>
      <c r="L8" s="99">
        <f t="shared" si="0"/>
        <v>43900</v>
      </c>
      <c r="M8" s="99">
        <f t="shared" si="0"/>
        <v>43901</v>
      </c>
      <c r="N8" s="99">
        <f t="shared" si="0"/>
        <v>43902</v>
      </c>
      <c r="O8" s="99">
        <f t="shared" si="0"/>
        <v>43903</v>
      </c>
      <c r="P8" s="99">
        <f t="shared" si="0"/>
        <v>43904</v>
      </c>
      <c r="Q8" s="99">
        <f t="shared" si="0"/>
        <v>43905</v>
      </c>
      <c r="R8" s="99">
        <f t="shared" si="0"/>
        <v>43906</v>
      </c>
      <c r="S8" s="99">
        <f t="shared" si="0"/>
        <v>43907</v>
      </c>
      <c r="T8" s="99">
        <f t="shared" si="2"/>
        <v>43908</v>
      </c>
      <c r="U8" s="99">
        <f t="shared" si="2"/>
        <v>43909</v>
      </c>
      <c r="V8" s="99">
        <f t="shared" si="2"/>
        <v>43910</v>
      </c>
      <c r="W8" s="100">
        <f t="shared" si="2"/>
        <v>43911</v>
      </c>
      <c r="X8" s="99">
        <f t="shared" si="2"/>
        <v>43912</v>
      </c>
      <c r="Y8" s="99">
        <f t="shared" si="2"/>
        <v>43913</v>
      </c>
      <c r="Z8" s="99">
        <f t="shared" si="2"/>
        <v>43914</v>
      </c>
      <c r="AA8" s="99">
        <f t="shared" si="2"/>
        <v>43915</v>
      </c>
      <c r="AB8" s="99">
        <f t="shared" si="2"/>
        <v>43916</v>
      </c>
      <c r="AC8" s="99">
        <f t="shared" si="2"/>
        <v>43917</v>
      </c>
      <c r="AD8" s="99">
        <f>AC8+1</f>
        <v>43918</v>
      </c>
      <c r="AE8" s="99">
        <f t="shared" si="3"/>
        <v>43919</v>
      </c>
      <c r="AF8" s="99">
        <f t="shared" si="3"/>
        <v>43920</v>
      </c>
      <c r="AG8" s="99">
        <f t="shared" si="3"/>
        <v>43921</v>
      </c>
      <c r="AH8" s="192"/>
      <c r="AI8" s="193"/>
    </row>
    <row r="9" spans="1:35" ht="24.95" customHeight="1" x14ac:dyDescent="0.2">
      <c r="A9" s="93" t="s">
        <v>61</v>
      </c>
      <c r="B9" s="186"/>
      <c r="C9" s="265"/>
      <c r="D9" s="102">
        <v>1</v>
      </c>
      <c r="E9" s="102">
        <v>1</v>
      </c>
      <c r="F9" s="102">
        <v>1</v>
      </c>
      <c r="G9" s="102">
        <v>1</v>
      </c>
      <c r="H9" s="102">
        <v>1</v>
      </c>
      <c r="I9" s="102"/>
      <c r="J9" s="102"/>
      <c r="K9" s="102">
        <v>1</v>
      </c>
      <c r="L9" s="102">
        <v>1</v>
      </c>
      <c r="M9" s="102">
        <v>1</v>
      </c>
      <c r="N9" s="102">
        <v>1</v>
      </c>
      <c r="O9" s="102">
        <v>1</v>
      </c>
      <c r="P9" s="102"/>
      <c r="Q9" s="102"/>
      <c r="R9" s="102">
        <v>1</v>
      </c>
      <c r="S9" s="102">
        <v>1</v>
      </c>
      <c r="T9" s="102">
        <v>1.5</v>
      </c>
      <c r="U9" s="102"/>
      <c r="V9" s="102"/>
      <c r="W9" s="102"/>
      <c r="X9" s="102"/>
      <c r="Y9" s="102"/>
      <c r="Z9" s="102"/>
      <c r="AA9" s="102"/>
      <c r="AB9" s="102"/>
      <c r="AC9" s="102"/>
      <c r="AD9" s="102"/>
      <c r="AE9" s="102"/>
      <c r="AF9" s="102"/>
      <c r="AG9" s="102"/>
      <c r="AH9" s="194">
        <f>SUM(C9:AG9)</f>
        <v>13.5</v>
      </c>
      <c r="AI9" s="193"/>
    </row>
    <row r="10" spans="1:35" ht="24.95" customHeight="1" x14ac:dyDescent="0.2">
      <c r="A10" s="97" t="s">
        <v>55</v>
      </c>
      <c r="B10" s="186"/>
      <c r="C10" s="265"/>
      <c r="D10" s="102">
        <v>1</v>
      </c>
      <c r="E10" s="102">
        <v>-2</v>
      </c>
      <c r="F10" s="102">
        <v>1</v>
      </c>
      <c r="G10" s="102">
        <v>1</v>
      </c>
      <c r="H10" s="102">
        <v>1</v>
      </c>
      <c r="I10" s="102"/>
      <c r="J10" s="102"/>
      <c r="K10" s="102">
        <v>1</v>
      </c>
      <c r="L10" s="102">
        <v>1</v>
      </c>
      <c r="M10" s="102">
        <v>1</v>
      </c>
      <c r="N10" s="102">
        <v>1</v>
      </c>
      <c r="O10" s="102">
        <v>1</v>
      </c>
      <c r="P10" s="102"/>
      <c r="Q10" s="102"/>
      <c r="R10" s="102">
        <v>1</v>
      </c>
      <c r="S10" s="102">
        <v>1</v>
      </c>
      <c r="T10" s="102">
        <v>1</v>
      </c>
      <c r="U10" s="102"/>
      <c r="V10" s="102"/>
      <c r="W10" s="102"/>
      <c r="X10" s="102"/>
      <c r="Y10" s="102"/>
      <c r="Z10" s="102"/>
      <c r="AA10" s="102"/>
      <c r="AB10" s="102"/>
      <c r="AC10" s="102"/>
      <c r="AD10" s="102"/>
      <c r="AE10" s="102"/>
      <c r="AF10" s="102"/>
      <c r="AG10" s="102"/>
      <c r="AH10" s="194">
        <f t="shared" ref="AH10:AH15" si="4">SUM(C10:AG10)</f>
        <v>10</v>
      </c>
      <c r="AI10" s="193"/>
    </row>
    <row r="11" spans="1:35" ht="24.95" customHeight="1" x14ac:dyDescent="0.2">
      <c r="A11" s="97" t="s">
        <v>57</v>
      </c>
      <c r="B11" s="186"/>
      <c r="C11" s="265"/>
      <c r="D11" s="102">
        <v>1</v>
      </c>
      <c r="E11" s="102">
        <v>1</v>
      </c>
      <c r="F11" s="102">
        <v>1</v>
      </c>
      <c r="G11" s="102"/>
      <c r="H11" s="102"/>
      <c r="I11" s="102"/>
      <c r="J11" s="102"/>
      <c r="K11" s="102"/>
      <c r="L11" s="102">
        <v>1</v>
      </c>
      <c r="M11" s="102">
        <v>1</v>
      </c>
      <c r="N11" s="102"/>
      <c r="O11" s="102"/>
      <c r="P11" s="102"/>
      <c r="Q11" s="102"/>
      <c r="R11" s="102">
        <v>0.5</v>
      </c>
      <c r="S11" s="102">
        <v>1</v>
      </c>
      <c r="T11" s="102">
        <v>-4</v>
      </c>
      <c r="U11" s="102"/>
      <c r="V11" s="102"/>
      <c r="W11" s="102"/>
      <c r="X11" s="102"/>
      <c r="Y11" s="102"/>
      <c r="Z11" s="102"/>
      <c r="AA11" s="102"/>
      <c r="AB11" s="102"/>
      <c r="AC11" s="102"/>
      <c r="AD11" s="102"/>
      <c r="AE11" s="102"/>
      <c r="AF11" s="102"/>
      <c r="AG11" s="102"/>
      <c r="AH11" s="194">
        <f t="shared" si="4"/>
        <v>2.5</v>
      </c>
      <c r="AI11" s="193"/>
    </row>
    <row r="12" spans="1:35" ht="24.95" customHeight="1" x14ac:dyDescent="0.2">
      <c r="A12" s="93" t="s">
        <v>54</v>
      </c>
      <c r="B12" s="186"/>
      <c r="C12" s="265"/>
      <c r="D12" s="102"/>
      <c r="E12" s="102"/>
      <c r="F12" s="102"/>
      <c r="G12" s="102"/>
      <c r="H12" s="102"/>
      <c r="I12" s="102"/>
      <c r="J12" s="102"/>
      <c r="K12" s="102"/>
      <c r="L12" s="102"/>
      <c r="M12" s="102"/>
      <c r="N12" s="102"/>
      <c r="O12" s="102"/>
      <c r="P12" s="102"/>
      <c r="Q12" s="102"/>
      <c r="R12" s="102"/>
      <c r="S12" s="102"/>
      <c r="T12" s="102"/>
      <c r="U12" s="102"/>
      <c r="V12" s="102"/>
      <c r="W12" s="102"/>
      <c r="X12" s="102"/>
      <c r="Y12" s="102"/>
      <c r="Z12" s="102"/>
      <c r="AA12" s="102"/>
      <c r="AB12" s="102"/>
      <c r="AC12" s="102"/>
      <c r="AD12" s="102"/>
      <c r="AE12" s="102"/>
      <c r="AF12" s="102"/>
      <c r="AG12" s="102"/>
      <c r="AH12" s="194">
        <f t="shared" si="4"/>
        <v>0</v>
      </c>
      <c r="AI12" s="193"/>
    </row>
    <row r="13" spans="1:35" ht="24.95" customHeight="1" x14ac:dyDescent="0.2">
      <c r="A13" s="93" t="s">
        <v>60</v>
      </c>
      <c r="B13" s="186"/>
      <c r="C13" s="265"/>
      <c r="D13" s="102">
        <v>1</v>
      </c>
      <c r="E13" s="102">
        <v>1</v>
      </c>
      <c r="F13" s="102">
        <v>-3</v>
      </c>
      <c r="G13" s="102">
        <v>1</v>
      </c>
      <c r="H13" s="102">
        <v>1</v>
      </c>
      <c r="I13" s="102"/>
      <c r="J13" s="102"/>
      <c r="K13" s="102">
        <v>1</v>
      </c>
      <c r="L13" s="102">
        <v>1</v>
      </c>
      <c r="M13" s="102">
        <v>1</v>
      </c>
      <c r="N13" s="102">
        <v>2</v>
      </c>
      <c r="O13" s="102">
        <v>1</v>
      </c>
      <c r="P13" s="102"/>
      <c r="Q13" s="102"/>
      <c r="R13" s="102"/>
      <c r="S13" s="102">
        <v>1</v>
      </c>
      <c r="T13" s="102">
        <v>1</v>
      </c>
      <c r="U13" s="102"/>
      <c r="V13" s="102"/>
      <c r="W13" s="102"/>
      <c r="X13" s="102"/>
      <c r="Y13" s="102"/>
      <c r="Z13" s="102"/>
      <c r="AA13" s="102"/>
      <c r="AB13" s="102"/>
      <c r="AC13" s="102"/>
      <c r="AD13" s="102"/>
      <c r="AE13" s="102"/>
      <c r="AF13" s="102"/>
      <c r="AG13" s="102"/>
      <c r="AH13" s="194">
        <f t="shared" si="4"/>
        <v>9</v>
      </c>
      <c r="AI13" s="193"/>
    </row>
    <row r="14" spans="1:35" ht="24.95" customHeight="1" x14ac:dyDescent="0.2">
      <c r="A14" s="93" t="s">
        <v>62</v>
      </c>
      <c r="B14" s="186"/>
      <c r="C14" s="265"/>
      <c r="D14" s="102">
        <v>1</v>
      </c>
      <c r="E14" s="102">
        <v>1</v>
      </c>
      <c r="F14" s="102">
        <v>1.5</v>
      </c>
      <c r="G14" s="102">
        <v>1</v>
      </c>
      <c r="H14" s="102">
        <v>2</v>
      </c>
      <c r="I14" s="102"/>
      <c r="J14" s="102"/>
      <c r="K14" s="102">
        <v>1</v>
      </c>
      <c r="L14" s="102">
        <v>1</v>
      </c>
      <c r="M14" s="102">
        <v>1</v>
      </c>
      <c r="N14" s="102">
        <v>1</v>
      </c>
      <c r="O14" s="102">
        <v>1</v>
      </c>
      <c r="P14" s="102"/>
      <c r="Q14" s="102"/>
      <c r="R14" s="102">
        <v>1</v>
      </c>
      <c r="S14" s="102">
        <v>1</v>
      </c>
      <c r="T14" s="102">
        <v>1</v>
      </c>
      <c r="U14" s="102"/>
      <c r="V14" s="102"/>
      <c r="W14" s="102"/>
      <c r="X14" s="102"/>
      <c r="Y14" s="102">
        <v>0.5</v>
      </c>
      <c r="Z14" s="102"/>
      <c r="AA14" s="102">
        <v>0.5</v>
      </c>
      <c r="AB14" s="102"/>
      <c r="AC14" s="102"/>
      <c r="AD14" s="102"/>
      <c r="AE14" s="102"/>
      <c r="AF14" s="102"/>
      <c r="AG14" s="102"/>
      <c r="AH14" s="194">
        <f t="shared" si="4"/>
        <v>15.5</v>
      </c>
      <c r="AI14" s="193"/>
    </row>
    <row r="15" spans="1:35" ht="24.95" customHeight="1" x14ac:dyDescent="0.2">
      <c r="A15" s="71"/>
      <c r="B15" s="186"/>
      <c r="C15" s="265"/>
      <c r="D15" s="102"/>
      <c r="E15" s="102"/>
      <c r="F15" s="102"/>
      <c r="G15" s="102"/>
      <c r="H15" s="102"/>
      <c r="I15" s="102"/>
      <c r="J15" s="102"/>
      <c r="K15" s="102"/>
      <c r="L15" s="102"/>
      <c r="M15" s="102"/>
      <c r="N15" s="102"/>
      <c r="O15" s="102"/>
      <c r="P15" s="102"/>
      <c r="Q15" s="102"/>
      <c r="R15" s="102"/>
      <c r="S15" s="102"/>
      <c r="T15" s="102"/>
      <c r="U15" s="102"/>
      <c r="V15" s="102"/>
      <c r="W15" s="102"/>
      <c r="X15" s="102"/>
      <c r="Y15" s="102"/>
      <c r="Z15" s="102"/>
      <c r="AA15" s="102"/>
      <c r="AB15" s="102"/>
      <c r="AC15" s="102"/>
      <c r="AD15" s="102"/>
      <c r="AE15" s="102"/>
      <c r="AF15" s="102"/>
      <c r="AG15" s="102"/>
      <c r="AH15" s="194">
        <f t="shared" si="4"/>
        <v>0</v>
      </c>
      <c r="AI15" s="193"/>
    </row>
    <row r="16" spans="1:35" ht="12" customHeight="1" x14ac:dyDescent="0.2">
      <c r="A16" s="40"/>
      <c r="B16" s="187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190"/>
      <c r="AI16" s="193"/>
    </row>
    <row r="17" spans="1:35" ht="7.5" customHeight="1" x14ac:dyDescent="0.2">
      <c r="A17" s="73"/>
      <c r="B17" s="188"/>
      <c r="AH17" s="191"/>
      <c r="AI17" s="193"/>
    </row>
    <row r="18" spans="1:35" x14ac:dyDescent="0.2">
      <c r="A18" s="73"/>
      <c r="B18" s="188"/>
      <c r="C18" s="1" t="s">
        <v>1</v>
      </c>
      <c r="D18" s="1"/>
      <c r="E18" s="1"/>
      <c r="F18" s="1" t="s">
        <v>51</v>
      </c>
      <c r="G18" s="1"/>
      <c r="H18" s="1" t="s">
        <v>52</v>
      </c>
      <c r="I18" s="1"/>
      <c r="J18" s="1"/>
      <c r="P18" s="1"/>
      <c r="Q18" s="1"/>
      <c r="R18" s="1"/>
      <c r="S18" s="1"/>
      <c r="AH18" s="191"/>
      <c r="AI18" s="193"/>
    </row>
    <row r="19" spans="1:35" ht="7.5" customHeight="1" x14ac:dyDescent="0.2">
      <c r="A19" s="73"/>
      <c r="B19" s="188"/>
      <c r="AH19" s="191"/>
      <c r="AI19" s="193"/>
    </row>
    <row r="20" spans="1:35" ht="20.25" customHeight="1" x14ac:dyDescent="0.2">
      <c r="A20" s="73"/>
      <c r="B20" s="188"/>
      <c r="C20" s="36">
        <f>DATE(F4,H4,1)</f>
        <v>43891</v>
      </c>
      <c r="D20" s="36">
        <f t="shared" ref="D20:E21" si="5">C20+1</f>
        <v>43892</v>
      </c>
      <c r="E20" s="36">
        <f t="shared" si="5"/>
        <v>43893</v>
      </c>
      <c r="F20" s="36">
        <f>E20+1</f>
        <v>43894</v>
      </c>
      <c r="G20" s="36">
        <f t="shared" ref="G20:V21" si="6">F20+1</f>
        <v>43895</v>
      </c>
      <c r="H20" s="36">
        <f t="shared" si="6"/>
        <v>43896</v>
      </c>
      <c r="I20" s="36">
        <f t="shared" si="6"/>
        <v>43897</v>
      </c>
      <c r="J20" s="36">
        <f t="shared" si="6"/>
        <v>43898</v>
      </c>
      <c r="K20" s="36">
        <f t="shared" si="6"/>
        <v>43899</v>
      </c>
      <c r="L20" s="36">
        <f t="shared" si="6"/>
        <v>43900</v>
      </c>
      <c r="M20" s="36">
        <f t="shared" si="6"/>
        <v>43901</v>
      </c>
      <c r="N20" s="36">
        <f t="shared" si="6"/>
        <v>43902</v>
      </c>
      <c r="O20" s="36">
        <f t="shared" si="6"/>
        <v>43903</v>
      </c>
      <c r="P20" s="36">
        <f t="shared" si="6"/>
        <v>43904</v>
      </c>
      <c r="Q20" s="36">
        <f t="shared" si="6"/>
        <v>43905</v>
      </c>
      <c r="R20" s="36">
        <f t="shared" si="6"/>
        <v>43906</v>
      </c>
      <c r="S20" s="36">
        <f t="shared" si="6"/>
        <v>43907</v>
      </c>
      <c r="T20" s="36">
        <f t="shared" si="6"/>
        <v>43908</v>
      </c>
      <c r="U20" s="36">
        <f t="shared" si="6"/>
        <v>43909</v>
      </c>
      <c r="V20" s="36">
        <f t="shared" si="6"/>
        <v>43910</v>
      </c>
      <c r="W20" s="36">
        <f t="shared" ref="W20:AD21" si="7">V20+1</f>
        <v>43911</v>
      </c>
      <c r="X20" s="36">
        <f t="shared" si="7"/>
        <v>43912</v>
      </c>
      <c r="Y20" s="36">
        <f t="shared" si="7"/>
        <v>43913</v>
      </c>
      <c r="Z20" s="36">
        <f t="shared" si="7"/>
        <v>43914</v>
      </c>
      <c r="AA20" s="36">
        <f t="shared" si="7"/>
        <v>43915</v>
      </c>
      <c r="AB20" s="36">
        <f t="shared" si="7"/>
        <v>43916</v>
      </c>
      <c r="AC20" s="36">
        <f t="shared" si="7"/>
        <v>43917</v>
      </c>
      <c r="AD20" s="36">
        <f t="shared" si="7"/>
        <v>43918</v>
      </c>
      <c r="AE20" s="36">
        <f t="shared" ref="AE20:AG21" si="8">IF(AD20="","",IF(MONTH(AD20+1)=MONTH(AD20),AD20+1,""))</f>
        <v>43919</v>
      </c>
      <c r="AF20" s="36">
        <f t="shared" si="8"/>
        <v>43920</v>
      </c>
      <c r="AG20" s="36">
        <f t="shared" si="8"/>
        <v>43921</v>
      </c>
      <c r="AH20" s="191"/>
      <c r="AI20" s="193"/>
    </row>
    <row r="21" spans="1:35" ht="20.25" customHeight="1" x14ac:dyDescent="0.2">
      <c r="A21" s="70" t="s">
        <v>41</v>
      </c>
      <c r="B21" s="185"/>
      <c r="C21" s="98">
        <f>DATE(F4,H4,1)</f>
        <v>43891</v>
      </c>
      <c r="D21" s="99">
        <f t="shared" si="5"/>
        <v>43892</v>
      </c>
      <c r="E21" s="99">
        <f t="shared" si="5"/>
        <v>43893</v>
      </c>
      <c r="F21" s="99">
        <f>E21+1</f>
        <v>43894</v>
      </c>
      <c r="G21" s="99">
        <f t="shared" si="6"/>
        <v>43895</v>
      </c>
      <c r="H21" s="99">
        <f t="shared" si="6"/>
        <v>43896</v>
      </c>
      <c r="I21" s="99">
        <f t="shared" si="6"/>
        <v>43897</v>
      </c>
      <c r="J21" s="100">
        <f t="shared" si="6"/>
        <v>43898</v>
      </c>
      <c r="K21" s="99">
        <f t="shared" si="6"/>
        <v>43899</v>
      </c>
      <c r="L21" s="99">
        <f t="shared" si="6"/>
        <v>43900</v>
      </c>
      <c r="M21" s="99">
        <f t="shared" si="6"/>
        <v>43901</v>
      </c>
      <c r="N21" s="99">
        <f t="shared" si="6"/>
        <v>43902</v>
      </c>
      <c r="O21" s="99">
        <f t="shared" si="6"/>
        <v>43903</v>
      </c>
      <c r="P21" s="99">
        <f t="shared" si="6"/>
        <v>43904</v>
      </c>
      <c r="Q21" s="99">
        <f t="shared" si="6"/>
        <v>43905</v>
      </c>
      <c r="R21" s="99">
        <f t="shared" si="6"/>
        <v>43906</v>
      </c>
      <c r="S21" s="99">
        <f t="shared" si="6"/>
        <v>43907</v>
      </c>
      <c r="T21" s="99">
        <f t="shared" si="6"/>
        <v>43908</v>
      </c>
      <c r="U21" s="99">
        <f t="shared" si="6"/>
        <v>43909</v>
      </c>
      <c r="V21" s="99">
        <f t="shared" si="6"/>
        <v>43910</v>
      </c>
      <c r="W21" s="100">
        <f t="shared" si="7"/>
        <v>43911</v>
      </c>
      <c r="X21" s="99">
        <f t="shared" si="7"/>
        <v>43912</v>
      </c>
      <c r="Y21" s="99">
        <f t="shared" si="7"/>
        <v>43913</v>
      </c>
      <c r="Z21" s="99">
        <f t="shared" si="7"/>
        <v>43914</v>
      </c>
      <c r="AA21" s="99">
        <f t="shared" si="7"/>
        <v>43915</v>
      </c>
      <c r="AB21" s="99">
        <f t="shared" si="7"/>
        <v>43916</v>
      </c>
      <c r="AC21" s="99">
        <f t="shared" si="7"/>
        <v>43917</v>
      </c>
      <c r="AD21" s="99">
        <f t="shared" si="7"/>
        <v>43918</v>
      </c>
      <c r="AE21" s="99">
        <f t="shared" si="8"/>
        <v>43919</v>
      </c>
      <c r="AF21" s="99">
        <f t="shared" si="8"/>
        <v>43920</v>
      </c>
      <c r="AG21" s="26">
        <f t="shared" si="8"/>
        <v>43921</v>
      </c>
      <c r="AH21" s="190"/>
      <c r="AI21" s="192"/>
    </row>
    <row r="22" spans="1:35" ht="24.95" customHeight="1" x14ac:dyDescent="0.2">
      <c r="A22" s="93" t="s">
        <v>61</v>
      </c>
      <c r="B22" s="189">
        <v>0</v>
      </c>
      <c r="C22" s="265"/>
      <c r="D22" s="102"/>
      <c r="E22" s="102"/>
      <c r="F22" s="268"/>
      <c r="G22" s="268"/>
      <c r="H22" s="268"/>
      <c r="I22" s="268"/>
      <c r="J22" s="268"/>
      <c r="K22" s="302"/>
      <c r="L22" s="302"/>
      <c r="M22" s="302"/>
      <c r="N22" s="302"/>
      <c r="O22" s="302"/>
      <c r="P22" s="303"/>
      <c r="Q22" s="303"/>
      <c r="R22" s="102"/>
      <c r="S22" s="102"/>
      <c r="T22" s="102"/>
      <c r="U22" s="475"/>
      <c r="V22" s="475"/>
      <c r="W22" s="102"/>
      <c r="X22" s="102"/>
      <c r="Y22" s="478"/>
      <c r="Z22" s="478"/>
      <c r="AA22" s="478"/>
      <c r="AB22" s="478"/>
      <c r="AC22" s="478"/>
      <c r="AD22" s="102"/>
      <c r="AE22" s="102"/>
      <c r="AF22" s="125"/>
      <c r="AG22" s="124"/>
      <c r="AH22" s="194">
        <f>SUM(C22:AG22)</f>
        <v>0</v>
      </c>
      <c r="AI22" s="194">
        <f>SUM(B22-AH22)</f>
        <v>0</v>
      </c>
    </row>
    <row r="23" spans="1:35" ht="24.95" customHeight="1" x14ac:dyDescent="0.2">
      <c r="A23" s="97" t="s">
        <v>55</v>
      </c>
      <c r="B23" s="189">
        <f>SUM('02'!AI23)</f>
        <v>4</v>
      </c>
      <c r="C23" s="291"/>
      <c r="D23" s="211"/>
      <c r="E23" s="211"/>
      <c r="F23" s="211"/>
      <c r="G23" s="212"/>
      <c r="H23" s="298"/>
      <c r="I23" s="298"/>
      <c r="J23" s="298"/>
      <c r="K23" s="298"/>
      <c r="L23" s="298"/>
      <c r="M23" s="298"/>
      <c r="N23" s="212"/>
      <c r="O23" s="211"/>
      <c r="P23" s="211"/>
      <c r="Q23" s="211"/>
      <c r="R23" s="211"/>
      <c r="S23" s="211"/>
      <c r="T23" s="284"/>
      <c r="U23" s="287">
        <v>1</v>
      </c>
      <c r="V23" s="287">
        <v>1</v>
      </c>
      <c r="W23" s="212"/>
      <c r="X23" s="212"/>
      <c r="Y23" s="287">
        <v>1</v>
      </c>
      <c r="Z23" s="287">
        <v>1</v>
      </c>
      <c r="AA23" s="478"/>
      <c r="AB23" s="478"/>
      <c r="AC23" s="478"/>
      <c r="AD23" s="102"/>
      <c r="AE23" s="212"/>
      <c r="AF23" s="478"/>
      <c r="AG23" s="479"/>
      <c r="AH23" s="194">
        <f>SUM(C23:AG23)</f>
        <v>4</v>
      </c>
      <c r="AI23" s="194">
        <f t="shared" ref="AI23:AI28" si="9">SUM(B23-AH23)</f>
        <v>0</v>
      </c>
    </row>
    <row r="24" spans="1:35" ht="24.95" customHeight="1" x14ac:dyDescent="0.2">
      <c r="A24" s="97" t="s">
        <v>57</v>
      </c>
      <c r="B24" s="189">
        <f>SUM('02'!AI24)</f>
        <v>12</v>
      </c>
      <c r="C24" s="265"/>
      <c r="D24" s="102"/>
      <c r="E24" s="212"/>
      <c r="F24" s="212"/>
      <c r="G24" s="287">
        <v>1</v>
      </c>
      <c r="H24" s="287">
        <v>1</v>
      </c>
      <c r="I24" s="212"/>
      <c r="J24" s="102"/>
      <c r="K24" s="287">
        <v>1</v>
      </c>
      <c r="L24" s="212"/>
      <c r="M24" s="212"/>
      <c r="N24" s="212"/>
      <c r="O24" s="485"/>
      <c r="P24" s="212"/>
      <c r="Q24" s="212"/>
      <c r="R24" s="212"/>
      <c r="S24" s="212"/>
      <c r="T24" s="301"/>
      <c r="U24" s="460">
        <v>1</v>
      </c>
      <c r="V24" s="460">
        <v>1</v>
      </c>
      <c r="W24" s="212"/>
      <c r="X24" s="102"/>
      <c r="Y24" s="287">
        <v>1</v>
      </c>
      <c r="Z24" s="287">
        <v>1</v>
      </c>
      <c r="AA24" s="287">
        <v>1</v>
      </c>
      <c r="AB24" s="287">
        <v>1</v>
      </c>
      <c r="AC24" s="287">
        <v>1</v>
      </c>
      <c r="AD24" s="212"/>
      <c r="AE24" s="212"/>
      <c r="AF24" s="287">
        <v>1</v>
      </c>
      <c r="AG24" s="122">
        <v>1</v>
      </c>
      <c r="AH24" s="194">
        <f t="shared" ref="AH24:AH28" si="10">SUM(C24:AG24)</f>
        <v>12</v>
      </c>
      <c r="AI24" s="194">
        <f t="shared" si="9"/>
        <v>0</v>
      </c>
    </row>
    <row r="25" spans="1:35" ht="24.95" customHeight="1" x14ac:dyDescent="0.2">
      <c r="A25" s="93" t="s">
        <v>54</v>
      </c>
      <c r="B25" s="189">
        <f>SUM('02'!AI25)</f>
        <v>9</v>
      </c>
      <c r="C25" s="300"/>
      <c r="D25" s="287">
        <v>1</v>
      </c>
      <c r="E25" s="287">
        <v>1</v>
      </c>
      <c r="F25" s="287">
        <v>1</v>
      </c>
      <c r="G25" s="287">
        <v>1</v>
      </c>
      <c r="H25" s="287">
        <v>1</v>
      </c>
      <c r="I25" s="102"/>
      <c r="J25" s="212"/>
      <c r="K25" s="212"/>
      <c r="L25" s="212"/>
      <c r="M25" s="212"/>
      <c r="N25" s="212"/>
      <c r="O25" s="102"/>
      <c r="P25" s="102"/>
      <c r="Q25" s="211"/>
      <c r="R25" s="212"/>
      <c r="S25" s="212"/>
      <c r="T25" s="212"/>
      <c r="U25" s="287">
        <v>1</v>
      </c>
      <c r="V25" s="287">
        <v>1</v>
      </c>
      <c r="W25" s="212"/>
      <c r="X25" s="212"/>
      <c r="Y25" s="287">
        <v>1</v>
      </c>
      <c r="Z25" s="287">
        <v>1</v>
      </c>
      <c r="AA25" s="478"/>
      <c r="AB25" s="478"/>
      <c r="AC25" s="478"/>
      <c r="AD25" s="102"/>
      <c r="AE25" s="102"/>
      <c r="AF25" s="478"/>
      <c r="AG25" s="479"/>
      <c r="AH25" s="194">
        <f t="shared" si="10"/>
        <v>9</v>
      </c>
      <c r="AI25" s="194">
        <f t="shared" si="9"/>
        <v>0</v>
      </c>
    </row>
    <row r="26" spans="1:35" ht="24.95" customHeight="1" x14ac:dyDescent="0.2">
      <c r="A26" s="93" t="s">
        <v>60</v>
      </c>
      <c r="B26" s="189">
        <v>0</v>
      </c>
      <c r="C26" s="283"/>
      <c r="D26" s="212"/>
      <c r="E26" s="212"/>
      <c r="F26" s="102"/>
      <c r="G26" s="102"/>
      <c r="H26" s="212"/>
      <c r="I26" s="102"/>
      <c r="J26" s="102"/>
      <c r="K26" s="102"/>
      <c r="L26" s="212"/>
      <c r="M26" s="212"/>
      <c r="N26" s="212"/>
      <c r="O26" s="102"/>
      <c r="P26" s="102"/>
      <c r="Q26" s="102"/>
      <c r="R26" s="287">
        <v>1</v>
      </c>
      <c r="S26" s="212"/>
      <c r="T26" s="268"/>
      <c r="U26" s="474"/>
      <c r="V26" s="474"/>
      <c r="W26" s="102"/>
      <c r="X26" s="212"/>
      <c r="Y26" s="475"/>
      <c r="Z26" s="476"/>
      <c r="AA26" s="475"/>
      <c r="AB26" s="477"/>
      <c r="AC26" s="477"/>
      <c r="AD26" s="212"/>
      <c r="AE26" s="212"/>
      <c r="AF26" s="478"/>
      <c r="AG26" s="479"/>
      <c r="AH26" s="194">
        <f>SUM(C26:AG26)</f>
        <v>1</v>
      </c>
      <c r="AI26" s="194">
        <f t="shared" si="9"/>
        <v>-1</v>
      </c>
    </row>
    <row r="27" spans="1:35" ht="24.95" customHeight="1" x14ac:dyDescent="0.2">
      <c r="A27" s="93" t="s">
        <v>62</v>
      </c>
      <c r="B27" s="189">
        <f>SUM('02'!AI27)</f>
        <v>-3</v>
      </c>
      <c r="C27" s="265"/>
      <c r="D27" s="102"/>
      <c r="E27" s="102"/>
      <c r="F27" s="102"/>
      <c r="G27" s="102"/>
      <c r="H27" s="102"/>
      <c r="I27" s="102"/>
      <c r="J27" s="102"/>
      <c r="K27" s="102"/>
      <c r="L27" s="102"/>
      <c r="M27" s="102"/>
      <c r="N27" s="102"/>
      <c r="O27" s="102"/>
      <c r="P27" s="102"/>
      <c r="Q27" s="102"/>
      <c r="R27" s="102"/>
      <c r="S27" s="102"/>
      <c r="T27" s="102"/>
      <c r="U27" s="478"/>
      <c r="V27" s="478"/>
      <c r="W27" s="102"/>
      <c r="X27" s="102"/>
      <c r="Y27" s="102"/>
      <c r="Z27" s="102"/>
      <c r="AA27" s="102"/>
      <c r="AB27" s="102"/>
      <c r="AC27" s="102"/>
      <c r="AD27" s="102"/>
      <c r="AE27" s="102"/>
      <c r="AF27" s="125"/>
      <c r="AG27" s="124"/>
      <c r="AH27" s="194">
        <f t="shared" si="10"/>
        <v>0</v>
      </c>
      <c r="AI27" s="194">
        <f t="shared" si="9"/>
        <v>-3</v>
      </c>
    </row>
    <row r="28" spans="1:35" ht="24.95" customHeight="1" x14ac:dyDescent="0.2">
      <c r="A28" s="69"/>
      <c r="B28" s="189"/>
      <c r="C28" s="283"/>
      <c r="D28" s="102"/>
      <c r="E28" s="102"/>
      <c r="F28" s="102"/>
      <c r="G28" s="102"/>
      <c r="H28" s="102"/>
      <c r="I28" s="102"/>
      <c r="J28" s="212"/>
      <c r="K28" s="102"/>
      <c r="L28" s="102"/>
      <c r="M28" s="102"/>
      <c r="N28" s="102"/>
      <c r="O28" s="102"/>
      <c r="P28" s="102"/>
      <c r="Q28" s="102"/>
      <c r="R28" s="102"/>
      <c r="S28" s="102"/>
      <c r="T28" s="102"/>
      <c r="U28" s="102"/>
      <c r="V28" s="102"/>
      <c r="W28" s="102"/>
      <c r="X28" s="212"/>
      <c r="Y28" s="102"/>
      <c r="Z28" s="102"/>
      <c r="AA28" s="102"/>
      <c r="AB28" s="102"/>
      <c r="AC28" s="102"/>
      <c r="AD28" s="102"/>
      <c r="AE28" s="212"/>
      <c r="AF28" s="102"/>
      <c r="AG28" s="45"/>
      <c r="AH28" s="194">
        <f t="shared" si="10"/>
        <v>0</v>
      </c>
      <c r="AI28" s="194">
        <f t="shared" si="9"/>
        <v>0</v>
      </c>
    </row>
    <row r="29" spans="1:35" ht="12" customHeight="1" x14ac:dyDescent="0.2">
      <c r="A29" s="40"/>
      <c r="B29" s="187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190"/>
      <c r="AI29" s="192"/>
    </row>
    <row r="30" spans="1:35" x14ac:dyDescent="0.2">
      <c r="A30" s="73"/>
      <c r="B30" s="73"/>
      <c r="AH30" s="191"/>
      <c r="AI30" s="193"/>
    </row>
    <row r="31" spans="1:35" x14ac:dyDescent="0.2">
      <c r="A31" s="73"/>
      <c r="B31" s="73"/>
      <c r="AH31" s="191"/>
      <c r="AI31" s="193"/>
    </row>
    <row r="32" spans="1:35" x14ac:dyDescent="0.2">
      <c r="A32" s="73"/>
      <c r="B32" s="73"/>
      <c r="H32" s="35" t="s">
        <v>45</v>
      </c>
      <c r="AH32" s="191"/>
      <c r="AI32" s="193"/>
    </row>
    <row r="33" spans="1:35" x14ac:dyDescent="0.2">
      <c r="A33" s="73"/>
      <c r="B33" s="73"/>
      <c r="AH33" s="191"/>
      <c r="AI33" s="193"/>
    </row>
    <row r="34" spans="1:35" x14ac:dyDescent="0.2">
      <c r="A34" s="73"/>
      <c r="B34" s="73"/>
      <c r="AH34" s="191"/>
      <c r="AI34" s="193"/>
    </row>
    <row r="35" spans="1:35" x14ac:dyDescent="0.2">
      <c r="A35" s="73"/>
      <c r="B35" s="73"/>
      <c r="AH35" s="191"/>
      <c r="AI35" s="193"/>
    </row>
    <row r="36" spans="1:35" x14ac:dyDescent="0.2">
      <c r="A36" s="73"/>
      <c r="B36" s="73"/>
      <c r="AH36" s="191"/>
      <c r="AI36" s="193"/>
    </row>
    <row r="37" spans="1:35" x14ac:dyDescent="0.2">
      <c r="A37" s="73"/>
      <c r="B37" s="73"/>
      <c r="C37" s="1" t="s">
        <v>2</v>
      </c>
      <c r="AH37" s="191"/>
      <c r="AI37" s="193"/>
    </row>
    <row r="38" spans="1:35" x14ac:dyDescent="0.2">
      <c r="A38" s="73"/>
      <c r="B38" s="73"/>
      <c r="AH38" s="191"/>
      <c r="AI38" s="193"/>
    </row>
    <row r="39" spans="1:35" ht="20.85" customHeight="1" x14ac:dyDescent="0.2">
      <c r="A39" s="73"/>
      <c r="B39" s="73"/>
      <c r="C39" s="37">
        <f>DATE(F4,H4,1)</f>
        <v>43891</v>
      </c>
      <c r="D39" s="37">
        <f>C20+1</f>
        <v>43892</v>
      </c>
      <c r="E39" s="37">
        <f t="shared" ref="E39:AG39" si="11">D20+1</f>
        <v>43893</v>
      </c>
      <c r="F39" s="37">
        <f t="shared" si="11"/>
        <v>43894</v>
      </c>
      <c r="G39" s="37">
        <f t="shared" si="11"/>
        <v>43895</v>
      </c>
      <c r="H39" s="37">
        <f t="shared" si="11"/>
        <v>43896</v>
      </c>
      <c r="I39" s="37">
        <f t="shared" si="11"/>
        <v>43897</v>
      </c>
      <c r="J39" s="37">
        <f t="shared" si="11"/>
        <v>43898</v>
      </c>
      <c r="K39" s="37">
        <f t="shared" si="11"/>
        <v>43899</v>
      </c>
      <c r="L39" s="37">
        <f t="shared" si="11"/>
        <v>43900</v>
      </c>
      <c r="M39" s="37">
        <f t="shared" si="11"/>
        <v>43901</v>
      </c>
      <c r="N39" s="37">
        <f t="shared" si="11"/>
        <v>43902</v>
      </c>
      <c r="O39" s="37">
        <f t="shared" si="11"/>
        <v>43903</v>
      </c>
      <c r="P39" s="37">
        <f t="shared" si="11"/>
        <v>43904</v>
      </c>
      <c r="Q39" s="37">
        <f t="shared" si="11"/>
        <v>43905</v>
      </c>
      <c r="R39" s="37">
        <f t="shared" si="11"/>
        <v>43906</v>
      </c>
      <c r="S39" s="37">
        <f t="shared" si="11"/>
        <v>43907</v>
      </c>
      <c r="T39" s="37">
        <f t="shared" si="11"/>
        <v>43908</v>
      </c>
      <c r="U39" s="37">
        <f t="shared" si="11"/>
        <v>43909</v>
      </c>
      <c r="V39" s="37">
        <f t="shared" si="11"/>
        <v>43910</v>
      </c>
      <c r="W39" s="37">
        <f t="shared" si="11"/>
        <v>43911</v>
      </c>
      <c r="X39" s="37">
        <f t="shared" si="11"/>
        <v>43912</v>
      </c>
      <c r="Y39" s="37">
        <f t="shared" si="11"/>
        <v>43913</v>
      </c>
      <c r="Z39" s="37">
        <f t="shared" si="11"/>
        <v>43914</v>
      </c>
      <c r="AA39" s="37">
        <f t="shared" si="11"/>
        <v>43915</v>
      </c>
      <c r="AB39" s="37">
        <f t="shared" si="11"/>
        <v>43916</v>
      </c>
      <c r="AC39" s="37">
        <f t="shared" si="11"/>
        <v>43917</v>
      </c>
      <c r="AD39" s="37">
        <f t="shared" si="11"/>
        <v>43918</v>
      </c>
      <c r="AE39" s="37">
        <f t="shared" si="11"/>
        <v>43919</v>
      </c>
      <c r="AF39" s="37">
        <f t="shared" si="11"/>
        <v>43920</v>
      </c>
      <c r="AG39" s="37">
        <f t="shared" si="11"/>
        <v>43921</v>
      </c>
      <c r="AH39" s="191"/>
      <c r="AI39" s="193"/>
    </row>
    <row r="40" spans="1:35" ht="20.85" customHeight="1" x14ac:dyDescent="0.2">
      <c r="A40" s="40"/>
      <c r="B40" s="81"/>
      <c r="C40" s="108">
        <f>DATE(F4,H4,1)</f>
        <v>43891</v>
      </c>
      <c r="D40" s="108">
        <f>C40+1</f>
        <v>43892</v>
      </c>
      <c r="E40" s="108">
        <f t="shared" ref="E40:AD40" si="12">D40+1</f>
        <v>43893</v>
      </c>
      <c r="F40" s="108">
        <f t="shared" si="12"/>
        <v>43894</v>
      </c>
      <c r="G40" s="108">
        <f t="shared" si="12"/>
        <v>43895</v>
      </c>
      <c r="H40" s="108">
        <f t="shared" si="12"/>
        <v>43896</v>
      </c>
      <c r="I40" s="108">
        <f t="shared" si="12"/>
        <v>43897</v>
      </c>
      <c r="J40" s="108">
        <f t="shared" si="12"/>
        <v>43898</v>
      </c>
      <c r="K40" s="108">
        <f t="shared" si="12"/>
        <v>43899</v>
      </c>
      <c r="L40" s="108">
        <f t="shared" si="12"/>
        <v>43900</v>
      </c>
      <c r="M40" s="108">
        <f t="shared" si="12"/>
        <v>43901</v>
      </c>
      <c r="N40" s="108">
        <f t="shared" si="12"/>
        <v>43902</v>
      </c>
      <c r="O40" s="108">
        <f t="shared" si="12"/>
        <v>43903</v>
      </c>
      <c r="P40" s="108">
        <f t="shared" si="12"/>
        <v>43904</v>
      </c>
      <c r="Q40" s="108">
        <f t="shared" si="12"/>
        <v>43905</v>
      </c>
      <c r="R40" s="108">
        <f t="shared" si="12"/>
        <v>43906</v>
      </c>
      <c r="S40" s="108">
        <f t="shared" si="12"/>
        <v>43907</v>
      </c>
      <c r="T40" s="108">
        <f t="shared" si="12"/>
        <v>43908</v>
      </c>
      <c r="U40" s="108">
        <f t="shared" si="12"/>
        <v>43909</v>
      </c>
      <c r="V40" s="108">
        <f t="shared" si="12"/>
        <v>43910</v>
      </c>
      <c r="W40" s="108">
        <f t="shared" si="12"/>
        <v>43911</v>
      </c>
      <c r="X40" s="108">
        <f t="shared" si="12"/>
        <v>43912</v>
      </c>
      <c r="Y40" s="108">
        <f t="shared" si="12"/>
        <v>43913</v>
      </c>
      <c r="Z40" s="108">
        <f t="shared" si="12"/>
        <v>43914</v>
      </c>
      <c r="AA40" s="108">
        <f t="shared" si="12"/>
        <v>43915</v>
      </c>
      <c r="AB40" s="108">
        <f t="shared" si="12"/>
        <v>43916</v>
      </c>
      <c r="AC40" s="108">
        <f t="shared" si="12"/>
        <v>43917</v>
      </c>
      <c r="AD40" s="108">
        <f t="shared" si="12"/>
        <v>43918</v>
      </c>
      <c r="AE40" s="99">
        <f>IF(AD40="","",IF(MONTH(AD40+1)=MONTH(AD40),AD40+1,""))</f>
        <v>43919</v>
      </c>
      <c r="AF40" s="99">
        <f t="shared" ref="AF40:AG40" si="13">IF(AE40="","",IF(MONTH(AE40+1)=MONTH(AE40),AE40+1,""))</f>
        <v>43920</v>
      </c>
      <c r="AG40" s="99">
        <f t="shared" si="13"/>
        <v>43921</v>
      </c>
      <c r="AH40" s="190"/>
      <c r="AI40" s="193"/>
    </row>
    <row r="41" spans="1:35" ht="24.95" customHeight="1" x14ac:dyDescent="0.2">
      <c r="A41" s="97" t="s">
        <v>3</v>
      </c>
      <c r="B41" s="69"/>
      <c r="C41" s="265"/>
      <c r="D41" s="102">
        <v>2</v>
      </c>
      <c r="E41" s="102">
        <v>2</v>
      </c>
      <c r="F41" s="102">
        <v>1</v>
      </c>
      <c r="G41" s="102">
        <v>2</v>
      </c>
      <c r="H41" s="102">
        <v>2</v>
      </c>
      <c r="I41" s="102"/>
      <c r="J41" s="102"/>
      <c r="K41" s="102">
        <v>1</v>
      </c>
      <c r="L41" s="102">
        <v>2</v>
      </c>
      <c r="M41" s="102">
        <v>1</v>
      </c>
      <c r="N41" s="102">
        <v>2</v>
      </c>
      <c r="O41" s="102">
        <v>1</v>
      </c>
      <c r="P41" s="102">
        <v>4</v>
      </c>
      <c r="Q41" s="102"/>
      <c r="R41" s="102">
        <v>2</v>
      </c>
      <c r="S41" s="102"/>
      <c r="T41" s="102"/>
      <c r="U41" s="102"/>
      <c r="V41" s="102"/>
      <c r="W41" s="102"/>
      <c r="X41" s="102"/>
      <c r="Y41" s="102"/>
      <c r="Z41" s="102"/>
      <c r="AA41" s="102"/>
      <c r="AB41" s="102"/>
      <c r="AC41" s="102"/>
      <c r="AD41" s="102"/>
      <c r="AE41" s="102"/>
      <c r="AF41" s="102"/>
      <c r="AG41" s="102"/>
      <c r="AH41" s="194">
        <f>SUM(C41:AG41)</f>
        <v>22</v>
      </c>
      <c r="AI41" s="193"/>
    </row>
    <row r="42" spans="1:35" ht="24.95" customHeight="1" x14ac:dyDescent="0.2">
      <c r="A42" s="97" t="s">
        <v>56</v>
      </c>
      <c r="B42" s="69"/>
      <c r="C42" s="265"/>
      <c r="D42" s="102">
        <v>2</v>
      </c>
      <c r="E42" s="102">
        <v>2</v>
      </c>
      <c r="F42" s="102">
        <v>2</v>
      </c>
      <c r="G42" s="102">
        <v>1</v>
      </c>
      <c r="H42" s="102">
        <v>2</v>
      </c>
      <c r="I42" s="102"/>
      <c r="J42" s="102"/>
      <c r="K42" s="102">
        <v>2</v>
      </c>
      <c r="L42" s="102">
        <v>1</v>
      </c>
      <c r="M42" s="102">
        <v>2</v>
      </c>
      <c r="N42" s="102">
        <v>1</v>
      </c>
      <c r="O42" s="102">
        <v>2</v>
      </c>
      <c r="P42" s="102"/>
      <c r="Q42" s="102"/>
      <c r="R42" s="102">
        <v>2</v>
      </c>
      <c r="S42" s="102">
        <v>1</v>
      </c>
      <c r="T42" s="102">
        <v>2</v>
      </c>
      <c r="U42" s="102"/>
      <c r="V42" s="102"/>
      <c r="W42" s="102"/>
      <c r="X42" s="102"/>
      <c r="Y42" s="102"/>
      <c r="Z42" s="102"/>
      <c r="AA42" s="102"/>
      <c r="AB42" s="102"/>
      <c r="AC42" s="102"/>
      <c r="AD42" s="102"/>
      <c r="AE42" s="102"/>
      <c r="AF42" s="102"/>
      <c r="AG42" s="102"/>
      <c r="AH42" s="194">
        <f t="shared" ref="AH42:AH44" si="14">SUM(C42:AG42)</f>
        <v>22</v>
      </c>
      <c r="AI42" s="193"/>
    </row>
    <row r="43" spans="1:35" ht="24.95" customHeight="1" x14ac:dyDescent="0.2">
      <c r="A43" s="97" t="s">
        <v>59</v>
      </c>
      <c r="B43" s="69"/>
      <c r="C43" s="275"/>
      <c r="D43" s="102">
        <v>1</v>
      </c>
      <c r="E43" s="102">
        <v>1</v>
      </c>
      <c r="F43" s="102">
        <v>1</v>
      </c>
      <c r="G43" s="102">
        <v>1</v>
      </c>
      <c r="H43" s="102">
        <v>1</v>
      </c>
      <c r="I43" s="102"/>
      <c r="J43" s="102"/>
      <c r="K43" s="102">
        <v>1</v>
      </c>
      <c r="L43" s="102">
        <v>1</v>
      </c>
      <c r="M43" s="102">
        <v>1</v>
      </c>
      <c r="N43" s="102">
        <v>1</v>
      </c>
      <c r="O43" s="102">
        <v>1</v>
      </c>
      <c r="P43" s="102"/>
      <c r="Q43" s="102"/>
      <c r="R43" s="102">
        <v>1</v>
      </c>
      <c r="S43" s="102">
        <v>1</v>
      </c>
      <c r="T43" s="102">
        <v>1</v>
      </c>
      <c r="U43" s="102"/>
      <c r="V43" s="102"/>
      <c r="W43" s="102"/>
      <c r="X43" s="102"/>
      <c r="Y43" s="102">
        <v>0.5</v>
      </c>
      <c r="Z43" s="102"/>
      <c r="AA43" s="102">
        <v>0.5</v>
      </c>
      <c r="AB43" s="102"/>
      <c r="AC43" s="102"/>
      <c r="AD43" s="102"/>
      <c r="AE43" s="102"/>
      <c r="AF43" s="102"/>
      <c r="AG43" s="102"/>
      <c r="AH43" s="194">
        <f t="shared" si="14"/>
        <v>14</v>
      </c>
      <c r="AI43" s="193"/>
    </row>
    <row r="44" spans="1:35" ht="24.95" customHeight="1" x14ac:dyDescent="0.2">
      <c r="A44" s="129" t="s">
        <v>63</v>
      </c>
      <c r="B44" s="329"/>
      <c r="C44" s="324"/>
      <c r="D44" s="102">
        <v>1</v>
      </c>
      <c r="E44" s="102">
        <v>1</v>
      </c>
      <c r="F44" s="102">
        <v>1</v>
      </c>
      <c r="G44" s="102">
        <v>1</v>
      </c>
      <c r="H44" s="102">
        <v>1</v>
      </c>
      <c r="I44" s="102"/>
      <c r="J44" s="102"/>
      <c r="K44" s="102">
        <v>1</v>
      </c>
      <c r="L44" s="102">
        <v>1</v>
      </c>
      <c r="M44" s="102">
        <v>1</v>
      </c>
      <c r="N44" s="102">
        <v>1</v>
      </c>
      <c r="O44" s="102">
        <v>1</v>
      </c>
      <c r="P44" s="102"/>
      <c r="Q44" s="102"/>
      <c r="R44" s="102">
        <v>1</v>
      </c>
      <c r="S44" s="102">
        <v>1</v>
      </c>
      <c r="T44" s="102">
        <v>1</v>
      </c>
      <c r="U44" s="102"/>
      <c r="V44" s="102"/>
      <c r="W44" s="102"/>
      <c r="X44" s="102"/>
      <c r="Y44" s="102">
        <v>0.5</v>
      </c>
      <c r="Z44" s="102"/>
      <c r="AA44" s="102">
        <v>0.5</v>
      </c>
      <c r="AB44" s="102"/>
      <c r="AC44" s="102"/>
      <c r="AD44" s="102"/>
      <c r="AE44" s="102"/>
      <c r="AF44" s="102"/>
      <c r="AG44" s="102"/>
      <c r="AH44" s="194">
        <f t="shared" si="14"/>
        <v>14</v>
      </c>
      <c r="AI44" s="193"/>
    </row>
    <row r="45" spans="1:35" ht="12" customHeight="1" x14ac:dyDescent="0.2">
      <c r="A45" s="97"/>
      <c r="B45" s="40"/>
      <c r="C45" s="332"/>
      <c r="D45" s="332"/>
      <c r="E45" s="332"/>
      <c r="F45" s="332"/>
      <c r="G45" s="332"/>
      <c r="H45" s="332"/>
      <c r="I45" s="332"/>
      <c r="J45" s="332"/>
      <c r="K45" s="332"/>
      <c r="L45" s="332"/>
      <c r="M45" s="332"/>
      <c r="N45" s="332"/>
      <c r="O45" s="332"/>
      <c r="P45" s="332"/>
      <c r="Q45" s="332"/>
      <c r="R45" s="332"/>
      <c r="S45" s="332"/>
      <c r="T45" s="332"/>
      <c r="U45" s="332"/>
      <c r="V45" s="332"/>
      <c r="W45" s="332"/>
      <c r="X45" s="332"/>
      <c r="Y45" s="332"/>
      <c r="Z45" s="332"/>
      <c r="AA45" s="332"/>
      <c r="AB45" s="332"/>
      <c r="AC45" s="332"/>
      <c r="AD45" s="332"/>
      <c r="AE45" s="332"/>
      <c r="AF45" s="332"/>
      <c r="AG45" s="332"/>
      <c r="AH45" s="194"/>
      <c r="AI45" s="193"/>
    </row>
    <row r="46" spans="1:35" x14ac:dyDescent="0.2">
      <c r="A46" s="73"/>
      <c r="B46" s="73"/>
      <c r="AH46" s="191"/>
      <c r="AI46" s="193"/>
    </row>
    <row r="47" spans="1:35" x14ac:dyDescent="0.2">
      <c r="A47" s="73"/>
      <c r="B47" s="73"/>
      <c r="C47" s="1" t="s">
        <v>1</v>
      </c>
      <c r="D47" s="1"/>
      <c r="E47" s="1"/>
      <c r="P47" s="1"/>
      <c r="Q47" s="1"/>
      <c r="R47" s="1"/>
      <c r="S47" s="1"/>
      <c r="AH47" s="191"/>
      <c r="AI47" s="193"/>
    </row>
    <row r="48" spans="1:35" x14ac:dyDescent="0.2">
      <c r="A48" s="73"/>
      <c r="B48" s="73"/>
      <c r="AH48" s="191"/>
      <c r="AI48" s="193"/>
    </row>
    <row r="49" spans="1:35" ht="20.85" customHeight="1" x14ac:dyDescent="0.2">
      <c r="A49" s="73"/>
      <c r="B49" s="73"/>
      <c r="C49" s="37">
        <f>DATE(F4,H4,1)</f>
        <v>43891</v>
      </c>
      <c r="D49" s="37">
        <f>C49+1</f>
        <v>43892</v>
      </c>
      <c r="E49" s="37">
        <f t="shared" ref="E49:AG50" si="15">D49+1</f>
        <v>43893</v>
      </c>
      <c r="F49" s="37">
        <f t="shared" si="15"/>
        <v>43894</v>
      </c>
      <c r="G49" s="37">
        <f t="shared" si="15"/>
        <v>43895</v>
      </c>
      <c r="H49" s="37">
        <f t="shared" si="15"/>
        <v>43896</v>
      </c>
      <c r="I49" s="37">
        <f t="shared" si="15"/>
        <v>43897</v>
      </c>
      <c r="J49" s="37">
        <f t="shared" si="15"/>
        <v>43898</v>
      </c>
      <c r="K49" s="37">
        <f t="shared" si="15"/>
        <v>43899</v>
      </c>
      <c r="L49" s="37">
        <f t="shared" si="15"/>
        <v>43900</v>
      </c>
      <c r="M49" s="37">
        <f t="shared" si="15"/>
        <v>43901</v>
      </c>
      <c r="N49" s="37">
        <f t="shared" si="15"/>
        <v>43902</v>
      </c>
      <c r="O49" s="37">
        <f t="shared" si="15"/>
        <v>43903</v>
      </c>
      <c r="P49" s="37">
        <f t="shared" si="15"/>
        <v>43904</v>
      </c>
      <c r="Q49" s="37">
        <f t="shared" si="15"/>
        <v>43905</v>
      </c>
      <c r="R49" s="37">
        <f t="shared" si="15"/>
        <v>43906</v>
      </c>
      <c r="S49" s="37">
        <f t="shared" si="15"/>
        <v>43907</v>
      </c>
      <c r="T49" s="37">
        <f t="shared" si="15"/>
        <v>43908</v>
      </c>
      <c r="U49" s="37">
        <f t="shared" si="15"/>
        <v>43909</v>
      </c>
      <c r="V49" s="37">
        <f t="shared" si="15"/>
        <v>43910</v>
      </c>
      <c r="W49" s="37">
        <f t="shared" si="15"/>
        <v>43911</v>
      </c>
      <c r="X49" s="37">
        <f t="shared" si="15"/>
        <v>43912</v>
      </c>
      <c r="Y49" s="37">
        <f t="shared" si="15"/>
        <v>43913</v>
      </c>
      <c r="Z49" s="37">
        <f t="shared" si="15"/>
        <v>43914</v>
      </c>
      <c r="AA49" s="37">
        <f t="shared" si="15"/>
        <v>43915</v>
      </c>
      <c r="AB49" s="37">
        <f t="shared" si="15"/>
        <v>43916</v>
      </c>
      <c r="AC49" s="37">
        <f t="shared" si="15"/>
        <v>43917</v>
      </c>
      <c r="AD49" s="37">
        <f t="shared" si="15"/>
        <v>43918</v>
      </c>
      <c r="AE49" s="37">
        <f t="shared" si="15"/>
        <v>43919</v>
      </c>
      <c r="AF49" s="37">
        <f t="shared" si="15"/>
        <v>43920</v>
      </c>
      <c r="AG49" s="37">
        <f t="shared" si="15"/>
        <v>43921</v>
      </c>
      <c r="AH49" s="196"/>
      <c r="AI49" s="193"/>
    </row>
    <row r="50" spans="1:35" ht="20.85" customHeight="1" x14ac:dyDescent="0.2">
      <c r="A50" s="97"/>
      <c r="B50" s="184"/>
      <c r="C50" s="108">
        <f>DATE(F4,H4,1)</f>
        <v>43891</v>
      </c>
      <c r="D50" s="108">
        <f>C50+1</f>
        <v>43892</v>
      </c>
      <c r="E50" s="108">
        <f t="shared" si="15"/>
        <v>43893</v>
      </c>
      <c r="F50" s="108">
        <f t="shared" si="15"/>
        <v>43894</v>
      </c>
      <c r="G50" s="108">
        <f t="shared" si="15"/>
        <v>43895</v>
      </c>
      <c r="H50" s="108">
        <f t="shared" si="15"/>
        <v>43896</v>
      </c>
      <c r="I50" s="108">
        <f t="shared" si="15"/>
        <v>43897</v>
      </c>
      <c r="J50" s="108">
        <f t="shared" si="15"/>
        <v>43898</v>
      </c>
      <c r="K50" s="108">
        <f t="shared" si="15"/>
        <v>43899</v>
      </c>
      <c r="L50" s="108">
        <f t="shared" si="15"/>
        <v>43900</v>
      </c>
      <c r="M50" s="108">
        <f t="shared" si="15"/>
        <v>43901</v>
      </c>
      <c r="N50" s="108">
        <f t="shared" si="15"/>
        <v>43902</v>
      </c>
      <c r="O50" s="108">
        <f t="shared" si="15"/>
        <v>43903</v>
      </c>
      <c r="P50" s="108">
        <f t="shared" si="15"/>
        <v>43904</v>
      </c>
      <c r="Q50" s="108">
        <f t="shared" si="15"/>
        <v>43905</v>
      </c>
      <c r="R50" s="108">
        <f t="shared" si="15"/>
        <v>43906</v>
      </c>
      <c r="S50" s="108">
        <f t="shared" si="15"/>
        <v>43907</v>
      </c>
      <c r="T50" s="108">
        <f t="shared" si="15"/>
        <v>43908</v>
      </c>
      <c r="U50" s="108">
        <f t="shared" si="15"/>
        <v>43909</v>
      </c>
      <c r="V50" s="108">
        <f t="shared" si="15"/>
        <v>43910</v>
      </c>
      <c r="W50" s="108">
        <f t="shared" si="15"/>
        <v>43911</v>
      </c>
      <c r="X50" s="108">
        <f t="shared" si="15"/>
        <v>43912</v>
      </c>
      <c r="Y50" s="108">
        <f t="shared" si="15"/>
        <v>43913</v>
      </c>
      <c r="Z50" s="108">
        <f t="shared" si="15"/>
        <v>43914</v>
      </c>
      <c r="AA50" s="108">
        <f t="shared" si="15"/>
        <v>43915</v>
      </c>
      <c r="AB50" s="108">
        <f t="shared" si="15"/>
        <v>43916</v>
      </c>
      <c r="AC50" s="108">
        <f t="shared" si="15"/>
        <v>43917</v>
      </c>
      <c r="AD50" s="108">
        <f t="shared" si="15"/>
        <v>43918</v>
      </c>
      <c r="AE50" s="99">
        <f>IF(AD50="","",IF(MONTH(AD50+1)=MONTH(AD50),AD50+1,""))</f>
        <v>43919</v>
      </c>
      <c r="AF50" s="99">
        <f t="shared" ref="AF50:AG50" si="16">IF(AE50="","",IF(MONTH(AE50+1)=MONTH(AE50),AE50+1,""))</f>
        <v>43920</v>
      </c>
      <c r="AG50" s="99">
        <f t="shared" si="16"/>
        <v>43921</v>
      </c>
      <c r="AH50" s="190"/>
      <c r="AI50" s="192"/>
    </row>
    <row r="51" spans="1:35" ht="24.95" customHeight="1" x14ac:dyDescent="0.2">
      <c r="A51" s="97" t="s">
        <v>3</v>
      </c>
      <c r="B51" s="184">
        <f>SUM('02'!AI51)</f>
        <v>8.5</v>
      </c>
      <c r="C51" s="127"/>
      <c r="D51" s="211"/>
      <c r="E51" s="211"/>
      <c r="F51" s="212"/>
      <c r="G51" s="212"/>
      <c r="H51" s="268"/>
      <c r="I51" s="287"/>
      <c r="J51" s="287"/>
      <c r="K51" s="211"/>
      <c r="L51" s="211"/>
      <c r="M51" s="268"/>
      <c r="N51" s="268"/>
      <c r="O51" s="268"/>
      <c r="P51" s="287"/>
      <c r="Q51" s="287"/>
      <c r="R51" s="287">
        <v>0.5</v>
      </c>
      <c r="S51" s="287">
        <v>1</v>
      </c>
      <c r="T51" s="287">
        <v>1</v>
      </c>
      <c r="U51" s="287">
        <v>1</v>
      </c>
      <c r="V51" s="287">
        <v>1</v>
      </c>
      <c r="W51" s="102"/>
      <c r="X51" s="102"/>
      <c r="Y51" s="287">
        <v>1</v>
      </c>
      <c r="Z51" s="287">
        <v>1</v>
      </c>
      <c r="AA51" s="287">
        <v>1</v>
      </c>
      <c r="AB51" s="287">
        <v>1</v>
      </c>
      <c r="AC51" s="478"/>
      <c r="AD51" s="125"/>
      <c r="AE51" s="125"/>
      <c r="AF51" s="478"/>
      <c r="AG51" s="478"/>
      <c r="AH51" s="194">
        <f>SUM(D51:AG51)</f>
        <v>8.5</v>
      </c>
      <c r="AI51" s="194">
        <f>SUM(B51-AH51)</f>
        <v>0</v>
      </c>
    </row>
    <row r="52" spans="1:35" ht="24.95" customHeight="1" x14ac:dyDescent="0.2">
      <c r="A52" s="97" t="s">
        <v>56</v>
      </c>
      <c r="B52" s="184">
        <v>11</v>
      </c>
      <c r="C52" s="275"/>
      <c r="D52" s="275"/>
      <c r="E52" s="275"/>
      <c r="F52" s="265"/>
      <c r="G52" s="265"/>
      <c r="H52" s="275"/>
      <c r="I52" s="275"/>
      <c r="J52" s="275"/>
      <c r="K52" s="275"/>
      <c r="L52" s="275"/>
      <c r="M52" s="265"/>
      <c r="N52" s="265"/>
      <c r="O52" s="275"/>
      <c r="P52" s="275"/>
      <c r="Q52" s="275"/>
      <c r="R52" s="275"/>
      <c r="S52" s="275"/>
      <c r="T52" s="296">
        <v>1</v>
      </c>
      <c r="U52" s="296">
        <v>1</v>
      </c>
      <c r="V52" s="296">
        <v>1</v>
      </c>
      <c r="W52" s="275"/>
      <c r="X52" s="275"/>
      <c r="Y52" s="296">
        <v>1</v>
      </c>
      <c r="Z52" s="296">
        <v>1</v>
      </c>
      <c r="AA52" s="296">
        <v>1</v>
      </c>
      <c r="AB52" s="296">
        <v>1</v>
      </c>
      <c r="AC52" s="296">
        <v>1</v>
      </c>
      <c r="AD52" s="275"/>
      <c r="AE52" s="275"/>
      <c r="AF52" s="296">
        <v>1</v>
      </c>
      <c r="AG52" s="296">
        <v>1</v>
      </c>
      <c r="AH52" s="194">
        <f t="shared" ref="AH52:AH54" si="17">SUM(C52:AG52)</f>
        <v>10</v>
      </c>
      <c r="AI52" s="194">
        <f t="shared" ref="AI52:AI54" si="18">SUM(B52-AH52)</f>
        <v>1</v>
      </c>
    </row>
    <row r="53" spans="1:35" s="243" customFormat="1" ht="24.95" customHeight="1" x14ac:dyDescent="0.2">
      <c r="A53" s="97" t="s">
        <v>59</v>
      </c>
      <c r="B53" s="184">
        <f>SUM('02'!AI53)</f>
        <v>0</v>
      </c>
      <c r="C53" s="350"/>
      <c r="D53" s="350"/>
      <c r="E53" s="350"/>
      <c r="F53" s="324"/>
      <c r="G53" s="324"/>
      <c r="H53" s="350"/>
      <c r="I53" s="350"/>
      <c r="J53" s="350"/>
      <c r="K53" s="350"/>
      <c r="L53" s="350"/>
      <c r="M53" s="324"/>
      <c r="N53" s="324"/>
      <c r="O53" s="350"/>
      <c r="P53" s="350"/>
      <c r="Q53" s="350"/>
      <c r="R53" s="350"/>
      <c r="S53" s="350"/>
      <c r="T53" s="324"/>
      <c r="U53" s="480"/>
      <c r="V53" s="480"/>
      <c r="W53" s="350"/>
      <c r="X53" s="350"/>
      <c r="Y53" s="350"/>
      <c r="Z53" s="350"/>
      <c r="AA53" s="324"/>
      <c r="AB53" s="324"/>
      <c r="AC53" s="350"/>
      <c r="AD53" s="350"/>
      <c r="AE53" s="350"/>
      <c r="AF53" s="350"/>
      <c r="AG53" s="350"/>
      <c r="AH53" s="194">
        <f t="shared" si="17"/>
        <v>0</v>
      </c>
      <c r="AI53" s="194">
        <f t="shared" si="18"/>
        <v>0</v>
      </c>
    </row>
    <row r="54" spans="1:35" ht="24.75" customHeight="1" x14ac:dyDescent="0.2">
      <c r="A54" s="129" t="s">
        <v>63</v>
      </c>
      <c r="B54" s="184">
        <f>SUM('02'!AI54)</f>
        <v>-1</v>
      </c>
      <c r="C54" s="363"/>
      <c r="D54" s="328"/>
      <c r="E54" s="328"/>
      <c r="F54" s="328"/>
      <c r="G54" s="328"/>
      <c r="H54" s="328"/>
      <c r="I54" s="328"/>
      <c r="J54" s="328"/>
      <c r="K54" s="328"/>
      <c r="L54" s="328"/>
      <c r="M54" s="328"/>
      <c r="N54" s="328"/>
      <c r="O54" s="328"/>
      <c r="P54" s="328"/>
      <c r="Q54" s="328"/>
      <c r="R54" s="328"/>
      <c r="S54" s="328"/>
      <c r="T54" s="328"/>
      <c r="U54" s="481"/>
      <c r="V54" s="481"/>
      <c r="W54" s="328"/>
      <c r="X54" s="328"/>
      <c r="Y54" s="328"/>
      <c r="Z54" s="328"/>
      <c r="AA54" s="328"/>
      <c r="AB54" s="328"/>
      <c r="AC54" s="328"/>
      <c r="AD54" s="328"/>
      <c r="AE54" s="328"/>
      <c r="AF54" s="338"/>
      <c r="AG54" s="338"/>
      <c r="AH54" s="194">
        <f t="shared" si="17"/>
        <v>0</v>
      </c>
      <c r="AI54" s="194">
        <f t="shared" si="18"/>
        <v>-1</v>
      </c>
    </row>
    <row r="55" spans="1:35" ht="12" customHeight="1" x14ac:dyDescent="0.2">
      <c r="A55" s="2"/>
      <c r="B55" s="184"/>
      <c r="C55" s="96"/>
      <c r="D55" s="235"/>
      <c r="E55" s="235"/>
      <c r="F55" s="235"/>
      <c r="G55" s="235"/>
      <c r="H55" s="235"/>
      <c r="I55" s="235"/>
      <c r="J55" s="235"/>
      <c r="K55" s="235"/>
      <c r="L55" s="235"/>
      <c r="M55" s="235"/>
      <c r="N55" s="235"/>
      <c r="O55" s="235"/>
      <c r="P55" s="235"/>
      <c r="Q55" s="235"/>
      <c r="R55" s="235"/>
      <c r="S55" s="235"/>
      <c r="T55" s="235"/>
      <c r="U55" s="235"/>
      <c r="V55" s="235"/>
      <c r="W55" s="235"/>
      <c r="X55" s="235"/>
      <c r="Y55" s="235"/>
      <c r="Z55" s="235"/>
      <c r="AA55" s="235"/>
      <c r="AB55" s="235"/>
      <c r="AC55" s="235"/>
      <c r="AD55" s="235"/>
      <c r="AE55" s="235"/>
      <c r="AF55" s="174"/>
      <c r="AG55" s="174"/>
      <c r="AH55" s="194"/>
      <c r="AI55" s="194"/>
    </row>
    <row r="56" spans="1:35" x14ac:dyDescent="0.2">
      <c r="A56" s="343"/>
      <c r="B56" s="343"/>
      <c r="C56" s="343"/>
      <c r="D56" s="343"/>
      <c r="E56" s="343"/>
      <c r="F56" s="343"/>
      <c r="G56" s="343"/>
      <c r="H56" s="343"/>
      <c r="I56" s="343"/>
      <c r="J56" s="343"/>
      <c r="K56" s="343"/>
      <c r="L56" s="343"/>
      <c r="M56" s="343"/>
      <c r="N56" s="343"/>
      <c r="O56" s="343"/>
      <c r="P56" s="343"/>
      <c r="Q56" s="343"/>
      <c r="R56" s="343"/>
      <c r="S56" s="343"/>
      <c r="T56" s="343"/>
      <c r="U56" s="343"/>
      <c r="V56" s="343"/>
      <c r="W56" s="343"/>
      <c r="X56" s="343"/>
      <c r="Y56" s="343"/>
      <c r="Z56" s="343"/>
      <c r="AA56" s="343"/>
      <c r="AB56" s="343"/>
      <c r="AC56" s="343"/>
      <c r="AD56" s="343"/>
      <c r="AE56" s="343"/>
      <c r="AF56" s="343"/>
      <c r="AG56" s="343"/>
      <c r="AH56" s="343"/>
    </row>
    <row r="58" spans="1:35" x14ac:dyDescent="0.2">
      <c r="A58" t="s">
        <v>5</v>
      </c>
      <c r="C58" s="10"/>
    </row>
    <row r="59" spans="1:35" x14ac:dyDescent="0.2">
      <c r="A59" t="s">
        <v>4</v>
      </c>
      <c r="C59" s="4"/>
    </row>
    <row r="60" spans="1:35" x14ac:dyDescent="0.2">
      <c r="A60" t="s">
        <v>6</v>
      </c>
      <c r="C60" s="5"/>
    </row>
  </sheetData>
  <mergeCells count="5">
    <mergeCell ref="F3:G3"/>
    <mergeCell ref="H3:J3"/>
    <mergeCell ref="F4:G4"/>
    <mergeCell ref="H4:J4"/>
    <mergeCell ref="M4:S5"/>
  </mergeCells>
  <conditionalFormatting sqref="C8:AG15">
    <cfRule type="expression" dxfId="90" priority="19" stopIfTrue="1">
      <formula>COUNTIF(fériés,C$8)=1</formula>
    </cfRule>
    <cfRule type="expression" dxfId="89" priority="20" stopIfTrue="1">
      <formula>OR(WEEKDAY(C$8)=7,WEEKDAY(C$8)=1)</formula>
    </cfRule>
  </conditionalFormatting>
  <conditionalFormatting sqref="C21:AG28">
    <cfRule type="expression" dxfId="88" priority="17" stopIfTrue="1">
      <formula>COUNTIF(fériés,C$8)=1</formula>
    </cfRule>
    <cfRule type="expression" dxfId="87" priority="18" stopIfTrue="1">
      <formula>OR(WEEKDAY(C$8)=7,WEEKDAY(C$8)=1)</formula>
    </cfRule>
  </conditionalFormatting>
  <conditionalFormatting sqref="C40:AG45">
    <cfRule type="expression" dxfId="86" priority="15">
      <formula>COUNTIF(fériés,C$40)=1</formula>
    </cfRule>
    <cfRule type="expression" dxfId="85" priority="16">
      <formula>OR(WEEKDAY(C$40)=7,WEEKDAY(C$40)=1)</formula>
    </cfRule>
  </conditionalFormatting>
  <conditionalFormatting sqref="C50:AG55">
    <cfRule type="expression" dxfId="84" priority="13">
      <formula>COUNTIF(fériés,C$40)=1</formula>
    </cfRule>
    <cfRule type="expression" dxfId="83" priority="14">
      <formula>OR(WEEKDAY(C$40)=7,WEEKDAY(C$40)=1)</formula>
    </cfRule>
  </conditionalFormatting>
  <conditionalFormatting sqref="E41:AD43">
    <cfRule type="expression" dxfId="82" priority="11">
      <formula>COUNTIF(fériés,E$40)=1</formula>
    </cfRule>
    <cfRule type="expression" dxfId="81" priority="12">
      <formula>OR(WEEKDAY(E$40)=7,WEEKDAY(E$40)=1)</formula>
    </cfRule>
  </conditionalFormatting>
  <conditionalFormatting sqref="D44:AC45">
    <cfRule type="expression" dxfId="80" priority="9">
      <formula>COUNTIF(fériés,D$40)=1</formula>
    </cfRule>
    <cfRule type="expression" dxfId="79" priority="10">
      <formula>OR(WEEKDAY(D$40)=7,WEEKDAY(D$40)=1)</formula>
    </cfRule>
  </conditionalFormatting>
  <conditionalFormatting sqref="D43:AC43">
    <cfRule type="expression" dxfId="78" priority="7">
      <formula>COUNTIF(fériés,D$40)=1</formula>
    </cfRule>
    <cfRule type="expression" dxfId="77" priority="8">
      <formula>OR(WEEKDAY(D$40)=7,WEEKDAY(D$40)=1)</formula>
    </cfRule>
  </conditionalFormatting>
  <conditionalFormatting sqref="E44:AD44">
    <cfRule type="expression" dxfId="76" priority="5">
      <formula>COUNTIF(fériés,E$40)=1</formula>
    </cfRule>
    <cfRule type="expression" dxfId="75" priority="6">
      <formula>OR(WEEKDAY(E$40)=7,WEEKDAY(E$40)=1)</formula>
    </cfRule>
  </conditionalFormatting>
  <conditionalFormatting sqref="E45:AD45">
    <cfRule type="expression" dxfId="74" priority="3">
      <formula>COUNTIF(fériés,E$40)=1</formula>
    </cfRule>
    <cfRule type="expression" dxfId="73" priority="4">
      <formula>OR(WEEKDAY(E$40)=7,WEEKDAY(E$40)=1)</formula>
    </cfRule>
  </conditionalFormatting>
  <conditionalFormatting sqref="E44:AD44">
    <cfRule type="expression" dxfId="72" priority="1">
      <formula>COUNTIF(fériés,E$40)=1</formula>
    </cfRule>
    <cfRule type="expression" dxfId="71" priority="2">
      <formula>OR(WEEKDAY(E$40)=7,WEEKDAY(E$40)=1)</formula>
    </cfRule>
  </conditionalFormatting>
  <dataValidations count="2">
    <dataValidation type="list" allowBlank="1" showInputMessage="1" showErrorMessage="1" sqref="F4:G4" xr:uid="{00000000-0002-0000-0400-000000000000}">
      <formula1>"2013,2014,2015,2016,2017,2018,2019,2020,2021,2023,2024,2025"</formula1>
    </dataValidation>
    <dataValidation type="list" allowBlank="1" showInputMessage="1" showErrorMessage="1" sqref="H4:J4" xr:uid="{00000000-0002-0000-0400-000001000000}">
      <formula1>"1,2,3,4,5,6,7,8,9,10,11,12"</formula1>
    </dataValidation>
  </dataValidations>
  <pageMargins left="0" right="0" top="0.19685039370078741" bottom="0.19685039370078741" header="0.51181102362204722" footer="0.51181102362204722"/>
  <pageSetup paperSize="9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G41"/>
  <sheetViews>
    <sheetView workbookViewId="0">
      <selection sqref="A1:C4"/>
    </sheetView>
  </sheetViews>
  <sheetFormatPr baseColWidth="10" defaultRowHeight="12.75" x14ac:dyDescent="0.2"/>
  <cols>
    <col min="1" max="1" width="14.7109375" customWidth="1"/>
    <col min="2" max="2" width="8.5703125" customWidth="1"/>
    <col min="3" max="3" width="9.7109375" customWidth="1"/>
    <col min="4" max="4" width="10.7109375" customWidth="1"/>
    <col min="5" max="5" width="14.7109375" customWidth="1"/>
    <col min="6" max="6" width="14.140625" customWidth="1"/>
    <col min="7" max="7" width="12.7109375" customWidth="1"/>
    <col min="8" max="8" width="14.7109375" customWidth="1"/>
    <col min="9" max="9" width="16" customWidth="1"/>
    <col min="10" max="10" width="14.7109375" customWidth="1"/>
    <col min="11" max="11" width="14.28515625" customWidth="1"/>
  </cols>
  <sheetData>
    <row r="1" spans="1:33" x14ac:dyDescent="0.2">
      <c r="A1" s="27"/>
      <c r="B1" s="27"/>
    </row>
    <row r="2" spans="1:33" x14ac:dyDescent="0.2">
      <c r="A2" s="27"/>
      <c r="B2" s="27"/>
    </row>
    <row r="3" spans="1:33" x14ac:dyDescent="0.2">
      <c r="A3" s="27"/>
      <c r="B3" s="27"/>
    </row>
    <row r="5" spans="1:33" ht="27" customHeight="1" x14ac:dyDescent="0.2">
      <c r="A5" s="28"/>
      <c r="B5" s="28"/>
      <c r="C5" s="28"/>
      <c r="D5" s="28"/>
      <c r="E5" s="544" t="s">
        <v>30</v>
      </c>
      <c r="F5" s="544"/>
      <c r="G5" s="48">
        <v>2020</v>
      </c>
      <c r="H5" s="28"/>
      <c r="I5" s="28"/>
      <c r="J5" s="28"/>
      <c r="K5" s="28"/>
    </row>
    <row r="7" spans="1:33" ht="15" x14ac:dyDescent="0.25">
      <c r="A7" s="166" t="s">
        <v>26</v>
      </c>
      <c r="B7" s="166" t="s">
        <v>7</v>
      </c>
      <c r="C7" s="167" t="s">
        <v>8</v>
      </c>
      <c r="D7" s="168" t="s">
        <v>9</v>
      </c>
      <c r="E7" s="543" t="s">
        <v>1</v>
      </c>
      <c r="F7" s="543"/>
      <c r="G7" s="543"/>
      <c r="H7" s="543"/>
      <c r="I7" s="543"/>
      <c r="J7" s="543"/>
      <c r="K7" s="543"/>
    </row>
    <row r="8" spans="1:33" ht="15" x14ac:dyDescent="0.2">
      <c r="A8" s="169" t="s">
        <v>25</v>
      </c>
      <c r="B8" s="169" t="s">
        <v>28</v>
      </c>
      <c r="C8" s="246" t="s">
        <v>10</v>
      </c>
      <c r="D8" s="247"/>
      <c r="E8" s="391" t="s">
        <v>5</v>
      </c>
      <c r="F8" s="392" t="s">
        <v>11</v>
      </c>
      <c r="G8" s="393" t="s">
        <v>12</v>
      </c>
      <c r="H8" s="391" t="s">
        <v>13</v>
      </c>
      <c r="I8" s="391" t="s">
        <v>14</v>
      </c>
      <c r="J8" s="391" t="s">
        <v>19</v>
      </c>
      <c r="K8" s="394" t="s">
        <v>15</v>
      </c>
      <c r="L8" s="95"/>
      <c r="M8" s="95"/>
      <c r="N8" s="95"/>
      <c r="O8" s="95"/>
      <c r="P8" s="95"/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95"/>
      <c r="AF8" s="95"/>
      <c r="AG8" s="95"/>
    </row>
    <row r="9" spans="1:33" ht="15" x14ac:dyDescent="0.2">
      <c r="A9" s="169" t="s">
        <v>61</v>
      </c>
      <c r="B9" s="169" t="s">
        <v>27</v>
      </c>
      <c r="C9" s="246"/>
      <c r="D9" s="247"/>
      <c r="E9" s="153"/>
      <c r="F9" s="395"/>
      <c r="G9" s="74" t="s">
        <v>16</v>
      </c>
      <c r="H9" s="153" t="s">
        <v>17</v>
      </c>
      <c r="I9" s="153" t="s">
        <v>18</v>
      </c>
      <c r="J9" s="153" t="s">
        <v>18</v>
      </c>
      <c r="K9" s="396"/>
      <c r="L9" s="95"/>
      <c r="M9" s="95"/>
      <c r="N9" s="95"/>
      <c r="O9" s="95"/>
      <c r="P9" s="95"/>
      <c r="Q9" s="95"/>
      <c r="R9" s="95"/>
      <c r="S9" s="95"/>
      <c r="T9" s="95"/>
      <c r="U9" s="95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</row>
    <row r="10" spans="1:33" ht="10.5" customHeight="1" x14ac:dyDescent="0.2">
      <c r="A10" s="170"/>
      <c r="B10" s="170"/>
      <c r="C10" s="277"/>
      <c r="D10" s="278"/>
      <c r="E10" s="154"/>
      <c r="F10" s="397"/>
      <c r="G10" s="75"/>
      <c r="H10" s="154"/>
      <c r="I10" s="154"/>
      <c r="J10" s="154"/>
      <c r="K10" s="398"/>
      <c r="L10" s="95"/>
      <c r="M10" s="95"/>
      <c r="N10" s="95"/>
      <c r="O10" s="95"/>
      <c r="P10" s="95"/>
      <c r="Q10" s="95"/>
      <c r="R10" s="95"/>
      <c r="S10" s="95"/>
      <c r="T10" s="95"/>
      <c r="U10" s="95"/>
      <c r="V10" s="95"/>
      <c r="W10" s="95"/>
      <c r="X10" s="95"/>
      <c r="Y10" s="95"/>
      <c r="Z10" s="95"/>
      <c r="AA10" s="95"/>
      <c r="AB10" s="95"/>
      <c r="AC10" s="95"/>
      <c r="AD10" s="95"/>
      <c r="AE10" s="95"/>
      <c r="AF10" s="95"/>
      <c r="AG10" s="95"/>
    </row>
    <row r="11" spans="1:33" ht="24.75" customHeight="1" x14ac:dyDescent="0.2">
      <c r="A11" s="381" t="s">
        <v>61</v>
      </c>
      <c r="B11" s="52" t="s">
        <v>20</v>
      </c>
      <c r="C11" s="383">
        <f>SUM('03'!AH9)</f>
        <v>13.5</v>
      </c>
      <c r="D11" s="76"/>
      <c r="E11" s="399"/>
      <c r="F11" s="389" t="s">
        <v>24</v>
      </c>
      <c r="G11" s="400"/>
      <c r="H11" s="400"/>
      <c r="I11" s="65"/>
      <c r="J11" s="400"/>
      <c r="K11" s="400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  <c r="Y11" s="95"/>
      <c r="Z11" s="95"/>
      <c r="AA11" s="95"/>
      <c r="AB11" s="95"/>
      <c r="AC11" s="95"/>
      <c r="AD11" s="95"/>
      <c r="AE11" s="95"/>
      <c r="AF11" s="95"/>
      <c r="AG11" s="95"/>
    </row>
    <row r="12" spans="1:33" ht="4.5" customHeight="1" x14ac:dyDescent="0.2">
      <c r="A12" s="6"/>
      <c r="B12" s="52"/>
      <c r="C12" s="384"/>
      <c r="D12" s="77"/>
      <c r="E12" s="402"/>
      <c r="F12" s="412"/>
      <c r="G12" s="66"/>
      <c r="H12" s="66"/>
      <c r="I12" s="111"/>
      <c r="J12" s="66"/>
      <c r="K12" s="66"/>
      <c r="L12" s="95"/>
      <c r="M12" s="95"/>
      <c r="N12" s="95"/>
      <c r="O12" s="95"/>
      <c r="P12" s="95"/>
      <c r="Q12" s="95"/>
      <c r="R12" s="95"/>
      <c r="S12" s="95"/>
      <c r="T12" s="95"/>
      <c r="U12" s="95"/>
      <c r="V12" s="95"/>
      <c r="W12" s="95"/>
      <c r="X12" s="95"/>
      <c r="Y12" s="95"/>
      <c r="Z12" s="95"/>
      <c r="AA12" s="95"/>
      <c r="AB12" s="95"/>
      <c r="AC12" s="95"/>
      <c r="AD12" s="95"/>
      <c r="AE12" s="95"/>
      <c r="AF12" s="95"/>
      <c r="AG12" s="95"/>
    </row>
    <row r="13" spans="1:33" ht="24.95" customHeight="1" x14ac:dyDescent="0.2">
      <c r="A13" s="381" t="s">
        <v>0</v>
      </c>
      <c r="B13" s="52" t="s">
        <v>20</v>
      </c>
      <c r="C13" s="383">
        <f>SUM('03'!AH10)</f>
        <v>10</v>
      </c>
      <c r="D13" s="76"/>
      <c r="E13" s="403"/>
      <c r="F13" s="389" t="s">
        <v>24</v>
      </c>
      <c r="G13" s="400"/>
      <c r="H13" s="400"/>
      <c r="I13" s="437" t="s">
        <v>70</v>
      </c>
      <c r="J13" s="400"/>
      <c r="K13" s="400"/>
      <c r="L13" s="95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5"/>
      <c r="AC13" s="95"/>
      <c r="AD13" s="95"/>
      <c r="AE13" s="95"/>
      <c r="AF13" s="95"/>
      <c r="AG13" s="95"/>
    </row>
    <row r="14" spans="1:33" ht="5.0999999999999996" customHeight="1" x14ac:dyDescent="0.2">
      <c r="A14" s="6"/>
      <c r="B14" s="52"/>
      <c r="C14" s="384"/>
      <c r="D14" s="77"/>
      <c r="E14" s="402"/>
      <c r="F14" s="389"/>
      <c r="G14" s="66"/>
      <c r="H14" s="66"/>
      <c r="I14" s="111"/>
      <c r="J14" s="66"/>
      <c r="K14" s="66"/>
      <c r="L14" s="95"/>
      <c r="M14" s="95"/>
      <c r="N14" s="95"/>
      <c r="O14" s="95"/>
      <c r="P14" s="95"/>
      <c r="Q14" s="95"/>
      <c r="R14" s="95"/>
      <c r="S14" s="95"/>
      <c r="T14" s="95"/>
      <c r="U14" s="95"/>
      <c r="V14" s="95"/>
      <c r="W14" s="95"/>
      <c r="X14" s="95"/>
      <c r="Y14" s="95"/>
      <c r="Z14" s="95"/>
      <c r="AA14" s="95"/>
      <c r="AB14" s="95"/>
      <c r="AC14" s="95"/>
      <c r="AD14" s="95"/>
      <c r="AE14" s="95"/>
      <c r="AF14" s="95"/>
      <c r="AG14" s="95"/>
    </row>
    <row r="15" spans="1:33" ht="24.95" customHeight="1" x14ac:dyDescent="0.2">
      <c r="A15" s="381" t="s">
        <v>57</v>
      </c>
      <c r="B15" s="52" t="s">
        <v>20</v>
      </c>
      <c r="C15" s="384">
        <f>SUM('03'!AH11)</f>
        <v>2.5</v>
      </c>
      <c r="D15" s="77"/>
      <c r="E15" s="402"/>
      <c r="F15" s="389" t="s">
        <v>24</v>
      </c>
      <c r="G15" s="66"/>
      <c r="H15" s="66"/>
      <c r="I15" s="482" t="s">
        <v>71</v>
      </c>
      <c r="J15" s="400"/>
      <c r="K15" s="400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95"/>
    </row>
    <row r="16" spans="1:33" ht="5.0999999999999996" customHeight="1" x14ac:dyDescent="0.2">
      <c r="A16" s="2"/>
      <c r="B16" s="2"/>
      <c r="C16" s="40"/>
      <c r="D16" s="40"/>
      <c r="E16" s="390"/>
      <c r="F16" s="390"/>
      <c r="G16" s="40"/>
      <c r="H16" s="40"/>
      <c r="I16" s="404"/>
      <c r="J16" s="66"/>
      <c r="K16" s="66"/>
    </row>
    <row r="17" spans="1:32" ht="24.95" customHeight="1" x14ac:dyDescent="0.2">
      <c r="A17" s="6" t="s">
        <v>46</v>
      </c>
      <c r="B17" s="52" t="s">
        <v>20</v>
      </c>
      <c r="C17" s="383">
        <f>SUM('03'!AH12)</f>
        <v>0</v>
      </c>
      <c r="D17" s="76"/>
      <c r="E17" s="405"/>
      <c r="F17" s="389" t="s">
        <v>24</v>
      </c>
      <c r="G17" s="400"/>
      <c r="H17" s="400"/>
      <c r="I17" s="484" t="s">
        <v>72</v>
      </c>
      <c r="J17" s="66"/>
      <c r="K17" s="66"/>
    </row>
    <row r="18" spans="1:32" ht="5.0999999999999996" customHeight="1" x14ac:dyDescent="0.2">
      <c r="A18" s="2"/>
      <c r="B18" s="2"/>
      <c r="C18" s="40"/>
      <c r="D18" s="40"/>
      <c r="E18" s="406"/>
      <c r="F18" s="389"/>
      <c r="G18" s="40"/>
      <c r="H18" s="40"/>
      <c r="I18" s="404"/>
      <c r="J18" s="66"/>
      <c r="K18" s="66"/>
    </row>
    <row r="19" spans="1:32" ht="24.95" customHeight="1" x14ac:dyDescent="0.2">
      <c r="A19" s="6" t="s">
        <v>60</v>
      </c>
      <c r="B19" s="52" t="s">
        <v>20</v>
      </c>
      <c r="C19" s="383">
        <f>SUM('03'!AH13)</f>
        <v>9</v>
      </c>
      <c r="D19" s="41">
        <v>1500</v>
      </c>
      <c r="E19" s="406"/>
      <c r="F19" s="389" t="s">
        <v>24</v>
      </c>
      <c r="G19" s="40"/>
      <c r="H19" s="40"/>
      <c r="I19" s="483">
        <v>43906</v>
      </c>
      <c r="J19" s="400"/>
      <c r="K19" s="400"/>
    </row>
    <row r="20" spans="1:32" ht="5.0999999999999996" customHeight="1" x14ac:dyDescent="0.2">
      <c r="A20" s="6"/>
      <c r="B20" s="52"/>
      <c r="C20" s="384"/>
      <c r="D20" s="77"/>
      <c r="E20" s="407"/>
      <c r="F20" s="412"/>
      <c r="G20" s="66"/>
      <c r="H20" s="66"/>
      <c r="I20" s="111"/>
      <c r="J20" s="66"/>
      <c r="K20" s="66"/>
    </row>
    <row r="21" spans="1:32" ht="24.95" customHeight="1" x14ac:dyDescent="0.2">
      <c r="A21" s="6" t="s">
        <v>62</v>
      </c>
      <c r="B21" s="52" t="s">
        <v>20</v>
      </c>
      <c r="C21" s="384">
        <f>SUM('03'!AH14)</f>
        <v>15.5</v>
      </c>
      <c r="D21" s="384">
        <v>500</v>
      </c>
      <c r="E21" s="407"/>
      <c r="F21" s="412" t="s">
        <v>24</v>
      </c>
      <c r="G21" s="66"/>
      <c r="H21" s="66"/>
      <c r="I21" s="111"/>
      <c r="J21" s="66"/>
      <c r="K21" s="66"/>
      <c r="L21" s="95"/>
      <c r="M21" s="95"/>
      <c r="N21" s="95"/>
      <c r="O21" s="95"/>
      <c r="P21" s="95"/>
      <c r="Q21" s="95"/>
      <c r="R21" s="95"/>
      <c r="S21" s="95"/>
      <c r="T21" s="95"/>
      <c r="U21" s="95"/>
      <c r="V21" s="95"/>
      <c r="W21" s="95"/>
      <c r="X21" s="95"/>
      <c r="Y21" s="95"/>
      <c r="Z21" s="95"/>
      <c r="AA21" s="95"/>
      <c r="AB21" s="95"/>
      <c r="AC21" s="95"/>
      <c r="AD21" s="95"/>
      <c r="AE21" s="95"/>
      <c r="AF21" s="95"/>
    </row>
    <row r="22" spans="1:32" ht="5.0999999999999996" customHeight="1" x14ac:dyDescent="0.2">
      <c r="A22" s="382"/>
      <c r="B22" s="52"/>
      <c r="C22" s="384"/>
      <c r="D22" s="77"/>
      <c r="E22" s="402"/>
      <c r="F22" s="412"/>
      <c r="G22" s="66"/>
      <c r="H22" s="66"/>
      <c r="I22" s="111"/>
      <c r="J22" s="66"/>
      <c r="K22" s="66"/>
      <c r="L22" s="95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</row>
    <row r="23" spans="1:32" ht="24.95" customHeight="1" x14ac:dyDescent="0.2">
      <c r="A23" s="6" t="s">
        <v>3</v>
      </c>
      <c r="B23" s="52" t="s">
        <v>20</v>
      </c>
      <c r="C23" s="383">
        <f>SUM('03'!AH41)</f>
        <v>22</v>
      </c>
      <c r="D23" s="76"/>
      <c r="E23" s="403"/>
      <c r="F23" s="389" t="s">
        <v>24</v>
      </c>
      <c r="G23" s="429"/>
      <c r="H23" s="400"/>
      <c r="I23" s="401" t="s">
        <v>73</v>
      </c>
      <c r="J23" s="400"/>
      <c r="K23" s="400"/>
      <c r="L23" s="95"/>
      <c r="M23" s="95"/>
      <c r="N23" s="95"/>
      <c r="O23" s="95"/>
      <c r="P23" s="95"/>
      <c r="Q23" s="95"/>
      <c r="R23" s="95"/>
      <c r="S23" s="95"/>
      <c r="T23" s="95"/>
      <c r="U23" s="95"/>
      <c r="V23" s="95"/>
      <c r="W23" s="95"/>
      <c r="X23" s="95"/>
      <c r="Y23" s="95"/>
      <c r="Z23" s="95"/>
      <c r="AA23" s="95"/>
      <c r="AB23" s="95"/>
      <c r="AC23" s="95"/>
      <c r="AD23" s="95"/>
      <c r="AE23" s="95"/>
      <c r="AF23" s="95"/>
    </row>
    <row r="24" spans="1:32" ht="5.0999999999999996" customHeight="1" x14ac:dyDescent="0.2">
      <c r="A24" s="227"/>
      <c r="B24" s="52"/>
      <c r="C24" s="384"/>
      <c r="D24" s="77"/>
      <c r="E24" s="402"/>
      <c r="F24" s="412"/>
      <c r="G24" s="66"/>
      <c r="H24" s="66"/>
      <c r="I24" s="111"/>
      <c r="J24" s="66"/>
      <c r="K24" s="66"/>
      <c r="L24" s="95"/>
      <c r="M24" s="95"/>
      <c r="N24" s="95"/>
      <c r="O24" s="95"/>
      <c r="P24" s="95"/>
      <c r="Q24" s="95"/>
      <c r="R24" s="95"/>
      <c r="S24" s="95"/>
      <c r="T24" s="95"/>
      <c r="U24" s="95"/>
      <c r="V24" s="95"/>
      <c r="W24" s="95"/>
      <c r="X24" s="95"/>
      <c r="Y24" s="95"/>
      <c r="Z24" s="95"/>
      <c r="AA24" s="95"/>
      <c r="AB24" s="95"/>
      <c r="AC24" s="95"/>
      <c r="AD24" s="95"/>
      <c r="AE24" s="95"/>
      <c r="AF24" s="95"/>
    </row>
    <row r="25" spans="1:32" ht="24.75" customHeight="1" x14ac:dyDescent="0.2">
      <c r="A25" s="6" t="s">
        <v>56</v>
      </c>
      <c r="B25" s="52" t="s">
        <v>20</v>
      </c>
      <c r="C25" s="384">
        <f>SUM('03'!AH42)</f>
        <v>22</v>
      </c>
      <c r="D25" s="77"/>
      <c r="E25" s="402"/>
      <c r="F25" s="412" t="s">
        <v>24</v>
      </c>
      <c r="G25" s="66"/>
      <c r="H25" s="441"/>
      <c r="I25" s="65" t="s">
        <v>74</v>
      </c>
      <c r="J25" s="66"/>
      <c r="K25" s="66"/>
      <c r="L25" s="95"/>
      <c r="M25" s="95"/>
      <c r="N25" s="95"/>
      <c r="O25" s="95"/>
      <c r="P25" s="95"/>
      <c r="Q25" s="95"/>
      <c r="R25" s="95"/>
      <c r="S25" s="95"/>
      <c r="T25" s="95"/>
      <c r="U25" s="95"/>
      <c r="V25" s="95"/>
      <c r="W25" s="95"/>
      <c r="X25" s="95"/>
      <c r="Y25" s="95"/>
      <c r="Z25" s="95"/>
      <c r="AA25" s="95"/>
      <c r="AB25" s="95"/>
      <c r="AC25" s="95"/>
      <c r="AD25" s="95"/>
      <c r="AE25" s="95"/>
      <c r="AF25" s="95"/>
    </row>
    <row r="26" spans="1:32" ht="5.0999999999999996" customHeight="1" x14ac:dyDescent="0.2">
      <c r="A26" s="46"/>
      <c r="B26" s="52"/>
      <c r="C26" s="384"/>
      <c r="D26" s="384"/>
      <c r="E26" s="402"/>
      <c r="F26" s="412"/>
      <c r="G26" s="66"/>
      <c r="H26" s="66"/>
      <c r="I26" s="111"/>
      <c r="J26" s="66"/>
      <c r="K26" s="66"/>
      <c r="L26" s="95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  <c r="Z26" s="95"/>
      <c r="AA26" s="95"/>
      <c r="AB26" s="95"/>
      <c r="AC26" s="95"/>
      <c r="AD26" s="95"/>
      <c r="AE26" s="95"/>
      <c r="AF26" s="95"/>
    </row>
    <row r="27" spans="1:32" s="7" customFormat="1" ht="24.95" customHeight="1" x14ac:dyDescent="0.2">
      <c r="A27" s="6" t="s">
        <v>59</v>
      </c>
      <c r="B27" s="53" t="s">
        <v>20</v>
      </c>
      <c r="C27" s="388">
        <f>SUM('03'!AH43)</f>
        <v>14</v>
      </c>
      <c r="D27" s="388">
        <v>500</v>
      </c>
      <c r="E27" s="403"/>
      <c r="F27" s="389" t="s">
        <v>24</v>
      </c>
      <c r="G27" s="400"/>
      <c r="H27" s="400"/>
      <c r="I27" s="65"/>
      <c r="J27" s="400"/>
      <c r="K27" s="400"/>
      <c r="L27" s="281"/>
      <c r="M27" s="281"/>
      <c r="N27" s="281"/>
      <c r="O27" s="281"/>
      <c r="P27" s="281"/>
      <c r="Q27" s="281"/>
      <c r="R27" s="281"/>
      <c r="S27" s="281"/>
      <c r="T27" s="281"/>
      <c r="U27" s="281"/>
      <c r="V27" s="281"/>
      <c r="W27" s="281"/>
      <c r="X27" s="281"/>
      <c r="Y27" s="281"/>
      <c r="Z27" s="281"/>
      <c r="AA27" s="281"/>
      <c r="AB27" s="281"/>
      <c r="AC27" s="281"/>
      <c r="AD27" s="281"/>
      <c r="AE27" s="281"/>
      <c r="AF27" s="281"/>
    </row>
    <row r="28" spans="1:32" ht="5.0999999999999996" customHeight="1" x14ac:dyDescent="0.2">
      <c r="A28" s="6"/>
      <c r="B28" s="53"/>
      <c r="C28" s="384"/>
      <c r="D28" s="77"/>
      <c r="E28" s="403"/>
      <c r="F28" s="389"/>
      <c r="G28" s="400"/>
      <c r="H28" s="400"/>
      <c r="I28" s="65"/>
      <c r="J28" s="66"/>
      <c r="K28" s="66"/>
      <c r="L28" s="95"/>
      <c r="M28" s="95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95"/>
      <c r="Y28" s="95"/>
      <c r="Z28" s="95"/>
      <c r="AA28" s="95"/>
      <c r="AB28" s="95"/>
      <c r="AC28" s="95"/>
      <c r="AD28" s="95"/>
      <c r="AE28" s="95"/>
      <c r="AF28" s="95"/>
    </row>
    <row r="29" spans="1:32" ht="24.95" customHeight="1" x14ac:dyDescent="0.2">
      <c r="A29" s="381" t="s">
        <v>63</v>
      </c>
      <c r="B29" s="52" t="s">
        <v>20</v>
      </c>
      <c r="C29" s="388">
        <f>SUM('03'!AH44)</f>
        <v>14</v>
      </c>
      <c r="D29" s="388">
        <v>200</v>
      </c>
      <c r="E29" s="403"/>
      <c r="F29" s="389" t="s">
        <v>24</v>
      </c>
      <c r="G29" s="400"/>
      <c r="H29" s="400"/>
      <c r="I29" s="65"/>
      <c r="J29" s="66"/>
      <c r="K29" s="66"/>
    </row>
    <row r="30" spans="1:32" ht="5.0999999999999996" customHeight="1" x14ac:dyDescent="0.2">
      <c r="A30" s="2"/>
      <c r="B30" s="53"/>
      <c r="C30" s="384"/>
      <c r="D30" s="77"/>
      <c r="E30" s="66"/>
      <c r="F30" s="418"/>
      <c r="G30" s="66"/>
      <c r="H30" s="66"/>
      <c r="I30" s="420"/>
      <c r="J30" s="66"/>
      <c r="K30" s="66"/>
    </row>
    <row r="31" spans="1:32" ht="24" customHeight="1" x14ac:dyDescent="0.2">
      <c r="A31" s="131"/>
      <c r="B31" s="53"/>
      <c r="C31" s="384"/>
      <c r="D31" s="77"/>
      <c r="E31" s="66"/>
      <c r="F31" s="418"/>
      <c r="G31" s="66"/>
      <c r="H31" s="66"/>
      <c r="I31" s="420"/>
      <c r="J31" s="66"/>
      <c r="K31" s="66"/>
    </row>
    <row r="32" spans="1:32" ht="4.5" customHeight="1" x14ac:dyDescent="0.2">
      <c r="A32" s="6"/>
      <c r="B32" s="52"/>
      <c r="C32" s="49"/>
      <c r="D32" s="6"/>
      <c r="E32" s="135"/>
      <c r="F32" s="55"/>
      <c r="G32" s="50"/>
      <c r="H32" s="50"/>
      <c r="I32" s="136"/>
      <c r="J32" s="50"/>
      <c r="K32" s="50"/>
    </row>
    <row r="33" spans="1:33" ht="28.5" customHeight="1" x14ac:dyDescent="0.2">
      <c r="A33" s="8"/>
      <c r="C33" t="s">
        <v>69</v>
      </c>
      <c r="E33" s="123"/>
      <c r="F33" s="123"/>
      <c r="G33" s="123"/>
      <c r="H33" s="123"/>
      <c r="I33" s="123"/>
    </row>
    <row r="34" spans="1:33" x14ac:dyDescent="0.2">
      <c r="A34" s="8"/>
    </row>
    <row r="35" spans="1:33" x14ac:dyDescent="0.2">
      <c r="A35" s="8"/>
      <c r="C35" s="8"/>
    </row>
    <row r="40" spans="1:33" x14ac:dyDescent="0.2">
      <c r="C40" s="95"/>
      <c r="D40" s="95"/>
      <c r="E40" s="95"/>
      <c r="F40" s="95"/>
      <c r="G40" s="95"/>
      <c r="H40" s="95"/>
      <c r="I40" s="95"/>
      <c r="J40" s="95"/>
      <c r="K40" s="95"/>
      <c r="L40" s="95"/>
      <c r="M40" s="95"/>
      <c r="N40" s="95"/>
      <c r="O40" s="95"/>
      <c r="P40" s="95"/>
      <c r="Q40" s="95"/>
      <c r="R40" s="95"/>
      <c r="S40" s="95"/>
      <c r="T40" s="95"/>
      <c r="U40" s="95"/>
      <c r="V40" s="95"/>
      <c r="W40" s="95"/>
      <c r="X40" s="95"/>
      <c r="Y40" s="95"/>
      <c r="Z40" s="95"/>
      <c r="AA40" s="95"/>
      <c r="AB40" s="95"/>
      <c r="AC40" s="95"/>
      <c r="AD40" s="95"/>
      <c r="AE40" s="95"/>
      <c r="AF40" s="95"/>
      <c r="AG40" s="95"/>
    </row>
    <row r="41" spans="1:33" x14ac:dyDescent="0.2">
      <c r="C41" s="95"/>
      <c r="D41" s="95"/>
      <c r="E41" s="95"/>
      <c r="F41" s="95"/>
      <c r="G41" s="95"/>
      <c r="H41" s="95"/>
      <c r="I41" s="95"/>
      <c r="J41" s="95"/>
      <c r="K41" s="95"/>
      <c r="L41" s="95"/>
      <c r="M41" s="95"/>
      <c r="N41" s="95"/>
      <c r="O41" s="95"/>
      <c r="P41" s="95"/>
      <c r="Q41" s="95"/>
      <c r="R41" s="95"/>
      <c r="S41" s="95"/>
      <c r="T41" s="95"/>
      <c r="U41" s="95"/>
      <c r="V41" s="95"/>
      <c r="W41" s="95"/>
      <c r="X41" s="95"/>
      <c r="Y41" s="95"/>
      <c r="Z41" s="95"/>
      <c r="AA41" s="95"/>
      <c r="AB41" s="95"/>
      <c r="AC41" s="95"/>
      <c r="AD41" s="95"/>
      <c r="AE41" s="95"/>
      <c r="AF41" s="95"/>
      <c r="AG41" s="95"/>
    </row>
  </sheetData>
  <mergeCells count="2">
    <mergeCell ref="E5:F5"/>
    <mergeCell ref="E7:K7"/>
  </mergeCells>
  <dataValidations count="2">
    <dataValidation type="list" allowBlank="1" showInputMessage="1" showErrorMessage="1" sqref="G5" xr:uid="{00000000-0002-0000-0500-000000000000}">
      <formula1>"2013,2014,2015,2016,2017,2018,2019,2020,2021,2022,2023,2024,2025"</formula1>
    </dataValidation>
    <dataValidation type="list" allowBlank="1" showInputMessage="1" showErrorMessage="1" sqref="E5" xr:uid="{00000000-0002-0000-0500-000001000000}">
      <formula1>"JANVIER,FEVRIER,MARS,AVRIL,MAI,JUIN,JUILLET,AOUT,SEPTEMBRE,OCTOBRE,NOVEMBRE,DECEMBRE"</formula1>
    </dataValidation>
  </dataValidations>
  <pageMargins left="3.937007874015748E-2" right="3.937007874015748E-2" top="0.74803149606299213" bottom="0.74803149606299213" header="0.31496062992125984" footer="0.31496062992125984"/>
  <pageSetup paperSize="9" orientation="landscape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I60"/>
  <sheetViews>
    <sheetView workbookViewId="0">
      <selection activeCell="R52" sqref="R52"/>
    </sheetView>
  </sheetViews>
  <sheetFormatPr baseColWidth="10" defaultRowHeight="12.75" x14ac:dyDescent="0.2"/>
  <cols>
    <col min="1" max="1" width="9.42578125" customWidth="1"/>
    <col min="2" max="2" width="4.5703125" customWidth="1"/>
    <col min="3" max="33" width="4" customWidth="1"/>
    <col min="34" max="34" width="4.5703125" customWidth="1"/>
    <col min="35" max="35" width="4.42578125" customWidth="1"/>
  </cols>
  <sheetData>
    <row r="1" spans="1:35" ht="12.75" customHeight="1" x14ac:dyDescent="0.2">
      <c r="A1" t="s">
        <v>5</v>
      </c>
      <c r="C1" s="3"/>
      <c r="E1" s="12"/>
      <c r="F1" s="11"/>
      <c r="G1" s="11"/>
      <c r="H1" s="11"/>
    </row>
    <row r="2" spans="1:35" ht="12.75" customHeight="1" x14ac:dyDescent="0.2">
      <c r="A2" t="s">
        <v>4</v>
      </c>
      <c r="C2" s="4"/>
      <c r="E2" s="13"/>
      <c r="F2" s="11"/>
      <c r="G2" s="11"/>
      <c r="H2" s="11"/>
    </row>
    <row r="3" spans="1:35" ht="12.75" customHeight="1" x14ac:dyDescent="0.2">
      <c r="A3" t="s">
        <v>6</v>
      </c>
      <c r="C3" s="5"/>
      <c r="D3" s="1"/>
      <c r="E3" s="1"/>
      <c r="F3" s="540" t="s">
        <v>39</v>
      </c>
      <c r="G3" s="542"/>
      <c r="H3" s="540" t="s">
        <v>40</v>
      </c>
      <c r="I3" s="540"/>
      <c r="J3" s="540"/>
    </row>
    <row r="4" spans="1:35" ht="12.75" customHeight="1" x14ac:dyDescent="0.2">
      <c r="D4" s="1"/>
      <c r="E4" s="1"/>
      <c r="F4" s="541">
        <v>2020</v>
      </c>
      <c r="G4" s="542"/>
      <c r="H4" s="540">
        <v>4</v>
      </c>
      <c r="I4" s="540"/>
      <c r="J4" s="540"/>
      <c r="M4" s="534" t="str">
        <f>PROPER(TEXT(DATE($F$4,H$4,1),"mmmm"))</f>
        <v>Avril</v>
      </c>
      <c r="N4" s="535"/>
      <c r="O4" s="535"/>
      <c r="P4" s="535"/>
      <c r="Q4" s="535"/>
      <c r="R4" s="535"/>
      <c r="S4" s="536"/>
      <c r="W4" s="30"/>
    </row>
    <row r="5" spans="1:35" ht="12.75" customHeight="1" x14ac:dyDescent="0.2">
      <c r="D5" s="1"/>
      <c r="E5" s="1"/>
      <c r="F5" s="1"/>
      <c r="G5" s="1"/>
      <c r="H5" s="1"/>
      <c r="I5" s="1"/>
      <c r="J5" s="1"/>
      <c r="M5" s="537"/>
      <c r="N5" s="538"/>
      <c r="O5" s="538"/>
      <c r="P5" s="538"/>
      <c r="Q5" s="538"/>
      <c r="R5" s="538"/>
      <c r="S5" s="539"/>
    </row>
    <row r="6" spans="1:35" ht="12.75" customHeight="1" x14ac:dyDescent="0.2">
      <c r="D6" s="1"/>
      <c r="E6" s="1"/>
      <c r="F6" s="1"/>
      <c r="G6" s="1"/>
      <c r="H6" s="1"/>
      <c r="I6" s="1"/>
      <c r="J6" s="1"/>
    </row>
    <row r="7" spans="1:35" ht="12.75" customHeight="1" x14ac:dyDescent="0.2">
      <c r="C7" s="36">
        <f>DATE(F4,H4,1)</f>
        <v>43922</v>
      </c>
      <c r="D7" s="36">
        <f t="shared" ref="D7:S8" si="0">C7+1</f>
        <v>43923</v>
      </c>
      <c r="E7" s="36">
        <f t="shared" si="0"/>
        <v>43924</v>
      </c>
      <c r="F7" s="36">
        <f>E7+1</f>
        <v>43925</v>
      </c>
      <c r="G7" s="36">
        <f t="shared" ref="G7:V7" si="1">F7+1</f>
        <v>43926</v>
      </c>
      <c r="H7" s="36">
        <f t="shared" si="1"/>
        <v>43927</v>
      </c>
      <c r="I7" s="36">
        <f t="shared" si="1"/>
        <v>43928</v>
      </c>
      <c r="J7" s="36">
        <f t="shared" si="1"/>
        <v>43929</v>
      </c>
      <c r="K7" s="36">
        <f t="shared" si="1"/>
        <v>43930</v>
      </c>
      <c r="L7" s="36">
        <f t="shared" si="1"/>
        <v>43931</v>
      </c>
      <c r="M7" s="36">
        <f t="shared" si="1"/>
        <v>43932</v>
      </c>
      <c r="N7" s="36">
        <f t="shared" si="1"/>
        <v>43933</v>
      </c>
      <c r="O7" s="36">
        <f t="shared" si="1"/>
        <v>43934</v>
      </c>
      <c r="P7" s="36">
        <f t="shared" si="1"/>
        <v>43935</v>
      </c>
      <c r="Q7" s="36">
        <f t="shared" si="1"/>
        <v>43936</v>
      </c>
      <c r="R7" s="36">
        <f t="shared" si="1"/>
        <v>43937</v>
      </c>
      <c r="S7" s="36">
        <f t="shared" si="1"/>
        <v>43938</v>
      </c>
      <c r="T7" s="36">
        <f t="shared" si="1"/>
        <v>43939</v>
      </c>
      <c r="U7" s="36">
        <f t="shared" si="1"/>
        <v>43940</v>
      </c>
      <c r="V7" s="36">
        <f t="shared" si="1"/>
        <v>43941</v>
      </c>
      <c r="W7" s="36">
        <f t="shared" ref="T7:AD8" si="2">V7+1</f>
        <v>43942</v>
      </c>
      <c r="X7" s="36">
        <f t="shared" si="2"/>
        <v>43943</v>
      </c>
      <c r="Y7" s="36">
        <f t="shared" si="2"/>
        <v>43944</v>
      </c>
      <c r="Z7" s="36">
        <f t="shared" si="2"/>
        <v>43945</v>
      </c>
      <c r="AA7" s="36">
        <f t="shared" si="2"/>
        <v>43946</v>
      </c>
      <c r="AB7" s="36">
        <f t="shared" si="2"/>
        <v>43947</v>
      </c>
      <c r="AC7" s="36">
        <f t="shared" si="2"/>
        <v>43948</v>
      </c>
      <c r="AD7" s="36">
        <f t="shared" si="2"/>
        <v>43949</v>
      </c>
      <c r="AE7" s="36">
        <f t="shared" ref="AE7:AG8" si="3">IF(AD7="","",IF(MONTH(AD7+1)=MONTH(AD7),AD7+1,""))</f>
        <v>43950</v>
      </c>
      <c r="AF7" s="36">
        <f t="shared" si="3"/>
        <v>43951</v>
      </c>
      <c r="AG7" s="36" t="str">
        <f t="shared" si="3"/>
        <v/>
      </c>
    </row>
    <row r="8" spans="1:35" ht="24.95" customHeight="1" x14ac:dyDescent="0.2">
      <c r="A8" s="70" t="s">
        <v>41</v>
      </c>
      <c r="B8" s="83"/>
      <c r="C8" s="98">
        <f>DATE(F4,H4,1)</f>
        <v>43922</v>
      </c>
      <c r="D8" s="99">
        <f t="shared" si="0"/>
        <v>43923</v>
      </c>
      <c r="E8" s="99">
        <f t="shared" si="0"/>
        <v>43924</v>
      </c>
      <c r="F8" s="99">
        <f>E8+1</f>
        <v>43925</v>
      </c>
      <c r="G8" s="99">
        <f t="shared" si="0"/>
        <v>43926</v>
      </c>
      <c r="H8" s="99">
        <f t="shared" si="0"/>
        <v>43927</v>
      </c>
      <c r="I8" s="99">
        <f t="shared" si="0"/>
        <v>43928</v>
      </c>
      <c r="J8" s="100">
        <f t="shared" si="0"/>
        <v>43929</v>
      </c>
      <c r="K8" s="99">
        <f t="shared" si="0"/>
        <v>43930</v>
      </c>
      <c r="L8" s="99">
        <f t="shared" si="0"/>
        <v>43931</v>
      </c>
      <c r="M8" s="99">
        <f t="shared" si="0"/>
        <v>43932</v>
      </c>
      <c r="N8" s="99">
        <f t="shared" si="0"/>
        <v>43933</v>
      </c>
      <c r="O8" s="99">
        <f t="shared" si="0"/>
        <v>43934</v>
      </c>
      <c r="P8" s="99">
        <f t="shared" si="0"/>
        <v>43935</v>
      </c>
      <c r="Q8" s="99">
        <f t="shared" si="0"/>
        <v>43936</v>
      </c>
      <c r="R8" s="99">
        <f t="shared" si="0"/>
        <v>43937</v>
      </c>
      <c r="S8" s="99">
        <f t="shared" si="0"/>
        <v>43938</v>
      </c>
      <c r="T8" s="99">
        <f t="shared" si="2"/>
        <v>43939</v>
      </c>
      <c r="U8" s="99">
        <f t="shared" si="2"/>
        <v>43940</v>
      </c>
      <c r="V8" s="99">
        <f t="shared" si="2"/>
        <v>43941</v>
      </c>
      <c r="W8" s="100">
        <f t="shared" si="2"/>
        <v>43942</v>
      </c>
      <c r="X8" s="99">
        <f t="shared" si="2"/>
        <v>43943</v>
      </c>
      <c r="Y8" s="99">
        <f t="shared" si="2"/>
        <v>43944</v>
      </c>
      <c r="Z8" s="99">
        <f t="shared" si="2"/>
        <v>43945</v>
      </c>
      <c r="AA8" s="99">
        <f t="shared" si="2"/>
        <v>43946</v>
      </c>
      <c r="AB8" s="99">
        <f t="shared" si="2"/>
        <v>43947</v>
      </c>
      <c r="AC8" s="99">
        <f t="shared" si="2"/>
        <v>43948</v>
      </c>
      <c r="AD8" s="99">
        <f>AC8+1</f>
        <v>43949</v>
      </c>
      <c r="AE8" s="99">
        <f t="shared" si="3"/>
        <v>43950</v>
      </c>
      <c r="AF8" s="99">
        <f t="shared" si="3"/>
        <v>43951</v>
      </c>
      <c r="AG8" s="99" t="str">
        <f t="shared" si="3"/>
        <v/>
      </c>
      <c r="AH8" s="176"/>
      <c r="AI8" s="177"/>
    </row>
    <row r="9" spans="1:35" ht="24.95" customHeight="1" x14ac:dyDescent="0.2">
      <c r="A9" s="93" t="s">
        <v>61</v>
      </c>
      <c r="B9" s="182"/>
      <c r="C9" s="265"/>
      <c r="D9" s="102">
        <v>4</v>
      </c>
      <c r="E9" s="102"/>
      <c r="F9" s="102"/>
      <c r="G9" s="102"/>
      <c r="H9" s="102"/>
      <c r="I9" s="102"/>
      <c r="J9" s="102"/>
      <c r="K9" s="102"/>
      <c r="L9" s="102">
        <v>1.5</v>
      </c>
      <c r="M9" s="102"/>
      <c r="N9" s="102"/>
      <c r="O9" s="102"/>
      <c r="P9" s="102"/>
      <c r="Q9" s="102"/>
      <c r="R9" s="102"/>
      <c r="S9" s="102"/>
      <c r="T9" s="102"/>
      <c r="U9" s="102"/>
      <c r="V9" s="102"/>
      <c r="W9" s="102"/>
      <c r="X9" s="102"/>
      <c r="Y9" s="102"/>
      <c r="Z9" s="102"/>
      <c r="AA9" s="102"/>
      <c r="AB9" s="102"/>
      <c r="AC9" s="102"/>
      <c r="AD9" s="102"/>
      <c r="AE9" s="102"/>
      <c r="AF9" s="102"/>
      <c r="AG9" s="102"/>
      <c r="AH9" s="178">
        <f>SUM(C9:AG9)</f>
        <v>5.5</v>
      </c>
      <c r="AI9" s="177"/>
    </row>
    <row r="10" spans="1:35" ht="24.95" customHeight="1" x14ac:dyDescent="0.2">
      <c r="A10" s="97" t="s">
        <v>55</v>
      </c>
      <c r="B10" s="182"/>
      <c r="C10" s="265"/>
      <c r="D10" s="102"/>
      <c r="E10" s="102"/>
      <c r="F10" s="102"/>
      <c r="G10" s="102"/>
      <c r="H10" s="102"/>
      <c r="I10" s="102"/>
      <c r="J10" s="102"/>
      <c r="K10" s="102"/>
      <c r="L10" s="102"/>
      <c r="M10" s="102"/>
      <c r="N10" s="102"/>
      <c r="O10" s="102"/>
      <c r="P10" s="102"/>
      <c r="Q10" s="102"/>
      <c r="R10" s="102"/>
      <c r="S10" s="102"/>
      <c r="T10" s="102"/>
      <c r="U10" s="102"/>
      <c r="V10" s="102"/>
      <c r="W10" s="102"/>
      <c r="X10" s="102"/>
      <c r="Y10" s="102"/>
      <c r="Z10" s="102"/>
      <c r="AA10" s="102"/>
      <c r="AB10" s="102"/>
      <c r="AC10" s="102"/>
      <c r="AD10" s="102"/>
      <c r="AE10" s="102"/>
      <c r="AF10" s="102"/>
      <c r="AG10" s="102"/>
      <c r="AH10" s="178">
        <f t="shared" ref="AH10:AH15" si="4">SUM(C10:AG10)</f>
        <v>0</v>
      </c>
      <c r="AI10" s="177"/>
    </row>
    <row r="11" spans="1:35" ht="24.95" customHeight="1" x14ac:dyDescent="0.2">
      <c r="A11" s="97" t="s">
        <v>57</v>
      </c>
      <c r="B11" s="182"/>
      <c r="C11" s="265"/>
      <c r="D11" s="102"/>
      <c r="E11" s="102"/>
      <c r="F11" s="102"/>
      <c r="G11" s="102"/>
      <c r="H11" s="102"/>
      <c r="I11" s="102"/>
      <c r="J11" s="102"/>
      <c r="K11" s="102"/>
      <c r="L11" s="102"/>
      <c r="M11" s="102"/>
      <c r="N11" s="102"/>
      <c r="O11" s="236"/>
      <c r="P11" s="236"/>
      <c r="Q11" s="236"/>
      <c r="R11" s="236"/>
      <c r="S11" s="236"/>
      <c r="T11" s="102"/>
      <c r="U11" s="102"/>
      <c r="V11" s="102"/>
      <c r="W11" s="102"/>
      <c r="X11" s="102"/>
      <c r="Y11" s="102"/>
      <c r="Z11" s="102"/>
      <c r="AA11" s="102"/>
      <c r="AB11" s="102"/>
      <c r="AC11" s="236"/>
      <c r="AD11" s="236"/>
      <c r="AE11" s="236"/>
      <c r="AF11" s="236"/>
      <c r="AG11" s="102"/>
      <c r="AH11" s="178">
        <f t="shared" si="4"/>
        <v>0</v>
      </c>
      <c r="AI11" s="177"/>
    </row>
    <row r="12" spans="1:35" ht="24.95" customHeight="1" x14ac:dyDescent="0.2">
      <c r="A12" s="93" t="s">
        <v>54</v>
      </c>
      <c r="B12" s="182"/>
      <c r="C12" s="265"/>
      <c r="D12" s="102"/>
      <c r="E12" s="102"/>
      <c r="F12" s="102"/>
      <c r="G12" s="102"/>
      <c r="H12" s="102"/>
      <c r="I12" s="102"/>
      <c r="J12" s="102"/>
      <c r="K12" s="102"/>
      <c r="L12" s="102"/>
      <c r="M12" s="102"/>
      <c r="N12" s="102"/>
      <c r="O12" s="102"/>
      <c r="P12" s="102"/>
      <c r="Q12" s="102"/>
      <c r="R12" s="102"/>
      <c r="S12" s="102"/>
      <c r="T12" s="102"/>
      <c r="U12" s="102"/>
      <c r="V12" s="102"/>
      <c r="W12" s="102"/>
      <c r="X12" s="102"/>
      <c r="Y12" s="102"/>
      <c r="Z12" s="102"/>
      <c r="AA12" s="102"/>
      <c r="AB12" s="102"/>
      <c r="AC12" s="102"/>
      <c r="AD12" s="102"/>
      <c r="AE12" s="102"/>
      <c r="AF12" s="102"/>
      <c r="AG12" s="102"/>
      <c r="AH12" s="178">
        <f t="shared" si="4"/>
        <v>0</v>
      </c>
      <c r="AI12" s="177"/>
    </row>
    <row r="13" spans="1:35" ht="24.95" customHeight="1" x14ac:dyDescent="0.2">
      <c r="A13" s="93" t="s">
        <v>60</v>
      </c>
      <c r="B13" s="182"/>
      <c r="C13" s="265"/>
      <c r="D13" s="102"/>
      <c r="E13" s="102"/>
      <c r="F13" s="102"/>
      <c r="G13" s="110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2"/>
      <c r="X13" s="102"/>
      <c r="Y13" s="102"/>
      <c r="Z13" s="102"/>
      <c r="AA13" s="102"/>
      <c r="AB13" s="102"/>
      <c r="AC13" s="102"/>
      <c r="AD13" s="102"/>
      <c r="AE13" s="102"/>
      <c r="AF13" s="102"/>
      <c r="AG13" s="102"/>
      <c r="AH13" s="178">
        <f t="shared" si="4"/>
        <v>0</v>
      </c>
      <c r="AI13" s="177"/>
    </row>
    <row r="14" spans="1:35" ht="24.95" customHeight="1" x14ac:dyDescent="0.2">
      <c r="A14" s="93" t="s">
        <v>62</v>
      </c>
      <c r="B14" s="182"/>
      <c r="C14" s="265"/>
      <c r="D14" s="102"/>
      <c r="E14" s="102"/>
      <c r="F14" s="102"/>
      <c r="G14" s="102"/>
      <c r="H14" s="102"/>
      <c r="I14" s="102"/>
      <c r="J14" s="102"/>
      <c r="K14" s="102"/>
      <c r="L14" s="102"/>
      <c r="M14" s="102"/>
      <c r="N14" s="102"/>
      <c r="O14" s="102"/>
      <c r="P14" s="102"/>
      <c r="Q14" s="102"/>
      <c r="R14" s="102"/>
      <c r="S14" s="102"/>
      <c r="T14" s="102"/>
      <c r="U14" s="102"/>
      <c r="V14" s="102"/>
      <c r="W14" s="102"/>
      <c r="X14" s="102"/>
      <c r="Y14" s="102"/>
      <c r="Z14" s="102"/>
      <c r="AA14" s="102"/>
      <c r="AB14" s="102"/>
      <c r="AC14" s="102"/>
      <c r="AD14" s="102"/>
      <c r="AE14" s="102"/>
      <c r="AF14" s="102"/>
      <c r="AG14" s="102"/>
      <c r="AH14" s="178">
        <f t="shared" si="4"/>
        <v>0</v>
      </c>
      <c r="AI14" s="177"/>
    </row>
    <row r="15" spans="1:35" ht="24.95" customHeight="1" x14ac:dyDescent="0.2">
      <c r="A15" s="71"/>
      <c r="B15" s="182"/>
      <c r="C15" s="265"/>
      <c r="D15" s="102"/>
      <c r="E15" s="102"/>
      <c r="F15" s="102"/>
      <c r="G15" s="102"/>
      <c r="H15" s="102"/>
      <c r="I15" s="102"/>
      <c r="J15" s="102"/>
      <c r="K15" s="102"/>
      <c r="L15" s="102"/>
      <c r="M15" s="102"/>
      <c r="N15" s="102"/>
      <c r="O15" s="102"/>
      <c r="P15" s="102"/>
      <c r="Q15" s="102"/>
      <c r="R15" s="102"/>
      <c r="S15" s="102"/>
      <c r="T15" s="102"/>
      <c r="U15" s="102"/>
      <c r="V15" s="102"/>
      <c r="W15" s="102"/>
      <c r="X15" s="102"/>
      <c r="Y15" s="102"/>
      <c r="Z15" s="102"/>
      <c r="AA15" s="102"/>
      <c r="AB15" s="102"/>
      <c r="AC15" s="102"/>
      <c r="AD15" s="102"/>
      <c r="AE15" s="102"/>
      <c r="AF15" s="102"/>
      <c r="AG15" s="102"/>
      <c r="AH15" s="178">
        <f t="shared" si="4"/>
        <v>0</v>
      </c>
      <c r="AI15" s="177"/>
    </row>
    <row r="16" spans="1:35" ht="12" customHeight="1" x14ac:dyDescent="0.2">
      <c r="A16" s="80"/>
      <c r="B16" s="176"/>
      <c r="C16" s="8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179"/>
      <c r="AI16" s="177"/>
    </row>
    <row r="17" spans="1:35" ht="7.5" customHeight="1" x14ac:dyDescent="0.2">
      <c r="A17" s="73"/>
      <c r="B17" s="177"/>
      <c r="AH17" s="180"/>
      <c r="AI17" s="177"/>
    </row>
    <row r="18" spans="1:35" x14ac:dyDescent="0.2">
      <c r="A18" s="73"/>
      <c r="B18" s="177"/>
      <c r="C18" s="1" t="s">
        <v>1</v>
      </c>
      <c r="D18" s="1"/>
      <c r="E18" s="1"/>
      <c r="F18" s="1" t="s">
        <v>51</v>
      </c>
      <c r="G18" s="1"/>
      <c r="H18" s="1" t="s">
        <v>52</v>
      </c>
      <c r="I18" s="1"/>
      <c r="J18" s="1"/>
      <c r="P18" s="1"/>
      <c r="Q18" s="1"/>
      <c r="R18" s="1"/>
      <c r="S18" s="1"/>
      <c r="AH18" s="180"/>
      <c r="AI18" s="177"/>
    </row>
    <row r="19" spans="1:35" ht="7.5" customHeight="1" x14ac:dyDescent="0.2">
      <c r="A19" s="73"/>
      <c r="B19" s="177"/>
      <c r="AH19" s="180"/>
      <c r="AI19" s="177"/>
    </row>
    <row r="20" spans="1:35" ht="20.25" customHeight="1" x14ac:dyDescent="0.2">
      <c r="A20" s="73"/>
      <c r="B20" s="177"/>
      <c r="C20" s="36">
        <f>DATE(F4,H4,1)</f>
        <v>43922</v>
      </c>
      <c r="D20" s="36">
        <f t="shared" ref="D20:E21" si="5">C20+1</f>
        <v>43923</v>
      </c>
      <c r="E20" s="36">
        <f t="shared" si="5"/>
        <v>43924</v>
      </c>
      <c r="F20" s="36">
        <f>E20+1</f>
        <v>43925</v>
      </c>
      <c r="G20" s="36">
        <f t="shared" ref="G20:V21" si="6">F20+1</f>
        <v>43926</v>
      </c>
      <c r="H20" s="36">
        <f t="shared" si="6"/>
        <v>43927</v>
      </c>
      <c r="I20" s="36">
        <f t="shared" si="6"/>
        <v>43928</v>
      </c>
      <c r="J20" s="36">
        <f t="shared" si="6"/>
        <v>43929</v>
      </c>
      <c r="K20" s="36">
        <f t="shared" si="6"/>
        <v>43930</v>
      </c>
      <c r="L20" s="36">
        <f t="shared" si="6"/>
        <v>43931</v>
      </c>
      <c r="M20" s="36">
        <f t="shared" si="6"/>
        <v>43932</v>
      </c>
      <c r="N20" s="36">
        <f t="shared" si="6"/>
        <v>43933</v>
      </c>
      <c r="O20" s="36">
        <f t="shared" si="6"/>
        <v>43934</v>
      </c>
      <c r="P20" s="36">
        <f t="shared" si="6"/>
        <v>43935</v>
      </c>
      <c r="Q20" s="36">
        <f t="shared" si="6"/>
        <v>43936</v>
      </c>
      <c r="R20" s="36">
        <f t="shared" si="6"/>
        <v>43937</v>
      </c>
      <c r="S20" s="36">
        <f t="shared" si="6"/>
        <v>43938</v>
      </c>
      <c r="T20" s="36">
        <f t="shared" si="6"/>
        <v>43939</v>
      </c>
      <c r="U20" s="36">
        <f t="shared" si="6"/>
        <v>43940</v>
      </c>
      <c r="V20" s="36">
        <f t="shared" si="6"/>
        <v>43941</v>
      </c>
      <c r="W20" s="36">
        <f t="shared" ref="W20:AD21" si="7">V20+1</f>
        <v>43942</v>
      </c>
      <c r="X20" s="36">
        <f t="shared" si="7"/>
        <v>43943</v>
      </c>
      <c r="Y20" s="36">
        <f t="shared" si="7"/>
        <v>43944</v>
      </c>
      <c r="Z20" s="36">
        <f t="shared" si="7"/>
        <v>43945</v>
      </c>
      <c r="AA20" s="36">
        <f t="shared" si="7"/>
        <v>43946</v>
      </c>
      <c r="AB20" s="36">
        <f t="shared" si="7"/>
        <v>43947</v>
      </c>
      <c r="AC20" s="36">
        <f t="shared" si="7"/>
        <v>43948</v>
      </c>
      <c r="AD20" s="36">
        <f t="shared" si="7"/>
        <v>43949</v>
      </c>
      <c r="AE20" s="36">
        <f t="shared" ref="AE20:AG21" si="8">IF(AD20="","",IF(MONTH(AD20+1)=MONTH(AD20),AD20+1,""))</f>
        <v>43950</v>
      </c>
      <c r="AF20" s="36">
        <f t="shared" si="8"/>
        <v>43951</v>
      </c>
      <c r="AG20" s="36" t="str">
        <f t="shared" si="8"/>
        <v/>
      </c>
      <c r="AH20" s="180"/>
      <c r="AI20" s="177"/>
    </row>
    <row r="21" spans="1:35" ht="20.25" customHeight="1" x14ac:dyDescent="0.2">
      <c r="A21" s="70" t="s">
        <v>41</v>
      </c>
      <c r="B21" s="178"/>
      <c r="C21" s="98">
        <f>DATE(F4,H4,1)</f>
        <v>43922</v>
      </c>
      <c r="D21" s="99">
        <f t="shared" si="5"/>
        <v>43923</v>
      </c>
      <c r="E21" s="99">
        <f t="shared" si="5"/>
        <v>43924</v>
      </c>
      <c r="F21" s="99">
        <f>E21+1</f>
        <v>43925</v>
      </c>
      <c r="G21" s="99">
        <f t="shared" si="6"/>
        <v>43926</v>
      </c>
      <c r="H21" s="99">
        <f t="shared" si="6"/>
        <v>43927</v>
      </c>
      <c r="I21" s="99">
        <f t="shared" si="6"/>
        <v>43928</v>
      </c>
      <c r="J21" s="100">
        <f t="shared" si="6"/>
        <v>43929</v>
      </c>
      <c r="K21" s="99">
        <f t="shared" si="6"/>
        <v>43930</v>
      </c>
      <c r="L21" s="99">
        <f t="shared" si="6"/>
        <v>43931</v>
      </c>
      <c r="M21" s="99">
        <f t="shared" si="6"/>
        <v>43932</v>
      </c>
      <c r="N21" s="99">
        <f t="shared" si="6"/>
        <v>43933</v>
      </c>
      <c r="O21" s="99">
        <f t="shared" si="6"/>
        <v>43934</v>
      </c>
      <c r="P21" s="99">
        <f t="shared" si="6"/>
        <v>43935</v>
      </c>
      <c r="Q21" s="99">
        <f t="shared" si="6"/>
        <v>43936</v>
      </c>
      <c r="R21" s="99">
        <f t="shared" si="6"/>
        <v>43937</v>
      </c>
      <c r="S21" s="99">
        <f t="shared" si="6"/>
        <v>43938</v>
      </c>
      <c r="T21" s="99">
        <f t="shared" si="6"/>
        <v>43939</v>
      </c>
      <c r="U21" s="99">
        <f t="shared" si="6"/>
        <v>43940</v>
      </c>
      <c r="V21" s="99">
        <f t="shared" si="6"/>
        <v>43941</v>
      </c>
      <c r="W21" s="100">
        <f t="shared" si="7"/>
        <v>43942</v>
      </c>
      <c r="X21" s="99">
        <f t="shared" si="7"/>
        <v>43943</v>
      </c>
      <c r="Y21" s="99">
        <f t="shared" si="7"/>
        <v>43944</v>
      </c>
      <c r="Z21" s="99">
        <f t="shared" si="7"/>
        <v>43945</v>
      </c>
      <c r="AA21" s="99">
        <f t="shared" si="7"/>
        <v>43946</v>
      </c>
      <c r="AB21" s="99">
        <f t="shared" si="7"/>
        <v>43947</v>
      </c>
      <c r="AC21" s="99">
        <f t="shared" si="7"/>
        <v>43948</v>
      </c>
      <c r="AD21" s="99">
        <f t="shared" si="7"/>
        <v>43949</v>
      </c>
      <c r="AE21" s="99">
        <f t="shared" si="8"/>
        <v>43950</v>
      </c>
      <c r="AF21" s="99">
        <f t="shared" si="8"/>
        <v>43951</v>
      </c>
      <c r="AG21" s="26" t="str">
        <f t="shared" si="8"/>
        <v/>
      </c>
      <c r="AH21" s="179"/>
      <c r="AI21" s="176"/>
    </row>
    <row r="22" spans="1:35" ht="24.95" customHeight="1" x14ac:dyDescent="0.2">
      <c r="A22" s="93" t="s">
        <v>61</v>
      </c>
      <c r="B22" s="184">
        <f>SUM('03'!AI22)</f>
        <v>0</v>
      </c>
      <c r="C22" s="265"/>
      <c r="D22" s="102"/>
      <c r="E22" s="102"/>
      <c r="F22" s="102"/>
      <c r="G22" s="102"/>
      <c r="H22" s="102"/>
      <c r="I22" s="102"/>
      <c r="J22" s="102"/>
      <c r="K22" s="102"/>
      <c r="L22" s="102"/>
      <c r="M22" s="102"/>
      <c r="N22" s="102"/>
      <c r="O22" s="102"/>
      <c r="P22" s="102"/>
      <c r="Q22" s="102"/>
      <c r="R22" s="102"/>
      <c r="S22" s="102"/>
      <c r="T22" s="102"/>
      <c r="U22" s="102"/>
      <c r="V22" s="102"/>
      <c r="W22" s="102"/>
      <c r="X22" s="102"/>
      <c r="Y22" s="102"/>
      <c r="Z22" s="102"/>
      <c r="AA22" s="102"/>
      <c r="AB22" s="102"/>
      <c r="AC22" s="102"/>
      <c r="AD22" s="102"/>
      <c r="AE22" s="102"/>
      <c r="AF22" s="102"/>
      <c r="AG22" s="45"/>
      <c r="AH22" s="178">
        <f>SUM(C22:AG22)</f>
        <v>0</v>
      </c>
      <c r="AI22" s="178">
        <f>SUM(B22-AH22)</f>
        <v>0</v>
      </c>
    </row>
    <row r="23" spans="1:35" ht="24.95" customHeight="1" x14ac:dyDescent="0.2">
      <c r="A23" s="97" t="s">
        <v>55</v>
      </c>
      <c r="B23" s="184">
        <f>SUM('03'!AI23)</f>
        <v>0</v>
      </c>
      <c r="C23" s="486"/>
      <c r="D23" s="478"/>
      <c r="E23" s="478"/>
      <c r="F23" s="212"/>
      <c r="G23" s="212"/>
      <c r="H23" s="478"/>
      <c r="I23" s="478"/>
      <c r="J23" s="478"/>
      <c r="K23" s="478"/>
      <c r="L23" s="478"/>
      <c r="M23" s="212"/>
      <c r="N23" s="212"/>
      <c r="O23" s="212"/>
      <c r="P23" s="478"/>
      <c r="Q23" s="478"/>
      <c r="R23" s="478"/>
      <c r="S23" s="478"/>
      <c r="T23" s="287"/>
      <c r="U23" s="287"/>
      <c r="V23" s="212"/>
      <c r="W23" s="212"/>
      <c r="X23" s="212"/>
      <c r="Y23" s="212"/>
      <c r="Z23" s="102"/>
      <c r="AA23" s="102"/>
      <c r="AB23" s="102"/>
      <c r="AC23" s="102"/>
      <c r="AD23" s="102"/>
      <c r="AE23" s="212"/>
      <c r="AF23" s="212"/>
      <c r="AG23" s="45"/>
      <c r="AH23" s="178">
        <f t="shared" ref="AH23:AH28" si="9">SUM(C23:AG23)</f>
        <v>0</v>
      </c>
      <c r="AI23" s="178">
        <f t="shared" ref="AI23:AI28" si="10">SUM(B23-AH23)</f>
        <v>0</v>
      </c>
    </row>
    <row r="24" spans="1:35" ht="24.95" customHeight="1" x14ac:dyDescent="0.2">
      <c r="A24" s="97" t="s">
        <v>57</v>
      </c>
      <c r="B24" s="184">
        <f>SUM('03'!AI24)</f>
        <v>0</v>
      </c>
      <c r="C24" s="265"/>
      <c r="D24" s="102"/>
      <c r="E24" s="212"/>
      <c r="F24" s="212"/>
      <c r="G24" s="212"/>
      <c r="H24" s="212"/>
      <c r="I24" s="212"/>
      <c r="J24" s="102"/>
      <c r="K24" s="212"/>
      <c r="L24" s="268">
        <v>1</v>
      </c>
      <c r="M24" s="212"/>
      <c r="N24" s="268"/>
      <c r="O24" s="212"/>
      <c r="P24" s="268">
        <v>1</v>
      </c>
      <c r="Q24" s="268">
        <v>1</v>
      </c>
      <c r="R24" s="268">
        <v>1</v>
      </c>
      <c r="S24" s="268">
        <v>1</v>
      </c>
      <c r="T24" s="212"/>
      <c r="U24" s="212"/>
      <c r="V24" s="212"/>
      <c r="W24" s="212"/>
      <c r="X24" s="102"/>
      <c r="Y24" s="212"/>
      <c r="Z24" s="212"/>
      <c r="AA24" s="212"/>
      <c r="AB24" s="212"/>
      <c r="AC24" s="212"/>
      <c r="AD24" s="212"/>
      <c r="AE24" s="212"/>
      <c r="AF24" s="212"/>
      <c r="AG24" s="45"/>
      <c r="AH24" s="178">
        <f t="shared" si="9"/>
        <v>5</v>
      </c>
      <c r="AI24" s="178">
        <f t="shared" si="10"/>
        <v>-5</v>
      </c>
    </row>
    <row r="25" spans="1:35" ht="24.95" customHeight="1" x14ac:dyDescent="0.2">
      <c r="A25" s="93" t="s">
        <v>54</v>
      </c>
      <c r="B25" s="184">
        <f>SUM('03'!AI25)</f>
        <v>0</v>
      </c>
      <c r="C25" s="486"/>
      <c r="D25" s="478"/>
      <c r="E25" s="478"/>
      <c r="F25" s="102"/>
      <c r="G25" s="102"/>
      <c r="H25" s="102"/>
      <c r="I25" s="102"/>
      <c r="J25" s="268"/>
      <c r="K25" s="212"/>
      <c r="L25" s="212"/>
      <c r="M25" s="212"/>
      <c r="N25" s="212"/>
      <c r="O25" s="102"/>
      <c r="P25" s="478"/>
      <c r="Q25" s="478"/>
      <c r="R25" s="478"/>
      <c r="S25" s="478"/>
      <c r="T25" s="212"/>
      <c r="U25" s="212"/>
      <c r="V25" s="212"/>
      <c r="W25" s="212"/>
      <c r="X25" s="212"/>
      <c r="Y25" s="478"/>
      <c r="Z25" s="212"/>
      <c r="AA25" s="102"/>
      <c r="AB25" s="102"/>
      <c r="AC25" s="102"/>
      <c r="AD25" s="102"/>
      <c r="AE25" s="102"/>
      <c r="AF25" s="102"/>
      <c r="AG25" s="45"/>
      <c r="AH25" s="178">
        <f t="shared" si="9"/>
        <v>0</v>
      </c>
      <c r="AI25" s="178">
        <f t="shared" si="10"/>
        <v>0</v>
      </c>
    </row>
    <row r="26" spans="1:35" ht="24.95" customHeight="1" x14ac:dyDescent="0.2">
      <c r="A26" s="93" t="s">
        <v>60</v>
      </c>
      <c r="B26" s="184">
        <f>SUM('03'!AI26)</f>
        <v>-1</v>
      </c>
      <c r="C26" s="486"/>
      <c r="D26" s="478"/>
      <c r="E26" s="478"/>
      <c r="F26" s="102"/>
      <c r="G26" s="102"/>
      <c r="H26" s="478"/>
      <c r="I26" s="478"/>
      <c r="J26" s="478"/>
      <c r="K26" s="478"/>
      <c r="L26" s="478"/>
      <c r="M26" s="212"/>
      <c r="N26" s="212"/>
      <c r="O26" s="102"/>
      <c r="P26" s="478"/>
      <c r="Q26" s="478"/>
      <c r="R26" s="478"/>
      <c r="S26" s="478"/>
      <c r="T26" s="301"/>
      <c r="U26" s="301"/>
      <c r="V26" s="478"/>
      <c r="W26" s="478"/>
      <c r="X26" s="478"/>
      <c r="Y26" s="478"/>
      <c r="Z26" s="478"/>
      <c r="AA26" s="102"/>
      <c r="AB26" s="212"/>
      <c r="AC26" s="212"/>
      <c r="AD26" s="212"/>
      <c r="AE26" s="212"/>
      <c r="AF26" s="102"/>
      <c r="AG26" s="45"/>
      <c r="AH26" s="178">
        <f t="shared" si="9"/>
        <v>0</v>
      </c>
      <c r="AI26" s="178">
        <f t="shared" si="10"/>
        <v>-1</v>
      </c>
    </row>
    <row r="27" spans="1:35" ht="24.95" customHeight="1" x14ac:dyDescent="0.2">
      <c r="A27" s="93" t="s">
        <v>62</v>
      </c>
      <c r="B27" s="184">
        <f>SUM('03'!AI27)</f>
        <v>-3</v>
      </c>
      <c r="C27" s="265"/>
      <c r="D27" s="102"/>
      <c r="E27" s="102"/>
      <c r="F27" s="102"/>
      <c r="G27" s="102"/>
      <c r="H27" s="478"/>
      <c r="I27" s="478"/>
      <c r="J27" s="102"/>
      <c r="K27" s="102"/>
      <c r="L27" s="102"/>
      <c r="M27" s="102"/>
      <c r="N27" s="102"/>
      <c r="O27" s="102"/>
      <c r="P27" s="102"/>
      <c r="Q27" s="102"/>
      <c r="R27" s="102"/>
      <c r="S27" s="102"/>
      <c r="T27" s="102"/>
      <c r="U27" s="102"/>
      <c r="V27" s="102"/>
      <c r="W27" s="102"/>
      <c r="X27" s="102"/>
      <c r="Y27" s="102"/>
      <c r="Z27" s="102"/>
      <c r="AA27" s="102"/>
      <c r="AB27" s="102"/>
      <c r="AC27" s="478">
        <v>1</v>
      </c>
      <c r="AD27" s="478">
        <v>1</v>
      </c>
      <c r="AE27" s="478">
        <v>1</v>
      </c>
      <c r="AF27" s="478">
        <v>11</v>
      </c>
      <c r="AG27" s="45"/>
      <c r="AH27" s="178">
        <f t="shared" si="9"/>
        <v>14</v>
      </c>
      <c r="AI27" s="178">
        <f t="shared" si="10"/>
        <v>-17</v>
      </c>
    </row>
    <row r="28" spans="1:35" ht="24.95" customHeight="1" x14ac:dyDescent="0.2">
      <c r="A28" s="69"/>
      <c r="B28" s="184"/>
      <c r="C28" s="283"/>
      <c r="D28" s="102"/>
      <c r="E28" s="102"/>
      <c r="F28" s="102"/>
      <c r="G28" s="102"/>
      <c r="H28" s="102"/>
      <c r="I28" s="102"/>
      <c r="J28" s="212"/>
      <c r="K28" s="102"/>
      <c r="L28" s="102"/>
      <c r="M28" s="102"/>
      <c r="N28" s="102"/>
      <c r="O28" s="102"/>
      <c r="P28" s="102"/>
      <c r="Q28" s="102"/>
      <c r="R28" s="102"/>
      <c r="S28" s="102"/>
      <c r="T28" s="102"/>
      <c r="U28" s="102"/>
      <c r="V28" s="102"/>
      <c r="W28" s="102"/>
      <c r="X28" s="212"/>
      <c r="Y28" s="102"/>
      <c r="Z28" s="102"/>
      <c r="AA28" s="102"/>
      <c r="AB28" s="102"/>
      <c r="AC28" s="102"/>
      <c r="AD28" s="102"/>
      <c r="AE28" s="212"/>
      <c r="AF28" s="102"/>
      <c r="AG28" s="45"/>
      <c r="AH28" s="178">
        <f t="shared" si="9"/>
        <v>0</v>
      </c>
      <c r="AI28" s="178">
        <f t="shared" si="10"/>
        <v>0</v>
      </c>
    </row>
    <row r="29" spans="1:35" ht="12" customHeight="1" x14ac:dyDescent="0.2">
      <c r="A29" s="40"/>
      <c r="B29" s="176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179"/>
      <c r="AI29" s="176"/>
    </row>
    <row r="30" spans="1:35" x14ac:dyDescent="0.2">
      <c r="A30" s="73"/>
      <c r="B30" s="177"/>
      <c r="AH30" s="180"/>
      <c r="AI30" s="177"/>
    </row>
    <row r="31" spans="1:35" x14ac:dyDescent="0.2">
      <c r="A31" s="73"/>
      <c r="B31" s="177"/>
      <c r="AH31" s="180"/>
      <c r="AI31" s="177"/>
    </row>
    <row r="32" spans="1:35" x14ac:dyDescent="0.2">
      <c r="A32" s="73"/>
      <c r="B32" s="177"/>
      <c r="H32" s="35" t="s">
        <v>45</v>
      </c>
      <c r="AH32" s="180"/>
      <c r="AI32" s="177"/>
    </row>
    <row r="33" spans="1:35" x14ac:dyDescent="0.2">
      <c r="A33" s="73"/>
      <c r="B33" s="177"/>
      <c r="AH33" s="180"/>
      <c r="AI33" s="177"/>
    </row>
    <row r="34" spans="1:35" x14ac:dyDescent="0.2">
      <c r="A34" s="73"/>
      <c r="B34" s="177"/>
      <c r="AH34" s="180"/>
      <c r="AI34" s="177"/>
    </row>
    <row r="35" spans="1:35" x14ac:dyDescent="0.2">
      <c r="A35" s="73"/>
      <c r="B35" s="177"/>
      <c r="AH35" s="180"/>
      <c r="AI35" s="177"/>
    </row>
    <row r="36" spans="1:35" x14ac:dyDescent="0.2">
      <c r="A36" s="73"/>
      <c r="B36" s="177"/>
      <c r="AH36" s="180"/>
      <c r="AI36" s="177"/>
    </row>
    <row r="37" spans="1:35" x14ac:dyDescent="0.2">
      <c r="A37" s="73"/>
      <c r="B37" s="177"/>
      <c r="C37" s="1" t="s">
        <v>2</v>
      </c>
      <c r="AH37" s="180"/>
      <c r="AI37" s="177"/>
    </row>
    <row r="38" spans="1:35" x14ac:dyDescent="0.2">
      <c r="A38" s="73"/>
      <c r="B38" s="177"/>
      <c r="AH38" s="180"/>
      <c r="AI38" s="177"/>
    </row>
    <row r="39" spans="1:35" ht="20.85" customHeight="1" x14ac:dyDescent="0.2">
      <c r="A39" s="73"/>
      <c r="B39" s="177"/>
      <c r="C39" s="37">
        <f>DATE(F4,H4,1)</f>
        <v>43922</v>
      </c>
      <c r="D39" s="37">
        <f>C20+1</f>
        <v>43923</v>
      </c>
      <c r="E39" s="37">
        <f t="shared" ref="E39:AG39" si="11">D20+1</f>
        <v>43924</v>
      </c>
      <c r="F39" s="37">
        <f t="shared" si="11"/>
        <v>43925</v>
      </c>
      <c r="G39" s="37">
        <f t="shared" si="11"/>
        <v>43926</v>
      </c>
      <c r="H39" s="37">
        <f t="shared" si="11"/>
        <v>43927</v>
      </c>
      <c r="I39" s="37">
        <f t="shared" si="11"/>
        <v>43928</v>
      </c>
      <c r="J39" s="37">
        <f t="shared" si="11"/>
        <v>43929</v>
      </c>
      <c r="K39" s="37">
        <f t="shared" si="11"/>
        <v>43930</v>
      </c>
      <c r="L39" s="37">
        <f t="shared" si="11"/>
        <v>43931</v>
      </c>
      <c r="M39" s="37">
        <f t="shared" si="11"/>
        <v>43932</v>
      </c>
      <c r="N39" s="37">
        <f t="shared" si="11"/>
        <v>43933</v>
      </c>
      <c r="O39" s="37">
        <f t="shared" si="11"/>
        <v>43934</v>
      </c>
      <c r="P39" s="37">
        <f t="shared" si="11"/>
        <v>43935</v>
      </c>
      <c r="Q39" s="37">
        <f t="shared" si="11"/>
        <v>43936</v>
      </c>
      <c r="R39" s="37">
        <f t="shared" si="11"/>
        <v>43937</v>
      </c>
      <c r="S39" s="37">
        <f t="shared" si="11"/>
        <v>43938</v>
      </c>
      <c r="T39" s="37">
        <f t="shared" si="11"/>
        <v>43939</v>
      </c>
      <c r="U39" s="37">
        <f t="shared" si="11"/>
        <v>43940</v>
      </c>
      <c r="V39" s="37">
        <f t="shared" si="11"/>
        <v>43941</v>
      </c>
      <c r="W39" s="37">
        <f t="shared" si="11"/>
        <v>43942</v>
      </c>
      <c r="X39" s="37">
        <f t="shared" si="11"/>
        <v>43943</v>
      </c>
      <c r="Y39" s="37">
        <f t="shared" si="11"/>
        <v>43944</v>
      </c>
      <c r="Z39" s="37">
        <f t="shared" si="11"/>
        <v>43945</v>
      </c>
      <c r="AA39" s="37">
        <f t="shared" si="11"/>
        <v>43946</v>
      </c>
      <c r="AB39" s="37">
        <f t="shared" si="11"/>
        <v>43947</v>
      </c>
      <c r="AC39" s="37">
        <f t="shared" si="11"/>
        <v>43948</v>
      </c>
      <c r="AD39" s="37">
        <f t="shared" si="11"/>
        <v>43949</v>
      </c>
      <c r="AE39" s="37">
        <f t="shared" si="11"/>
        <v>43950</v>
      </c>
      <c r="AF39" s="37">
        <f t="shared" si="11"/>
        <v>43951</v>
      </c>
      <c r="AG39" s="37">
        <f t="shared" si="11"/>
        <v>43952</v>
      </c>
      <c r="AH39" s="180"/>
      <c r="AI39" s="177"/>
    </row>
    <row r="40" spans="1:35" ht="20.85" customHeight="1" x14ac:dyDescent="0.2">
      <c r="A40" s="41" t="s">
        <v>41</v>
      </c>
      <c r="B40" s="176"/>
      <c r="C40" s="107">
        <f>DATE(F4,H4,1)</f>
        <v>43922</v>
      </c>
      <c r="D40" s="108">
        <f>C40+1</f>
        <v>43923</v>
      </c>
      <c r="E40" s="108">
        <f t="shared" ref="E40:AD40" si="12">D40+1</f>
        <v>43924</v>
      </c>
      <c r="F40" s="108">
        <f t="shared" si="12"/>
        <v>43925</v>
      </c>
      <c r="G40" s="108">
        <f t="shared" si="12"/>
        <v>43926</v>
      </c>
      <c r="H40" s="108">
        <f t="shared" si="12"/>
        <v>43927</v>
      </c>
      <c r="I40" s="108">
        <f t="shared" si="12"/>
        <v>43928</v>
      </c>
      <c r="J40" s="108">
        <f t="shared" si="12"/>
        <v>43929</v>
      </c>
      <c r="K40" s="108">
        <f t="shared" si="12"/>
        <v>43930</v>
      </c>
      <c r="L40" s="108">
        <f t="shared" si="12"/>
        <v>43931</v>
      </c>
      <c r="M40" s="108">
        <f t="shared" si="12"/>
        <v>43932</v>
      </c>
      <c r="N40" s="108">
        <f t="shared" si="12"/>
        <v>43933</v>
      </c>
      <c r="O40" s="108">
        <f t="shared" si="12"/>
        <v>43934</v>
      </c>
      <c r="P40" s="108">
        <f t="shared" si="12"/>
        <v>43935</v>
      </c>
      <c r="Q40" s="108">
        <f t="shared" si="12"/>
        <v>43936</v>
      </c>
      <c r="R40" s="108">
        <f t="shared" si="12"/>
        <v>43937</v>
      </c>
      <c r="S40" s="108">
        <f t="shared" si="12"/>
        <v>43938</v>
      </c>
      <c r="T40" s="108">
        <f t="shared" si="12"/>
        <v>43939</v>
      </c>
      <c r="U40" s="108">
        <f t="shared" si="12"/>
        <v>43940</v>
      </c>
      <c r="V40" s="108">
        <f t="shared" si="12"/>
        <v>43941</v>
      </c>
      <c r="W40" s="108">
        <f t="shared" si="12"/>
        <v>43942</v>
      </c>
      <c r="X40" s="108">
        <f t="shared" si="12"/>
        <v>43943</v>
      </c>
      <c r="Y40" s="108">
        <f t="shared" si="12"/>
        <v>43944</v>
      </c>
      <c r="Z40" s="108">
        <f t="shared" si="12"/>
        <v>43945</v>
      </c>
      <c r="AA40" s="108">
        <f t="shared" si="12"/>
        <v>43946</v>
      </c>
      <c r="AB40" s="108">
        <f t="shared" si="12"/>
        <v>43947</v>
      </c>
      <c r="AC40" s="108">
        <f t="shared" si="12"/>
        <v>43948</v>
      </c>
      <c r="AD40" s="108">
        <f t="shared" si="12"/>
        <v>43949</v>
      </c>
      <c r="AE40" s="99">
        <f>IF(AD40="","",IF(MONTH(AD40+1)=MONTH(AD40),AD40+1,""))</f>
        <v>43950</v>
      </c>
      <c r="AF40" s="99">
        <f t="shared" ref="AF40:AG40" si="13">IF(AE40="","",IF(MONTH(AE40+1)=MONTH(AE40),AE40+1,""))</f>
        <v>43951</v>
      </c>
      <c r="AG40" s="99" t="str">
        <f t="shared" si="13"/>
        <v/>
      </c>
      <c r="AH40" s="179"/>
      <c r="AI40" s="177"/>
    </row>
    <row r="41" spans="1:35" ht="24.95" customHeight="1" x14ac:dyDescent="0.2">
      <c r="A41" s="97" t="s">
        <v>3</v>
      </c>
      <c r="B41" s="182"/>
      <c r="C41" s="265"/>
      <c r="D41" s="102"/>
      <c r="E41" s="102"/>
      <c r="F41" s="102"/>
      <c r="G41" s="102"/>
      <c r="H41" s="102"/>
      <c r="I41" s="102"/>
      <c r="J41" s="102"/>
      <c r="K41" s="102"/>
      <c r="L41" s="102"/>
      <c r="M41" s="102"/>
      <c r="N41" s="102"/>
      <c r="O41" s="102"/>
      <c r="P41" s="102"/>
      <c r="Q41" s="102"/>
      <c r="R41" s="102"/>
      <c r="S41" s="102"/>
      <c r="T41" s="102"/>
      <c r="U41" s="102"/>
      <c r="V41" s="102"/>
      <c r="W41" s="102"/>
      <c r="X41" s="102"/>
      <c r="Y41" s="102"/>
      <c r="Z41" s="102"/>
      <c r="AA41" s="102"/>
      <c r="AB41" s="102"/>
      <c r="AC41" s="102"/>
      <c r="AD41" s="102"/>
      <c r="AE41" s="102"/>
      <c r="AF41" s="102"/>
      <c r="AG41" s="102"/>
      <c r="AH41" s="178">
        <f>SUM(C41:AG41)</f>
        <v>0</v>
      </c>
      <c r="AI41" s="177"/>
    </row>
    <row r="42" spans="1:35" ht="24.95" customHeight="1" x14ac:dyDescent="0.2">
      <c r="A42" s="97" t="s">
        <v>56</v>
      </c>
      <c r="B42" s="182"/>
      <c r="C42" s="265"/>
      <c r="D42" s="102"/>
      <c r="E42" s="102"/>
      <c r="F42" s="102"/>
      <c r="G42" s="102"/>
      <c r="H42" s="102"/>
      <c r="I42" s="102"/>
      <c r="J42" s="102"/>
      <c r="K42" s="102"/>
      <c r="L42" s="102"/>
      <c r="M42" s="102"/>
      <c r="N42" s="102"/>
      <c r="O42" s="102"/>
      <c r="P42" s="102"/>
      <c r="Q42" s="102"/>
      <c r="R42" s="102"/>
      <c r="S42" s="102"/>
      <c r="T42" s="102"/>
      <c r="U42" s="102"/>
      <c r="V42" s="102"/>
      <c r="W42" s="102"/>
      <c r="X42" s="102"/>
      <c r="Y42" s="102"/>
      <c r="Z42" s="102"/>
      <c r="AA42" s="102"/>
      <c r="AB42" s="102"/>
      <c r="AC42" s="102"/>
      <c r="AD42" s="102"/>
      <c r="AE42" s="102"/>
      <c r="AF42" s="102"/>
      <c r="AG42" s="102"/>
      <c r="AH42" s="178">
        <f t="shared" ref="AH42:AH44" si="14">SUM(C42:AG42)</f>
        <v>0</v>
      </c>
      <c r="AI42" s="177"/>
    </row>
    <row r="43" spans="1:35" ht="24.95" customHeight="1" x14ac:dyDescent="0.2">
      <c r="A43" s="97" t="s">
        <v>59</v>
      </c>
      <c r="B43" s="182"/>
      <c r="C43" s="265"/>
      <c r="D43" s="102"/>
      <c r="E43" s="102"/>
      <c r="F43" s="102"/>
      <c r="G43" s="102"/>
      <c r="H43" s="102"/>
      <c r="I43" s="102"/>
      <c r="J43" s="102"/>
      <c r="K43" s="102"/>
      <c r="L43" s="102"/>
      <c r="M43" s="102"/>
      <c r="N43" s="102"/>
      <c r="O43" s="102"/>
      <c r="P43" s="102"/>
      <c r="Q43" s="102"/>
      <c r="R43" s="102"/>
      <c r="S43" s="102"/>
      <c r="T43" s="102"/>
      <c r="U43" s="102"/>
      <c r="V43" s="102"/>
      <c r="W43" s="102"/>
      <c r="X43" s="102"/>
      <c r="Y43" s="102"/>
      <c r="Z43" s="102"/>
      <c r="AA43" s="102"/>
      <c r="AB43" s="102"/>
      <c r="AC43" s="102"/>
      <c r="AD43" s="102"/>
      <c r="AE43" s="102"/>
      <c r="AF43" s="102"/>
      <c r="AG43" s="102"/>
      <c r="AH43" s="178">
        <f t="shared" si="14"/>
        <v>0</v>
      </c>
      <c r="AI43" s="177"/>
    </row>
    <row r="44" spans="1:35" ht="24.75" customHeight="1" x14ac:dyDescent="0.2">
      <c r="A44" s="129" t="s">
        <v>63</v>
      </c>
      <c r="B44" s="183"/>
      <c r="C44" s="324"/>
      <c r="D44" s="322"/>
      <c r="E44" s="322"/>
      <c r="F44" s="322"/>
      <c r="G44" s="322"/>
      <c r="H44" s="322"/>
      <c r="I44" s="322"/>
      <c r="J44" s="322"/>
      <c r="K44" s="322"/>
      <c r="L44" s="322"/>
      <c r="M44" s="322"/>
      <c r="N44" s="322"/>
      <c r="O44" s="322"/>
      <c r="P44" s="322"/>
      <c r="Q44" s="322"/>
      <c r="R44" s="322"/>
      <c r="S44" s="322"/>
      <c r="T44" s="322"/>
      <c r="U44" s="322"/>
      <c r="V44" s="322"/>
      <c r="W44" s="322"/>
      <c r="X44" s="322"/>
      <c r="Y44" s="322"/>
      <c r="Z44" s="322"/>
      <c r="AA44" s="322"/>
      <c r="AB44" s="322"/>
      <c r="AC44" s="322"/>
      <c r="AD44" s="322"/>
      <c r="AE44" s="322"/>
      <c r="AF44" s="322"/>
      <c r="AG44" s="322"/>
      <c r="AH44" s="239">
        <f t="shared" si="14"/>
        <v>0</v>
      </c>
      <c r="AI44" s="177"/>
    </row>
    <row r="45" spans="1:35" ht="12" customHeight="1" x14ac:dyDescent="0.2">
      <c r="A45" s="40"/>
      <c r="B45" s="176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179"/>
      <c r="AI45" s="177"/>
    </row>
    <row r="46" spans="1:35" x14ac:dyDescent="0.2">
      <c r="A46" s="73"/>
      <c r="B46" s="177"/>
      <c r="C46" s="1" t="s">
        <v>1</v>
      </c>
      <c r="D46" s="1"/>
      <c r="E46" s="1"/>
      <c r="P46" s="1"/>
      <c r="Q46" s="1"/>
      <c r="R46" s="1"/>
      <c r="S46" s="1"/>
      <c r="AH46" s="180"/>
      <c r="AI46" s="177"/>
    </row>
    <row r="47" spans="1:35" x14ac:dyDescent="0.2">
      <c r="A47" s="73"/>
      <c r="B47" s="177"/>
      <c r="AH47" s="180"/>
      <c r="AI47" s="177"/>
    </row>
    <row r="48" spans="1:35" ht="20.85" customHeight="1" x14ac:dyDescent="0.2">
      <c r="A48" s="73"/>
      <c r="B48" s="177"/>
      <c r="AI48" s="177"/>
    </row>
    <row r="49" spans="1:35" s="243" customFormat="1" ht="20.85" customHeight="1" x14ac:dyDescent="0.2">
      <c r="A49" s="73"/>
      <c r="B49" s="177"/>
      <c r="C49" s="37">
        <f>DATE(F4,H4,1)</f>
        <v>43922</v>
      </c>
      <c r="D49" s="37">
        <f t="shared" ref="D49:AG49" si="15">C49+1</f>
        <v>43923</v>
      </c>
      <c r="E49" s="37">
        <f t="shared" si="15"/>
        <v>43924</v>
      </c>
      <c r="F49" s="37">
        <f t="shared" si="15"/>
        <v>43925</v>
      </c>
      <c r="G49" s="37">
        <f t="shared" si="15"/>
        <v>43926</v>
      </c>
      <c r="H49" s="37">
        <f t="shared" si="15"/>
        <v>43927</v>
      </c>
      <c r="I49" s="37">
        <f t="shared" si="15"/>
        <v>43928</v>
      </c>
      <c r="J49" s="37">
        <f t="shared" si="15"/>
        <v>43929</v>
      </c>
      <c r="K49" s="37">
        <f t="shared" si="15"/>
        <v>43930</v>
      </c>
      <c r="L49" s="37">
        <f t="shared" si="15"/>
        <v>43931</v>
      </c>
      <c r="M49" s="37">
        <f t="shared" si="15"/>
        <v>43932</v>
      </c>
      <c r="N49" s="37">
        <f t="shared" si="15"/>
        <v>43933</v>
      </c>
      <c r="O49" s="37">
        <f t="shared" si="15"/>
        <v>43934</v>
      </c>
      <c r="P49" s="37">
        <f t="shared" si="15"/>
        <v>43935</v>
      </c>
      <c r="Q49" s="37">
        <f t="shared" si="15"/>
        <v>43936</v>
      </c>
      <c r="R49" s="37">
        <f t="shared" si="15"/>
        <v>43937</v>
      </c>
      <c r="S49" s="37">
        <f t="shared" si="15"/>
        <v>43938</v>
      </c>
      <c r="T49" s="37">
        <f t="shared" si="15"/>
        <v>43939</v>
      </c>
      <c r="U49" s="37">
        <f t="shared" si="15"/>
        <v>43940</v>
      </c>
      <c r="V49" s="37">
        <f t="shared" si="15"/>
        <v>43941</v>
      </c>
      <c r="W49" s="37">
        <f t="shared" si="15"/>
        <v>43942</v>
      </c>
      <c r="X49" s="37">
        <f t="shared" si="15"/>
        <v>43943</v>
      </c>
      <c r="Y49" s="37">
        <f t="shared" si="15"/>
        <v>43944</v>
      </c>
      <c r="Z49" s="37">
        <f t="shared" si="15"/>
        <v>43945</v>
      </c>
      <c r="AA49" s="37">
        <f t="shared" si="15"/>
        <v>43946</v>
      </c>
      <c r="AB49" s="37">
        <f t="shared" si="15"/>
        <v>43947</v>
      </c>
      <c r="AC49" s="37">
        <f t="shared" si="15"/>
        <v>43948</v>
      </c>
      <c r="AD49" s="37">
        <f t="shared" si="15"/>
        <v>43949</v>
      </c>
      <c r="AE49" s="37">
        <f t="shared" si="15"/>
        <v>43950</v>
      </c>
      <c r="AF49" s="37">
        <f t="shared" si="15"/>
        <v>43951</v>
      </c>
      <c r="AG49" s="37">
        <f t="shared" si="15"/>
        <v>43952</v>
      </c>
      <c r="AH49" s="181"/>
      <c r="AI49" s="177"/>
    </row>
    <row r="50" spans="1:35" ht="20.85" customHeight="1" x14ac:dyDescent="0.2">
      <c r="A50" s="96" t="s">
        <v>41</v>
      </c>
      <c r="B50" s="176"/>
      <c r="C50" s="107">
        <f>DATE(F4,H4,1)</f>
        <v>43922</v>
      </c>
      <c r="D50" s="108">
        <f>C50+1</f>
        <v>43923</v>
      </c>
      <c r="E50" s="108">
        <f t="shared" ref="E50:AD50" si="16">D50+1</f>
        <v>43924</v>
      </c>
      <c r="F50" s="108">
        <f t="shared" si="16"/>
        <v>43925</v>
      </c>
      <c r="G50" s="108">
        <f t="shared" si="16"/>
        <v>43926</v>
      </c>
      <c r="H50" s="108">
        <f t="shared" si="16"/>
        <v>43927</v>
      </c>
      <c r="I50" s="108">
        <f t="shared" si="16"/>
        <v>43928</v>
      </c>
      <c r="J50" s="108">
        <f t="shared" si="16"/>
        <v>43929</v>
      </c>
      <c r="K50" s="108">
        <f t="shared" si="16"/>
        <v>43930</v>
      </c>
      <c r="L50" s="108">
        <f t="shared" si="16"/>
        <v>43931</v>
      </c>
      <c r="M50" s="108">
        <f t="shared" si="16"/>
        <v>43932</v>
      </c>
      <c r="N50" s="108">
        <f t="shared" si="16"/>
        <v>43933</v>
      </c>
      <c r="O50" s="108">
        <f t="shared" si="16"/>
        <v>43934</v>
      </c>
      <c r="P50" s="108">
        <f t="shared" si="16"/>
        <v>43935</v>
      </c>
      <c r="Q50" s="108">
        <f t="shared" si="16"/>
        <v>43936</v>
      </c>
      <c r="R50" s="108">
        <f t="shared" si="16"/>
        <v>43937</v>
      </c>
      <c r="S50" s="108">
        <f t="shared" si="16"/>
        <v>43938</v>
      </c>
      <c r="T50" s="108">
        <f t="shared" si="16"/>
        <v>43939</v>
      </c>
      <c r="U50" s="108">
        <f t="shared" si="16"/>
        <v>43940</v>
      </c>
      <c r="V50" s="108">
        <f t="shared" si="16"/>
        <v>43941</v>
      </c>
      <c r="W50" s="108">
        <f t="shared" si="16"/>
        <v>43942</v>
      </c>
      <c r="X50" s="108">
        <f t="shared" si="16"/>
        <v>43943</v>
      </c>
      <c r="Y50" s="108">
        <f t="shared" si="16"/>
        <v>43944</v>
      </c>
      <c r="Z50" s="108">
        <f t="shared" si="16"/>
        <v>43945</v>
      </c>
      <c r="AA50" s="108">
        <f t="shared" si="16"/>
        <v>43946</v>
      </c>
      <c r="AB50" s="108">
        <f t="shared" si="16"/>
        <v>43947</v>
      </c>
      <c r="AC50" s="108">
        <f t="shared" si="16"/>
        <v>43948</v>
      </c>
      <c r="AD50" s="108">
        <f t="shared" si="16"/>
        <v>43949</v>
      </c>
      <c r="AE50" s="99">
        <f>IF(AD50="","",IF(MONTH(AD50+1)=MONTH(AD50),AD50+1,""))</f>
        <v>43950</v>
      </c>
      <c r="AF50" s="99">
        <f t="shared" ref="AF50:AG50" si="17">IF(AE50="","",IF(MONTH(AE50+1)=MONTH(AE50),AE50+1,""))</f>
        <v>43951</v>
      </c>
      <c r="AG50" s="99" t="str">
        <f t="shared" si="17"/>
        <v/>
      </c>
      <c r="AH50" s="179"/>
      <c r="AI50" s="178"/>
    </row>
    <row r="51" spans="1:35" ht="24.95" customHeight="1" x14ac:dyDescent="0.2">
      <c r="A51" s="97" t="s">
        <v>3</v>
      </c>
      <c r="B51" s="184">
        <f>SUM('03'!AI51)</f>
        <v>0</v>
      </c>
      <c r="C51" s="488"/>
      <c r="D51" s="475"/>
      <c r="E51" s="475"/>
      <c r="F51" s="102"/>
      <c r="G51" s="102"/>
      <c r="H51" s="102"/>
      <c r="I51" s="102"/>
      <c r="J51" s="102"/>
      <c r="K51" s="102"/>
      <c r="L51" s="102"/>
      <c r="M51" s="102"/>
      <c r="N51" s="102"/>
      <c r="O51" s="102"/>
      <c r="P51" s="102"/>
      <c r="Q51" s="102"/>
      <c r="R51" s="102"/>
      <c r="S51" s="102"/>
      <c r="T51" s="102"/>
      <c r="U51" s="102"/>
      <c r="V51" s="475"/>
      <c r="W51" s="475"/>
      <c r="X51" s="475"/>
      <c r="Y51" s="475"/>
      <c r="Z51" s="475"/>
      <c r="AA51" s="102"/>
      <c r="AB51" s="102"/>
      <c r="AC51" s="475"/>
      <c r="AD51" s="475"/>
      <c r="AE51" s="475"/>
      <c r="AF51" s="477"/>
      <c r="AG51" s="212"/>
      <c r="AH51" s="178">
        <f>SUM(C51:AG51)</f>
        <v>0</v>
      </c>
      <c r="AI51" s="178">
        <f>SUM(B51-AH51)</f>
        <v>0</v>
      </c>
    </row>
    <row r="52" spans="1:35" ht="24.95" customHeight="1" x14ac:dyDescent="0.2">
      <c r="A52" s="97" t="s">
        <v>56</v>
      </c>
      <c r="B52" s="184">
        <f>SUM('03'!AI52)</f>
        <v>1</v>
      </c>
      <c r="C52" s="296">
        <v>1</v>
      </c>
      <c r="D52" s="478">
        <v>1</v>
      </c>
      <c r="E52" s="478">
        <v>1</v>
      </c>
      <c r="F52" s="102"/>
      <c r="G52" s="102"/>
      <c r="H52" s="489"/>
      <c r="I52" s="489"/>
      <c r="J52" s="125">
        <v>1</v>
      </c>
      <c r="K52" s="125">
        <v>1</v>
      </c>
      <c r="L52" s="125">
        <v>1</v>
      </c>
      <c r="M52" s="102"/>
      <c r="N52" s="102"/>
      <c r="O52" s="102"/>
      <c r="P52" s="125">
        <v>1</v>
      </c>
      <c r="Q52" s="102"/>
      <c r="R52" s="102"/>
      <c r="S52" s="102"/>
      <c r="T52" s="102"/>
      <c r="U52" s="102"/>
      <c r="V52" s="102"/>
      <c r="W52" s="102"/>
      <c r="X52" s="102"/>
      <c r="Y52" s="102"/>
      <c r="Z52" s="102"/>
      <c r="AA52" s="102"/>
      <c r="AB52" s="102"/>
      <c r="AC52" s="102"/>
      <c r="AD52" s="102"/>
      <c r="AE52" s="102"/>
      <c r="AF52" s="212"/>
      <c r="AG52" s="212"/>
      <c r="AH52" s="178">
        <f t="shared" ref="AH52:AH54" si="18">SUM(C52:AG52)</f>
        <v>7</v>
      </c>
      <c r="AI52" s="178">
        <f t="shared" ref="AI52:AI54" si="19">SUM(B52-AH52)</f>
        <v>-6</v>
      </c>
    </row>
    <row r="53" spans="1:35" ht="24.75" customHeight="1" x14ac:dyDescent="0.2">
      <c r="A53" s="97" t="s">
        <v>59</v>
      </c>
      <c r="B53" s="184">
        <f>SUM('03'!AI53)</f>
        <v>0</v>
      </c>
      <c r="C53" s="109"/>
      <c r="D53" s="102"/>
      <c r="E53" s="102"/>
      <c r="F53" s="102"/>
      <c r="G53" s="102"/>
      <c r="H53" s="475"/>
      <c r="I53" s="490"/>
      <c r="J53" s="490"/>
      <c r="K53" s="475"/>
      <c r="L53" s="475"/>
      <c r="M53" s="102"/>
      <c r="N53" s="102"/>
      <c r="O53" s="102"/>
      <c r="P53" s="475"/>
      <c r="Q53" s="475"/>
      <c r="R53" s="475"/>
      <c r="S53" s="475"/>
      <c r="T53" s="102"/>
      <c r="U53" s="102"/>
      <c r="V53" s="475"/>
      <c r="W53" s="490"/>
      <c r="X53" s="476"/>
      <c r="Y53" s="475"/>
      <c r="Z53" s="475"/>
      <c r="AA53" s="102"/>
      <c r="AB53" s="102"/>
      <c r="AC53" s="102"/>
      <c r="AD53" s="105"/>
      <c r="AE53" s="105"/>
      <c r="AF53" s="268" t="s">
        <v>58</v>
      </c>
      <c r="AG53" s="212"/>
      <c r="AH53" s="178">
        <f t="shared" si="18"/>
        <v>0</v>
      </c>
      <c r="AI53" s="178">
        <f t="shared" si="19"/>
        <v>0</v>
      </c>
    </row>
    <row r="54" spans="1:35" ht="24.75" customHeight="1" x14ac:dyDescent="0.2">
      <c r="A54" s="129" t="s">
        <v>63</v>
      </c>
      <c r="B54" s="184">
        <f>SUM('03'!AI54)</f>
        <v>-1</v>
      </c>
      <c r="C54" s="324"/>
      <c r="D54" s="322"/>
      <c r="E54" s="322"/>
      <c r="F54" s="322"/>
      <c r="G54" s="322"/>
      <c r="H54" s="487"/>
      <c r="I54" s="487"/>
      <c r="J54" s="487"/>
      <c r="K54" s="487"/>
      <c r="L54" s="487"/>
      <c r="M54" s="322"/>
      <c r="N54" s="322"/>
      <c r="O54" s="322"/>
      <c r="P54" s="487"/>
      <c r="Q54" s="487"/>
      <c r="R54" s="487"/>
      <c r="S54" s="487"/>
      <c r="T54" s="322"/>
      <c r="U54" s="322"/>
      <c r="V54" s="322"/>
      <c r="W54" s="322"/>
      <c r="X54" s="322"/>
      <c r="Y54" s="322"/>
      <c r="Z54" s="322"/>
      <c r="AA54" s="322"/>
      <c r="AB54" s="322"/>
      <c r="AC54" s="328"/>
      <c r="AD54" s="328"/>
      <c r="AE54" s="328"/>
      <c r="AF54" s="338"/>
      <c r="AG54" s="341"/>
      <c r="AH54" s="178">
        <f t="shared" si="18"/>
        <v>0</v>
      </c>
      <c r="AI54" s="178">
        <f t="shared" si="19"/>
        <v>-1</v>
      </c>
    </row>
    <row r="55" spans="1:35" x14ac:dyDescent="0.2">
      <c r="A55" s="94"/>
      <c r="B55" s="94"/>
      <c r="C55" s="94"/>
      <c r="D55" s="94"/>
      <c r="E55" s="94"/>
      <c r="F55" s="94"/>
      <c r="G55" s="94"/>
      <c r="H55" s="94"/>
      <c r="I55" s="94"/>
      <c r="J55" s="94"/>
      <c r="K55" s="94"/>
      <c r="L55" s="94"/>
      <c r="M55" s="94"/>
      <c r="N55" s="94"/>
      <c r="O55" s="94"/>
      <c r="P55" s="94"/>
      <c r="Q55" s="94"/>
      <c r="R55" s="94"/>
      <c r="S55" s="94"/>
      <c r="T55" s="94"/>
      <c r="U55" s="94"/>
      <c r="V55" s="94"/>
      <c r="W55" s="94"/>
      <c r="X55" s="94"/>
      <c r="Y55" s="94"/>
      <c r="Z55" s="94"/>
      <c r="AA55" s="94"/>
      <c r="AB55" s="94"/>
      <c r="AC55" s="94"/>
      <c r="AD55" s="94"/>
      <c r="AE55" s="94"/>
      <c r="AF55" s="94"/>
      <c r="AG55" s="94"/>
      <c r="AH55" s="94"/>
      <c r="AI55" s="94"/>
    </row>
    <row r="56" spans="1:35" s="243" customFormat="1" x14ac:dyDescent="0.2">
      <c r="A56" s="343"/>
      <c r="B56" s="343"/>
      <c r="C56" s="346"/>
      <c r="D56" s="346"/>
      <c r="E56" s="346"/>
      <c r="F56" s="346"/>
      <c r="G56" s="346"/>
      <c r="H56" s="346"/>
      <c r="I56" s="346"/>
      <c r="J56" s="346"/>
      <c r="K56" s="346"/>
      <c r="L56" s="346"/>
      <c r="M56" s="346"/>
      <c r="N56" s="346"/>
      <c r="O56" s="346"/>
      <c r="P56" s="346"/>
      <c r="Q56" s="346"/>
      <c r="R56" s="346"/>
      <c r="S56" s="346"/>
      <c r="T56" s="346"/>
      <c r="U56" s="346"/>
      <c r="V56" s="346"/>
      <c r="W56" s="346"/>
      <c r="X56" s="346"/>
      <c r="Y56" s="346"/>
      <c r="Z56" s="346"/>
      <c r="AA56" s="346"/>
      <c r="AB56" s="346"/>
      <c r="AC56" s="346"/>
      <c r="AD56" s="346"/>
      <c r="AE56" s="346"/>
      <c r="AF56" s="346"/>
      <c r="AG56" s="346"/>
      <c r="AH56" s="343"/>
      <c r="AI56" s="343"/>
    </row>
    <row r="57" spans="1:35" x14ac:dyDescent="0.2">
      <c r="D57" s="343"/>
      <c r="E57" s="343"/>
      <c r="F57" s="343"/>
      <c r="G57" s="343"/>
      <c r="H57" s="343"/>
      <c r="I57" s="343"/>
      <c r="J57" s="343"/>
      <c r="K57" s="343"/>
      <c r="L57" s="343"/>
      <c r="M57" s="343"/>
      <c r="N57" s="343"/>
      <c r="O57" s="343"/>
      <c r="P57" s="343"/>
      <c r="Q57" s="343"/>
      <c r="R57" s="343"/>
      <c r="S57" s="343"/>
      <c r="T57" s="343"/>
      <c r="U57" s="343"/>
      <c r="V57" s="343"/>
      <c r="W57" s="343"/>
      <c r="X57" s="343"/>
      <c r="Y57" s="343"/>
      <c r="Z57" s="343"/>
      <c r="AA57" s="343"/>
      <c r="AB57" s="343"/>
      <c r="AC57" s="343"/>
      <c r="AD57" s="343"/>
      <c r="AE57" s="343"/>
      <c r="AF57" s="343"/>
      <c r="AG57" s="343"/>
      <c r="AH57" s="343"/>
    </row>
    <row r="58" spans="1:35" x14ac:dyDescent="0.2">
      <c r="A58" s="343" t="s">
        <v>5</v>
      </c>
      <c r="B58" s="343"/>
      <c r="C58" s="10"/>
    </row>
    <row r="59" spans="1:35" x14ac:dyDescent="0.2">
      <c r="A59" t="s">
        <v>4</v>
      </c>
      <c r="C59" s="342"/>
    </row>
    <row r="60" spans="1:35" x14ac:dyDescent="0.2">
      <c r="A60" t="s">
        <v>6</v>
      </c>
      <c r="C60" s="5"/>
    </row>
  </sheetData>
  <mergeCells count="5">
    <mergeCell ref="F3:G3"/>
    <mergeCell ref="H3:J3"/>
    <mergeCell ref="F4:G4"/>
    <mergeCell ref="H4:J4"/>
    <mergeCell ref="M4:S5"/>
  </mergeCells>
  <conditionalFormatting sqref="C8:AG15">
    <cfRule type="expression" dxfId="70" priority="9" stopIfTrue="1">
      <formula>COUNTIF(fériés,C$8)=1</formula>
    </cfRule>
    <cfRule type="expression" dxfId="69" priority="10" stopIfTrue="1">
      <formula>OR(WEEKDAY(C$8)=7,WEEKDAY(C$8)=1)</formula>
    </cfRule>
  </conditionalFormatting>
  <conditionalFormatting sqref="C21:AG28">
    <cfRule type="expression" dxfId="68" priority="7" stopIfTrue="1">
      <formula>COUNTIF(fériés,C$8)=1</formula>
    </cfRule>
    <cfRule type="expression" dxfId="67" priority="8" stopIfTrue="1">
      <formula>OR(WEEKDAY(C$8)=7,WEEKDAY(C$8)=1)</formula>
    </cfRule>
  </conditionalFormatting>
  <conditionalFormatting sqref="C40:AG44 C50:AG54">
    <cfRule type="expression" dxfId="66" priority="5">
      <formula>COUNTIF(fériés,C$40)=1</formula>
    </cfRule>
    <cfRule type="expression" dxfId="65" priority="6">
      <formula>OR(WEEKDAY(C$40)=7,WEEKDAY(C$40)=1)</formula>
    </cfRule>
  </conditionalFormatting>
  <conditionalFormatting sqref="C9:AE13">
    <cfRule type="expression" dxfId="64" priority="1" stopIfTrue="1">
      <formula>COUNTIF(fériés,C$8)=1</formula>
    </cfRule>
    <cfRule type="expression" dxfId="63" priority="2" stopIfTrue="1">
      <formula>OR(WEEKDAY(C$8)=7,WEEKDAY(C$8)=1)</formula>
    </cfRule>
  </conditionalFormatting>
  <dataValidations count="2">
    <dataValidation type="list" allowBlank="1" showInputMessage="1" showErrorMessage="1" sqref="H4:J4" xr:uid="{00000000-0002-0000-0600-000000000000}">
      <formula1>"1,2,3,4,5,6,7,8,9,10,11,12"</formula1>
    </dataValidation>
    <dataValidation type="list" allowBlank="1" showInputMessage="1" showErrorMessage="1" sqref="F4:G4" xr:uid="{00000000-0002-0000-0600-000001000000}">
      <formula1>"2013,2014,2015,2016,2017,2018,2019,2020,2021,2023,2024,2025"</formula1>
    </dataValidation>
  </dataValidations>
  <pageMargins left="0" right="0" top="0.19685039370078741" bottom="0.19685039370078741" header="0.51181102362204722" footer="0.51181102362204722"/>
  <pageSetup paperSize="9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G33"/>
  <sheetViews>
    <sheetView workbookViewId="0">
      <selection sqref="A1:B4"/>
    </sheetView>
  </sheetViews>
  <sheetFormatPr baseColWidth="10" defaultRowHeight="12.75" x14ac:dyDescent="0.2"/>
  <cols>
    <col min="1" max="1" width="14.7109375" customWidth="1"/>
    <col min="2" max="2" width="8.5703125" customWidth="1"/>
    <col min="3" max="3" width="9.7109375" customWidth="1"/>
    <col min="4" max="4" width="10.7109375" customWidth="1"/>
    <col min="5" max="5" width="14.7109375" customWidth="1"/>
    <col min="6" max="6" width="14.140625" customWidth="1"/>
    <col min="7" max="7" width="12.7109375" customWidth="1"/>
    <col min="8" max="8" width="13" customWidth="1"/>
    <col min="9" max="9" width="19.140625" customWidth="1"/>
    <col min="10" max="10" width="14.7109375" customWidth="1"/>
    <col min="11" max="11" width="13.42578125" customWidth="1"/>
  </cols>
  <sheetData>
    <row r="1" spans="1:33" x14ac:dyDescent="0.2">
      <c r="A1" s="27"/>
      <c r="B1" s="27"/>
    </row>
    <row r="2" spans="1:33" x14ac:dyDescent="0.2">
      <c r="A2" s="27"/>
      <c r="B2" s="27"/>
    </row>
    <row r="3" spans="1:33" x14ac:dyDescent="0.2">
      <c r="A3" s="27"/>
      <c r="B3" s="27"/>
    </row>
    <row r="5" spans="1:33" ht="27" customHeight="1" x14ac:dyDescent="0.2">
      <c r="A5" s="28"/>
      <c r="B5" s="28"/>
      <c r="C5" s="28"/>
      <c r="D5" s="28"/>
      <c r="E5" s="544" t="s">
        <v>31</v>
      </c>
      <c r="F5" s="544"/>
      <c r="G5" s="48">
        <v>2020</v>
      </c>
      <c r="H5" s="28"/>
      <c r="I5" s="28"/>
      <c r="J5" s="28"/>
      <c r="K5" s="28"/>
    </row>
    <row r="7" spans="1:33" ht="15" x14ac:dyDescent="0.25">
      <c r="A7" s="166" t="s">
        <v>26</v>
      </c>
      <c r="B7" s="166" t="s">
        <v>7</v>
      </c>
      <c r="C7" s="167" t="s">
        <v>8</v>
      </c>
      <c r="D7" s="168" t="s">
        <v>9</v>
      </c>
      <c r="E7" s="543" t="s">
        <v>1</v>
      </c>
      <c r="F7" s="543"/>
      <c r="G7" s="543"/>
      <c r="H7" s="543"/>
      <c r="I7" s="543"/>
      <c r="J7" s="543"/>
      <c r="K7" s="543"/>
    </row>
    <row r="8" spans="1:33" ht="15" x14ac:dyDescent="0.2">
      <c r="A8" s="169" t="s">
        <v>25</v>
      </c>
      <c r="B8" s="169" t="s">
        <v>28</v>
      </c>
      <c r="C8" s="246" t="s">
        <v>10</v>
      </c>
      <c r="D8" s="247"/>
      <c r="E8" s="391" t="s">
        <v>5</v>
      </c>
      <c r="F8" s="392" t="s">
        <v>11</v>
      </c>
      <c r="G8" s="393" t="s">
        <v>12</v>
      </c>
      <c r="H8" s="391" t="s">
        <v>13</v>
      </c>
      <c r="I8" s="391" t="s">
        <v>14</v>
      </c>
      <c r="J8" s="391" t="s">
        <v>19</v>
      </c>
      <c r="K8" s="394" t="s">
        <v>15</v>
      </c>
      <c r="L8" s="95"/>
      <c r="M8" s="95"/>
      <c r="N8" s="95"/>
      <c r="O8" s="95"/>
      <c r="P8" s="95"/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95"/>
      <c r="AF8" s="95"/>
      <c r="AG8" s="95"/>
    </row>
    <row r="9" spans="1:33" ht="15" x14ac:dyDescent="0.2">
      <c r="A9" s="169" t="s">
        <v>61</v>
      </c>
      <c r="B9" s="169" t="s">
        <v>27</v>
      </c>
      <c r="C9" s="248"/>
      <c r="D9" s="246"/>
      <c r="E9" s="153"/>
      <c r="F9" s="395"/>
      <c r="G9" s="74" t="s">
        <v>16</v>
      </c>
      <c r="H9" s="153" t="s">
        <v>17</v>
      </c>
      <c r="I9" s="153" t="s">
        <v>18</v>
      </c>
      <c r="J9" s="153" t="s">
        <v>18</v>
      </c>
      <c r="K9" s="396"/>
      <c r="L9" s="95"/>
      <c r="M9" s="95"/>
      <c r="N9" s="95"/>
      <c r="O9" s="95"/>
      <c r="P9" s="95"/>
      <c r="Q9" s="95"/>
      <c r="R9" s="95"/>
      <c r="S9" s="95"/>
      <c r="T9" s="95"/>
      <c r="U9" s="95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</row>
    <row r="10" spans="1:33" ht="12" customHeight="1" x14ac:dyDescent="0.2">
      <c r="A10" s="170"/>
      <c r="B10" s="170"/>
      <c r="C10" s="251"/>
      <c r="D10" s="252"/>
      <c r="E10" s="154"/>
      <c r="F10" s="397"/>
      <c r="G10" s="75"/>
      <c r="H10" s="154"/>
      <c r="I10" s="154"/>
      <c r="J10" s="154"/>
      <c r="K10" s="398"/>
      <c r="L10" s="95"/>
      <c r="M10" s="95"/>
      <c r="N10" s="95"/>
      <c r="O10" s="95"/>
      <c r="P10" s="95"/>
      <c r="Q10" s="95"/>
      <c r="R10" s="95"/>
      <c r="S10" s="95"/>
      <c r="T10" s="95"/>
      <c r="U10" s="95"/>
      <c r="V10" s="95"/>
      <c r="W10" s="95"/>
      <c r="X10" s="95"/>
      <c r="Y10" s="95"/>
      <c r="Z10" s="95"/>
      <c r="AA10" s="95"/>
      <c r="AB10" s="95"/>
      <c r="AC10" s="95"/>
      <c r="AD10" s="95"/>
      <c r="AE10" s="95"/>
      <c r="AF10" s="95"/>
      <c r="AG10" s="95"/>
    </row>
    <row r="11" spans="1:33" ht="24.95" customHeight="1" x14ac:dyDescent="0.2">
      <c r="A11" s="381" t="s">
        <v>61</v>
      </c>
      <c r="B11" s="52" t="s">
        <v>20</v>
      </c>
      <c r="C11" s="383">
        <f>SUM('04'!AH9)</f>
        <v>5.5</v>
      </c>
      <c r="D11" s="76"/>
      <c r="E11" s="399"/>
      <c r="F11" s="389" t="s">
        <v>24</v>
      </c>
      <c r="G11" s="400"/>
      <c r="H11" s="400"/>
      <c r="I11" s="65"/>
      <c r="J11" s="400"/>
      <c r="K11" s="400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  <c r="Y11" s="95"/>
      <c r="Z11" s="95"/>
      <c r="AA11" s="95"/>
      <c r="AB11" s="95"/>
      <c r="AC11" s="95"/>
      <c r="AD11" s="95"/>
      <c r="AE11" s="95"/>
      <c r="AF11" s="95"/>
      <c r="AG11" s="95"/>
    </row>
    <row r="12" spans="1:33" ht="5.0999999999999996" customHeight="1" x14ac:dyDescent="0.2">
      <c r="A12" s="6"/>
      <c r="B12" s="52"/>
      <c r="C12" s="384"/>
      <c r="D12" s="77"/>
      <c r="E12" s="402"/>
      <c r="F12" s="412"/>
      <c r="G12" s="66"/>
      <c r="H12" s="66"/>
      <c r="I12" s="111"/>
      <c r="J12" s="66"/>
      <c r="K12" s="66"/>
      <c r="L12" s="95"/>
      <c r="M12" s="95"/>
      <c r="N12" s="95"/>
      <c r="O12" s="95"/>
      <c r="P12" s="95"/>
      <c r="Q12" s="95"/>
      <c r="R12" s="95"/>
      <c r="S12" s="95"/>
      <c r="T12" s="95"/>
      <c r="U12" s="95"/>
      <c r="V12" s="95"/>
      <c r="W12" s="95"/>
      <c r="X12" s="95"/>
      <c r="Y12" s="95"/>
      <c r="Z12" s="95"/>
      <c r="AA12" s="95"/>
      <c r="AB12" s="95"/>
      <c r="AC12" s="95"/>
      <c r="AD12" s="95"/>
      <c r="AE12" s="95"/>
      <c r="AF12" s="95"/>
      <c r="AG12" s="95"/>
    </row>
    <row r="13" spans="1:33" ht="24.95" customHeight="1" x14ac:dyDescent="0.2">
      <c r="A13" s="381" t="s">
        <v>0</v>
      </c>
      <c r="B13" s="52" t="s">
        <v>20</v>
      </c>
      <c r="C13" s="383">
        <f>SUM('04'!AH10)</f>
        <v>0</v>
      </c>
      <c r="D13" s="76"/>
      <c r="E13" s="403"/>
      <c r="F13" s="389" t="s">
        <v>24</v>
      </c>
      <c r="G13" s="400"/>
      <c r="H13" s="400"/>
      <c r="I13" s="437"/>
      <c r="J13" s="400"/>
      <c r="K13" s="400"/>
      <c r="L13" s="95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5"/>
      <c r="AC13" s="95"/>
      <c r="AD13" s="95"/>
      <c r="AE13" s="95"/>
      <c r="AF13" s="95"/>
      <c r="AG13" s="95"/>
    </row>
    <row r="14" spans="1:33" ht="5.0999999999999996" customHeight="1" x14ac:dyDescent="0.2">
      <c r="A14" s="6"/>
      <c r="B14" s="2"/>
      <c r="C14" s="40"/>
      <c r="D14" s="40"/>
      <c r="E14" s="390"/>
      <c r="F14" s="390"/>
      <c r="G14" s="40"/>
      <c r="H14" s="40"/>
      <c r="I14" s="404"/>
      <c r="J14" s="66"/>
      <c r="K14" s="66"/>
      <c r="L14" s="95"/>
      <c r="M14" s="95"/>
      <c r="N14" s="95"/>
      <c r="O14" s="95"/>
      <c r="P14" s="95"/>
      <c r="Q14" s="95"/>
      <c r="R14" s="95"/>
      <c r="S14" s="95"/>
      <c r="T14" s="95"/>
      <c r="U14" s="95"/>
      <c r="V14" s="95"/>
      <c r="W14" s="95"/>
      <c r="X14" s="95"/>
      <c r="Y14" s="95"/>
      <c r="Z14" s="95"/>
      <c r="AA14" s="95"/>
      <c r="AB14" s="95"/>
      <c r="AC14" s="95"/>
      <c r="AD14" s="95"/>
      <c r="AE14" s="95"/>
      <c r="AF14" s="95"/>
      <c r="AG14" s="95"/>
    </row>
    <row r="15" spans="1:33" ht="24.95" customHeight="1" x14ac:dyDescent="0.2">
      <c r="A15" s="381" t="s">
        <v>57</v>
      </c>
      <c r="B15" s="52" t="s">
        <v>20</v>
      </c>
      <c r="C15" s="383">
        <f>SUM('04'!AH11)</f>
        <v>0</v>
      </c>
      <c r="D15" s="76"/>
      <c r="E15" s="405"/>
      <c r="F15" s="389" t="s">
        <v>24</v>
      </c>
      <c r="G15" s="400"/>
      <c r="H15" s="400"/>
      <c r="I15" s="65"/>
      <c r="J15" s="400"/>
      <c r="K15" s="400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95"/>
    </row>
    <row r="16" spans="1:33" ht="5.0999999999999996" customHeight="1" x14ac:dyDescent="0.2">
      <c r="A16" s="2"/>
      <c r="B16" s="2"/>
      <c r="C16" s="40"/>
      <c r="D16" s="40"/>
      <c r="E16" s="406"/>
      <c r="F16" s="390"/>
      <c r="G16" s="40"/>
      <c r="H16" s="40"/>
      <c r="I16" s="404"/>
      <c r="J16" s="66"/>
      <c r="K16" s="66"/>
    </row>
    <row r="17" spans="1:32" ht="24.95" customHeight="1" x14ac:dyDescent="0.2">
      <c r="A17" s="6" t="s">
        <v>46</v>
      </c>
      <c r="B17" s="52" t="s">
        <v>20</v>
      </c>
      <c r="C17" s="387">
        <f>SUM('04'!AH12)</f>
        <v>0</v>
      </c>
      <c r="D17" s="40"/>
      <c r="E17" s="406"/>
      <c r="F17" s="389" t="s">
        <v>24</v>
      </c>
      <c r="G17" s="40"/>
      <c r="H17" s="40"/>
      <c r="I17" s="442"/>
      <c r="J17" s="400"/>
      <c r="K17" s="400"/>
    </row>
    <row r="18" spans="1:32" ht="5.0999999999999996" customHeight="1" x14ac:dyDescent="0.2">
      <c r="A18" s="2"/>
      <c r="B18" s="52"/>
      <c r="C18" s="384"/>
      <c r="D18" s="77"/>
      <c r="E18" s="407"/>
      <c r="F18" s="412"/>
      <c r="G18" s="66"/>
      <c r="H18" s="66"/>
      <c r="I18" s="111"/>
      <c r="J18" s="66"/>
      <c r="K18" s="66"/>
    </row>
    <row r="19" spans="1:32" ht="24.95" customHeight="1" x14ac:dyDescent="0.2">
      <c r="A19" s="6" t="s">
        <v>60</v>
      </c>
      <c r="B19" s="52" t="s">
        <v>20</v>
      </c>
      <c r="C19" s="384">
        <f>SUM('04'!AH13)</f>
        <v>0</v>
      </c>
      <c r="D19" s="77"/>
      <c r="E19" s="407"/>
      <c r="F19" s="412" t="s">
        <v>24</v>
      </c>
      <c r="G19" s="66"/>
      <c r="H19" s="66"/>
      <c r="I19" s="111"/>
      <c r="J19" s="66"/>
      <c r="K19" s="66"/>
    </row>
    <row r="20" spans="1:32" ht="5.0999999999999996" customHeight="1" x14ac:dyDescent="0.2">
      <c r="A20" s="6"/>
      <c r="B20" s="52"/>
      <c r="C20" s="384"/>
      <c r="D20" s="77"/>
      <c r="E20" s="402"/>
      <c r="F20" s="412"/>
      <c r="G20" s="66"/>
      <c r="H20" s="66"/>
      <c r="I20" s="111"/>
      <c r="J20" s="66"/>
      <c r="K20" s="66"/>
    </row>
    <row r="21" spans="1:32" ht="24.95" customHeight="1" x14ac:dyDescent="0.2">
      <c r="A21" s="6" t="s">
        <v>62</v>
      </c>
      <c r="B21" s="52" t="s">
        <v>20</v>
      </c>
      <c r="C21" s="384">
        <f>SUM('04'!AH14)</f>
        <v>0</v>
      </c>
      <c r="D21" s="383">
        <v>600</v>
      </c>
      <c r="E21" s="403"/>
      <c r="F21" s="389" t="s">
        <v>24</v>
      </c>
      <c r="G21" s="400"/>
      <c r="H21" s="400"/>
      <c r="I21" s="65"/>
      <c r="J21" s="400"/>
      <c r="K21" s="400"/>
      <c r="L21" s="95"/>
      <c r="M21" s="95"/>
      <c r="N21" s="95"/>
      <c r="O21" s="95"/>
      <c r="P21" s="95"/>
      <c r="Q21" s="95"/>
      <c r="R21" s="95"/>
      <c r="S21" s="95"/>
      <c r="T21" s="95"/>
      <c r="U21" s="95"/>
      <c r="V21" s="95"/>
      <c r="W21" s="95"/>
      <c r="X21" s="95"/>
      <c r="Y21" s="95"/>
      <c r="Z21" s="95"/>
      <c r="AA21" s="95"/>
      <c r="AB21" s="95"/>
      <c r="AC21" s="95"/>
      <c r="AD21" s="95"/>
      <c r="AE21" s="95"/>
      <c r="AF21" s="95"/>
    </row>
    <row r="22" spans="1:32" ht="5.0999999999999996" customHeight="1" x14ac:dyDescent="0.2">
      <c r="A22" s="382"/>
      <c r="B22" s="52"/>
      <c r="C22" s="384"/>
      <c r="D22" s="77"/>
      <c r="E22" s="402"/>
      <c r="F22" s="412"/>
      <c r="G22" s="66"/>
      <c r="H22" s="66"/>
      <c r="I22" s="111"/>
      <c r="J22" s="66"/>
      <c r="K22" s="66"/>
      <c r="L22" s="95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</row>
    <row r="23" spans="1:32" ht="24.75" customHeight="1" x14ac:dyDescent="0.2">
      <c r="A23" s="6" t="s">
        <v>3</v>
      </c>
      <c r="B23" s="52" t="s">
        <v>20</v>
      </c>
      <c r="C23" s="384">
        <f>SUM('04'!AH41)</f>
        <v>0</v>
      </c>
      <c r="D23" s="77"/>
      <c r="E23" s="402"/>
      <c r="F23" s="412" t="s">
        <v>24</v>
      </c>
      <c r="G23" s="66"/>
      <c r="H23" s="66"/>
      <c r="I23" s="111"/>
      <c r="J23" s="66"/>
      <c r="K23" s="66"/>
      <c r="L23" s="95"/>
      <c r="M23" s="95"/>
      <c r="N23" s="95"/>
      <c r="O23" s="95"/>
      <c r="P23" s="95"/>
      <c r="Q23" s="95"/>
      <c r="R23" s="95"/>
      <c r="S23" s="95"/>
      <c r="T23" s="95"/>
      <c r="U23" s="95"/>
      <c r="V23" s="95"/>
      <c r="W23" s="95"/>
      <c r="X23" s="95"/>
      <c r="Y23" s="95"/>
      <c r="Z23" s="95"/>
      <c r="AA23" s="95"/>
      <c r="AB23" s="95"/>
      <c r="AC23" s="95"/>
      <c r="AD23" s="95"/>
      <c r="AE23" s="95"/>
      <c r="AF23" s="95"/>
    </row>
    <row r="24" spans="1:32" ht="5.0999999999999996" customHeight="1" x14ac:dyDescent="0.2">
      <c r="A24" s="227"/>
      <c r="B24" s="52"/>
      <c r="C24" s="384"/>
      <c r="D24" s="77"/>
      <c r="E24" s="402"/>
      <c r="F24" s="412"/>
      <c r="G24" s="66"/>
      <c r="H24" s="66"/>
      <c r="I24" s="111"/>
      <c r="J24" s="66"/>
      <c r="K24" s="66"/>
      <c r="L24" s="95"/>
      <c r="M24" s="95"/>
      <c r="N24" s="95"/>
      <c r="O24" s="95"/>
      <c r="P24" s="95"/>
      <c r="Q24" s="95"/>
      <c r="R24" s="95"/>
      <c r="S24" s="95"/>
      <c r="T24" s="95"/>
      <c r="U24" s="95"/>
      <c r="V24" s="95"/>
      <c r="W24" s="95"/>
      <c r="X24" s="95"/>
      <c r="Y24" s="95"/>
      <c r="Z24" s="95"/>
      <c r="AA24" s="95"/>
      <c r="AB24" s="95"/>
      <c r="AC24" s="95"/>
      <c r="AD24" s="95"/>
      <c r="AE24" s="95"/>
      <c r="AF24" s="95"/>
    </row>
    <row r="25" spans="1:32" s="7" customFormat="1" ht="24.95" customHeight="1" x14ac:dyDescent="0.2">
      <c r="A25" s="6" t="s">
        <v>56</v>
      </c>
      <c r="B25" s="53" t="s">
        <v>20</v>
      </c>
      <c r="C25" s="388">
        <f>SUM('04'!AH42)</f>
        <v>0</v>
      </c>
      <c r="D25" s="400"/>
      <c r="E25" s="403"/>
      <c r="F25" s="389" t="s">
        <v>24</v>
      </c>
      <c r="G25" s="400"/>
      <c r="H25" s="400"/>
      <c r="I25" s="65" t="s">
        <v>68</v>
      </c>
      <c r="J25" s="400"/>
      <c r="K25" s="400"/>
      <c r="L25" s="281"/>
      <c r="M25" s="281"/>
      <c r="N25" s="281"/>
      <c r="O25" s="281"/>
      <c r="P25" s="281"/>
      <c r="Q25" s="281"/>
      <c r="R25" s="281"/>
      <c r="S25" s="281"/>
      <c r="T25" s="281"/>
      <c r="U25" s="281"/>
      <c r="V25" s="281"/>
      <c r="W25" s="281"/>
      <c r="X25" s="281"/>
      <c r="Y25" s="281"/>
      <c r="Z25" s="281"/>
      <c r="AA25" s="281"/>
      <c r="AB25" s="281"/>
      <c r="AC25" s="281"/>
      <c r="AD25" s="281"/>
      <c r="AE25" s="281"/>
      <c r="AF25" s="281"/>
    </row>
    <row r="26" spans="1:32" ht="5.0999999999999996" customHeight="1" x14ac:dyDescent="0.2">
      <c r="A26" s="46"/>
      <c r="B26" s="53"/>
      <c r="C26" s="384"/>
      <c r="D26" s="77"/>
      <c r="E26" s="402"/>
      <c r="F26" s="412"/>
      <c r="G26" s="66"/>
      <c r="H26" s="66"/>
      <c r="I26" s="111"/>
      <c r="J26" s="66"/>
      <c r="K26" s="66"/>
      <c r="L26" s="95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  <c r="Z26" s="95"/>
      <c r="AA26" s="95"/>
      <c r="AB26" s="95"/>
      <c r="AC26" s="95"/>
      <c r="AD26" s="95"/>
      <c r="AE26" s="95"/>
      <c r="AF26" s="95"/>
    </row>
    <row r="27" spans="1:32" ht="28.5" customHeight="1" x14ac:dyDescent="0.2">
      <c r="A27" s="6" t="s">
        <v>59</v>
      </c>
      <c r="B27" s="53" t="s">
        <v>20</v>
      </c>
      <c r="C27" s="388">
        <f>SUM('04'!AH43)</f>
        <v>0</v>
      </c>
      <c r="D27" s="400"/>
      <c r="E27" s="403"/>
      <c r="F27" s="389" t="s">
        <v>24</v>
      </c>
      <c r="G27" s="66"/>
      <c r="H27" s="66"/>
      <c r="I27" s="416"/>
      <c r="J27" s="66"/>
      <c r="K27" s="66"/>
      <c r="L27" s="95"/>
      <c r="M27" s="95"/>
      <c r="N27" s="95"/>
      <c r="O27" s="95"/>
      <c r="P27" s="95"/>
      <c r="Q27" s="95"/>
      <c r="R27" s="95"/>
      <c r="S27" s="95"/>
      <c r="T27" s="95"/>
      <c r="U27" s="95"/>
      <c r="V27" s="95"/>
      <c r="W27" s="95"/>
      <c r="X27" s="95"/>
      <c r="Y27" s="95"/>
      <c r="Z27" s="95"/>
      <c r="AA27" s="95"/>
      <c r="AB27" s="95"/>
      <c r="AC27" s="95"/>
      <c r="AD27" s="95"/>
      <c r="AE27" s="95"/>
      <c r="AF27" s="95"/>
    </row>
    <row r="28" spans="1:32" ht="5.0999999999999996" customHeight="1" x14ac:dyDescent="0.2">
      <c r="A28" s="6"/>
      <c r="B28" s="53"/>
      <c r="C28" s="384"/>
      <c r="D28" s="77"/>
      <c r="E28" s="403"/>
      <c r="F28" s="389"/>
      <c r="G28" s="66"/>
      <c r="H28" s="66"/>
      <c r="I28" s="416"/>
      <c r="J28" s="66"/>
      <c r="K28" s="66"/>
      <c r="L28" s="95"/>
      <c r="M28" s="95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95"/>
      <c r="Y28" s="95"/>
      <c r="Z28" s="95"/>
      <c r="AA28" s="95"/>
      <c r="AB28" s="95"/>
      <c r="AC28" s="95"/>
      <c r="AD28" s="95"/>
      <c r="AE28" s="95"/>
      <c r="AF28" s="95"/>
    </row>
    <row r="29" spans="1:32" ht="24.95" customHeight="1" x14ac:dyDescent="0.2">
      <c r="A29" s="381" t="s">
        <v>63</v>
      </c>
      <c r="B29" s="52" t="s">
        <v>20</v>
      </c>
      <c r="C29" s="384">
        <f>SUM('04'!AH44)</f>
        <v>0</v>
      </c>
      <c r="D29" s="77"/>
      <c r="E29" s="403"/>
      <c r="F29" s="389" t="s">
        <v>24</v>
      </c>
      <c r="G29" s="66"/>
      <c r="H29" s="66"/>
      <c r="I29" s="416"/>
      <c r="J29" s="66"/>
      <c r="K29" s="66"/>
    </row>
    <row r="30" spans="1:32" ht="5.0999999999999996" customHeight="1" x14ac:dyDescent="0.2">
      <c r="A30" s="6"/>
      <c r="B30" s="52"/>
      <c r="C30" s="49"/>
      <c r="D30" s="6"/>
      <c r="E30" s="135"/>
      <c r="F30" s="140"/>
      <c r="G30" s="50"/>
      <c r="H30" s="141"/>
      <c r="I30" s="136"/>
      <c r="J30" s="50"/>
      <c r="K30" s="50"/>
    </row>
    <row r="31" spans="1:32" ht="24.95" customHeight="1" x14ac:dyDescent="0.25">
      <c r="A31" s="46"/>
      <c r="B31" s="52"/>
      <c r="C31" s="49"/>
      <c r="D31" s="6"/>
      <c r="E31" s="135"/>
      <c r="F31" s="143"/>
      <c r="G31" s="144"/>
      <c r="H31" s="135"/>
      <c r="I31" s="145"/>
      <c r="J31" s="50"/>
      <c r="K31" s="50"/>
    </row>
    <row r="32" spans="1:32" ht="4.5" customHeight="1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9"/>
    </row>
    <row r="33" ht="28.5" customHeight="1" x14ac:dyDescent="0.2"/>
  </sheetData>
  <mergeCells count="2">
    <mergeCell ref="E5:F5"/>
    <mergeCell ref="E7:K7"/>
  </mergeCells>
  <dataValidations count="2">
    <dataValidation type="list" allowBlank="1" showInputMessage="1" showErrorMessage="1" sqref="E5" xr:uid="{00000000-0002-0000-0700-000000000000}">
      <formula1>"JANVIER,FEVRIER,MARS,AVRIL,MAI,JUIN,JUILLET,AOUT,SEPTEMBRE,OCTOBRE,NOVEMBRE,DECEMBRE"</formula1>
    </dataValidation>
    <dataValidation type="list" allowBlank="1" showInputMessage="1" showErrorMessage="1" sqref="G5" xr:uid="{00000000-0002-0000-0700-000001000000}">
      <formula1>"2013,2014,2015,2016,2017,2018,2019,2020,2021,2022,2023,2024,2025"</formula1>
    </dataValidation>
  </dataValidations>
  <pageMargins left="3.937007874015748E-2" right="3.937007874015748E-2" top="0.74803149606299213" bottom="0.74803149606299213" header="0.31496062992125984" footer="0.31496062992125984"/>
  <pageSetup paperSize="9" orientation="landscape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I61"/>
  <sheetViews>
    <sheetView topLeftCell="A31" workbookViewId="0">
      <selection activeCell="AF12" sqref="AF12:AF13"/>
    </sheetView>
  </sheetViews>
  <sheetFormatPr baseColWidth="10" defaultRowHeight="12.75" x14ac:dyDescent="0.2"/>
  <cols>
    <col min="1" max="1" width="9.28515625" customWidth="1"/>
    <col min="2" max="2" width="4.140625" customWidth="1"/>
    <col min="3" max="33" width="4" customWidth="1"/>
    <col min="34" max="35" width="3.85546875" customWidth="1"/>
  </cols>
  <sheetData>
    <row r="1" spans="1:35" ht="12.75" customHeight="1" x14ac:dyDescent="0.2">
      <c r="A1" t="s">
        <v>5</v>
      </c>
      <c r="C1" s="3"/>
      <c r="E1" s="12"/>
      <c r="F1" s="11"/>
      <c r="G1" s="11"/>
      <c r="H1" s="11"/>
    </row>
    <row r="2" spans="1:35" ht="12.75" customHeight="1" x14ac:dyDescent="0.2">
      <c r="A2" t="s">
        <v>4</v>
      </c>
      <c r="C2" s="238"/>
      <c r="E2" s="13"/>
      <c r="F2" s="11"/>
      <c r="G2" s="11"/>
      <c r="H2" s="11"/>
    </row>
    <row r="3" spans="1:35" ht="12.75" customHeight="1" x14ac:dyDescent="0.2">
      <c r="A3" t="s">
        <v>6</v>
      </c>
      <c r="C3" s="5"/>
      <c r="D3" s="1"/>
      <c r="E3" s="1"/>
      <c r="F3" s="540" t="s">
        <v>39</v>
      </c>
      <c r="G3" s="542"/>
      <c r="H3" s="540" t="s">
        <v>40</v>
      </c>
      <c r="I3" s="540"/>
      <c r="J3" s="540"/>
    </row>
    <row r="4" spans="1:35" ht="12.75" customHeight="1" x14ac:dyDescent="0.2">
      <c r="D4" s="1"/>
      <c r="E4" s="1"/>
      <c r="F4" s="541">
        <v>2020</v>
      </c>
      <c r="G4" s="542"/>
      <c r="H4" s="540">
        <v>5</v>
      </c>
      <c r="I4" s="540"/>
      <c r="J4" s="540"/>
      <c r="M4" s="534" t="str">
        <f>PROPER(TEXT(DATE($F$4,H$4,1),"mmmm"))</f>
        <v>Mai</v>
      </c>
      <c r="N4" s="535"/>
      <c r="O4" s="535"/>
      <c r="P4" s="535"/>
      <c r="Q4" s="535"/>
      <c r="R4" s="535"/>
      <c r="S4" s="536"/>
      <c r="W4" s="30"/>
    </row>
    <row r="5" spans="1:35" ht="12.75" customHeight="1" x14ac:dyDescent="0.2">
      <c r="D5" s="1"/>
      <c r="E5" s="1"/>
      <c r="F5" s="1"/>
      <c r="G5" s="1"/>
      <c r="H5" s="1"/>
      <c r="I5" s="1"/>
      <c r="J5" s="1"/>
      <c r="M5" s="537"/>
      <c r="N5" s="538"/>
      <c r="O5" s="538"/>
      <c r="P5" s="538"/>
      <c r="Q5" s="538"/>
      <c r="R5" s="538"/>
      <c r="S5" s="539"/>
    </row>
    <row r="6" spans="1:35" ht="12.75" customHeight="1" x14ac:dyDescent="0.2">
      <c r="D6" s="1"/>
      <c r="E6" s="1"/>
      <c r="F6" s="1"/>
      <c r="G6" s="1"/>
      <c r="H6" s="1"/>
      <c r="I6" s="1"/>
      <c r="J6" s="1"/>
    </row>
    <row r="7" spans="1:35" ht="12.75" customHeight="1" x14ac:dyDescent="0.2">
      <c r="C7" s="36">
        <f>DATE(F4,H4,1)</f>
        <v>43952</v>
      </c>
      <c r="D7" s="36">
        <f t="shared" ref="D7:S8" si="0">C7+1</f>
        <v>43953</v>
      </c>
      <c r="E7" s="36">
        <f t="shared" si="0"/>
        <v>43954</v>
      </c>
      <c r="F7" s="36">
        <f>E7+1</f>
        <v>43955</v>
      </c>
      <c r="G7" s="36">
        <f t="shared" ref="G7:V7" si="1">F7+1</f>
        <v>43956</v>
      </c>
      <c r="H7" s="36">
        <f t="shared" si="1"/>
        <v>43957</v>
      </c>
      <c r="I7" s="36">
        <f t="shared" si="1"/>
        <v>43958</v>
      </c>
      <c r="J7" s="36">
        <f t="shared" si="1"/>
        <v>43959</v>
      </c>
      <c r="K7" s="36">
        <f t="shared" si="1"/>
        <v>43960</v>
      </c>
      <c r="L7" s="36">
        <f t="shared" si="1"/>
        <v>43961</v>
      </c>
      <c r="M7" s="36">
        <f t="shared" si="1"/>
        <v>43962</v>
      </c>
      <c r="N7" s="36">
        <f t="shared" si="1"/>
        <v>43963</v>
      </c>
      <c r="O7" s="36">
        <f t="shared" si="1"/>
        <v>43964</v>
      </c>
      <c r="P7" s="36">
        <f t="shared" si="1"/>
        <v>43965</v>
      </c>
      <c r="Q7" s="36">
        <f t="shared" si="1"/>
        <v>43966</v>
      </c>
      <c r="R7" s="36">
        <f t="shared" si="1"/>
        <v>43967</v>
      </c>
      <c r="S7" s="36">
        <f t="shared" si="1"/>
        <v>43968</v>
      </c>
      <c r="T7" s="36">
        <f t="shared" si="1"/>
        <v>43969</v>
      </c>
      <c r="U7" s="36">
        <f t="shared" si="1"/>
        <v>43970</v>
      </c>
      <c r="V7" s="36">
        <f t="shared" si="1"/>
        <v>43971</v>
      </c>
      <c r="W7" s="36">
        <f t="shared" ref="T7:AD8" si="2">V7+1</f>
        <v>43972</v>
      </c>
      <c r="X7" s="36">
        <f t="shared" si="2"/>
        <v>43973</v>
      </c>
      <c r="Y7" s="36">
        <f t="shared" si="2"/>
        <v>43974</v>
      </c>
      <c r="Z7" s="36">
        <f t="shared" si="2"/>
        <v>43975</v>
      </c>
      <c r="AA7" s="36">
        <f t="shared" si="2"/>
        <v>43976</v>
      </c>
      <c r="AB7" s="36">
        <f t="shared" si="2"/>
        <v>43977</v>
      </c>
      <c r="AC7" s="36">
        <f t="shared" si="2"/>
        <v>43978</v>
      </c>
      <c r="AD7" s="36">
        <f t="shared" si="2"/>
        <v>43979</v>
      </c>
      <c r="AE7" s="36">
        <f t="shared" ref="AE7:AG8" si="3">IF(AD7="","",IF(MONTH(AD7+1)=MONTH(AD7),AD7+1,""))</f>
        <v>43980</v>
      </c>
      <c r="AF7" s="36">
        <f t="shared" si="3"/>
        <v>43981</v>
      </c>
      <c r="AG7" s="36">
        <f t="shared" si="3"/>
        <v>43982</v>
      </c>
    </row>
    <row r="8" spans="1:35" ht="24.95" customHeight="1" x14ac:dyDescent="0.2">
      <c r="A8" s="70" t="s">
        <v>41</v>
      </c>
      <c r="B8" s="83"/>
      <c r="C8" s="98">
        <f>DATE(F4,H4,1)</f>
        <v>43952</v>
      </c>
      <c r="D8" s="99">
        <f t="shared" si="0"/>
        <v>43953</v>
      </c>
      <c r="E8" s="99">
        <f t="shared" si="0"/>
        <v>43954</v>
      </c>
      <c r="F8" s="99">
        <f>E8+1</f>
        <v>43955</v>
      </c>
      <c r="G8" s="99">
        <f t="shared" si="0"/>
        <v>43956</v>
      </c>
      <c r="H8" s="99">
        <f t="shared" si="0"/>
        <v>43957</v>
      </c>
      <c r="I8" s="99">
        <f t="shared" si="0"/>
        <v>43958</v>
      </c>
      <c r="J8" s="100">
        <f t="shared" si="0"/>
        <v>43959</v>
      </c>
      <c r="K8" s="99">
        <f t="shared" si="0"/>
        <v>43960</v>
      </c>
      <c r="L8" s="99">
        <f t="shared" si="0"/>
        <v>43961</v>
      </c>
      <c r="M8" s="99">
        <f t="shared" si="0"/>
        <v>43962</v>
      </c>
      <c r="N8" s="99">
        <f t="shared" si="0"/>
        <v>43963</v>
      </c>
      <c r="O8" s="99">
        <f t="shared" si="0"/>
        <v>43964</v>
      </c>
      <c r="P8" s="99">
        <f t="shared" si="0"/>
        <v>43965</v>
      </c>
      <c r="Q8" s="99">
        <f t="shared" si="0"/>
        <v>43966</v>
      </c>
      <c r="R8" s="99">
        <f t="shared" si="0"/>
        <v>43967</v>
      </c>
      <c r="S8" s="99">
        <f t="shared" si="0"/>
        <v>43968</v>
      </c>
      <c r="T8" s="99">
        <f t="shared" si="2"/>
        <v>43969</v>
      </c>
      <c r="U8" s="99">
        <f t="shared" si="2"/>
        <v>43970</v>
      </c>
      <c r="V8" s="99">
        <f t="shared" si="2"/>
        <v>43971</v>
      </c>
      <c r="W8" s="100">
        <f t="shared" si="2"/>
        <v>43972</v>
      </c>
      <c r="X8" s="99">
        <f t="shared" si="2"/>
        <v>43973</v>
      </c>
      <c r="Y8" s="99">
        <f t="shared" si="2"/>
        <v>43974</v>
      </c>
      <c r="Z8" s="99">
        <f t="shared" si="2"/>
        <v>43975</v>
      </c>
      <c r="AA8" s="99">
        <f t="shared" si="2"/>
        <v>43976</v>
      </c>
      <c r="AB8" s="99">
        <f t="shared" si="2"/>
        <v>43977</v>
      </c>
      <c r="AC8" s="99">
        <f t="shared" si="2"/>
        <v>43978</v>
      </c>
      <c r="AD8" s="99">
        <f>AC8+1</f>
        <v>43979</v>
      </c>
      <c r="AE8" s="99">
        <f t="shared" si="3"/>
        <v>43980</v>
      </c>
      <c r="AF8" s="99">
        <f t="shared" si="3"/>
        <v>43981</v>
      </c>
      <c r="AG8" s="99">
        <f t="shared" si="3"/>
        <v>43982</v>
      </c>
      <c r="AH8" s="40"/>
      <c r="AI8" s="73"/>
    </row>
    <row r="9" spans="1:35" ht="24.95" customHeight="1" x14ac:dyDescent="0.2">
      <c r="A9" s="93" t="s">
        <v>61</v>
      </c>
      <c r="B9" s="69"/>
      <c r="C9" s="265"/>
      <c r="D9" s="102"/>
      <c r="E9" s="102"/>
      <c r="F9" s="102"/>
      <c r="G9" s="102">
        <v>1</v>
      </c>
      <c r="H9" s="102"/>
      <c r="I9" s="102"/>
      <c r="J9" s="102"/>
      <c r="K9" s="102"/>
      <c r="L9" s="102"/>
      <c r="M9" s="102">
        <v>1</v>
      </c>
      <c r="N9" s="102">
        <v>1</v>
      </c>
      <c r="O9" s="102">
        <v>1</v>
      </c>
      <c r="P9" s="102">
        <v>2</v>
      </c>
      <c r="Q9" s="102">
        <v>1</v>
      </c>
      <c r="R9" s="102"/>
      <c r="S9" s="102"/>
      <c r="T9" s="102">
        <v>1</v>
      </c>
      <c r="U9" s="102">
        <v>1</v>
      </c>
      <c r="V9" s="102">
        <v>2</v>
      </c>
      <c r="W9" s="102"/>
      <c r="X9" s="102"/>
      <c r="Y9" s="102"/>
      <c r="Z9" s="102"/>
      <c r="AA9" s="102">
        <v>1</v>
      </c>
      <c r="AB9" s="102">
        <v>1</v>
      </c>
      <c r="AC9" s="102">
        <v>1</v>
      </c>
      <c r="AD9" s="102">
        <v>1</v>
      </c>
      <c r="AE9" s="102">
        <v>1</v>
      </c>
      <c r="AF9" s="102"/>
      <c r="AG9" s="102"/>
      <c r="AH9" s="41">
        <f>SUM(C9:AG9)</f>
        <v>16</v>
      </c>
      <c r="AI9" s="73"/>
    </row>
    <row r="10" spans="1:35" ht="24.95" customHeight="1" x14ac:dyDescent="0.2">
      <c r="A10" s="97" t="s">
        <v>55</v>
      </c>
      <c r="B10" s="69"/>
      <c r="C10" s="265"/>
      <c r="D10" s="102"/>
      <c r="E10" s="102"/>
      <c r="F10" s="102"/>
      <c r="G10" s="102"/>
      <c r="H10" s="102"/>
      <c r="I10" s="102"/>
      <c r="J10" s="102"/>
      <c r="K10" s="102"/>
      <c r="L10" s="102"/>
      <c r="M10" s="102">
        <v>1</v>
      </c>
      <c r="N10" s="102">
        <v>1</v>
      </c>
      <c r="O10" s="102">
        <v>1</v>
      </c>
      <c r="P10" s="102">
        <v>1</v>
      </c>
      <c r="Q10" s="102">
        <v>1</v>
      </c>
      <c r="R10" s="102"/>
      <c r="S10" s="102"/>
      <c r="T10" s="102">
        <v>1</v>
      </c>
      <c r="U10" s="102">
        <v>1.5</v>
      </c>
      <c r="V10" s="102">
        <v>1</v>
      </c>
      <c r="W10" s="102"/>
      <c r="X10" s="102"/>
      <c r="Y10" s="102"/>
      <c r="Z10" s="102"/>
      <c r="AA10" s="102">
        <v>1</v>
      </c>
      <c r="AB10" s="102">
        <v>1</v>
      </c>
      <c r="AC10" s="102">
        <v>1</v>
      </c>
      <c r="AD10" s="102">
        <v>1</v>
      </c>
      <c r="AE10" s="102">
        <v>1</v>
      </c>
      <c r="AF10" s="102"/>
      <c r="AG10" s="102"/>
      <c r="AH10" s="41">
        <f t="shared" ref="AH10:AH15" si="4">SUM(C10:AG10)</f>
        <v>13.5</v>
      </c>
      <c r="AI10" s="73"/>
    </row>
    <row r="11" spans="1:35" ht="24.95" customHeight="1" x14ac:dyDescent="0.2">
      <c r="A11" s="97" t="s">
        <v>57</v>
      </c>
      <c r="B11" s="69"/>
      <c r="C11" s="265"/>
      <c r="D11" s="102"/>
      <c r="E11" s="102"/>
      <c r="F11" s="102"/>
      <c r="G11" s="102"/>
      <c r="H11" s="102"/>
      <c r="I11" s="102"/>
      <c r="J11" s="102"/>
      <c r="K11" s="102"/>
      <c r="L11" s="102"/>
      <c r="M11" s="282"/>
      <c r="N11" s="282"/>
      <c r="O11" s="282"/>
      <c r="P11" s="282"/>
      <c r="Q11" s="282"/>
      <c r="R11" s="102"/>
      <c r="S11" s="102"/>
      <c r="T11" s="102"/>
      <c r="U11" s="102"/>
      <c r="V11" s="102"/>
      <c r="W11" s="102"/>
      <c r="X11" s="102"/>
      <c r="Y11" s="102"/>
      <c r="Z11" s="102"/>
      <c r="AA11" s="102">
        <v>1</v>
      </c>
      <c r="AB11" s="102">
        <v>1</v>
      </c>
      <c r="AC11" s="102">
        <v>1</v>
      </c>
      <c r="AD11" s="102">
        <v>1</v>
      </c>
      <c r="AE11" s="102">
        <v>1</v>
      </c>
      <c r="AF11" s="102"/>
      <c r="AG11" s="102"/>
      <c r="AH11" s="41">
        <f t="shared" si="4"/>
        <v>5</v>
      </c>
      <c r="AI11" s="73"/>
    </row>
    <row r="12" spans="1:35" ht="24.95" customHeight="1" x14ac:dyDescent="0.2">
      <c r="A12" s="93" t="s">
        <v>54</v>
      </c>
      <c r="B12" s="69"/>
      <c r="C12" s="265"/>
      <c r="D12" s="102"/>
      <c r="E12" s="102"/>
      <c r="F12" s="102"/>
      <c r="G12" s="102"/>
      <c r="H12" s="102"/>
      <c r="I12" s="102"/>
      <c r="J12" s="102"/>
      <c r="K12" s="102"/>
      <c r="L12" s="102"/>
      <c r="M12" s="102"/>
      <c r="N12" s="102"/>
      <c r="O12" s="102"/>
      <c r="P12" s="102"/>
      <c r="Q12" s="102"/>
      <c r="R12" s="102"/>
      <c r="S12" s="102"/>
      <c r="T12" s="102"/>
      <c r="U12" s="102"/>
      <c r="V12" s="102">
        <v>1</v>
      </c>
      <c r="W12" s="102"/>
      <c r="X12" s="102"/>
      <c r="Y12" s="102"/>
      <c r="Z12" s="102"/>
      <c r="AA12" s="102">
        <v>1</v>
      </c>
      <c r="AB12" s="102">
        <v>1</v>
      </c>
      <c r="AC12" s="102">
        <v>1</v>
      </c>
      <c r="AD12" s="102">
        <v>1</v>
      </c>
      <c r="AE12" s="102">
        <v>1</v>
      </c>
      <c r="AF12" s="102"/>
      <c r="AG12" s="102"/>
      <c r="AH12" s="41">
        <f t="shared" si="4"/>
        <v>6</v>
      </c>
      <c r="AI12" s="73"/>
    </row>
    <row r="13" spans="1:35" ht="24.95" customHeight="1" x14ac:dyDescent="0.2">
      <c r="A13" s="93" t="s">
        <v>60</v>
      </c>
      <c r="B13" s="69"/>
      <c r="C13" s="265"/>
      <c r="D13" s="102"/>
      <c r="E13" s="102"/>
      <c r="F13" s="102"/>
      <c r="G13" s="102"/>
      <c r="H13" s="102"/>
      <c r="I13" s="102"/>
      <c r="J13" s="102"/>
      <c r="K13" s="102"/>
      <c r="L13" s="102"/>
      <c r="M13" s="102">
        <v>1</v>
      </c>
      <c r="N13" s="102">
        <v>1</v>
      </c>
      <c r="O13" s="102">
        <v>1</v>
      </c>
      <c r="P13" s="102">
        <v>1</v>
      </c>
      <c r="Q13" s="102">
        <v>1</v>
      </c>
      <c r="R13" s="102"/>
      <c r="S13" s="102"/>
      <c r="T13" s="102">
        <v>1</v>
      </c>
      <c r="U13" s="102"/>
      <c r="V13" s="102">
        <v>1</v>
      </c>
      <c r="W13" s="102"/>
      <c r="X13" s="102"/>
      <c r="Y13" s="102"/>
      <c r="Z13" s="102"/>
      <c r="AA13" s="102">
        <v>1</v>
      </c>
      <c r="AB13" s="102">
        <v>1</v>
      </c>
      <c r="AC13" s="102">
        <v>1</v>
      </c>
      <c r="AD13" s="102">
        <v>1</v>
      </c>
      <c r="AE13" s="102">
        <v>1</v>
      </c>
      <c r="AF13" s="102"/>
      <c r="AG13" s="102"/>
      <c r="AH13" s="41">
        <f t="shared" si="4"/>
        <v>12</v>
      </c>
      <c r="AI13" s="73"/>
    </row>
    <row r="14" spans="1:35" ht="24.95" customHeight="1" x14ac:dyDescent="0.2">
      <c r="A14" s="93" t="s">
        <v>62</v>
      </c>
      <c r="B14" s="69"/>
      <c r="C14" s="265"/>
      <c r="D14" s="102"/>
      <c r="E14" s="102"/>
      <c r="F14" s="102"/>
      <c r="G14" s="102">
        <v>1</v>
      </c>
      <c r="H14" s="102"/>
      <c r="I14" s="102"/>
      <c r="J14" s="102"/>
      <c r="K14" s="102"/>
      <c r="L14" s="102"/>
      <c r="M14" s="102">
        <v>1</v>
      </c>
      <c r="N14" s="102">
        <v>1</v>
      </c>
      <c r="O14" s="102">
        <v>1</v>
      </c>
      <c r="P14" s="102">
        <v>1</v>
      </c>
      <c r="Q14" s="102">
        <v>1</v>
      </c>
      <c r="R14" s="102"/>
      <c r="S14" s="102"/>
      <c r="T14" s="102">
        <v>1</v>
      </c>
      <c r="U14" s="102">
        <v>1</v>
      </c>
      <c r="V14" s="102">
        <v>1</v>
      </c>
      <c r="W14" s="102"/>
      <c r="X14" s="102"/>
      <c r="Y14" s="102"/>
      <c r="Z14" s="102"/>
      <c r="AA14" s="102">
        <v>1</v>
      </c>
      <c r="AB14" s="102">
        <v>1</v>
      </c>
      <c r="AC14" s="102">
        <v>1</v>
      </c>
      <c r="AD14" s="102">
        <v>1</v>
      </c>
      <c r="AE14" s="102">
        <v>1</v>
      </c>
      <c r="AF14" s="102"/>
      <c r="AG14" s="102"/>
      <c r="AH14" s="41">
        <f t="shared" si="4"/>
        <v>14</v>
      </c>
      <c r="AI14" s="73"/>
    </row>
    <row r="15" spans="1:35" ht="24.95" customHeight="1" x14ac:dyDescent="0.2">
      <c r="A15" s="71"/>
      <c r="B15" s="69"/>
      <c r="C15" s="265"/>
      <c r="D15" s="102"/>
      <c r="E15" s="102"/>
      <c r="F15" s="102"/>
      <c r="G15" s="102"/>
      <c r="H15" s="102"/>
      <c r="I15" s="102"/>
      <c r="J15" s="102"/>
      <c r="K15" s="102"/>
      <c r="L15" s="102"/>
      <c r="M15" s="102"/>
      <c r="N15" s="102"/>
      <c r="O15" s="102"/>
      <c r="P15" s="102"/>
      <c r="Q15" s="102"/>
      <c r="R15" s="102"/>
      <c r="S15" s="102"/>
      <c r="T15" s="102"/>
      <c r="U15" s="102"/>
      <c r="V15" s="102"/>
      <c r="W15" s="102"/>
      <c r="X15" s="102"/>
      <c r="Y15" s="102"/>
      <c r="Z15" s="102"/>
      <c r="AA15" s="102"/>
      <c r="AB15" s="102"/>
      <c r="AC15" s="102"/>
      <c r="AD15" s="102"/>
      <c r="AE15" s="102"/>
      <c r="AF15" s="102"/>
      <c r="AG15" s="102"/>
      <c r="AH15" s="41">
        <f t="shared" si="4"/>
        <v>0</v>
      </c>
      <c r="AI15" s="73"/>
    </row>
    <row r="16" spans="1:35" ht="12" customHeight="1" x14ac:dyDescent="0.2">
      <c r="A16" s="40"/>
      <c r="B16" s="40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42"/>
      <c r="AI16" s="73"/>
    </row>
    <row r="17" spans="1:35" ht="7.5" customHeight="1" x14ac:dyDescent="0.2">
      <c r="A17" s="73"/>
      <c r="B17" s="73"/>
      <c r="AH17" s="43"/>
    </row>
    <row r="18" spans="1:35" x14ac:dyDescent="0.2">
      <c r="A18" s="73"/>
      <c r="B18" s="73"/>
      <c r="C18" s="1" t="s">
        <v>1</v>
      </c>
      <c r="D18" s="1"/>
      <c r="E18" s="1"/>
      <c r="F18" s="1" t="s">
        <v>51</v>
      </c>
      <c r="G18" s="1"/>
      <c r="H18" s="1" t="s">
        <v>52</v>
      </c>
      <c r="I18" s="1"/>
      <c r="J18" s="1"/>
      <c r="P18" s="1"/>
      <c r="Q18" s="1"/>
      <c r="R18" s="1"/>
      <c r="S18" s="1"/>
      <c r="AH18" s="43"/>
    </row>
    <row r="19" spans="1:35" ht="7.5" customHeight="1" x14ac:dyDescent="0.2">
      <c r="A19" s="73"/>
      <c r="B19" s="73"/>
      <c r="AH19" s="43"/>
    </row>
    <row r="20" spans="1:35" ht="20.25" customHeight="1" x14ac:dyDescent="0.2">
      <c r="A20" s="73"/>
      <c r="B20" s="73"/>
      <c r="C20" s="36">
        <f>DATE(F4,H4,1)</f>
        <v>43952</v>
      </c>
      <c r="D20" s="36">
        <f t="shared" ref="D20:E21" si="5">C20+1</f>
        <v>43953</v>
      </c>
      <c r="E20" s="36">
        <f t="shared" si="5"/>
        <v>43954</v>
      </c>
      <c r="F20" s="36">
        <f>E20+1</f>
        <v>43955</v>
      </c>
      <c r="G20" s="36">
        <f t="shared" ref="G20:V21" si="6">F20+1</f>
        <v>43956</v>
      </c>
      <c r="H20" s="36">
        <f t="shared" si="6"/>
        <v>43957</v>
      </c>
      <c r="I20" s="36">
        <f t="shared" si="6"/>
        <v>43958</v>
      </c>
      <c r="J20" s="36">
        <f t="shared" si="6"/>
        <v>43959</v>
      </c>
      <c r="K20" s="36">
        <f t="shared" si="6"/>
        <v>43960</v>
      </c>
      <c r="L20" s="36">
        <f t="shared" si="6"/>
        <v>43961</v>
      </c>
      <c r="M20" s="36">
        <f t="shared" si="6"/>
        <v>43962</v>
      </c>
      <c r="N20" s="36">
        <f t="shared" si="6"/>
        <v>43963</v>
      </c>
      <c r="O20" s="36">
        <f t="shared" si="6"/>
        <v>43964</v>
      </c>
      <c r="P20" s="36">
        <f t="shared" si="6"/>
        <v>43965</v>
      </c>
      <c r="Q20" s="36">
        <f t="shared" si="6"/>
        <v>43966</v>
      </c>
      <c r="R20" s="36">
        <f t="shared" si="6"/>
        <v>43967</v>
      </c>
      <c r="S20" s="36">
        <f t="shared" si="6"/>
        <v>43968</v>
      </c>
      <c r="T20" s="36">
        <f t="shared" si="6"/>
        <v>43969</v>
      </c>
      <c r="U20" s="36">
        <f t="shared" si="6"/>
        <v>43970</v>
      </c>
      <c r="V20" s="36">
        <f t="shared" si="6"/>
        <v>43971</v>
      </c>
      <c r="W20" s="36">
        <f t="shared" ref="W20:AD21" si="7">V20+1</f>
        <v>43972</v>
      </c>
      <c r="X20" s="36">
        <f t="shared" si="7"/>
        <v>43973</v>
      </c>
      <c r="Y20" s="36">
        <f t="shared" si="7"/>
        <v>43974</v>
      </c>
      <c r="Z20" s="36">
        <f t="shared" si="7"/>
        <v>43975</v>
      </c>
      <c r="AA20" s="36">
        <f t="shared" si="7"/>
        <v>43976</v>
      </c>
      <c r="AB20" s="36">
        <f t="shared" si="7"/>
        <v>43977</v>
      </c>
      <c r="AC20" s="36">
        <f t="shared" si="7"/>
        <v>43978</v>
      </c>
      <c r="AD20" s="36">
        <f t="shared" si="7"/>
        <v>43979</v>
      </c>
      <c r="AE20" s="36">
        <f t="shared" ref="AE20:AG21" si="8">IF(AD20="","",IF(MONTH(AD20+1)=MONTH(AD20),AD20+1,""))</f>
        <v>43980</v>
      </c>
      <c r="AF20" s="36">
        <f t="shared" si="8"/>
        <v>43981</v>
      </c>
      <c r="AG20" s="36">
        <f t="shared" si="8"/>
        <v>43982</v>
      </c>
      <c r="AH20" s="43"/>
      <c r="AI20" s="73"/>
    </row>
    <row r="21" spans="1:35" ht="20.25" customHeight="1" x14ac:dyDescent="0.2">
      <c r="A21" s="70" t="s">
        <v>41</v>
      </c>
      <c r="B21" s="41"/>
      <c r="C21" s="98">
        <f>DATE(F4,H4,1)</f>
        <v>43952</v>
      </c>
      <c r="D21" s="99">
        <f t="shared" si="5"/>
        <v>43953</v>
      </c>
      <c r="E21" s="99">
        <f t="shared" si="5"/>
        <v>43954</v>
      </c>
      <c r="F21" s="99">
        <f>E21+1</f>
        <v>43955</v>
      </c>
      <c r="G21" s="99">
        <f t="shared" si="6"/>
        <v>43956</v>
      </c>
      <c r="H21" s="99">
        <f t="shared" si="6"/>
        <v>43957</v>
      </c>
      <c r="I21" s="99">
        <f t="shared" si="6"/>
        <v>43958</v>
      </c>
      <c r="J21" s="100">
        <f t="shared" si="6"/>
        <v>43959</v>
      </c>
      <c r="K21" s="99">
        <f t="shared" si="6"/>
        <v>43960</v>
      </c>
      <c r="L21" s="99">
        <f t="shared" si="6"/>
        <v>43961</v>
      </c>
      <c r="M21" s="99">
        <f t="shared" si="6"/>
        <v>43962</v>
      </c>
      <c r="N21" s="99">
        <f t="shared" si="6"/>
        <v>43963</v>
      </c>
      <c r="O21" s="99">
        <f t="shared" si="6"/>
        <v>43964</v>
      </c>
      <c r="P21" s="99">
        <f t="shared" si="6"/>
        <v>43965</v>
      </c>
      <c r="Q21" s="99">
        <f t="shared" si="6"/>
        <v>43966</v>
      </c>
      <c r="R21" s="99">
        <f t="shared" si="6"/>
        <v>43967</v>
      </c>
      <c r="S21" s="99">
        <f t="shared" si="6"/>
        <v>43968</v>
      </c>
      <c r="T21" s="99">
        <f t="shared" si="6"/>
        <v>43969</v>
      </c>
      <c r="U21" s="99">
        <f t="shared" si="6"/>
        <v>43970</v>
      </c>
      <c r="V21" s="99">
        <f t="shared" si="6"/>
        <v>43971</v>
      </c>
      <c r="W21" s="100">
        <f t="shared" si="7"/>
        <v>43972</v>
      </c>
      <c r="X21" s="99">
        <f t="shared" si="7"/>
        <v>43973</v>
      </c>
      <c r="Y21" s="99">
        <f t="shared" si="7"/>
        <v>43974</v>
      </c>
      <c r="Z21" s="99">
        <f t="shared" si="7"/>
        <v>43975</v>
      </c>
      <c r="AA21" s="99">
        <f t="shared" si="7"/>
        <v>43976</v>
      </c>
      <c r="AB21" s="99">
        <f t="shared" si="7"/>
        <v>43977</v>
      </c>
      <c r="AC21" s="99">
        <f t="shared" si="7"/>
        <v>43978</v>
      </c>
      <c r="AD21" s="99">
        <f t="shared" si="7"/>
        <v>43979</v>
      </c>
      <c r="AE21" s="99">
        <f t="shared" si="8"/>
        <v>43980</v>
      </c>
      <c r="AF21" s="99">
        <f t="shared" si="8"/>
        <v>43981</v>
      </c>
      <c r="AG21" s="26">
        <f t="shared" si="8"/>
        <v>43982</v>
      </c>
      <c r="AH21" s="42"/>
      <c r="AI21" s="40"/>
    </row>
    <row r="22" spans="1:35" ht="24.95" customHeight="1" x14ac:dyDescent="0.2">
      <c r="A22" s="93" t="s">
        <v>61</v>
      </c>
      <c r="B22" s="184">
        <f>SUM('04'!AI22)</f>
        <v>0</v>
      </c>
      <c r="C22" s="104"/>
      <c r="D22" s="105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05"/>
      <c r="W22" s="105"/>
      <c r="X22" s="105"/>
      <c r="Y22" s="211"/>
      <c r="Z22" s="211"/>
      <c r="AA22" s="125"/>
      <c r="AB22" s="125"/>
      <c r="AC22" s="211"/>
      <c r="AD22" s="105"/>
      <c r="AE22" s="105"/>
      <c r="AF22" s="102"/>
      <c r="AG22" s="45"/>
      <c r="AH22" s="178">
        <f>SUM(C22:AG22)</f>
        <v>0</v>
      </c>
      <c r="AI22" s="178">
        <f>SUM(B22-AH22)</f>
        <v>0</v>
      </c>
    </row>
    <row r="23" spans="1:35" ht="24.95" customHeight="1" x14ac:dyDescent="0.2">
      <c r="A23" s="97" t="s">
        <v>55</v>
      </c>
      <c r="B23" s="184">
        <f>SUM('04'!AI23)</f>
        <v>0</v>
      </c>
      <c r="C23" s="104"/>
      <c r="D23" s="211"/>
      <c r="E23" s="211"/>
      <c r="F23" s="211"/>
      <c r="G23" s="212"/>
      <c r="H23" s="211"/>
      <c r="I23" s="212"/>
      <c r="J23" s="212"/>
      <c r="K23" s="211"/>
      <c r="L23" s="211"/>
      <c r="M23" s="211"/>
      <c r="N23" s="212"/>
      <c r="O23" s="212"/>
      <c r="P23" s="212"/>
      <c r="Q23" s="212"/>
      <c r="R23" s="212"/>
      <c r="S23" s="212"/>
      <c r="T23" s="212"/>
      <c r="U23" s="212"/>
      <c r="V23" s="212"/>
      <c r="W23" s="212"/>
      <c r="X23" s="212"/>
      <c r="Y23" s="212"/>
      <c r="Z23" s="105"/>
      <c r="AA23" s="105"/>
      <c r="AB23" s="105"/>
      <c r="AC23" s="105"/>
      <c r="AD23" s="105"/>
      <c r="AE23" s="212"/>
      <c r="AF23" s="212"/>
      <c r="AG23" s="45"/>
      <c r="AH23" s="178">
        <f t="shared" ref="AH23:AH27" si="9">SUM(C23:AG23)</f>
        <v>0</v>
      </c>
      <c r="AI23" s="178">
        <f t="shared" ref="AI23:AI27" si="10">SUM(B23-AH23)</f>
        <v>0</v>
      </c>
    </row>
    <row r="24" spans="1:35" ht="24.95" customHeight="1" x14ac:dyDescent="0.2">
      <c r="A24" s="97" t="s">
        <v>57</v>
      </c>
      <c r="B24" s="184">
        <v>0</v>
      </c>
      <c r="C24" s="104"/>
      <c r="D24" s="105"/>
      <c r="E24" s="212"/>
      <c r="F24" s="478"/>
      <c r="G24" s="478"/>
      <c r="H24" s="478"/>
      <c r="I24" s="478"/>
      <c r="J24" s="125"/>
      <c r="K24" s="125"/>
      <c r="L24" s="125"/>
      <c r="M24" s="478"/>
      <c r="N24" s="478"/>
      <c r="O24" s="478"/>
      <c r="P24" s="478"/>
      <c r="Q24" s="478"/>
      <c r="R24" s="212"/>
      <c r="S24" s="211"/>
      <c r="T24" s="478"/>
      <c r="U24" s="478"/>
      <c r="V24" s="478"/>
      <c r="W24" s="478"/>
      <c r="X24" s="478"/>
      <c r="Y24" s="211"/>
      <c r="Z24" s="212"/>
      <c r="AA24" s="212"/>
      <c r="AB24" s="212"/>
      <c r="AC24" s="212"/>
      <c r="AD24" s="212"/>
      <c r="AE24" s="212"/>
      <c r="AF24" s="212"/>
      <c r="AG24" s="45"/>
      <c r="AH24" s="178">
        <f t="shared" si="9"/>
        <v>0</v>
      </c>
      <c r="AI24" s="178">
        <f t="shared" si="10"/>
        <v>0</v>
      </c>
    </row>
    <row r="25" spans="1:35" ht="24.95" customHeight="1" x14ac:dyDescent="0.2">
      <c r="A25" s="93" t="s">
        <v>54</v>
      </c>
      <c r="B25" s="184">
        <f>SUM('04'!AI25)</f>
        <v>0</v>
      </c>
      <c r="C25" s="126"/>
      <c r="D25" s="105"/>
      <c r="E25" s="105"/>
      <c r="F25" s="105"/>
      <c r="G25" s="105"/>
      <c r="H25" s="125"/>
      <c r="I25" s="125"/>
      <c r="J25" s="125"/>
      <c r="K25" s="125"/>
      <c r="L25" s="125"/>
      <c r="M25" s="212"/>
      <c r="N25" s="212"/>
      <c r="O25" s="105"/>
      <c r="P25" s="105"/>
      <c r="Q25" s="105"/>
      <c r="R25" s="212"/>
      <c r="S25" s="212"/>
      <c r="T25" s="212"/>
      <c r="U25" s="212"/>
      <c r="V25" s="212"/>
      <c r="W25" s="212"/>
      <c r="X25" s="211"/>
      <c r="Y25" s="211"/>
      <c r="Z25" s="211"/>
      <c r="AA25" s="211"/>
      <c r="AB25" s="211"/>
      <c r="AC25" s="298"/>
      <c r="AD25" s="105"/>
      <c r="AE25" s="105"/>
      <c r="AF25" s="102"/>
      <c r="AG25" s="45"/>
      <c r="AH25" s="178">
        <f t="shared" si="9"/>
        <v>0</v>
      </c>
      <c r="AI25" s="178">
        <f t="shared" si="10"/>
        <v>0</v>
      </c>
    </row>
    <row r="26" spans="1:35" ht="24.95" customHeight="1" x14ac:dyDescent="0.2">
      <c r="A26" s="93" t="s">
        <v>60</v>
      </c>
      <c r="B26" s="184">
        <v>0</v>
      </c>
      <c r="C26" s="126"/>
      <c r="D26" s="212"/>
      <c r="E26" s="212"/>
      <c r="F26" s="105"/>
      <c r="G26" s="105"/>
      <c r="H26" s="212"/>
      <c r="I26" s="105"/>
      <c r="J26" s="105"/>
      <c r="K26" s="211"/>
      <c r="L26" s="211"/>
      <c r="M26" s="211"/>
      <c r="N26" s="211"/>
      <c r="O26" s="105"/>
      <c r="P26" s="105"/>
      <c r="Q26" s="105"/>
      <c r="R26" s="105"/>
      <c r="S26" s="212"/>
      <c r="T26" s="212"/>
      <c r="U26" s="495">
        <v>1</v>
      </c>
      <c r="V26" s="268"/>
      <c r="W26" s="299"/>
      <c r="X26" s="268"/>
      <c r="Y26" s="299"/>
      <c r="Z26" s="299"/>
      <c r="AA26" s="268"/>
      <c r="AB26" s="268"/>
      <c r="AC26" s="268"/>
      <c r="AD26" s="268"/>
      <c r="AE26" s="268"/>
      <c r="AF26" s="102"/>
      <c r="AG26" s="122"/>
      <c r="AH26" s="178">
        <f t="shared" si="9"/>
        <v>1</v>
      </c>
      <c r="AI26" s="178">
        <f t="shared" si="10"/>
        <v>-1</v>
      </c>
    </row>
    <row r="27" spans="1:35" ht="24.95" customHeight="1" x14ac:dyDescent="0.2">
      <c r="A27" s="93" t="s">
        <v>62</v>
      </c>
      <c r="B27" s="494">
        <v>0</v>
      </c>
      <c r="C27" s="104"/>
      <c r="D27" s="105"/>
      <c r="E27" s="105"/>
      <c r="F27" s="105"/>
      <c r="G27" s="105"/>
      <c r="H27" s="105"/>
      <c r="I27" s="105"/>
      <c r="J27" s="105"/>
      <c r="K27" s="105"/>
      <c r="L27" s="105"/>
      <c r="M27" s="105"/>
      <c r="N27" s="105"/>
      <c r="O27" s="105"/>
      <c r="P27" s="105"/>
      <c r="Q27" s="105"/>
      <c r="R27" s="105"/>
      <c r="S27" s="105"/>
      <c r="T27" s="105"/>
      <c r="U27" s="105"/>
      <c r="V27" s="105"/>
      <c r="W27" s="105"/>
      <c r="X27" s="105"/>
      <c r="Y27" s="105"/>
      <c r="Z27" s="105"/>
      <c r="AA27" s="105"/>
      <c r="AB27" s="105"/>
      <c r="AC27" s="105"/>
      <c r="AD27" s="105"/>
      <c r="AE27" s="105"/>
      <c r="AF27" s="102"/>
      <c r="AG27" s="124"/>
      <c r="AH27" s="178">
        <f t="shared" si="9"/>
        <v>0</v>
      </c>
      <c r="AI27" s="178">
        <f t="shared" si="10"/>
        <v>0</v>
      </c>
    </row>
    <row r="28" spans="1:35" ht="24.95" customHeight="1" x14ac:dyDescent="0.2">
      <c r="A28" s="69"/>
      <c r="B28" s="88"/>
      <c r="C28" s="126"/>
      <c r="D28" s="105"/>
      <c r="E28" s="105"/>
      <c r="F28" s="105"/>
      <c r="G28" s="105"/>
      <c r="H28" s="105"/>
      <c r="I28" s="105"/>
      <c r="J28" s="212"/>
      <c r="K28" s="105"/>
      <c r="L28" s="105"/>
      <c r="M28" s="105"/>
      <c r="N28" s="105"/>
      <c r="O28" s="105"/>
      <c r="P28" s="105"/>
      <c r="Q28" s="105"/>
      <c r="R28" s="105"/>
      <c r="S28" s="105"/>
      <c r="T28" s="105"/>
      <c r="U28" s="105"/>
      <c r="V28" s="105"/>
      <c r="W28" s="105"/>
      <c r="X28" s="212"/>
      <c r="Y28" s="105"/>
      <c r="Z28" s="105"/>
      <c r="AA28" s="105"/>
      <c r="AB28" s="105"/>
      <c r="AC28" s="105"/>
      <c r="AD28" s="105"/>
      <c r="AE28" s="212"/>
      <c r="AF28" s="102"/>
      <c r="AG28" s="45"/>
      <c r="AH28" s="178"/>
      <c r="AI28" s="178"/>
    </row>
    <row r="29" spans="1:35" ht="12" customHeight="1" x14ac:dyDescent="0.2">
      <c r="A29" s="40"/>
      <c r="B29" s="40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38"/>
      <c r="AI29" s="73"/>
    </row>
    <row r="30" spans="1:35" x14ac:dyDescent="0.2">
      <c r="A30" s="73"/>
      <c r="B30" s="73"/>
      <c r="AH30" s="39"/>
      <c r="AI30" s="73"/>
    </row>
    <row r="31" spans="1:35" x14ac:dyDescent="0.2">
      <c r="A31" s="73"/>
      <c r="B31" s="73"/>
      <c r="AH31" s="39"/>
      <c r="AI31" s="73"/>
    </row>
    <row r="32" spans="1:35" x14ac:dyDescent="0.2">
      <c r="A32" s="73"/>
      <c r="B32" s="73"/>
      <c r="H32" s="35" t="s">
        <v>45</v>
      </c>
      <c r="AH32" s="39"/>
      <c r="AI32" s="73"/>
    </row>
    <row r="33" spans="1:35" x14ac:dyDescent="0.2">
      <c r="A33" s="73"/>
      <c r="B33" s="73"/>
      <c r="AH33" s="39"/>
      <c r="AI33" s="73"/>
    </row>
    <row r="34" spans="1:35" x14ac:dyDescent="0.2">
      <c r="A34" s="73"/>
      <c r="B34" s="73"/>
      <c r="AH34" s="39"/>
      <c r="AI34" s="73"/>
    </row>
    <row r="35" spans="1:35" x14ac:dyDescent="0.2">
      <c r="A35" s="73"/>
      <c r="B35" s="73"/>
      <c r="AH35" s="39"/>
      <c r="AI35" s="73"/>
    </row>
    <row r="36" spans="1:35" x14ac:dyDescent="0.2">
      <c r="A36" s="73"/>
      <c r="B36" s="73"/>
      <c r="AH36" s="39"/>
      <c r="AI36" s="73"/>
    </row>
    <row r="37" spans="1:35" x14ac:dyDescent="0.2">
      <c r="A37" s="73"/>
      <c r="B37" s="73"/>
      <c r="C37" s="1" t="s">
        <v>2</v>
      </c>
      <c r="AH37" s="39"/>
      <c r="AI37" s="73"/>
    </row>
    <row r="38" spans="1:35" x14ac:dyDescent="0.2">
      <c r="A38" s="73"/>
      <c r="B38" s="73"/>
      <c r="AH38" s="39"/>
      <c r="AI38" s="73"/>
    </row>
    <row r="39" spans="1:35" ht="20.85" customHeight="1" x14ac:dyDescent="0.2">
      <c r="A39" s="73"/>
      <c r="B39" s="73"/>
      <c r="C39" s="37">
        <f>DATE(F4,H4,1)</f>
        <v>43952</v>
      </c>
      <c r="D39" s="37">
        <f>C20+1</f>
        <v>43953</v>
      </c>
      <c r="E39" s="37">
        <f t="shared" ref="E39:AG39" si="11">D20+1</f>
        <v>43954</v>
      </c>
      <c r="F39" s="37">
        <f t="shared" si="11"/>
        <v>43955</v>
      </c>
      <c r="G39" s="37">
        <f t="shared" si="11"/>
        <v>43956</v>
      </c>
      <c r="H39" s="37">
        <f t="shared" si="11"/>
        <v>43957</v>
      </c>
      <c r="I39" s="37">
        <f t="shared" si="11"/>
        <v>43958</v>
      </c>
      <c r="J39" s="37">
        <f t="shared" si="11"/>
        <v>43959</v>
      </c>
      <c r="K39" s="37">
        <f t="shared" si="11"/>
        <v>43960</v>
      </c>
      <c r="L39" s="37">
        <f t="shared" si="11"/>
        <v>43961</v>
      </c>
      <c r="M39" s="37">
        <f t="shared" si="11"/>
        <v>43962</v>
      </c>
      <c r="N39" s="37">
        <f t="shared" si="11"/>
        <v>43963</v>
      </c>
      <c r="O39" s="37">
        <f t="shared" si="11"/>
        <v>43964</v>
      </c>
      <c r="P39" s="37">
        <f t="shared" si="11"/>
        <v>43965</v>
      </c>
      <c r="Q39" s="37">
        <f t="shared" si="11"/>
        <v>43966</v>
      </c>
      <c r="R39" s="37">
        <f t="shared" si="11"/>
        <v>43967</v>
      </c>
      <c r="S39" s="37">
        <f t="shared" si="11"/>
        <v>43968</v>
      </c>
      <c r="T39" s="37">
        <f t="shared" si="11"/>
        <v>43969</v>
      </c>
      <c r="U39" s="37">
        <f t="shared" si="11"/>
        <v>43970</v>
      </c>
      <c r="V39" s="37">
        <f t="shared" si="11"/>
        <v>43971</v>
      </c>
      <c r="W39" s="37">
        <f t="shared" si="11"/>
        <v>43972</v>
      </c>
      <c r="X39" s="37">
        <f t="shared" si="11"/>
        <v>43973</v>
      </c>
      <c r="Y39" s="37">
        <f t="shared" si="11"/>
        <v>43974</v>
      </c>
      <c r="Z39" s="37">
        <f t="shared" si="11"/>
        <v>43975</v>
      </c>
      <c r="AA39" s="37">
        <f t="shared" si="11"/>
        <v>43976</v>
      </c>
      <c r="AB39" s="37">
        <f t="shared" si="11"/>
        <v>43977</v>
      </c>
      <c r="AC39" s="37">
        <f t="shared" si="11"/>
        <v>43978</v>
      </c>
      <c r="AD39" s="37">
        <f t="shared" si="11"/>
        <v>43979</v>
      </c>
      <c r="AE39" s="37">
        <f t="shared" si="11"/>
        <v>43980</v>
      </c>
      <c r="AF39" s="37">
        <f t="shared" si="11"/>
        <v>43981</v>
      </c>
      <c r="AG39" s="37">
        <f t="shared" si="11"/>
        <v>43982</v>
      </c>
      <c r="AH39" s="39"/>
      <c r="AI39" s="73"/>
    </row>
    <row r="40" spans="1:35" ht="20.85" customHeight="1" x14ac:dyDescent="0.2">
      <c r="A40" s="41" t="s">
        <v>41</v>
      </c>
      <c r="B40" s="40"/>
      <c r="C40" s="107">
        <f>DATE(F4,H4,1)</f>
        <v>43952</v>
      </c>
      <c r="D40" s="108">
        <f>C40+1</f>
        <v>43953</v>
      </c>
      <c r="E40" s="108">
        <f t="shared" ref="E40:AD40" si="12">D40+1</f>
        <v>43954</v>
      </c>
      <c r="F40" s="108">
        <f t="shared" si="12"/>
        <v>43955</v>
      </c>
      <c r="G40" s="108">
        <f t="shared" si="12"/>
        <v>43956</v>
      </c>
      <c r="H40" s="108">
        <f t="shared" si="12"/>
        <v>43957</v>
      </c>
      <c r="I40" s="108">
        <f t="shared" si="12"/>
        <v>43958</v>
      </c>
      <c r="J40" s="108">
        <f t="shared" si="12"/>
        <v>43959</v>
      </c>
      <c r="K40" s="108">
        <f t="shared" si="12"/>
        <v>43960</v>
      </c>
      <c r="L40" s="108">
        <f t="shared" si="12"/>
        <v>43961</v>
      </c>
      <c r="M40" s="108">
        <f t="shared" si="12"/>
        <v>43962</v>
      </c>
      <c r="N40" s="108">
        <f t="shared" si="12"/>
        <v>43963</v>
      </c>
      <c r="O40" s="108">
        <f t="shared" si="12"/>
        <v>43964</v>
      </c>
      <c r="P40" s="108">
        <f t="shared" si="12"/>
        <v>43965</v>
      </c>
      <c r="Q40" s="108">
        <f t="shared" si="12"/>
        <v>43966</v>
      </c>
      <c r="R40" s="108">
        <f t="shared" si="12"/>
        <v>43967</v>
      </c>
      <c r="S40" s="108">
        <f t="shared" si="12"/>
        <v>43968</v>
      </c>
      <c r="T40" s="108">
        <f t="shared" si="12"/>
        <v>43969</v>
      </c>
      <c r="U40" s="108">
        <f t="shared" si="12"/>
        <v>43970</v>
      </c>
      <c r="V40" s="108">
        <f t="shared" si="12"/>
        <v>43971</v>
      </c>
      <c r="W40" s="108">
        <f t="shared" si="12"/>
        <v>43972</v>
      </c>
      <c r="X40" s="108">
        <f t="shared" si="12"/>
        <v>43973</v>
      </c>
      <c r="Y40" s="108">
        <f t="shared" si="12"/>
        <v>43974</v>
      </c>
      <c r="Z40" s="108">
        <f t="shared" si="12"/>
        <v>43975</v>
      </c>
      <c r="AA40" s="108">
        <f t="shared" si="12"/>
        <v>43976</v>
      </c>
      <c r="AB40" s="108">
        <f t="shared" si="12"/>
        <v>43977</v>
      </c>
      <c r="AC40" s="108">
        <f t="shared" si="12"/>
        <v>43978</v>
      </c>
      <c r="AD40" s="108">
        <f t="shared" si="12"/>
        <v>43979</v>
      </c>
      <c r="AE40" s="99">
        <f>IF(AD40="","",IF(MONTH(AD40+1)=MONTH(AD40),AD40+1,""))</f>
        <v>43980</v>
      </c>
      <c r="AF40" s="99">
        <f t="shared" ref="AF40:AG40" si="13">IF(AE40="","",IF(MONTH(AE40+1)=MONTH(AE40),AE40+1,""))</f>
        <v>43981</v>
      </c>
      <c r="AG40" s="99">
        <f t="shared" si="13"/>
        <v>43982</v>
      </c>
      <c r="AH40" s="42"/>
      <c r="AI40" s="73"/>
    </row>
    <row r="41" spans="1:35" ht="24.95" customHeight="1" x14ac:dyDescent="0.2">
      <c r="A41" s="97" t="s">
        <v>3</v>
      </c>
      <c r="B41" s="69"/>
      <c r="C41" s="109"/>
      <c r="D41" s="102"/>
      <c r="E41" s="102"/>
      <c r="F41" s="102"/>
      <c r="G41" s="102"/>
      <c r="H41" s="102"/>
      <c r="I41" s="102"/>
      <c r="J41" s="102"/>
      <c r="K41" s="102"/>
      <c r="L41" s="102"/>
      <c r="M41" s="102">
        <v>1</v>
      </c>
      <c r="N41" s="102">
        <v>2</v>
      </c>
      <c r="O41" s="102">
        <v>1</v>
      </c>
      <c r="P41" s="102">
        <v>1</v>
      </c>
      <c r="Q41" s="102">
        <v>1</v>
      </c>
      <c r="R41" s="102"/>
      <c r="S41" s="102"/>
      <c r="T41" s="102">
        <v>1</v>
      </c>
      <c r="U41" s="102">
        <v>2</v>
      </c>
      <c r="V41" s="102">
        <v>1</v>
      </c>
      <c r="W41" s="102"/>
      <c r="X41" s="102"/>
      <c r="Y41" s="102"/>
      <c r="Z41" s="102"/>
      <c r="AA41" s="102">
        <v>1</v>
      </c>
      <c r="AB41" s="102">
        <v>1</v>
      </c>
      <c r="AC41" s="102">
        <v>1</v>
      </c>
      <c r="AD41" s="102">
        <v>2</v>
      </c>
      <c r="AE41" s="102">
        <v>1</v>
      </c>
      <c r="AF41" s="102"/>
      <c r="AG41" s="102"/>
      <c r="AH41" s="178">
        <f>SUM(C41:AG41)</f>
        <v>16</v>
      </c>
      <c r="AI41" s="73"/>
    </row>
    <row r="42" spans="1:35" ht="24.95" customHeight="1" x14ac:dyDescent="0.2">
      <c r="A42" s="97" t="s">
        <v>56</v>
      </c>
      <c r="B42" s="69"/>
      <c r="C42" s="109"/>
      <c r="D42" s="102"/>
      <c r="E42" s="102"/>
      <c r="F42" s="102"/>
      <c r="G42" s="102"/>
      <c r="H42" s="102"/>
      <c r="I42" s="102"/>
      <c r="J42" s="102"/>
      <c r="K42" s="102"/>
      <c r="L42" s="102"/>
      <c r="M42" s="102">
        <v>1</v>
      </c>
      <c r="N42" s="102">
        <v>2</v>
      </c>
      <c r="O42" s="102">
        <v>1</v>
      </c>
      <c r="P42" s="102">
        <v>1</v>
      </c>
      <c r="Q42" s="102">
        <v>1</v>
      </c>
      <c r="R42" s="102"/>
      <c r="S42" s="102"/>
      <c r="T42" s="102">
        <v>1</v>
      </c>
      <c r="U42" s="102">
        <v>2</v>
      </c>
      <c r="V42" s="102">
        <v>1</v>
      </c>
      <c r="W42" s="102"/>
      <c r="X42" s="102"/>
      <c r="Y42" s="102"/>
      <c r="Z42" s="102"/>
      <c r="AA42" s="102">
        <v>1</v>
      </c>
      <c r="AB42" s="102">
        <v>1</v>
      </c>
      <c r="AC42" s="102">
        <v>1</v>
      </c>
      <c r="AD42" s="102">
        <v>2</v>
      </c>
      <c r="AE42" s="102">
        <v>1</v>
      </c>
      <c r="AF42" s="102"/>
      <c r="AG42" s="102"/>
      <c r="AH42" s="178">
        <f t="shared" ref="AH42:AH44" si="14">SUM(C42:AG42)</f>
        <v>16</v>
      </c>
      <c r="AI42" s="73"/>
    </row>
    <row r="43" spans="1:35" ht="24.95" customHeight="1" x14ac:dyDescent="0.2">
      <c r="A43" s="97" t="s">
        <v>59</v>
      </c>
      <c r="B43" s="69"/>
      <c r="C43" s="109"/>
      <c r="D43" s="102"/>
      <c r="E43" s="102"/>
      <c r="F43" s="102"/>
      <c r="G43" s="102"/>
      <c r="H43" s="102"/>
      <c r="I43" s="102"/>
      <c r="J43" s="102"/>
      <c r="K43" s="102"/>
      <c r="L43" s="102"/>
      <c r="M43" s="102"/>
      <c r="N43" s="102"/>
      <c r="O43" s="102"/>
      <c r="P43" s="236"/>
      <c r="Q43" s="102"/>
      <c r="R43" s="102"/>
      <c r="S43" s="102"/>
      <c r="T43" s="102">
        <v>1</v>
      </c>
      <c r="U43" s="102">
        <v>1</v>
      </c>
      <c r="V43" s="102">
        <v>1</v>
      </c>
      <c r="W43" s="236"/>
      <c r="X43" s="102"/>
      <c r="Y43" s="102"/>
      <c r="Z43" s="102"/>
      <c r="AA43" s="102">
        <v>1</v>
      </c>
      <c r="AB43" s="102">
        <v>1</v>
      </c>
      <c r="AC43" s="102">
        <v>1</v>
      </c>
      <c r="AD43" s="102">
        <v>1</v>
      </c>
      <c r="AE43" s="102">
        <v>1</v>
      </c>
      <c r="AF43" s="102"/>
      <c r="AG43" s="102"/>
      <c r="AH43" s="178">
        <f t="shared" si="14"/>
        <v>8</v>
      </c>
      <c r="AI43" s="73"/>
    </row>
    <row r="44" spans="1:35" ht="24.75" customHeight="1" x14ac:dyDescent="0.2">
      <c r="A44" s="129" t="s">
        <v>63</v>
      </c>
      <c r="B44" s="81"/>
      <c r="C44" s="321"/>
      <c r="D44" s="322"/>
      <c r="E44" s="322"/>
      <c r="F44" s="322"/>
      <c r="G44" s="322"/>
      <c r="H44" s="322"/>
      <c r="I44" s="322"/>
      <c r="J44" s="322"/>
      <c r="K44" s="322"/>
      <c r="L44" s="322"/>
      <c r="M44" s="322">
        <v>1</v>
      </c>
      <c r="N44" s="322">
        <v>1</v>
      </c>
      <c r="O44" s="322">
        <v>1</v>
      </c>
      <c r="P44" s="328">
        <v>1</v>
      </c>
      <c r="Q44" s="322">
        <v>1</v>
      </c>
      <c r="R44" s="322"/>
      <c r="S44" s="322"/>
      <c r="T44" s="322">
        <v>1</v>
      </c>
      <c r="U44" s="322">
        <v>1</v>
      </c>
      <c r="V44" s="322">
        <v>1</v>
      </c>
      <c r="W44" s="328"/>
      <c r="X44" s="322"/>
      <c r="Y44" s="322"/>
      <c r="Z44" s="322"/>
      <c r="AA44" s="322">
        <v>1</v>
      </c>
      <c r="AB44" s="322"/>
      <c r="AC44" s="322">
        <v>1</v>
      </c>
      <c r="AD44" s="322"/>
      <c r="AE44" s="322"/>
      <c r="AF44" s="322"/>
      <c r="AG44" s="322"/>
      <c r="AH44" s="178">
        <f t="shared" si="14"/>
        <v>10</v>
      </c>
      <c r="AI44" s="73"/>
    </row>
    <row r="45" spans="1:35" ht="12" customHeight="1" x14ac:dyDescent="0.2">
      <c r="A45" s="40"/>
      <c r="B45" s="40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42"/>
      <c r="AI45" s="73"/>
    </row>
    <row r="46" spans="1:35" x14ac:dyDescent="0.2">
      <c r="A46" s="73"/>
      <c r="B46" s="73"/>
      <c r="C46" s="1" t="s">
        <v>1</v>
      </c>
      <c r="D46" s="1"/>
      <c r="E46" s="1"/>
      <c r="P46" s="1"/>
      <c r="Q46" s="1"/>
      <c r="R46" s="1"/>
      <c r="S46" s="1"/>
      <c r="AH46" s="43"/>
      <c r="AI46" s="73"/>
    </row>
    <row r="47" spans="1:35" x14ac:dyDescent="0.2">
      <c r="A47" s="73"/>
      <c r="B47" s="73"/>
      <c r="AH47" s="43"/>
      <c r="AI47" s="73"/>
    </row>
    <row r="48" spans="1:35" ht="20.85" customHeight="1" x14ac:dyDescent="0.2">
      <c r="A48" s="73"/>
      <c r="B48" s="73"/>
    </row>
    <row r="49" spans="1:35" s="243" customFormat="1" ht="20.85" customHeight="1" x14ac:dyDescent="0.2">
      <c r="A49" s="73"/>
      <c r="B49" s="73"/>
      <c r="C49" s="37">
        <f>DATE(F4,H4,1)</f>
        <v>43952</v>
      </c>
      <c r="D49" s="37">
        <f t="shared" ref="D49:AG49" si="15">C49+1</f>
        <v>43953</v>
      </c>
      <c r="E49" s="37">
        <f t="shared" si="15"/>
        <v>43954</v>
      </c>
      <c r="F49" s="37">
        <f t="shared" si="15"/>
        <v>43955</v>
      </c>
      <c r="G49" s="37">
        <f t="shared" si="15"/>
        <v>43956</v>
      </c>
      <c r="H49" s="37">
        <f t="shared" si="15"/>
        <v>43957</v>
      </c>
      <c r="I49" s="37">
        <f t="shared" si="15"/>
        <v>43958</v>
      </c>
      <c r="J49" s="37">
        <f t="shared" si="15"/>
        <v>43959</v>
      </c>
      <c r="K49" s="37">
        <f t="shared" si="15"/>
        <v>43960</v>
      </c>
      <c r="L49" s="37">
        <f t="shared" si="15"/>
        <v>43961</v>
      </c>
      <c r="M49" s="37">
        <f t="shared" si="15"/>
        <v>43962</v>
      </c>
      <c r="N49" s="37">
        <f t="shared" si="15"/>
        <v>43963</v>
      </c>
      <c r="O49" s="37">
        <f t="shared" si="15"/>
        <v>43964</v>
      </c>
      <c r="P49" s="37">
        <f t="shared" si="15"/>
        <v>43965</v>
      </c>
      <c r="Q49" s="37">
        <f t="shared" si="15"/>
        <v>43966</v>
      </c>
      <c r="R49" s="37">
        <f t="shared" si="15"/>
        <v>43967</v>
      </c>
      <c r="S49" s="37">
        <f t="shared" si="15"/>
        <v>43968</v>
      </c>
      <c r="T49" s="37">
        <f t="shared" si="15"/>
        <v>43969</v>
      </c>
      <c r="U49" s="37">
        <f t="shared" si="15"/>
        <v>43970</v>
      </c>
      <c r="V49" s="37">
        <f t="shared" si="15"/>
        <v>43971</v>
      </c>
      <c r="W49" s="37">
        <f t="shared" si="15"/>
        <v>43972</v>
      </c>
      <c r="X49" s="37">
        <f t="shared" si="15"/>
        <v>43973</v>
      </c>
      <c r="Y49" s="37">
        <f t="shared" si="15"/>
        <v>43974</v>
      </c>
      <c r="Z49" s="37">
        <f t="shared" si="15"/>
        <v>43975</v>
      </c>
      <c r="AA49" s="37">
        <f t="shared" si="15"/>
        <v>43976</v>
      </c>
      <c r="AB49" s="37">
        <f t="shared" si="15"/>
        <v>43977</v>
      </c>
      <c r="AC49" s="37">
        <f t="shared" si="15"/>
        <v>43978</v>
      </c>
      <c r="AD49" s="37">
        <f t="shared" si="15"/>
        <v>43979</v>
      </c>
      <c r="AE49" s="37">
        <f t="shared" si="15"/>
        <v>43980</v>
      </c>
      <c r="AF49" s="37">
        <f t="shared" si="15"/>
        <v>43981</v>
      </c>
      <c r="AG49" s="37">
        <f t="shared" si="15"/>
        <v>43982</v>
      </c>
      <c r="AH49" s="44"/>
      <c r="AI49" s="73"/>
    </row>
    <row r="50" spans="1:35" ht="20.85" customHeight="1" x14ac:dyDescent="0.2">
      <c r="A50" s="96" t="s">
        <v>41</v>
      </c>
      <c r="B50" s="94"/>
      <c r="C50" s="107">
        <f>DATE(F4,H4,1)</f>
        <v>43952</v>
      </c>
      <c r="D50" s="108">
        <f>C50+1</f>
        <v>43953</v>
      </c>
      <c r="E50" s="108">
        <f t="shared" ref="E50:AD50" si="16">D50+1</f>
        <v>43954</v>
      </c>
      <c r="F50" s="108">
        <f t="shared" si="16"/>
        <v>43955</v>
      </c>
      <c r="G50" s="108">
        <f t="shared" si="16"/>
        <v>43956</v>
      </c>
      <c r="H50" s="108">
        <f t="shared" si="16"/>
        <v>43957</v>
      </c>
      <c r="I50" s="108">
        <f t="shared" si="16"/>
        <v>43958</v>
      </c>
      <c r="J50" s="108">
        <f t="shared" si="16"/>
        <v>43959</v>
      </c>
      <c r="K50" s="108">
        <f t="shared" si="16"/>
        <v>43960</v>
      </c>
      <c r="L50" s="108">
        <f t="shared" si="16"/>
        <v>43961</v>
      </c>
      <c r="M50" s="108">
        <f t="shared" si="16"/>
        <v>43962</v>
      </c>
      <c r="N50" s="108">
        <f t="shared" si="16"/>
        <v>43963</v>
      </c>
      <c r="O50" s="108">
        <f t="shared" si="16"/>
        <v>43964</v>
      </c>
      <c r="P50" s="108">
        <f t="shared" si="16"/>
        <v>43965</v>
      </c>
      <c r="Q50" s="108">
        <f t="shared" si="16"/>
        <v>43966</v>
      </c>
      <c r="R50" s="108">
        <f t="shared" si="16"/>
        <v>43967</v>
      </c>
      <c r="S50" s="108">
        <f t="shared" si="16"/>
        <v>43968</v>
      </c>
      <c r="T50" s="108">
        <f t="shared" si="16"/>
        <v>43969</v>
      </c>
      <c r="U50" s="108">
        <f t="shared" si="16"/>
        <v>43970</v>
      </c>
      <c r="V50" s="108">
        <f t="shared" si="16"/>
        <v>43971</v>
      </c>
      <c r="W50" s="108">
        <f t="shared" si="16"/>
        <v>43972</v>
      </c>
      <c r="X50" s="108">
        <f t="shared" si="16"/>
        <v>43973</v>
      </c>
      <c r="Y50" s="108">
        <f t="shared" si="16"/>
        <v>43974</v>
      </c>
      <c r="Z50" s="108">
        <f t="shared" si="16"/>
        <v>43975</v>
      </c>
      <c r="AA50" s="108">
        <f t="shared" si="16"/>
        <v>43976</v>
      </c>
      <c r="AB50" s="108">
        <f t="shared" si="16"/>
        <v>43977</v>
      </c>
      <c r="AC50" s="108">
        <f t="shared" si="16"/>
        <v>43978</v>
      </c>
      <c r="AD50" s="108">
        <f t="shared" si="16"/>
        <v>43979</v>
      </c>
      <c r="AE50" s="99">
        <f>IF(AD50="","",IF(MONTH(AD50+1)=MONTH(AD50),AD50+1,""))</f>
        <v>43980</v>
      </c>
      <c r="AF50" s="99">
        <f t="shared" ref="AF50:AG50" si="17">IF(AE50="","",IF(MONTH(AE50+1)=MONTH(AE50),AE50+1,""))</f>
        <v>43981</v>
      </c>
      <c r="AG50" s="99">
        <f t="shared" si="17"/>
        <v>43982</v>
      </c>
      <c r="AH50" s="38"/>
      <c r="AI50" s="94"/>
    </row>
    <row r="51" spans="1:35" ht="24.95" customHeight="1" x14ac:dyDescent="0.2">
      <c r="A51" s="97" t="s">
        <v>3</v>
      </c>
      <c r="B51" s="184">
        <f>SUM('04'!AI51)</f>
        <v>0</v>
      </c>
      <c r="C51" s="127"/>
      <c r="D51" s="212"/>
      <c r="E51" s="211"/>
      <c r="F51" s="212"/>
      <c r="G51" s="212"/>
      <c r="H51" s="212"/>
      <c r="I51" s="212"/>
      <c r="J51" s="212"/>
      <c r="K51" s="105"/>
      <c r="L51" s="212"/>
      <c r="M51" s="212"/>
      <c r="N51" s="212"/>
      <c r="O51" s="212"/>
      <c r="P51" s="212"/>
      <c r="Q51" s="105"/>
      <c r="R51" s="105"/>
      <c r="S51" s="105"/>
      <c r="T51" s="105"/>
      <c r="U51" s="105"/>
      <c r="V51" s="105"/>
      <c r="W51" s="105"/>
      <c r="X51" s="105"/>
      <c r="Y51" s="212"/>
      <c r="Z51" s="212"/>
      <c r="AA51" s="212"/>
      <c r="AB51" s="212"/>
      <c r="AC51" s="212"/>
      <c r="AD51" s="212"/>
      <c r="AE51" s="212"/>
      <c r="AF51" s="212"/>
      <c r="AG51" s="212"/>
      <c r="AH51" s="178">
        <f t="shared" ref="AH51:AH54" si="18">SUM(C51:AG51)</f>
        <v>0</v>
      </c>
      <c r="AI51" s="239">
        <f>SUM(B51-AH51)</f>
        <v>0</v>
      </c>
    </row>
    <row r="52" spans="1:35" ht="24.95" customHeight="1" x14ac:dyDescent="0.2">
      <c r="A52" s="97" t="s">
        <v>56</v>
      </c>
      <c r="B52" s="184">
        <f>SUM('04'!AI52)</f>
        <v>-6</v>
      </c>
      <c r="C52" s="305"/>
      <c r="D52" s="318"/>
      <c r="E52" s="318"/>
      <c r="F52" s="305"/>
      <c r="G52" s="305"/>
      <c r="H52" s="318"/>
      <c r="I52" s="318"/>
      <c r="J52" s="305"/>
      <c r="K52" s="318"/>
      <c r="L52" s="318"/>
      <c r="M52" s="305"/>
      <c r="N52" s="305"/>
      <c r="O52" s="318"/>
      <c r="P52" s="318"/>
      <c r="Q52" s="318"/>
      <c r="R52" s="318"/>
      <c r="S52" s="318"/>
      <c r="T52" s="305"/>
      <c r="U52" s="305"/>
      <c r="V52" s="318"/>
      <c r="W52" s="318"/>
      <c r="X52" s="318"/>
      <c r="Y52" s="318"/>
      <c r="Z52" s="318"/>
      <c r="AA52" s="305"/>
      <c r="AB52" s="305"/>
      <c r="AC52" s="318"/>
      <c r="AD52" s="318"/>
      <c r="AE52" s="318"/>
      <c r="AF52" s="305"/>
      <c r="AG52" s="318"/>
      <c r="AH52" s="178">
        <f t="shared" si="18"/>
        <v>0</v>
      </c>
      <c r="AI52" s="239">
        <f t="shared" ref="AI52:AI54" si="19">SUM(B52-AH52)</f>
        <v>-6</v>
      </c>
    </row>
    <row r="53" spans="1:35" ht="24.75" customHeight="1" x14ac:dyDescent="0.2">
      <c r="A53" s="97" t="s">
        <v>59</v>
      </c>
      <c r="B53" s="184">
        <f>SUM('04'!AI53)</f>
        <v>0</v>
      </c>
      <c r="C53" s="315"/>
      <c r="D53" s="319"/>
      <c r="E53" s="319"/>
      <c r="F53" s="478" t="s">
        <v>76</v>
      </c>
      <c r="G53" s="478" t="s">
        <v>76</v>
      </c>
      <c r="H53" s="478" t="s">
        <v>76</v>
      </c>
      <c r="I53" s="478" t="s">
        <v>76</v>
      </c>
      <c r="J53" s="105"/>
      <c r="K53" s="319"/>
      <c r="L53" s="319"/>
      <c r="M53" s="478" t="s">
        <v>76</v>
      </c>
      <c r="N53" s="478" t="s">
        <v>76</v>
      </c>
      <c r="O53" s="478" t="s">
        <v>76</v>
      </c>
      <c r="P53" s="478" t="s">
        <v>76</v>
      </c>
      <c r="Q53" s="478" t="s">
        <v>76</v>
      </c>
      <c r="R53" s="319"/>
      <c r="S53" s="319"/>
      <c r="T53" s="105"/>
      <c r="U53" s="105"/>
      <c r="V53" s="319"/>
      <c r="W53" s="105"/>
      <c r="X53" s="105"/>
      <c r="Y53" s="319"/>
      <c r="Z53" s="319"/>
      <c r="AA53" s="105"/>
      <c r="AB53" s="105"/>
      <c r="AC53" s="319"/>
      <c r="AD53" s="105"/>
      <c r="AE53" s="105"/>
      <c r="AF53" s="320"/>
      <c r="AG53" s="320"/>
      <c r="AH53" s="178">
        <f t="shared" si="18"/>
        <v>0</v>
      </c>
      <c r="AI53" s="239">
        <f t="shared" si="19"/>
        <v>0</v>
      </c>
    </row>
    <row r="54" spans="1:35" ht="24.75" customHeight="1" x14ac:dyDescent="0.2">
      <c r="A54" s="129" t="s">
        <v>63</v>
      </c>
      <c r="B54" s="184">
        <f>SUM('04'!AI54)</f>
        <v>-1</v>
      </c>
      <c r="C54" s="358"/>
      <c r="D54" s="359"/>
      <c r="E54" s="360"/>
      <c r="F54" s="481" t="s">
        <v>76</v>
      </c>
      <c r="G54" s="340"/>
      <c r="H54" s="360"/>
      <c r="I54" s="340"/>
      <c r="J54" s="340"/>
      <c r="K54" s="360"/>
      <c r="L54" s="360"/>
      <c r="M54" s="340"/>
      <c r="N54" s="340"/>
      <c r="O54" s="360"/>
      <c r="P54" s="340"/>
      <c r="Q54" s="340"/>
      <c r="R54" s="360"/>
      <c r="S54" s="360"/>
      <c r="T54" s="340"/>
      <c r="U54" s="340"/>
      <c r="V54" s="360"/>
      <c r="W54" s="340"/>
      <c r="X54" s="491"/>
      <c r="Y54" s="361"/>
      <c r="Z54" s="361"/>
      <c r="AA54" s="340"/>
      <c r="AB54" s="493" t="s">
        <v>4</v>
      </c>
      <c r="AC54" s="360"/>
      <c r="AD54" s="354" t="s">
        <v>58</v>
      </c>
      <c r="AE54" s="354" t="s">
        <v>58</v>
      </c>
      <c r="AF54" s="362"/>
      <c r="AG54" s="362"/>
      <c r="AH54" s="178">
        <f t="shared" si="18"/>
        <v>0</v>
      </c>
      <c r="AI54" s="239">
        <f t="shared" si="19"/>
        <v>-1</v>
      </c>
    </row>
    <row r="55" spans="1:35" x14ac:dyDescent="0.2">
      <c r="A55" s="2"/>
      <c r="B55" s="2"/>
      <c r="C55" s="94"/>
      <c r="D55" s="94"/>
      <c r="E55" s="94"/>
      <c r="F55" s="94"/>
      <c r="G55" s="94"/>
      <c r="H55" s="94"/>
      <c r="I55" s="94"/>
      <c r="J55" s="94"/>
      <c r="K55" s="94"/>
      <c r="L55" s="94"/>
      <c r="M55" s="94"/>
      <c r="N55" s="94"/>
      <c r="O55" s="94"/>
      <c r="P55" s="94"/>
      <c r="Q55" s="94"/>
      <c r="R55" s="94"/>
      <c r="S55" s="94"/>
      <c r="T55" s="94"/>
      <c r="U55" s="94"/>
      <c r="V55" s="94"/>
      <c r="W55" s="94"/>
      <c r="X55" s="94"/>
      <c r="Y55" s="94"/>
      <c r="Z55" s="94"/>
      <c r="AA55" s="94"/>
      <c r="AB55" s="94"/>
      <c r="AC55" s="94"/>
      <c r="AD55" s="94"/>
      <c r="AE55" s="94"/>
      <c r="AF55" s="94"/>
      <c r="AG55" s="94"/>
      <c r="AH55" s="2"/>
      <c r="AI55" s="2"/>
    </row>
    <row r="56" spans="1:35" s="243" customFormat="1" x14ac:dyDescent="0.2">
      <c r="A56" s="343"/>
      <c r="B56" s="343"/>
      <c r="C56" s="346"/>
      <c r="D56" s="346"/>
      <c r="E56" s="346"/>
      <c r="F56" s="346"/>
      <c r="G56" s="346"/>
      <c r="H56" s="346"/>
      <c r="I56" s="346"/>
      <c r="J56" s="346"/>
      <c r="K56" s="346"/>
      <c r="L56" s="346"/>
      <c r="M56" s="346"/>
      <c r="N56" s="346"/>
      <c r="O56" s="346"/>
      <c r="P56" s="346"/>
      <c r="Q56" s="346"/>
      <c r="R56" s="346"/>
      <c r="S56" s="346"/>
      <c r="T56" s="346"/>
      <c r="U56" s="346"/>
      <c r="V56" s="346"/>
      <c r="W56" s="346"/>
      <c r="X56" s="346"/>
      <c r="Y56" s="346"/>
      <c r="Z56" s="346"/>
      <c r="AA56" s="346"/>
      <c r="AB56" s="346"/>
      <c r="AC56" s="346"/>
      <c r="AD56" s="346"/>
      <c r="AE56" s="346"/>
      <c r="AF56" s="346"/>
      <c r="AG56" s="346"/>
      <c r="AH56" s="343"/>
      <c r="AI56" s="343"/>
    </row>
    <row r="57" spans="1:35" x14ac:dyDescent="0.2">
      <c r="D57" s="343"/>
      <c r="E57" s="343"/>
      <c r="F57" s="343"/>
      <c r="G57" s="343"/>
      <c r="H57" s="343"/>
      <c r="I57" s="343"/>
      <c r="J57" s="343"/>
      <c r="K57" s="343"/>
      <c r="L57" s="343"/>
      <c r="M57" s="343"/>
      <c r="N57" s="343"/>
      <c r="O57" s="343"/>
      <c r="P57" s="343"/>
      <c r="Q57" s="343"/>
      <c r="R57" s="343"/>
      <c r="S57" s="343"/>
      <c r="T57" s="343"/>
      <c r="U57" s="343"/>
      <c r="V57" s="343"/>
      <c r="W57" s="343"/>
      <c r="X57" s="343"/>
      <c r="Y57" s="343"/>
      <c r="Z57" s="343"/>
      <c r="AA57" s="343"/>
      <c r="AB57" s="343"/>
      <c r="AC57" s="343"/>
      <c r="AD57" s="343"/>
      <c r="AE57" s="343"/>
      <c r="AF57" s="343"/>
      <c r="AG57" s="343"/>
      <c r="AH57" s="343"/>
    </row>
    <row r="59" spans="1:35" x14ac:dyDescent="0.2">
      <c r="A59" s="343" t="s">
        <v>5</v>
      </c>
      <c r="B59" s="343"/>
      <c r="C59" s="10"/>
      <c r="G59" s="492"/>
      <c r="H59" s="8" t="s">
        <v>77</v>
      </c>
    </row>
    <row r="60" spans="1:35" x14ac:dyDescent="0.2">
      <c r="A60" t="s">
        <v>4</v>
      </c>
      <c r="C60" s="4"/>
    </row>
    <row r="61" spans="1:35" x14ac:dyDescent="0.2">
      <c r="A61" t="s">
        <v>6</v>
      </c>
      <c r="C61" s="5"/>
    </row>
  </sheetData>
  <mergeCells count="5">
    <mergeCell ref="F3:G3"/>
    <mergeCell ref="H3:J3"/>
    <mergeCell ref="F4:G4"/>
    <mergeCell ref="H4:J4"/>
    <mergeCell ref="M4:S5"/>
  </mergeCells>
  <conditionalFormatting sqref="C8:AG15">
    <cfRule type="expression" dxfId="62" priority="11" stopIfTrue="1">
      <formula>COUNTIF(fériés,C$8)=1</formula>
    </cfRule>
    <cfRule type="expression" dxfId="61" priority="12" stopIfTrue="1">
      <formula>OR(WEEKDAY(C$8)=7,WEEKDAY(C$8)=1)</formula>
    </cfRule>
  </conditionalFormatting>
  <conditionalFormatting sqref="C21:AG28">
    <cfRule type="expression" dxfId="60" priority="9" stopIfTrue="1">
      <formula>COUNTIF(fériés,C$8)=1</formula>
    </cfRule>
    <cfRule type="expression" dxfId="59" priority="10" stopIfTrue="1">
      <formula>OR(WEEKDAY(C$8)=7,WEEKDAY(C$8)=1)</formula>
    </cfRule>
  </conditionalFormatting>
  <conditionalFormatting sqref="C40:AG44 C50:AG54">
    <cfRule type="expression" dxfId="58" priority="7">
      <formula>COUNTIF(fériés,C$40)=1</formula>
    </cfRule>
    <cfRule type="expression" dxfId="57" priority="8">
      <formula>OR(WEEKDAY(C$40)=7,WEEKDAY(C$40)=1)</formula>
    </cfRule>
  </conditionalFormatting>
  <conditionalFormatting sqref="G43:Y44">
    <cfRule type="expression" dxfId="56" priority="3">
      <formula>COUNTIF(fériés,G$40)=1</formula>
    </cfRule>
    <cfRule type="expression" dxfId="55" priority="4">
      <formula>OR(WEEKDAY(G$40)=7,WEEKDAY(G$40)=1)</formula>
    </cfRule>
  </conditionalFormatting>
  <conditionalFormatting sqref="G43:Y44">
    <cfRule type="expression" dxfId="54" priority="1">
      <formula>COUNTIF(fériés,G$40)=1</formula>
    </cfRule>
    <cfRule type="expression" dxfId="53" priority="2">
      <formula>OR(WEEKDAY(G$40)=7,WEEKDAY(G$40)=1)</formula>
    </cfRule>
  </conditionalFormatting>
  <dataValidations count="2">
    <dataValidation type="list" allowBlank="1" showInputMessage="1" showErrorMessage="1" sqref="F4:G4" xr:uid="{00000000-0002-0000-0800-000000000000}">
      <formula1>"2013,2014,2015,2016,2017,2018,2019,2020,2021,2023,2024,2025"</formula1>
    </dataValidation>
    <dataValidation type="list" allowBlank="1" showInputMessage="1" showErrorMessage="1" sqref="H4:J4" xr:uid="{00000000-0002-0000-0800-000001000000}">
      <formula1>"1,2,3,4,5,6,7,8,9,10,11,12"</formula1>
    </dataValidation>
  </dataValidations>
  <pageMargins left="0" right="0" top="0.19685039370078741" bottom="0.19685039370078741" header="0.51181102362204722" footer="0.51181102362204722"/>
  <pageSetup paperSize="9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H41"/>
  <sheetViews>
    <sheetView workbookViewId="0">
      <selection sqref="A1:B4"/>
    </sheetView>
  </sheetViews>
  <sheetFormatPr baseColWidth="10" defaultRowHeight="12.75" x14ac:dyDescent="0.2"/>
  <cols>
    <col min="1" max="1" width="14.7109375" customWidth="1"/>
    <col min="2" max="2" width="8.5703125" customWidth="1"/>
    <col min="3" max="3" width="9.7109375" customWidth="1"/>
    <col min="4" max="4" width="10.7109375" customWidth="1"/>
    <col min="5" max="5" width="14.7109375" customWidth="1"/>
    <col min="6" max="6" width="14.140625" customWidth="1"/>
    <col min="7" max="7" width="12.7109375" customWidth="1"/>
    <col min="8" max="11" width="14.7109375" customWidth="1"/>
  </cols>
  <sheetData>
    <row r="1" spans="1:33" x14ac:dyDescent="0.2">
      <c r="A1" s="27"/>
      <c r="B1" s="27"/>
    </row>
    <row r="2" spans="1:33" x14ac:dyDescent="0.2">
      <c r="A2" s="27"/>
      <c r="B2" s="27"/>
    </row>
    <row r="3" spans="1:33" x14ac:dyDescent="0.2">
      <c r="A3" s="27"/>
      <c r="B3" s="27"/>
    </row>
    <row r="5" spans="1:33" ht="27" customHeight="1" x14ac:dyDescent="0.2">
      <c r="A5" s="28"/>
      <c r="B5" s="28"/>
      <c r="C5" s="28"/>
      <c r="D5" s="28"/>
      <c r="E5" s="544" t="s">
        <v>32</v>
      </c>
      <c r="F5" s="544"/>
      <c r="G5" s="48">
        <v>2020</v>
      </c>
      <c r="H5" s="28"/>
      <c r="I5" s="28"/>
      <c r="J5" s="28"/>
      <c r="K5" s="28"/>
    </row>
    <row r="7" spans="1:33" ht="15" x14ac:dyDescent="0.25">
      <c r="A7" s="166" t="s">
        <v>26</v>
      </c>
      <c r="B7" s="166" t="s">
        <v>7</v>
      </c>
      <c r="C7" s="167" t="s">
        <v>8</v>
      </c>
      <c r="D7" s="168" t="s">
        <v>9</v>
      </c>
      <c r="E7" s="543" t="s">
        <v>1</v>
      </c>
      <c r="F7" s="543"/>
      <c r="G7" s="543"/>
      <c r="H7" s="543"/>
      <c r="I7" s="543"/>
      <c r="J7" s="543"/>
      <c r="K7" s="543"/>
    </row>
    <row r="8" spans="1:33" ht="15" x14ac:dyDescent="0.2">
      <c r="A8" s="169" t="s">
        <v>25</v>
      </c>
      <c r="B8" s="169" t="s">
        <v>28</v>
      </c>
      <c r="C8" s="246" t="s">
        <v>10</v>
      </c>
      <c r="D8" s="247"/>
      <c r="E8" s="391" t="s">
        <v>5</v>
      </c>
      <c r="F8" s="392" t="s">
        <v>11</v>
      </c>
      <c r="G8" s="393" t="s">
        <v>12</v>
      </c>
      <c r="H8" s="391" t="s">
        <v>13</v>
      </c>
      <c r="I8" s="391" t="s">
        <v>14</v>
      </c>
      <c r="J8" s="391" t="s">
        <v>19</v>
      </c>
      <c r="K8" s="394" t="s">
        <v>15</v>
      </c>
      <c r="L8" s="95"/>
      <c r="M8" s="95"/>
      <c r="N8" s="95"/>
      <c r="O8" s="95"/>
      <c r="P8" s="95"/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95"/>
      <c r="AF8" s="95"/>
      <c r="AG8" s="95"/>
    </row>
    <row r="9" spans="1:33" ht="15" x14ac:dyDescent="0.2">
      <c r="A9" s="169" t="s">
        <v>61</v>
      </c>
      <c r="B9" s="169" t="s">
        <v>27</v>
      </c>
      <c r="C9" s="248"/>
      <c r="D9" s="246"/>
      <c r="E9" s="153"/>
      <c r="F9" s="395"/>
      <c r="G9" s="74" t="s">
        <v>16</v>
      </c>
      <c r="H9" s="153" t="s">
        <v>17</v>
      </c>
      <c r="I9" s="153" t="s">
        <v>18</v>
      </c>
      <c r="J9" s="153" t="s">
        <v>18</v>
      </c>
      <c r="K9" s="396"/>
      <c r="L9" s="95"/>
      <c r="M9" s="95"/>
      <c r="N9" s="95"/>
      <c r="O9" s="95"/>
      <c r="P9" s="95"/>
      <c r="Q9" s="95"/>
      <c r="R9" s="95"/>
      <c r="S9" s="95"/>
      <c r="T9" s="95"/>
      <c r="U9" s="95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</row>
    <row r="10" spans="1:33" ht="12" customHeight="1" x14ac:dyDescent="0.2">
      <c r="A10" s="170"/>
      <c r="B10" s="170"/>
      <c r="C10" s="251"/>
      <c r="D10" s="252"/>
      <c r="E10" s="154"/>
      <c r="F10" s="397"/>
      <c r="G10" s="75"/>
      <c r="H10" s="154"/>
      <c r="I10" s="154"/>
      <c r="J10" s="154"/>
      <c r="K10" s="398"/>
      <c r="L10" s="95"/>
      <c r="M10" s="95"/>
      <c r="N10" s="95"/>
      <c r="O10" s="95"/>
      <c r="P10" s="95"/>
      <c r="Q10" s="95"/>
      <c r="R10" s="95"/>
      <c r="S10" s="95"/>
      <c r="T10" s="95"/>
      <c r="U10" s="95"/>
      <c r="V10" s="95"/>
      <c r="W10" s="95"/>
      <c r="X10" s="95"/>
      <c r="Y10" s="95"/>
      <c r="Z10" s="95"/>
      <c r="AA10" s="95"/>
      <c r="AB10" s="95"/>
      <c r="AC10" s="95"/>
      <c r="AD10" s="95"/>
      <c r="AE10" s="95"/>
      <c r="AF10" s="95"/>
      <c r="AG10" s="95"/>
    </row>
    <row r="11" spans="1:33" ht="24.95" customHeight="1" x14ac:dyDescent="0.2">
      <c r="A11" s="381" t="s">
        <v>61</v>
      </c>
      <c r="B11" s="52" t="s">
        <v>20</v>
      </c>
      <c r="C11" s="383">
        <f>SUM('05'!AH9)</f>
        <v>16</v>
      </c>
      <c r="D11" s="76"/>
      <c r="E11" s="399"/>
      <c r="F11" s="389" t="s">
        <v>24</v>
      </c>
      <c r="G11" s="400"/>
      <c r="H11" s="400"/>
      <c r="I11" s="65"/>
      <c r="J11" s="400"/>
      <c r="K11" s="400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  <c r="Y11" s="95"/>
      <c r="Z11" s="95"/>
      <c r="AA11" s="95"/>
      <c r="AB11" s="95"/>
      <c r="AC11" s="95"/>
      <c r="AD11" s="95"/>
      <c r="AE11" s="95"/>
      <c r="AF11" s="95"/>
      <c r="AG11" s="95"/>
    </row>
    <row r="12" spans="1:33" ht="5.0999999999999996" customHeight="1" x14ac:dyDescent="0.2">
      <c r="A12" s="6"/>
      <c r="B12" s="52"/>
      <c r="C12" s="384"/>
      <c r="D12" s="77"/>
      <c r="E12" s="402"/>
      <c r="F12" s="412"/>
      <c r="G12" s="66"/>
      <c r="H12" s="66"/>
      <c r="I12" s="111"/>
      <c r="J12" s="66"/>
      <c r="K12" s="66"/>
      <c r="L12" s="95"/>
      <c r="M12" s="95"/>
      <c r="N12" s="95"/>
      <c r="O12" s="95"/>
      <c r="P12" s="95"/>
      <c r="Q12" s="95"/>
      <c r="R12" s="95"/>
      <c r="S12" s="95"/>
      <c r="T12" s="95"/>
      <c r="U12" s="95"/>
      <c r="V12" s="95"/>
      <c r="W12" s="95"/>
      <c r="X12" s="95"/>
      <c r="Y12" s="95"/>
      <c r="Z12" s="95"/>
      <c r="AA12" s="95"/>
      <c r="AB12" s="95"/>
      <c r="AC12" s="95"/>
      <c r="AD12" s="95"/>
      <c r="AE12" s="95"/>
      <c r="AF12" s="95"/>
      <c r="AG12" s="95"/>
    </row>
    <row r="13" spans="1:33" ht="24.95" customHeight="1" x14ac:dyDescent="0.2">
      <c r="A13" s="381" t="s">
        <v>0</v>
      </c>
      <c r="B13" s="52" t="s">
        <v>20</v>
      </c>
      <c r="C13" s="383">
        <f>SUM('05'!AH10)</f>
        <v>13.5</v>
      </c>
      <c r="D13" s="76"/>
      <c r="E13" s="403"/>
      <c r="F13" s="389" t="s">
        <v>24</v>
      </c>
      <c r="G13" s="400"/>
      <c r="H13" s="400"/>
      <c r="I13" s="65"/>
      <c r="J13" s="400"/>
      <c r="K13" s="400"/>
      <c r="L13" s="95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5"/>
      <c r="AC13" s="95"/>
      <c r="AD13" s="95"/>
      <c r="AE13" s="95"/>
      <c r="AF13" s="95"/>
      <c r="AG13" s="95"/>
    </row>
    <row r="14" spans="1:33" ht="5.0999999999999996" customHeight="1" x14ac:dyDescent="0.2">
      <c r="A14" s="6"/>
      <c r="B14" s="2"/>
      <c r="C14" s="40"/>
      <c r="D14" s="40"/>
      <c r="E14" s="390"/>
      <c r="F14" s="390"/>
      <c r="G14" s="40"/>
      <c r="H14" s="40"/>
      <c r="I14" s="404"/>
      <c r="J14" s="66"/>
      <c r="K14" s="66"/>
      <c r="L14" s="95"/>
      <c r="M14" s="95"/>
      <c r="N14" s="95"/>
      <c r="O14" s="95"/>
      <c r="P14" s="95"/>
      <c r="Q14" s="95"/>
      <c r="R14" s="95"/>
      <c r="S14" s="95"/>
      <c r="T14" s="95"/>
      <c r="U14" s="95"/>
      <c r="V14" s="95"/>
      <c r="W14" s="95"/>
      <c r="X14" s="95"/>
      <c r="Y14" s="95"/>
      <c r="Z14" s="95"/>
      <c r="AA14" s="95"/>
      <c r="AB14" s="95"/>
      <c r="AC14" s="95"/>
      <c r="AD14" s="95"/>
      <c r="AE14" s="95"/>
      <c r="AF14" s="95"/>
      <c r="AG14" s="95"/>
    </row>
    <row r="15" spans="1:33" ht="24.95" customHeight="1" x14ac:dyDescent="0.2">
      <c r="A15" s="381" t="s">
        <v>57</v>
      </c>
      <c r="B15" s="52" t="s">
        <v>20</v>
      </c>
      <c r="C15" s="383">
        <f>SUM('05'!AH11)</f>
        <v>5</v>
      </c>
      <c r="D15" s="76"/>
      <c r="E15" s="405"/>
      <c r="F15" s="389" t="s">
        <v>24</v>
      </c>
      <c r="G15" s="400"/>
      <c r="H15" s="400"/>
      <c r="I15" s="65"/>
      <c r="J15" s="400"/>
      <c r="K15" s="400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95"/>
    </row>
    <row r="16" spans="1:33" ht="5.0999999999999996" customHeight="1" x14ac:dyDescent="0.2">
      <c r="A16" s="2"/>
      <c r="B16" s="2"/>
      <c r="C16" s="40"/>
      <c r="D16" s="40"/>
      <c r="E16" s="406"/>
      <c r="F16" s="390"/>
      <c r="G16" s="40"/>
      <c r="H16" s="40"/>
      <c r="I16" s="404"/>
      <c r="J16" s="66"/>
      <c r="K16" s="66"/>
    </row>
    <row r="17" spans="1:32" ht="24.95" customHeight="1" x14ac:dyDescent="0.2">
      <c r="A17" s="6" t="s">
        <v>46</v>
      </c>
      <c r="B17" s="52" t="s">
        <v>20</v>
      </c>
      <c r="C17" s="387">
        <f>SUM('05'!AH12)</f>
        <v>6</v>
      </c>
      <c r="D17" s="40"/>
      <c r="E17" s="197"/>
      <c r="F17" s="389" t="s">
        <v>24</v>
      </c>
      <c r="G17" s="40"/>
      <c r="H17" s="40"/>
      <c r="I17" s="404"/>
      <c r="J17" s="400"/>
      <c r="K17" s="400"/>
    </row>
    <row r="18" spans="1:32" ht="5.0999999999999996" customHeight="1" x14ac:dyDescent="0.2">
      <c r="A18" s="2"/>
      <c r="B18" s="52"/>
      <c r="C18" s="384"/>
      <c r="D18" s="77"/>
      <c r="E18" s="407"/>
      <c r="F18" s="412"/>
      <c r="G18" s="66"/>
      <c r="H18" s="66"/>
      <c r="I18" s="111"/>
      <c r="J18" s="66"/>
      <c r="K18" s="66"/>
    </row>
    <row r="19" spans="1:32" ht="24.95" customHeight="1" x14ac:dyDescent="0.2">
      <c r="A19" s="6" t="s">
        <v>60</v>
      </c>
      <c r="B19" s="52" t="s">
        <v>20</v>
      </c>
      <c r="C19" s="384">
        <f>SUM('05'!AH13)</f>
        <v>12</v>
      </c>
      <c r="D19" s="496">
        <v>500</v>
      </c>
      <c r="E19" s="407"/>
      <c r="F19" s="412" t="s">
        <v>24</v>
      </c>
      <c r="G19" s="66"/>
      <c r="H19" s="66"/>
      <c r="I19" s="111"/>
      <c r="J19" s="66"/>
      <c r="K19" s="66"/>
    </row>
    <row r="20" spans="1:32" ht="5.0999999999999996" customHeight="1" x14ac:dyDescent="0.2">
      <c r="A20" s="6"/>
      <c r="B20" s="52"/>
      <c r="C20" s="384"/>
      <c r="D20" s="77"/>
      <c r="E20" s="402"/>
      <c r="F20" s="412"/>
      <c r="G20" s="66"/>
      <c r="H20" s="66"/>
      <c r="I20" s="111"/>
      <c r="J20" s="66"/>
      <c r="K20" s="66"/>
    </row>
    <row r="21" spans="1:32" ht="24.95" customHeight="1" x14ac:dyDescent="0.2">
      <c r="A21" s="6" t="s">
        <v>62</v>
      </c>
      <c r="B21" s="52" t="s">
        <v>20</v>
      </c>
      <c r="C21" s="383">
        <f>SUM('05'!AH14)</f>
        <v>14</v>
      </c>
      <c r="D21" s="76" t="s">
        <v>75</v>
      </c>
      <c r="E21" s="403"/>
      <c r="F21" s="389" t="s">
        <v>24</v>
      </c>
      <c r="G21" s="400"/>
      <c r="H21" s="400"/>
      <c r="I21" s="65"/>
      <c r="J21" s="400"/>
      <c r="K21" s="400" t="s">
        <v>79</v>
      </c>
      <c r="L21" s="95"/>
      <c r="M21" s="95"/>
      <c r="N21" s="95"/>
      <c r="O21" s="95"/>
      <c r="P21" s="95"/>
      <c r="Q21" s="95"/>
      <c r="R21" s="95"/>
      <c r="S21" s="95"/>
      <c r="T21" s="95"/>
      <c r="U21" s="95"/>
      <c r="V21" s="95"/>
      <c r="W21" s="95"/>
      <c r="X21" s="95"/>
      <c r="Y21" s="95"/>
      <c r="Z21" s="95"/>
      <c r="AA21" s="95"/>
      <c r="AB21" s="95"/>
      <c r="AC21" s="95"/>
      <c r="AD21" s="95"/>
      <c r="AE21" s="95"/>
      <c r="AF21" s="95"/>
    </row>
    <row r="22" spans="1:32" ht="5.0999999999999996" customHeight="1" x14ac:dyDescent="0.2">
      <c r="A22" s="382"/>
      <c r="B22" s="52"/>
      <c r="C22" s="384"/>
      <c r="D22" s="77"/>
      <c r="E22" s="402"/>
      <c r="F22" s="412"/>
      <c r="G22" s="66"/>
      <c r="H22" s="66"/>
      <c r="I22" s="111"/>
      <c r="J22" s="66"/>
      <c r="K22" s="66"/>
      <c r="L22" s="95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</row>
    <row r="23" spans="1:32" ht="24.75" customHeight="1" x14ac:dyDescent="0.2">
      <c r="A23" s="6" t="s">
        <v>3</v>
      </c>
      <c r="B23" s="52" t="s">
        <v>20</v>
      </c>
      <c r="C23" s="384">
        <f>SUM('05'!AH41)</f>
        <v>16</v>
      </c>
      <c r="D23" s="77"/>
      <c r="E23" s="402"/>
      <c r="F23" s="412" t="s">
        <v>24</v>
      </c>
      <c r="G23" s="66"/>
      <c r="H23" s="66"/>
      <c r="I23" s="416"/>
      <c r="J23" s="66"/>
      <c r="K23" s="66"/>
      <c r="L23" s="95"/>
      <c r="M23" s="95"/>
      <c r="N23" s="95"/>
      <c r="O23" s="95"/>
      <c r="P23" s="95"/>
      <c r="Q23" s="95"/>
      <c r="R23" s="95"/>
      <c r="S23" s="95"/>
      <c r="T23" s="95"/>
      <c r="U23" s="95"/>
      <c r="V23" s="95"/>
      <c r="W23" s="95"/>
      <c r="X23" s="95"/>
      <c r="Y23" s="95"/>
      <c r="Z23" s="95"/>
      <c r="AA23" s="95"/>
      <c r="AB23" s="95"/>
      <c r="AC23" s="95"/>
      <c r="AD23" s="95"/>
      <c r="AE23" s="95"/>
      <c r="AF23" s="95"/>
    </row>
    <row r="24" spans="1:32" ht="5.0999999999999996" customHeight="1" x14ac:dyDescent="0.2">
      <c r="A24" s="227"/>
      <c r="B24" s="52"/>
      <c r="C24" s="384"/>
      <c r="D24" s="77"/>
      <c r="E24" s="402"/>
      <c r="F24" s="412"/>
      <c r="G24" s="66"/>
      <c r="H24" s="66"/>
      <c r="I24" s="111"/>
      <c r="J24" s="66"/>
      <c r="K24" s="66"/>
      <c r="L24" s="95"/>
      <c r="M24" s="95"/>
      <c r="N24" s="95"/>
      <c r="O24" s="95"/>
      <c r="P24" s="95"/>
      <c r="Q24" s="95"/>
      <c r="R24" s="95"/>
      <c r="S24" s="95"/>
      <c r="T24" s="95"/>
      <c r="U24" s="95"/>
      <c r="V24" s="95"/>
      <c r="W24" s="95"/>
      <c r="X24" s="95"/>
      <c r="Y24" s="95"/>
      <c r="Z24" s="95"/>
      <c r="AA24" s="95"/>
      <c r="AB24" s="95"/>
      <c r="AC24" s="95"/>
      <c r="AD24" s="95"/>
      <c r="AE24" s="95"/>
      <c r="AF24" s="95"/>
    </row>
    <row r="25" spans="1:32" s="7" customFormat="1" ht="24.95" customHeight="1" x14ac:dyDescent="0.2">
      <c r="A25" s="6" t="s">
        <v>56</v>
      </c>
      <c r="B25" s="53" t="s">
        <v>20</v>
      </c>
      <c r="C25" s="388">
        <f>SUM('05'!AH42)</f>
        <v>16</v>
      </c>
      <c r="D25" s="400"/>
      <c r="E25" s="403"/>
      <c r="F25" s="389" t="s">
        <v>24</v>
      </c>
      <c r="G25" s="400"/>
      <c r="H25" s="443"/>
      <c r="I25" s="65"/>
      <c r="J25" s="400"/>
      <c r="K25" s="400"/>
      <c r="L25" s="281"/>
      <c r="M25" s="281"/>
      <c r="N25" s="281"/>
      <c r="O25" s="281"/>
      <c r="P25" s="281"/>
      <c r="Q25" s="281"/>
      <c r="R25" s="281"/>
      <c r="S25" s="281"/>
      <c r="T25" s="281"/>
      <c r="U25" s="281"/>
      <c r="V25" s="281"/>
      <c r="W25" s="281"/>
      <c r="X25" s="281"/>
      <c r="Y25" s="281"/>
      <c r="Z25" s="281"/>
      <c r="AA25" s="281"/>
      <c r="AB25" s="281"/>
      <c r="AC25" s="281"/>
      <c r="AD25" s="281"/>
      <c r="AE25" s="281"/>
      <c r="AF25" s="281"/>
    </row>
    <row r="26" spans="1:32" ht="5.0999999999999996" customHeight="1" x14ac:dyDescent="0.2">
      <c r="A26" s="46"/>
      <c r="B26" s="53"/>
      <c r="C26" s="384"/>
      <c r="D26" s="77"/>
      <c r="E26" s="402"/>
      <c r="F26" s="412"/>
      <c r="G26" s="66"/>
      <c r="H26" s="66"/>
      <c r="I26" s="111"/>
      <c r="J26" s="66"/>
      <c r="K26" s="66"/>
      <c r="L26" s="95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  <c r="Z26" s="95"/>
      <c r="AA26" s="95"/>
      <c r="AB26" s="95"/>
      <c r="AC26" s="95"/>
      <c r="AD26" s="95"/>
      <c r="AE26" s="95"/>
      <c r="AF26" s="95"/>
    </row>
    <row r="27" spans="1:32" ht="24.95" customHeight="1" x14ac:dyDescent="0.2">
      <c r="A27" s="6" t="s">
        <v>59</v>
      </c>
      <c r="B27" s="53" t="s">
        <v>20</v>
      </c>
      <c r="C27" s="388">
        <f>SUM('05'!AH43)</f>
        <v>8</v>
      </c>
      <c r="D27" s="400"/>
      <c r="E27" s="403"/>
      <c r="F27" s="389" t="s">
        <v>24</v>
      </c>
      <c r="G27" s="66"/>
      <c r="H27" s="66"/>
      <c r="I27" s="416"/>
      <c r="J27" s="66"/>
      <c r="K27" s="66"/>
      <c r="L27" s="95"/>
      <c r="M27" s="95"/>
      <c r="N27" s="95"/>
      <c r="O27" s="95"/>
      <c r="P27" s="95"/>
      <c r="Q27" s="95"/>
      <c r="R27" s="95"/>
      <c r="S27" s="95"/>
      <c r="T27" s="95"/>
      <c r="U27" s="95"/>
      <c r="V27" s="95"/>
      <c r="W27" s="95"/>
      <c r="X27" s="95"/>
      <c r="Y27" s="95"/>
      <c r="Z27" s="95"/>
      <c r="AA27" s="95"/>
      <c r="AB27" s="95"/>
      <c r="AC27" s="95"/>
      <c r="AD27" s="95"/>
      <c r="AE27" s="95"/>
      <c r="AF27" s="95"/>
    </row>
    <row r="28" spans="1:32" ht="5.0999999999999996" customHeight="1" x14ac:dyDescent="0.2">
      <c r="A28" s="6"/>
      <c r="B28" s="53"/>
      <c r="C28" s="384"/>
      <c r="D28" s="77"/>
      <c r="E28" s="403"/>
      <c r="F28" s="389"/>
      <c r="G28" s="66"/>
      <c r="H28" s="66"/>
      <c r="I28" s="416"/>
      <c r="J28" s="66"/>
      <c r="K28" s="66"/>
      <c r="L28" s="95"/>
      <c r="M28" s="95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95"/>
      <c r="Y28" s="95"/>
      <c r="Z28" s="95"/>
      <c r="AA28" s="95"/>
      <c r="AB28" s="95"/>
      <c r="AC28" s="95"/>
      <c r="AD28" s="95"/>
      <c r="AE28" s="95"/>
      <c r="AF28" s="95"/>
    </row>
    <row r="29" spans="1:32" ht="24.95" customHeight="1" x14ac:dyDescent="0.2">
      <c r="A29" s="381" t="s">
        <v>63</v>
      </c>
      <c r="B29" s="52" t="s">
        <v>20</v>
      </c>
      <c r="C29" s="384">
        <f>SUM('05'!AH44)</f>
        <v>10</v>
      </c>
      <c r="D29" s="496">
        <v>200</v>
      </c>
      <c r="E29" s="403" t="s">
        <v>78</v>
      </c>
      <c r="F29" s="389" t="s">
        <v>24</v>
      </c>
      <c r="G29" s="66"/>
      <c r="H29" s="66"/>
      <c r="I29" s="416"/>
      <c r="J29" s="66"/>
      <c r="K29" s="66"/>
    </row>
    <row r="30" spans="1:32" ht="5.0999999999999996" customHeight="1" x14ac:dyDescent="0.2">
      <c r="A30" s="6"/>
      <c r="B30" s="52"/>
      <c r="C30" s="384"/>
      <c r="D30" s="77"/>
      <c r="E30" s="421"/>
      <c r="F30" s="422"/>
      <c r="G30" s="66"/>
      <c r="H30" s="423"/>
      <c r="I30" s="424"/>
      <c r="J30" s="66"/>
      <c r="K30" s="66"/>
    </row>
    <row r="31" spans="1:32" ht="24.95" customHeight="1" x14ac:dyDescent="0.2">
      <c r="A31" s="46"/>
      <c r="B31" s="52"/>
      <c r="C31" s="384"/>
      <c r="D31" s="77"/>
      <c r="E31" s="421"/>
      <c r="F31" s="425"/>
      <c r="G31" s="426"/>
      <c r="H31" s="421"/>
      <c r="I31" s="427"/>
      <c r="J31" s="66"/>
      <c r="K31" s="66"/>
    </row>
    <row r="32" spans="1:32" ht="4.5" customHeight="1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9"/>
    </row>
    <row r="33" spans="1:34" ht="28.5" customHeight="1" x14ac:dyDescent="0.2">
      <c r="A33" s="8"/>
    </row>
    <row r="40" spans="1:34" x14ac:dyDescent="0.2">
      <c r="C40" s="95"/>
      <c r="D40" s="95"/>
      <c r="E40" s="95"/>
      <c r="F40" s="95"/>
      <c r="G40" s="95"/>
      <c r="H40" s="95"/>
      <c r="I40" s="95"/>
      <c r="J40" s="95"/>
      <c r="K40" s="95"/>
      <c r="L40" s="95"/>
      <c r="M40" s="95"/>
      <c r="N40" s="95"/>
      <c r="O40" s="95"/>
      <c r="P40" s="95"/>
      <c r="Q40" s="95"/>
      <c r="R40" s="95"/>
      <c r="S40" s="95"/>
      <c r="T40" s="95"/>
      <c r="U40" s="95"/>
      <c r="V40" s="95"/>
      <c r="W40" s="95"/>
      <c r="X40" s="95"/>
      <c r="Y40" s="95"/>
      <c r="Z40" s="95"/>
      <c r="AA40" s="95"/>
      <c r="AB40" s="95"/>
      <c r="AC40" s="95"/>
      <c r="AD40" s="95"/>
      <c r="AE40" s="95"/>
      <c r="AF40" s="95"/>
      <c r="AG40" s="95"/>
    </row>
    <row r="41" spans="1:34" x14ac:dyDescent="0.2">
      <c r="A41" s="343"/>
      <c r="B41" s="343"/>
      <c r="C41" s="343"/>
      <c r="D41" s="343"/>
      <c r="E41" s="343"/>
      <c r="F41" s="343"/>
      <c r="G41" s="343"/>
      <c r="H41" s="343"/>
      <c r="I41" s="343"/>
      <c r="J41" s="343"/>
      <c r="K41" s="343"/>
      <c r="L41" s="343"/>
      <c r="M41" s="343"/>
      <c r="N41" s="343"/>
      <c r="O41" s="343"/>
      <c r="P41" s="343"/>
      <c r="Q41" s="343"/>
      <c r="R41" s="343"/>
      <c r="S41" s="343"/>
      <c r="T41" s="343"/>
      <c r="U41" s="343"/>
      <c r="V41" s="343"/>
      <c r="W41" s="343"/>
      <c r="X41" s="343"/>
      <c r="Y41" s="343"/>
      <c r="Z41" s="343"/>
      <c r="AA41" s="343"/>
      <c r="AB41" s="343"/>
      <c r="AC41" s="343"/>
      <c r="AD41" s="343"/>
      <c r="AE41" s="343"/>
      <c r="AF41" s="343"/>
      <c r="AG41" s="343"/>
      <c r="AH41" s="343"/>
    </row>
  </sheetData>
  <mergeCells count="2">
    <mergeCell ref="E5:F5"/>
    <mergeCell ref="E7:K7"/>
  </mergeCells>
  <dataValidations count="2">
    <dataValidation type="list" allowBlank="1" showInputMessage="1" showErrorMessage="1" sqref="G5" xr:uid="{00000000-0002-0000-0900-000000000000}">
      <formula1>"2013,2014,2015,2016,2017,2018,2019,2020,2021,2022,2023,2024,2025"</formula1>
    </dataValidation>
    <dataValidation type="list" allowBlank="1" showInputMessage="1" showErrorMessage="1" sqref="E5" xr:uid="{00000000-0002-0000-0900-000001000000}">
      <formula1>"JANVIER,FEVRIER,MARS,AVRIL,MAI,JUIN,JUILLET,AOUT,SEPTEMBRE,OCTOBRE,NOVEMBRE,DECEMBRE"</formula1>
    </dataValidation>
  </dataValidations>
  <pageMargins left="3.937007874015748E-2" right="3.937007874015748E-2" top="0.74803149606299213" bottom="0.74803149606299213" header="0.31496062992125984" footer="0.31496062992125984"/>
  <pageSetup paperSize="9" orientation="landscape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I60"/>
  <sheetViews>
    <sheetView topLeftCell="A28" workbookViewId="0">
      <selection activeCell="D23" sqref="D23"/>
    </sheetView>
  </sheetViews>
  <sheetFormatPr baseColWidth="10" defaultRowHeight="12.75" x14ac:dyDescent="0.2"/>
  <cols>
    <col min="1" max="1" width="9.7109375" customWidth="1"/>
    <col min="2" max="33" width="4" customWidth="1"/>
    <col min="34" max="34" width="5.140625" customWidth="1"/>
    <col min="35" max="35" width="3.85546875" customWidth="1"/>
  </cols>
  <sheetData>
    <row r="1" spans="1:35" ht="12.75" customHeight="1" x14ac:dyDescent="0.2">
      <c r="A1" t="s">
        <v>5</v>
      </c>
      <c r="C1" s="3"/>
      <c r="E1" s="12"/>
      <c r="F1" s="11"/>
      <c r="G1" s="11"/>
      <c r="H1" s="11"/>
    </row>
    <row r="2" spans="1:35" ht="12.75" customHeight="1" x14ac:dyDescent="0.2">
      <c r="A2" t="s">
        <v>4</v>
      </c>
      <c r="C2" s="4"/>
      <c r="E2" s="13"/>
      <c r="F2" s="11"/>
      <c r="G2" s="11"/>
      <c r="H2" s="11"/>
    </row>
    <row r="3" spans="1:35" ht="12.75" customHeight="1" x14ac:dyDescent="0.2">
      <c r="A3" t="s">
        <v>6</v>
      </c>
      <c r="C3" s="5"/>
      <c r="D3" s="1"/>
      <c r="E3" s="1"/>
      <c r="F3" s="540" t="s">
        <v>39</v>
      </c>
      <c r="G3" s="542"/>
      <c r="H3" s="540" t="s">
        <v>40</v>
      </c>
      <c r="I3" s="540"/>
      <c r="J3" s="540"/>
    </row>
    <row r="4" spans="1:35" ht="12.75" customHeight="1" x14ac:dyDescent="0.2">
      <c r="D4" s="1"/>
      <c r="E4" s="1"/>
      <c r="F4" s="541">
        <v>2020</v>
      </c>
      <c r="G4" s="542"/>
      <c r="H4" s="540">
        <v>6</v>
      </c>
      <c r="I4" s="540"/>
      <c r="J4" s="540"/>
      <c r="M4" s="534" t="str">
        <f>PROPER(TEXT(DATE($F$4,H$4,1),"mmmm"))</f>
        <v>Juin</v>
      </c>
      <c r="N4" s="535"/>
      <c r="O4" s="535"/>
      <c r="P4" s="535"/>
      <c r="Q4" s="535"/>
      <c r="R4" s="535"/>
      <c r="S4" s="536"/>
      <c r="W4" s="30"/>
    </row>
    <row r="5" spans="1:35" ht="12.75" customHeight="1" x14ac:dyDescent="0.2">
      <c r="D5" s="1"/>
      <c r="E5" s="1"/>
      <c r="F5" s="1"/>
      <c r="G5" s="1"/>
      <c r="H5" s="1"/>
      <c r="I5" s="1"/>
      <c r="J5" s="1"/>
      <c r="M5" s="537"/>
      <c r="N5" s="538"/>
      <c r="O5" s="538"/>
      <c r="P5" s="538"/>
      <c r="Q5" s="538"/>
      <c r="R5" s="538"/>
      <c r="S5" s="539"/>
    </row>
    <row r="6" spans="1:35" ht="12.75" customHeight="1" x14ac:dyDescent="0.2">
      <c r="D6" s="1"/>
      <c r="E6" s="1"/>
      <c r="F6" s="1"/>
      <c r="G6" s="1"/>
      <c r="H6" s="1"/>
      <c r="I6" s="1"/>
      <c r="J6" s="1"/>
    </row>
    <row r="7" spans="1:35" ht="12.75" customHeight="1" x14ac:dyDescent="0.2">
      <c r="C7" s="36">
        <f>DATE(F4,H4,1)</f>
        <v>43983</v>
      </c>
      <c r="D7" s="36">
        <f t="shared" ref="D7:S8" si="0">C7+1</f>
        <v>43984</v>
      </c>
      <c r="E7" s="36">
        <f t="shared" si="0"/>
        <v>43985</v>
      </c>
      <c r="F7" s="36">
        <f>E7+1</f>
        <v>43986</v>
      </c>
      <c r="G7" s="36">
        <f t="shared" ref="G7:V7" si="1">F7+1</f>
        <v>43987</v>
      </c>
      <c r="H7" s="36">
        <f t="shared" si="1"/>
        <v>43988</v>
      </c>
      <c r="I7" s="36">
        <f t="shared" si="1"/>
        <v>43989</v>
      </c>
      <c r="J7" s="36">
        <f t="shared" si="1"/>
        <v>43990</v>
      </c>
      <c r="K7" s="36">
        <f t="shared" si="1"/>
        <v>43991</v>
      </c>
      <c r="L7" s="36">
        <f t="shared" si="1"/>
        <v>43992</v>
      </c>
      <c r="M7" s="36">
        <f t="shared" si="1"/>
        <v>43993</v>
      </c>
      <c r="N7" s="36">
        <f t="shared" si="1"/>
        <v>43994</v>
      </c>
      <c r="O7" s="36">
        <f t="shared" si="1"/>
        <v>43995</v>
      </c>
      <c r="P7" s="36">
        <f t="shared" si="1"/>
        <v>43996</v>
      </c>
      <c r="Q7" s="36">
        <f t="shared" si="1"/>
        <v>43997</v>
      </c>
      <c r="R7" s="36">
        <f t="shared" si="1"/>
        <v>43998</v>
      </c>
      <c r="S7" s="36">
        <f t="shared" si="1"/>
        <v>43999</v>
      </c>
      <c r="T7" s="36">
        <f t="shared" si="1"/>
        <v>44000</v>
      </c>
      <c r="U7" s="36">
        <f t="shared" si="1"/>
        <v>44001</v>
      </c>
      <c r="V7" s="36">
        <f t="shared" si="1"/>
        <v>44002</v>
      </c>
      <c r="W7" s="36">
        <f t="shared" ref="T7:AD8" si="2">V7+1</f>
        <v>44003</v>
      </c>
      <c r="X7" s="36">
        <f t="shared" si="2"/>
        <v>44004</v>
      </c>
      <c r="Y7" s="36">
        <f t="shared" si="2"/>
        <v>44005</v>
      </c>
      <c r="Z7" s="36">
        <f t="shared" si="2"/>
        <v>44006</v>
      </c>
      <c r="AA7" s="36">
        <f t="shared" si="2"/>
        <v>44007</v>
      </c>
      <c r="AB7" s="36">
        <f t="shared" si="2"/>
        <v>44008</v>
      </c>
      <c r="AC7" s="36">
        <f t="shared" si="2"/>
        <v>44009</v>
      </c>
      <c r="AD7" s="36">
        <f t="shared" si="2"/>
        <v>44010</v>
      </c>
      <c r="AE7" s="36">
        <f t="shared" ref="AE7:AG8" si="3">IF(AD7="","",IF(MONTH(AD7+1)=MONTH(AD7),AD7+1,""))</f>
        <v>44011</v>
      </c>
      <c r="AF7" s="36">
        <f t="shared" si="3"/>
        <v>44012</v>
      </c>
      <c r="AG7" s="36" t="str">
        <f t="shared" si="3"/>
        <v/>
      </c>
    </row>
    <row r="8" spans="1:35" ht="24.95" customHeight="1" x14ac:dyDescent="0.2">
      <c r="A8" s="70" t="s">
        <v>41</v>
      </c>
      <c r="B8" s="83"/>
      <c r="C8" s="98">
        <f>DATE(F4,H4,1)</f>
        <v>43983</v>
      </c>
      <c r="D8" s="99">
        <f t="shared" si="0"/>
        <v>43984</v>
      </c>
      <c r="E8" s="99">
        <f t="shared" si="0"/>
        <v>43985</v>
      </c>
      <c r="F8" s="99">
        <f>E8+1</f>
        <v>43986</v>
      </c>
      <c r="G8" s="99">
        <f t="shared" si="0"/>
        <v>43987</v>
      </c>
      <c r="H8" s="99">
        <f t="shared" si="0"/>
        <v>43988</v>
      </c>
      <c r="I8" s="99">
        <f t="shared" si="0"/>
        <v>43989</v>
      </c>
      <c r="J8" s="100">
        <f t="shared" si="0"/>
        <v>43990</v>
      </c>
      <c r="K8" s="99">
        <f t="shared" si="0"/>
        <v>43991</v>
      </c>
      <c r="L8" s="99">
        <f t="shared" si="0"/>
        <v>43992</v>
      </c>
      <c r="M8" s="99">
        <f t="shared" si="0"/>
        <v>43993</v>
      </c>
      <c r="N8" s="99">
        <f t="shared" si="0"/>
        <v>43994</v>
      </c>
      <c r="O8" s="99">
        <f t="shared" si="0"/>
        <v>43995</v>
      </c>
      <c r="P8" s="99">
        <f t="shared" si="0"/>
        <v>43996</v>
      </c>
      <c r="Q8" s="99">
        <f t="shared" si="0"/>
        <v>43997</v>
      </c>
      <c r="R8" s="99">
        <f t="shared" si="0"/>
        <v>43998</v>
      </c>
      <c r="S8" s="99">
        <f t="shared" si="0"/>
        <v>43999</v>
      </c>
      <c r="T8" s="99">
        <f t="shared" si="2"/>
        <v>44000</v>
      </c>
      <c r="U8" s="99">
        <f t="shared" si="2"/>
        <v>44001</v>
      </c>
      <c r="V8" s="99">
        <f t="shared" si="2"/>
        <v>44002</v>
      </c>
      <c r="W8" s="100">
        <f t="shared" si="2"/>
        <v>44003</v>
      </c>
      <c r="X8" s="99">
        <f t="shared" si="2"/>
        <v>44004</v>
      </c>
      <c r="Y8" s="99">
        <f t="shared" si="2"/>
        <v>44005</v>
      </c>
      <c r="Z8" s="99">
        <f t="shared" si="2"/>
        <v>44006</v>
      </c>
      <c r="AA8" s="99">
        <f t="shared" si="2"/>
        <v>44007</v>
      </c>
      <c r="AB8" s="99">
        <f t="shared" si="2"/>
        <v>44008</v>
      </c>
      <c r="AC8" s="99">
        <f t="shared" si="2"/>
        <v>44009</v>
      </c>
      <c r="AD8" s="99">
        <f>AC8+1</f>
        <v>44010</v>
      </c>
      <c r="AE8" s="99">
        <f t="shared" si="3"/>
        <v>44011</v>
      </c>
      <c r="AF8" s="99">
        <f t="shared" si="3"/>
        <v>44012</v>
      </c>
      <c r="AG8" s="99" t="str">
        <f t="shared" si="3"/>
        <v/>
      </c>
      <c r="AH8" s="94"/>
      <c r="AI8" s="73"/>
    </row>
    <row r="9" spans="1:35" ht="24.95" customHeight="1" x14ac:dyDescent="0.2">
      <c r="A9" s="93" t="s">
        <v>61</v>
      </c>
      <c r="B9" s="69"/>
      <c r="C9" s="265"/>
      <c r="D9" s="102">
        <v>1</v>
      </c>
      <c r="E9" s="102"/>
      <c r="F9" s="102"/>
      <c r="G9" s="102"/>
      <c r="H9" s="102"/>
      <c r="I9" s="102"/>
      <c r="J9" s="102"/>
      <c r="K9" s="102"/>
      <c r="L9" s="102"/>
      <c r="M9" s="102">
        <v>2</v>
      </c>
      <c r="N9" s="102"/>
      <c r="O9" s="102"/>
      <c r="P9" s="102"/>
      <c r="Q9" s="102"/>
      <c r="R9" s="102"/>
      <c r="S9" s="102"/>
      <c r="T9" s="102"/>
      <c r="U9" s="102"/>
      <c r="V9" s="102"/>
      <c r="W9" s="102"/>
      <c r="X9" s="102"/>
      <c r="Y9" s="102">
        <v>1</v>
      </c>
      <c r="Z9" s="102"/>
      <c r="AA9" s="102"/>
      <c r="AB9" s="102"/>
      <c r="AC9" s="102"/>
      <c r="AD9" s="102"/>
      <c r="AE9" s="102">
        <v>0.5</v>
      </c>
      <c r="AF9" s="102">
        <v>1.5</v>
      </c>
      <c r="AG9" s="102"/>
      <c r="AH9" s="96">
        <f>SUM(C9:AG9)</f>
        <v>6</v>
      </c>
      <c r="AI9" s="73"/>
    </row>
    <row r="10" spans="1:35" ht="24.95" customHeight="1" x14ac:dyDescent="0.2">
      <c r="A10" s="97" t="s">
        <v>55</v>
      </c>
      <c r="B10" s="69"/>
      <c r="C10" s="265"/>
      <c r="D10" s="102">
        <v>1</v>
      </c>
      <c r="E10" s="102"/>
      <c r="F10" s="102"/>
      <c r="G10" s="102"/>
      <c r="H10" s="102"/>
      <c r="I10" s="102"/>
      <c r="J10" s="102"/>
      <c r="K10" s="102"/>
      <c r="L10" s="102">
        <v>-2</v>
      </c>
      <c r="M10" s="102"/>
      <c r="N10" s="102"/>
      <c r="O10" s="102"/>
      <c r="P10" s="102"/>
      <c r="Q10" s="102"/>
      <c r="R10" s="102"/>
      <c r="S10" s="102"/>
      <c r="T10" s="102"/>
      <c r="U10" s="102"/>
      <c r="V10" s="102"/>
      <c r="W10" s="102"/>
      <c r="X10" s="102"/>
      <c r="Y10" s="102">
        <v>1</v>
      </c>
      <c r="Z10" s="102"/>
      <c r="AA10" s="102"/>
      <c r="AB10" s="102"/>
      <c r="AC10" s="102"/>
      <c r="AD10" s="102"/>
      <c r="AE10" s="102">
        <v>0.5</v>
      </c>
      <c r="AF10" s="102">
        <v>0.5</v>
      </c>
      <c r="AG10" s="102"/>
      <c r="AH10" s="96">
        <f t="shared" ref="AH10:AH14" si="4">SUM(C10:AG10)</f>
        <v>1</v>
      </c>
      <c r="AI10" s="73"/>
    </row>
    <row r="11" spans="1:35" ht="24.95" customHeight="1" x14ac:dyDescent="0.2">
      <c r="A11" s="97" t="s">
        <v>57</v>
      </c>
      <c r="B11" s="69"/>
      <c r="C11" s="265"/>
      <c r="D11" s="102"/>
      <c r="E11" s="102"/>
      <c r="F11" s="102"/>
      <c r="G11" s="102"/>
      <c r="H11" s="102"/>
      <c r="I11" s="102"/>
      <c r="J11" s="102"/>
      <c r="K11" s="102"/>
      <c r="L11" s="102"/>
      <c r="M11" s="102"/>
      <c r="N11" s="102"/>
      <c r="O11" s="102"/>
      <c r="P11" s="102"/>
      <c r="Q11" s="102"/>
      <c r="R11" s="102"/>
      <c r="S11" s="102"/>
      <c r="T11" s="102"/>
      <c r="U11" s="102"/>
      <c r="V11" s="102"/>
      <c r="W11" s="102"/>
      <c r="X11" s="102"/>
      <c r="Y11" s="102"/>
      <c r="Z11" s="102"/>
      <c r="AA11" s="102"/>
      <c r="AB11" s="102"/>
      <c r="AC11" s="102"/>
      <c r="AD11" s="102"/>
      <c r="AE11" s="102">
        <v>0.5</v>
      </c>
      <c r="AF11" s="102"/>
      <c r="AG11" s="102"/>
      <c r="AH11" s="96">
        <f t="shared" si="4"/>
        <v>0.5</v>
      </c>
      <c r="AI11" s="73"/>
    </row>
    <row r="12" spans="1:35" ht="24.95" customHeight="1" x14ac:dyDescent="0.2">
      <c r="A12" s="93" t="s">
        <v>54</v>
      </c>
      <c r="B12" s="69"/>
      <c r="C12" s="265"/>
      <c r="D12" s="102">
        <v>1</v>
      </c>
      <c r="E12" s="102"/>
      <c r="F12" s="102"/>
      <c r="G12" s="102">
        <v>1</v>
      </c>
      <c r="H12" s="102"/>
      <c r="I12" s="102"/>
      <c r="J12" s="102"/>
      <c r="K12" s="102"/>
      <c r="L12" s="102"/>
      <c r="M12" s="102"/>
      <c r="N12" s="102">
        <v>1</v>
      </c>
      <c r="O12" s="102"/>
      <c r="P12" s="102"/>
      <c r="Q12" s="102"/>
      <c r="R12" s="102"/>
      <c r="S12" s="102"/>
      <c r="T12" s="102"/>
      <c r="U12" s="102">
        <v>1</v>
      </c>
      <c r="V12" s="102"/>
      <c r="W12" s="102"/>
      <c r="X12" s="102"/>
      <c r="Y12" s="102"/>
      <c r="Z12" s="102"/>
      <c r="AA12" s="102"/>
      <c r="AB12" s="102">
        <v>1</v>
      </c>
      <c r="AC12" s="102"/>
      <c r="AD12" s="102"/>
      <c r="AE12" s="102"/>
      <c r="AF12" s="102"/>
      <c r="AG12" s="102">
        <v>1</v>
      </c>
      <c r="AH12" s="96">
        <f t="shared" si="4"/>
        <v>6</v>
      </c>
      <c r="AI12" s="73"/>
    </row>
    <row r="13" spans="1:35" ht="24.95" customHeight="1" x14ac:dyDescent="0.2">
      <c r="A13" s="93" t="s">
        <v>60</v>
      </c>
      <c r="B13" s="69"/>
      <c r="C13" s="265"/>
      <c r="D13" s="102">
        <v>1</v>
      </c>
      <c r="E13" s="102"/>
      <c r="F13" s="102"/>
      <c r="G13" s="102"/>
      <c r="H13" s="102"/>
      <c r="I13" s="102"/>
      <c r="J13" s="102">
        <v>1</v>
      </c>
      <c r="K13" s="102"/>
      <c r="L13" s="102"/>
      <c r="M13" s="102"/>
      <c r="N13" s="102">
        <v>-1</v>
      </c>
      <c r="O13" s="102"/>
      <c r="P13" s="102"/>
      <c r="Q13" s="102"/>
      <c r="R13" s="102"/>
      <c r="S13" s="102"/>
      <c r="T13" s="102"/>
      <c r="U13" s="102"/>
      <c r="V13" s="102"/>
      <c r="W13" s="102"/>
      <c r="X13" s="102"/>
      <c r="Y13" s="102"/>
      <c r="Z13" s="102"/>
      <c r="AA13" s="102"/>
      <c r="AB13" s="102"/>
      <c r="AC13" s="102"/>
      <c r="AD13" s="102"/>
      <c r="AE13" s="102"/>
      <c r="AF13" s="102"/>
      <c r="AG13" s="102"/>
      <c r="AH13" s="96">
        <f t="shared" si="4"/>
        <v>1</v>
      </c>
      <c r="AI13" s="73"/>
    </row>
    <row r="14" spans="1:35" ht="24.95" customHeight="1" x14ac:dyDescent="0.2">
      <c r="A14" s="93" t="s">
        <v>62</v>
      </c>
      <c r="B14" s="69"/>
      <c r="C14" s="265"/>
      <c r="D14" s="102">
        <v>1</v>
      </c>
      <c r="E14" s="102"/>
      <c r="F14" s="102"/>
      <c r="G14" s="102"/>
      <c r="H14" s="102"/>
      <c r="I14" s="102"/>
      <c r="J14" s="102"/>
      <c r="K14" s="102">
        <v>1</v>
      </c>
      <c r="L14" s="102"/>
      <c r="M14" s="102"/>
      <c r="N14" s="102"/>
      <c r="O14" s="102"/>
      <c r="P14" s="102"/>
      <c r="Q14" s="102"/>
      <c r="R14" s="102"/>
      <c r="S14" s="102"/>
      <c r="T14" s="102"/>
      <c r="U14" s="102"/>
      <c r="V14" s="102"/>
      <c r="W14" s="102"/>
      <c r="X14" s="102">
        <v>1</v>
      </c>
      <c r="Y14" s="102">
        <v>2</v>
      </c>
      <c r="Z14" s="102"/>
      <c r="AA14" s="102"/>
      <c r="AB14" s="102"/>
      <c r="AC14" s="102"/>
      <c r="AD14" s="102"/>
      <c r="AE14" s="102"/>
      <c r="AF14" s="102"/>
      <c r="AG14" s="102"/>
      <c r="AH14" s="96">
        <f t="shared" si="4"/>
        <v>5</v>
      </c>
      <c r="AI14" s="73"/>
    </row>
    <row r="15" spans="1:35" ht="24.95" customHeight="1" x14ac:dyDescent="0.2">
      <c r="A15" s="71"/>
      <c r="B15" s="69"/>
      <c r="C15" s="265"/>
      <c r="D15" s="102"/>
      <c r="E15" s="102"/>
      <c r="F15" s="102"/>
      <c r="G15" s="102"/>
      <c r="H15" s="102"/>
      <c r="I15" s="102"/>
      <c r="J15" s="102"/>
      <c r="K15" s="102"/>
      <c r="L15" s="102"/>
      <c r="M15" s="102"/>
      <c r="N15" s="102"/>
      <c r="O15" s="102"/>
      <c r="P15" s="102"/>
      <c r="Q15" s="102"/>
      <c r="R15" s="102"/>
      <c r="S15" s="102"/>
      <c r="T15" s="102"/>
      <c r="U15" s="102"/>
      <c r="V15" s="102"/>
      <c r="W15" s="102"/>
      <c r="X15" s="102"/>
      <c r="Y15" s="102"/>
      <c r="Z15" s="102"/>
      <c r="AA15" s="102"/>
      <c r="AB15" s="102"/>
      <c r="AC15" s="102"/>
      <c r="AD15" s="102"/>
      <c r="AE15" s="102"/>
      <c r="AF15" s="102"/>
      <c r="AG15" s="102"/>
      <c r="AH15" s="96"/>
      <c r="AI15" s="73"/>
    </row>
    <row r="16" spans="1:35" ht="12" customHeight="1" x14ac:dyDescent="0.2">
      <c r="A16" s="40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  <c r="AG16" s="40"/>
      <c r="AH16" s="42"/>
      <c r="AI16" s="73"/>
    </row>
    <row r="17" spans="1:35" ht="7.5" customHeight="1" x14ac:dyDescent="0.2">
      <c r="A17" s="73"/>
      <c r="B17" s="73"/>
      <c r="AH17" s="43"/>
      <c r="AI17" s="73"/>
    </row>
    <row r="18" spans="1:35" x14ac:dyDescent="0.2">
      <c r="A18" s="73"/>
      <c r="B18" s="73"/>
      <c r="C18" s="1" t="s">
        <v>1</v>
      </c>
      <c r="D18" s="1"/>
      <c r="E18" s="1"/>
      <c r="F18" s="1" t="s">
        <v>51</v>
      </c>
      <c r="G18" s="1"/>
      <c r="H18" s="1" t="s">
        <v>52</v>
      </c>
      <c r="I18" s="1"/>
      <c r="J18" s="1"/>
      <c r="P18" s="1"/>
      <c r="Q18" s="1"/>
      <c r="R18" s="1"/>
      <c r="S18" s="1"/>
      <c r="AH18" s="43"/>
      <c r="AI18" s="73"/>
    </row>
    <row r="19" spans="1:35" ht="7.5" customHeight="1" x14ac:dyDescent="0.2">
      <c r="A19" s="73"/>
      <c r="B19" s="73"/>
      <c r="AH19" s="43"/>
      <c r="AI19" s="73"/>
    </row>
    <row r="20" spans="1:35" ht="20.25" customHeight="1" x14ac:dyDescent="0.2">
      <c r="A20" s="73"/>
      <c r="B20" s="73"/>
      <c r="C20" s="36">
        <f>DATE(F4,H4,1)</f>
        <v>43983</v>
      </c>
      <c r="D20" s="36">
        <f t="shared" ref="D20:E21" si="5">C20+1</f>
        <v>43984</v>
      </c>
      <c r="E20" s="36">
        <f t="shared" si="5"/>
        <v>43985</v>
      </c>
      <c r="F20" s="36">
        <f>E20+1</f>
        <v>43986</v>
      </c>
      <c r="G20" s="36">
        <f t="shared" ref="G20:V21" si="6">F20+1</f>
        <v>43987</v>
      </c>
      <c r="H20" s="36">
        <f t="shared" si="6"/>
        <v>43988</v>
      </c>
      <c r="I20" s="36">
        <f t="shared" si="6"/>
        <v>43989</v>
      </c>
      <c r="J20" s="36">
        <f t="shared" si="6"/>
        <v>43990</v>
      </c>
      <c r="K20" s="36">
        <f t="shared" si="6"/>
        <v>43991</v>
      </c>
      <c r="L20" s="36">
        <f t="shared" si="6"/>
        <v>43992</v>
      </c>
      <c r="M20" s="36">
        <f t="shared" si="6"/>
        <v>43993</v>
      </c>
      <c r="N20" s="36">
        <f t="shared" si="6"/>
        <v>43994</v>
      </c>
      <c r="O20" s="36">
        <f t="shared" si="6"/>
        <v>43995</v>
      </c>
      <c r="P20" s="36">
        <f t="shared" si="6"/>
        <v>43996</v>
      </c>
      <c r="Q20" s="36">
        <f t="shared" si="6"/>
        <v>43997</v>
      </c>
      <c r="R20" s="36">
        <f t="shared" si="6"/>
        <v>43998</v>
      </c>
      <c r="S20" s="36">
        <f t="shared" si="6"/>
        <v>43999</v>
      </c>
      <c r="T20" s="36">
        <f t="shared" si="6"/>
        <v>44000</v>
      </c>
      <c r="U20" s="36">
        <f t="shared" si="6"/>
        <v>44001</v>
      </c>
      <c r="V20" s="36">
        <f t="shared" si="6"/>
        <v>44002</v>
      </c>
      <c r="W20" s="36">
        <f t="shared" ref="W20:AD21" si="7">V20+1</f>
        <v>44003</v>
      </c>
      <c r="X20" s="36">
        <f t="shared" si="7"/>
        <v>44004</v>
      </c>
      <c r="Y20" s="36">
        <f t="shared" si="7"/>
        <v>44005</v>
      </c>
      <c r="Z20" s="36">
        <f t="shared" si="7"/>
        <v>44006</v>
      </c>
      <c r="AA20" s="36">
        <f t="shared" si="7"/>
        <v>44007</v>
      </c>
      <c r="AB20" s="36">
        <f t="shared" si="7"/>
        <v>44008</v>
      </c>
      <c r="AC20" s="36">
        <f t="shared" si="7"/>
        <v>44009</v>
      </c>
      <c r="AD20" s="36">
        <f t="shared" si="7"/>
        <v>44010</v>
      </c>
      <c r="AE20" s="36">
        <f t="shared" ref="AE20:AG21" si="8">IF(AD20="","",IF(MONTH(AD20+1)=MONTH(AD20),AD20+1,""))</f>
        <v>44011</v>
      </c>
      <c r="AF20" s="36">
        <f t="shared" si="8"/>
        <v>44012</v>
      </c>
      <c r="AG20" s="36" t="str">
        <f t="shared" si="8"/>
        <v/>
      </c>
      <c r="AH20" s="43"/>
      <c r="AI20" s="73"/>
    </row>
    <row r="21" spans="1:35" ht="20.25" customHeight="1" x14ac:dyDescent="0.2">
      <c r="A21" s="70" t="s">
        <v>41</v>
      </c>
      <c r="B21" s="41"/>
      <c r="C21" s="98">
        <f>DATE(F4,H4,1)</f>
        <v>43983</v>
      </c>
      <c r="D21" s="99">
        <f t="shared" si="5"/>
        <v>43984</v>
      </c>
      <c r="E21" s="99">
        <f t="shared" si="5"/>
        <v>43985</v>
      </c>
      <c r="F21" s="99">
        <f>E21+1</f>
        <v>43986</v>
      </c>
      <c r="G21" s="99">
        <f t="shared" si="6"/>
        <v>43987</v>
      </c>
      <c r="H21" s="99">
        <f t="shared" si="6"/>
        <v>43988</v>
      </c>
      <c r="I21" s="99">
        <f t="shared" si="6"/>
        <v>43989</v>
      </c>
      <c r="J21" s="100">
        <f t="shared" si="6"/>
        <v>43990</v>
      </c>
      <c r="K21" s="99">
        <f t="shared" si="6"/>
        <v>43991</v>
      </c>
      <c r="L21" s="99">
        <f t="shared" si="6"/>
        <v>43992</v>
      </c>
      <c r="M21" s="99">
        <f t="shared" si="6"/>
        <v>43993</v>
      </c>
      <c r="N21" s="99">
        <f t="shared" si="6"/>
        <v>43994</v>
      </c>
      <c r="O21" s="99">
        <f t="shared" si="6"/>
        <v>43995</v>
      </c>
      <c r="P21" s="99">
        <f t="shared" si="6"/>
        <v>43996</v>
      </c>
      <c r="Q21" s="99">
        <f t="shared" si="6"/>
        <v>43997</v>
      </c>
      <c r="R21" s="99">
        <f t="shared" si="6"/>
        <v>43998</v>
      </c>
      <c r="S21" s="99">
        <f t="shared" si="6"/>
        <v>43999</v>
      </c>
      <c r="T21" s="99">
        <f t="shared" si="6"/>
        <v>44000</v>
      </c>
      <c r="U21" s="99">
        <f t="shared" si="6"/>
        <v>44001</v>
      </c>
      <c r="V21" s="99">
        <f t="shared" si="6"/>
        <v>44002</v>
      </c>
      <c r="W21" s="100">
        <f t="shared" si="7"/>
        <v>44003</v>
      </c>
      <c r="X21" s="99">
        <f t="shared" si="7"/>
        <v>44004</v>
      </c>
      <c r="Y21" s="99">
        <f t="shared" si="7"/>
        <v>44005</v>
      </c>
      <c r="Z21" s="99">
        <f t="shared" si="7"/>
        <v>44006</v>
      </c>
      <c r="AA21" s="99">
        <f t="shared" si="7"/>
        <v>44007</v>
      </c>
      <c r="AB21" s="99">
        <f t="shared" si="7"/>
        <v>44008</v>
      </c>
      <c r="AC21" s="99">
        <f t="shared" si="7"/>
        <v>44009</v>
      </c>
      <c r="AD21" s="99">
        <f t="shared" si="7"/>
        <v>44010</v>
      </c>
      <c r="AE21" s="99">
        <f t="shared" si="8"/>
        <v>44011</v>
      </c>
      <c r="AF21" s="99">
        <f t="shared" si="8"/>
        <v>44012</v>
      </c>
      <c r="AG21" s="86" t="str">
        <f t="shared" si="8"/>
        <v/>
      </c>
      <c r="AH21" s="42"/>
      <c r="AI21" s="40"/>
    </row>
    <row r="22" spans="1:35" ht="24.95" customHeight="1" x14ac:dyDescent="0.2">
      <c r="A22" s="93" t="s">
        <v>61</v>
      </c>
      <c r="B22" s="184">
        <v>18</v>
      </c>
      <c r="C22" s="499">
        <v>1</v>
      </c>
      <c r="D22" s="105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211"/>
      <c r="R22" s="211"/>
      <c r="S22" s="105"/>
      <c r="T22" s="105"/>
      <c r="U22" s="287">
        <v>1</v>
      </c>
      <c r="V22" s="211"/>
      <c r="W22" s="211"/>
      <c r="X22" s="211"/>
      <c r="Y22" s="211"/>
      <c r="Z22" s="105"/>
      <c r="AA22" s="105"/>
      <c r="AB22" s="211"/>
      <c r="AC22" s="211"/>
      <c r="AD22" s="211"/>
      <c r="AE22" s="211"/>
      <c r="AF22" s="211"/>
      <c r="AG22" s="87"/>
      <c r="AH22" s="178">
        <f>SUM(C22:AG22)</f>
        <v>2</v>
      </c>
      <c r="AI22" s="178">
        <f>SUM(B22-AH22)</f>
        <v>16</v>
      </c>
    </row>
    <row r="23" spans="1:35" ht="24.95" customHeight="1" x14ac:dyDescent="0.2">
      <c r="A23" s="97" t="s">
        <v>55</v>
      </c>
      <c r="B23" s="184">
        <v>26</v>
      </c>
      <c r="C23" s="499">
        <v>1</v>
      </c>
      <c r="D23" s="212"/>
      <c r="E23" s="212"/>
      <c r="F23" s="212"/>
      <c r="G23" s="212"/>
      <c r="H23" s="212"/>
      <c r="I23" s="212"/>
      <c r="J23" s="212"/>
      <c r="K23" s="212"/>
      <c r="L23" s="211"/>
      <c r="M23" s="212"/>
      <c r="N23" s="212"/>
      <c r="O23" s="212"/>
      <c r="P23" s="212"/>
      <c r="Q23" s="212"/>
      <c r="R23" s="212"/>
      <c r="S23" s="212"/>
      <c r="T23" s="212"/>
      <c r="U23" s="212"/>
      <c r="V23" s="212"/>
      <c r="W23" s="212"/>
      <c r="X23" s="212"/>
      <c r="Y23" s="212"/>
      <c r="Z23" s="105"/>
      <c r="AA23" s="105"/>
      <c r="AB23" s="105"/>
      <c r="AC23" s="105"/>
      <c r="AD23" s="105"/>
      <c r="AE23" s="212"/>
      <c r="AF23" s="212"/>
      <c r="AG23" s="502"/>
      <c r="AH23" s="178">
        <f t="shared" ref="AH23:AH27" si="9">SUM(C23:AG23)</f>
        <v>1</v>
      </c>
      <c r="AI23" s="178">
        <f t="shared" ref="AI23:AI27" si="10">SUM(B23-AH23)</f>
        <v>25</v>
      </c>
    </row>
    <row r="24" spans="1:35" ht="24.95" customHeight="1" x14ac:dyDescent="0.2">
      <c r="A24" s="97" t="s">
        <v>57</v>
      </c>
      <c r="B24" s="184">
        <v>24</v>
      </c>
      <c r="C24" s="499">
        <v>1</v>
      </c>
      <c r="D24" s="297"/>
      <c r="E24" s="282"/>
      <c r="F24" s="282"/>
      <c r="G24" s="282"/>
      <c r="H24" s="282"/>
      <c r="I24" s="282"/>
      <c r="J24" s="105"/>
      <c r="K24" s="212"/>
      <c r="L24" s="211"/>
      <c r="M24" s="212"/>
      <c r="N24" s="212"/>
      <c r="O24" s="212"/>
      <c r="P24" s="212"/>
      <c r="Q24" s="212"/>
      <c r="R24" s="212"/>
      <c r="S24" s="212"/>
      <c r="T24" s="212"/>
      <c r="U24" s="212"/>
      <c r="V24" s="212"/>
      <c r="W24" s="212"/>
      <c r="X24" s="105"/>
      <c r="Y24" s="212"/>
      <c r="Z24" s="212"/>
      <c r="AA24" s="212"/>
      <c r="AB24" s="212"/>
      <c r="AC24" s="212"/>
      <c r="AD24" s="212"/>
      <c r="AE24" s="212"/>
      <c r="AF24" s="212"/>
      <c r="AG24" s="87"/>
      <c r="AH24" s="178">
        <f t="shared" si="9"/>
        <v>1</v>
      </c>
      <c r="AI24" s="178">
        <f t="shared" si="10"/>
        <v>23</v>
      </c>
    </row>
    <row r="25" spans="1:35" ht="24.95" customHeight="1" x14ac:dyDescent="0.2">
      <c r="A25" s="93" t="s">
        <v>54</v>
      </c>
      <c r="B25" s="184">
        <v>19</v>
      </c>
      <c r="C25" s="499">
        <v>1</v>
      </c>
      <c r="D25" s="105"/>
      <c r="E25" s="105"/>
      <c r="F25" s="105"/>
      <c r="G25" s="105"/>
      <c r="H25" s="105"/>
      <c r="I25" s="105"/>
      <c r="J25" s="287">
        <v>1</v>
      </c>
      <c r="K25" s="212"/>
      <c r="L25" s="211"/>
      <c r="M25" s="212"/>
      <c r="N25" s="212"/>
      <c r="O25" s="105"/>
      <c r="P25" s="105"/>
      <c r="Q25" s="105"/>
      <c r="R25" s="211"/>
      <c r="S25" s="211"/>
      <c r="T25" s="212"/>
      <c r="U25" s="212"/>
      <c r="V25" s="211"/>
      <c r="W25" s="211"/>
      <c r="X25" s="211"/>
      <c r="Y25" s="212"/>
      <c r="Z25" s="212"/>
      <c r="AA25" s="105"/>
      <c r="AB25" s="105"/>
      <c r="AC25" s="105"/>
      <c r="AD25" s="105"/>
      <c r="AE25" s="105"/>
      <c r="AF25" s="105"/>
      <c r="AG25" s="87"/>
      <c r="AH25" s="178">
        <f t="shared" si="9"/>
        <v>2</v>
      </c>
      <c r="AI25" s="178">
        <f t="shared" si="10"/>
        <v>17</v>
      </c>
    </row>
    <row r="26" spans="1:35" ht="24.95" customHeight="1" x14ac:dyDescent="0.2">
      <c r="A26" s="93" t="s">
        <v>60</v>
      </c>
      <c r="B26" s="184">
        <v>22</v>
      </c>
      <c r="C26" s="499">
        <v>1</v>
      </c>
      <c r="D26" s="212"/>
      <c r="E26" s="212"/>
      <c r="F26" s="105"/>
      <c r="G26" s="105"/>
      <c r="H26" s="212"/>
      <c r="I26" s="105"/>
      <c r="J26" s="105"/>
      <c r="K26" s="105"/>
      <c r="L26" s="211"/>
      <c r="M26" s="212"/>
      <c r="N26" s="212"/>
      <c r="O26" s="105"/>
      <c r="P26" s="105"/>
      <c r="Q26" s="287">
        <v>1</v>
      </c>
      <c r="R26" s="105"/>
      <c r="S26" s="212"/>
      <c r="T26" s="212"/>
      <c r="U26" s="212"/>
      <c r="V26" s="105"/>
      <c r="W26" s="105"/>
      <c r="X26" s="212"/>
      <c r="Y26" s="105"/>
      <c r="Z26" s="105"/>
      <c r="AA26" s="105"/>
      <c r="AB26" s="212"/>
      <c r="AC26" s="212"/>
      <c r="AD26" s="212"/>
      <c r="AE26" s="212"/>
      <c r="AF26" s="105"/>
      <c r="AG26" s="87"/>
      <c r="AH26" s="178">
        <f t="shared" si="9"/>
        <v>2</v>
      </c>
      <c r="AI26" s="178">
        <f t="shared" si="10"/>
        <v>20</v>
      </c>
    </row>
    <row r="27" spans="1:35" ht="24.95" customHeight="1" x14ac:dyDescent="0.2">
      <c r="A27" s="93" t="s">
        <v>62</v>
      </c>
      <c r="B27" s="184">
        <v>6</v>
      </c>
      <c r="C27" s="499">
        <v>1</v>
      </c>
      <c r="D27" s="105"/>
      <c r="E27" s="105"/>
      <c r="F27" s="105"/>
      <c r="G27" s="105"/>
      <c r="H27" s="105"/>
      <c r="I27" s="105"/>
      <c r="J27" s="105"/>
      <c r="K27" s="105"/>
      <c r="L27" s="105"/>
      <c r="M27" s="105"/>
      <c r="N27" s="105"/>
      <c r="O27" s="105"/>
      <c r="P27" s="105"/>
      <c r="Q27" s="105"/>
      <c r="R27" s="105"/>
      <c r="S27" s="105"/>
      <c r="T27" s="105"/>
      <c r="U27" s="105"/>
      <c r="V27" s="105"/>
      <c r="W27" s="105"/>
      <c r="X27" s="105"/>
      <c r="Y27" s="105"/>
      <c r="Z27" s="105"/>
      <c r="AA27" s="105"/>
      <c r="AB27" s="105"/>
      <c r="AC27" s="105"/>
      <c r="AD27" s="105"/>
      <c r="AE27" s="105"/>
      <c r="AF27" s="105"/>
      <c r="AG27" s="87"/>
      <c r="AH27" s="178">
        <f t="shared" si="9"/>
        <v>1</v>
      </c>
      <c r="AI27" s="178">
        <f t="shared" si="10"/>
        <v>5</v>
      </c>
    </row>
    <row r="28" spans="1:35" ht="24.95" customHeight="1" x14ac:dyDescent="0.2">
      <c r="A28" s="69"/>
      <c r="B28" s="184"/>
      <c r="C28" s="283"/>
      <c r="D28" s="105"/>
      <c r="E28" s="105"/>
      <c r="F28" s="105"/>
      <c r="G28" s="105"/>
      <c r="H28" s="105"/>
      <c r="I28" s="105"/>
      <c r="J28" s="212"/>
      <c r="K28" s="105"/>
      <c r="L28" s="105"/>
      <c r="M28" s="105"/>
      <c r="N28" s="105"/>
      <c r="O28" s="105"/>
      <c r="P28" s="105"/>
      <c r="Q28" s="105"/>
      <c r="R28" s="105"/>
      <c r="S28" s="105"/>
      <c r="T28" s="105"/>
      <c r="U28" s="105"/>
      <c r="V28" s="105"/>
      <c r="W28" s="105"/>
      <c r="X28" s="212"/>
      <c r="Y28" s="105"/>
      <c r="Z28" s="105"/>
      <c r="AA28" s="105"/>
      <c r="AB28" s="105"/>
      <c r="AC28" s="105"/>
      <c r="AD28" s="105"/>
      <c r="AE28" s="212"/>
      <c r="AF28" s="105"/>
      <c r="AG28" s="87"/>
      <c r="AH28" s="178"/>
      <c r="AI28" s="178"/>
    </row>
    <row r="29" spans="1:35" ht="12" customHeight="1" x14ac:dyDescent="0.2">
      <c r="A29" s="40"/>
      <c r="B29" s="40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38"/>
      <c r="AI29" s="40"/>
    </row>
    <row r="30" spans="1:35" x14ac:dyDescent="0.2">
      <c r="AH30" s="39"/>
      <c r="AI30" s="73"/>
    </row>
    <row r="31" spans="1:35" x14ac:dyDescent="0.2">
      <c r="AH31" s="39"/>
      <c r="AI31" s="73"/>
    </row>
    <row r="32" spans="1:35" x14ac:dyDescent="0.2">
      <c r="H32" s="35" t="s">
        <v>45</v>
      </c>
      <c r="AH32" s="39"/>
      <c r="AI32" s="73"/>
    </row>
    <row r="33" spans="1:35" x14ac:dyDescent="0.2">
      <c r="AH33" s="39"/>
      <c r="AI33" s="73"/>
    </row>
    <row r="34" spans="1:35" x14ac:dyDescent="0.2">
      <c r="AH34" s="39"/>
      <c r="AI34" s="73"/>
    </row>
    <row r="35" spans="1:35" x14ac:dyDescent="0.2">
      <c r="AH35" s="39"/>
      <c r="AI35" s="73"/>
    </row>
    <row r="36" spans="1:35" x14ac:dyDescent="0.2">
      <c r="AH36" s="39"/>
      <c r="AI36" s="73"/>
    </row>
    <row r="37" spans="1:35" x14ac:dyDescent="0.2">
      <c r="C37" s="1" t="s">
        <v>2</v>
      </c>
      <c r="AH37" s="39"/>
      <c r="AI37" s="73"/>
    </row>
    <row r="38" spans="1:35" x14ac:dyDescent="0.2">
      <c r="AH38" s="39"/>
      <c r="AI38" s="73"/>
    </row>
    <row r="39" spans="1:35" ht="20.85" customHeight="1" x14ac:dyDescent="0.2">
      <c r="C39" s="37">
        <f>DATE(F4,H4,1)</f>
        <v>43983</v>
      </c>
      <c r="D39" s="37">
        <f>C20+1</f>
        <v>43984</v>
      </c>
      <c r="E39" s="37">
        <f t="shared" ref="E39:AG39" si="11">D20+1</f>
        <v>43985</v>
      </c>
      <c r="F39" s="37">
        <f t="shared" si="11"/>
        <v>43986</v>
      </c>
      <c r="G39" s="37">
        <f t="shared" si="11"/>
        <v>43987</v>
      </c>
      <c r="H39" s="37">
        <f t="shared" si="11"/>
        <v>43988</v>
      </c>
      <c r="I39" s="37">
        <f t="shared" si="11"/>
        <v>43989</v>
      </c>
      <c r="J39" s="37">
        <f t="shared" si="11"/>
        <v>43990</v>
      </c>
      <c r="K39" s="37">
        <f t="shared" si="11"/>
        <v>43991</v>
      </c>
      <c r="L39" s="37">
        <f t="shared" si="11"/>
        <v>43992</v>
      </c>
      <c r="M39" s="37">
        <f t="shared" si="11"/>
        <v>43993</v>
      </c>
      <c r="N39" s="37">
        <f t="shared" si="11"/>
        <v>43994</v>
      </c>
      <c r="O39" s="37">
        <f t="shared" si="11"/>
        <v>43995</v>
      </c>
      <c r="P39" s="37">
        <f t="shared" si="11"/>
        <v>43996</v>
      </c>
      <c r="Q39" s="37">
        <f t="shared" si="11"/>
        <v>43997</v>
      </c>
      <c r="R39" s="37">
        <f t="shared" si="11"/>
        <v>43998</v>
      </c>
      <c r="S39" s="37">
        <f t="shared" si="11"/>
        <v>43999</v>
      </c>
      <c r="T39" s="37">
        <f t="shared" si="11"/>
        <v>44000</v>
      </c>
      <c r="U39" s="37">
        <f t="shared" si="11"/>
        <v>44001</v>
      </c>
      <c r="V39" s="37">
        <f t="shared" si="11"/>
        <v>44002</v>
      </c>
      <c r="W39" s="37">
        <f t="shared" si="11"/>
        <v>44003</v>
      </c>
      <c r="X39" s="37">
        <f t="shared" si="11"/>
        <v>44004</v>
      </c>
      <c r="Y39" s="37">
        <f t="shared" si="11"/>
        <v>44005</v>
      </c>
      <c r="Z39" s="37">
        <f t="shared" si="11"/>
        <v>44006</v>
      </c>
      <c r="AA39" s="37">
        <f t="shared" si="11"/>
        <v>44007</v>
      </c>
      <c r="AB39" s="37">
        <f t="shared" si="11"/>
        <v>44008</v>
      </c>
      <c r="AC39" s="37">
        <f t="shared" si="11"/>
        <v>44009</v>
      </c>
      <c r="AD39" s="37">
        <f t="shared" si="11"/>
        <v>44010</v>
      </c>
      <c r="AE39" s="37">
        <f t="shared" si="11"/>
        <v>44011</v>
      </c>
      <c r="AF39" s="37">
        <f t="shared" si="11"/>
        <v>44012</v>
      </c>
      <c r="AG39" s="37">
        <f t="shared" si="11"/>
        <v>44013</v>
      </c>
      <c r="AH39" s="39"/>
      <c r="AI39" s="73"/>
    </row>
    <row r="40" spans="1:35" ht="20.85" customHeight="1" x14ac:dyDescent="0.2">
      <c r="A40" s="41" t="s">
        <v>41</v>
      </c>
      <c r="B40" s="40"/>
      <c r="C40" s="107">
        <f>DATE(F4,H4,1)</f>
        <v>43983</v>
      </c>
      <c r="D40" s="108">
        <f>C40+1</f>
        <v>43984</v>
      </c>
      <c r="E40" s="108">
        <f t="shared" ref="E40:AD40" si="12">D40+1</f>
        <v>43985</v>
      </c>
      <c r="F40" s="108">
        <f t="shared" si="12"/>
        <v>43986</v>
      </c>
      <c r="G40" s="108">
        <f t="shared" si="12"/>
        <v>43987</v>
      </c>
      <c r="H40" s="108">
        <f t="shared" si="12"/>
        <v>43988</v>
      </c>
      <c r="I40" s="108">
        <f t="shared" si="12"/>
        <v>43989</v>
      </c>
      <c r="J40" s="108">
        <f t="shared" si="12"/>
        <v>43990</v>
      </c>
      <c r="K40" s="108">
        <f t="shared" si="12"/>
        <v>43991</v>
      </c>
      <c r="L40" s="108">
        <f t="shared" si="12"/>
        <v>43992</v>
      </c>
      <c r="M40" s="108">
        <f t="shared" si="12"/>
        <v>43993</v>
      </c>
      <c r="N40" s="108">
        <f t="shared" si="12"/>
        <v>43994</v>
      </c>
      <c r="O40" s="108">
        <f t="shared" si="12"/>
        <v>43995</v>
      </c>
      <c r="P40" s="108">
        <f t="shared" si="12"/>
        <v>43996</v>
      </c>
      <c r="Q40" s="108">
        <f t="shared" si="12"/>
        <v>43997</v>
      </c>
      <c r="R40" s="108">
        <f t="shared" si="12"/>
        <v>43998</v>
      </c>
      <c r="S40" s="108">
        <f t="shared" si="12"/>
        <v>43999</v>
      </c>
      <c r="T40" s="108">
        <f t="shared" si="12"/>
        <v>44000</v>
      </c>
      <c r="U40" s="108">
        <f t="shared" si="12"/>
        <v>44001</v>
      </c>
      <c r="V40" s="108">
        <f t="shared" si="12"/>
        <v>44002</v>
      </c>
      <c r="W40" s="108">
        <f t="shared" si="12"/>
        <v>44003</v>
      </c>
      <c r="X40" s="108">
        <f t="shared" si="12"/>
        <v>44004</v>
      </c>
      <c r="Y40" s="108">
        <f t="shared" si="12"/>
        <v>44005</v>
      </c>
      <c r="Z40" s="108">
        <f t="shared" si="12"/>
        <v>44006</v>
      </c>
      <c r="AA40" s="108">
        <f t="shared" si="12"/>
        <v>44007</v>
      </c>
      <c r="AB40" s="108">
        <f t="shared" si="12"/>
        <v>44008</v>
      </c>
      <c r="AC40" s="108">
        <f t="shared" si="12"/>
        <v>44009</v>
      </c>
      <c r="AD40" s="108">
        <f t="shared" si="12"/>
        <v>44010</v>
      </c>
      <c r="AE40" s="99">
        <f>IF(AD40="","",IF(MONTH(AD40+1)=MONTH(AD40),AD40+1,""))</f>
        <v>44011</v>
      </c>
      <c r="AF40" s="99">
        <f t="shared" ref="AF40:AG40" si="13">IF(AE40="","",IF(MONTH(AE40+1)=MONTH(AE40),AE40+1,""))</f>
        <v>44012</v>
      </c>
      <c r="AG40" s="99" t="str">
        <f t="shared" si="13"/>
        <v/>
      </c>
      <c r="AH40" s="42"/>
      <c r="AI40" s="73"/>
    </row>
    <row r="41" spans="1:35" ht="24.95" customHeight="1" x14ac:dyDescent="0.2">
      <c r="A41" s="97" t="s">
        <v>3</v>
      </c>
      <c r="B41" s="69"/>
      <c r="C41" s="265"/>
      <c r="D41" s="102">
        <v>1</v>
      </c>
      <c r="E41" s="102">
        <v>1</v>
      </c>
      <c r="F41" s="102">
        <v>1</v>
      </c>
      <c r="G41" s="102">
        <v>1</v>
      </c>
      <c r="H41" s="102"/>
      <c r="I41" s="102"/>
      <c r="J41" s="102">
        <v>1</v>
      </c>
      <c r="K41" s="102"/>
      <c r="L41" s="102">
        <v>1</v>
      </c>
      <c r="M41" s="102">
        <v>1</v>
      </c>
      <c r="N41" s="102">
        <v>1</v>
      </c>
      <c r="O41" s="102"/>
      <c r="P41" s="102"/>
      <c r="Q41" s="102">
        <v>1</v>
      </c>
      <c r="R41" s="102">
        <v>1</v>
      </c>
      <c r="S41" s="102">
        <v>1</v>
      </c>
      <c r="T41" s="102">
        <v>1</v>
      </c>
      <c r="U41" s="102">
        <v>1</v>
      </c>
      <c r="V41" s="102"/>
      <c r="W41" s="102"/>
      <c r="X41" s="102">
        <v>1</v>
      </c>
      <c r="Y41" s="102">
        <v>1</v>
      </c>
      <c r="Z41" s="102">
        <v>1</v>
      </c>
      <c r="AA41" s="102">
        <v>1</v>
      </c>
      <c r="AB41" s="102">
        <v>1</v>
      </c>
      <c r="AC41" s="102"/>
      <c r="AD41" s="102"/>
      <c r="AE41" s="102"/>
      <c r="AF41" s="102"/>
      <c r="AG41" s="102"/>
      <c r="AH41" s="41">
        <f>SUM(C41:AG41)</f>
        <v>18</v>
      </c>
      <c r="AI41" s="73"/>
    </row>
    <row r="42" spans="1:35" ht="24.95" customHeight="1" x14ac:dyDescent="0.2">
      <c r="A42" s="97" t="s">
        <v>56</v>
      </c>
      <c r="B42" s="69"/>
      <c r="C42" s="265"/>
      <c r="D42" s="102">
        <v>1</v>
      </c>
      <c r="E42" s="102">
        <v>1</v>
      </c>
      <c r="F42" s="102">
        <v>1</v>
      </c>
      <c r="G42" s="102">
        <v>1</v>
      </c>
      <c r="H42" s="102"/>
      <c r="I42" s="102"/>
      <c r="J42" s="102">
        <v>1</v>
      </c>
      <c r="K42" s="102"/>
      <c r="L42" s="102">
        <v>1</v>
      </c>
      <c r="M42" s="102">
        <v>1</v>
      </c>
      <c r="N42" s="102">
        <v>1</v>
      </c>
      <c r="O42" s="102"/>
      <c r="P42" s="102"/>
      <c r="Q42" s="102">
        <v>1</v>
      </c>
      <c r="R42" s="102">
        <v>1</v>
      </c>
      <c r="S42" s="102">
        <v>1</v>
      </c>
      <c r="T42" s="102">
        <v>1</v>
      </c>
      <c r="U42" s="102">
        <v>1</v>
      </c>
      <c r="V42" s="102"/>
      <c r="W42" s="102"/>
      <c r="X42" s="102">
        <v>1</v>
      </c>
      <c r="Y42" s="102">
        <v>1</v>
      </c>
      <c r="Z42" s="102">
        <v>1</v>
      </c>
      <c r="AA42" s="102">
        <v>1</v>
      </c>
      <c r="AB42" s="102">
        <v>1</v>
      </c>
      <c r="AC42" s="102"/>
      <c r="AD42" s="102"/>
      <c r="AE42" s="102">
        <v>1</v>
      </c>
      <c r="AF42" s="102">
        <v>1</v>
      </c>
      <c r="AG42" s="102"/>
      <c r="AH42" s="41">
        <f t="shared" ref="AH42:AH44" si="14">SUM(C42:AG42)</f>
        <v>20</v>
      </c>
      <c r="AI42" s="73"/>
    </row>
    <row r="43" spans="1:35" ht="24.95" customHeight="1" x14ac:dyDescent="0.2">
      <c r="A43" s="97" t="s">
        <v>59</v>
      </c>
      <c r="B43" s="69"/>
      <c r="C43" s="265"/>
      <c r="D43" s="102">
        <v>1</v>
      </c>
      <c r="E43" s="102">
        <v>1</v>
      </c>
      <c r="F43" s="102">
        <v>1</v>
      </c>
      <c r="G43" s="102">
        <v>1</v>
      </c>
      <c r="H43" s="102"/>
      <c r="I43" s="102"/>
      <c r="J43" s="102"/>
      <c r="K43" s="102">
        <v>1</v>
      </c>
      <c r="L43" s="102"/>
      <c r="M43" s="102">
        <v>1</v>
      </c>
      <c r="N43" s="102">
        <v>1</v>
      </c>
      <c r="O43" s="102"/>
      <c r="P43" s="102"/>
      <c r="Q43" s="102">
        <v>1</v>
      </c>
      <c r="R43" s="102">
        <v>1</v>
      </c>
      <c r="S43" s="102">
        <v>1</v>
      </c>
      <c r="T43" s="102">
        <v>1</v>
      </c>
      <c r="U43" s="102">
        <v>1</v>
      </c>
      <c r="V43" s="102"/>
      <c r="W43" s="102"/>
      <c r="X43" s="102">
        <v>1</v>
      </c>
      <c r="Y43" s="102">
        <v>1</v>
      </c>
      <c r="Z43" s="102">
        <v>1</v>
      </c>
      <c r="AA43" s="102">
        <v>1</v>
      </c>
      <c r="AB43" s="102">
        <v>1</v>
      </c>
      <c r="AC43" s="102"/>
      <c r="AD43" s="102"/>
      <c r="AE43" s="102">
        <v>1</v>
      </c>
      <c r="AF43" s="102">
        <v>1</v>
      </c>
      <c r="AG43" s="102"/>
      <c r="AH43" s="41">
        <f t="shared" si="14"/>
        <v>19</v>
      </c>
      <c r="AI43" s="73"/>
    </row>
    <row r="44" spans="1:35" ht="24.75" customHeight="1" x14ac:dyDescent="0.2">
      <c r="A44" s="129" t="s">
        <v>63</v>
      </c>
      <c r="B44" s="81"/>
      <c r="C44" s="324"/>
      <c r="D44" s="322">
        <v>1</v>
      </c>
      <c r="E44" s="322">
        <v>1</v>
      </c>
      <c r="F44" s="322">
        <v>1</v>
      </c>
      <c r="G44" s="322">
        <v>1</v>
      </c>
      <c r="H44" s="322"/>
      <c r="I44" s="322"/>
      <c r="J44" s="322">
        <v>1</v>
      </c>
      <c r="K44" s="322"/>
      <c r="L44" s="322"/>
      <c r="M44" s="322"/>
      <c r="N44" s="322"/>
      <c r="O44" s="322"/>
      <c r="P44" s="322"/>
      <c r="Q44" s="322">
        <v>1</v>
      </c>
      <c r="R44" s="322">
        <v>1</v>
      </c>
      <c r="S44" s="322">
        <v>1</v>
      </c>
      <c r="T44" s="322">
        <v>1</v>
      </c>
      <c r="U44" s="322">
        <v>1</v>
      </c>
      <c r="V44" s="322"/>
      <c r="W44" s="322"/>
      <c r="X44" s="322">
        <v>1</v>
      </c>
      <c r="Y44" s="322"/>
      <c r="Z44" s="322">
        <v>1</v>
      </c>
      <c r="AA44" s="322">
        <v>1</v>
      </c>
      <c r="AB44" s="322">
        <v>1</v>
      </c>
      <c r="AC44" s="322"/>
      <c r="AD44" s="322"/>
      <c r="AE44" s="322">
        <v>1</v>
      </c>
      <c r="AF44" s="322">
        <v>1</v>
      </c>
      <c r="AG44" s="322"/>
      <c r="AH44" s="327">
        <f t="shared" si="14"/>
        <v>16</v>
      </c>
      <c r="AI44" s="73"/>
    </row>
    <row r="45" spans="1:35" ht="12" customHeight="1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42"/>
      <c r="AI45" s="73"/>
    </row>
    <row r="46" spans="1:35" x14ac:dyDescent="0.2">
      <c r="C46" s="1" t="s">
        <v>1</v>
      </c>
      <c r="D46" s="1"/>
      <c r="E46" s="1"/>
      <c r="P46" s="1"/>
      <c r="Q46" s="1"/>
      <c r="R46" s="1"/>
      <c r="S46" s="1"/>
      <c r="AH46" s="43"/>
      <c r="AI46" s="73"/>
    </row>
    <row r="47" spans="1:35" x14ac:dyDescent="0.2">
      <c r="AH47" s="43"/>
      <c r="AI47" s="73"/>
    </row>
    <row r="48" spans="1:35" ht="20.85" customHeight="1" x14ac:dyDescent="0.2"/>
    <row r="49" spans="1:35" s="243" customFormat="1" ht="20.85" customHeight="1" x14ac:dyDescent="0.2">
      <c r="C49" s="37">
        <f>DATE(F4,H4,1)</f>
        <v>43983</v>
      </c>
      <c r="D49" s="37">
        <f t="shared" ref="D49:AG49" si="15">C49+1</f>
        <v>43984</v>
      </c>
      <c r="E49" s="37">
        <f t="shared" si="15"/>
        <v>43985</v>
      </c>
      <c r="F49" s="37">
        <f t="shared" si="15"/>
        <v>43986</v>
      </c>
      <c r="G49" s="37">
        <f t="shared" si="15"/>
        <v>43987</v>
      </c>
      <c r="H49" s="37">
        <f t="shared" si="15"/>
        <v>43988</v>
      </c>
      <c r="I49" s="37">
        <f t="shared" si="15"/>
        <v>43989</v>
      </c>
      <c r="J49" s="37">
        <f t="shared" si="15"/>
        <v>43990</v>
      </c>
      <c r="K49" s="37">
        <f t="shared" si="15"/>
        <v>43991</v>
      </c>
      <c r="L49" s="37">
        <f t="shared" si="15"/>
        <v>43992</v>
      </c>
      <c r="M49" s="37">
        <f t="shared" si="15"/>
        <v>43993</v>
      </c>
      <c r="N49" s="37">
        <f t="shared" si="15"/>
        <v>43994</v>
      </c>
      <c r="O49" s="37">
        <f t="shared" si="15"/>
        <v>43995</v>
      </c>
      <c r="P49" s="37">
        <f t="shared" si="15"/>
        <v>43996</v>
      </c>
      <c r="Q49" s="37">
        <f t="shared" si="15"/>
        <v>43997</v>
      </c>
      <c r="R49" s="37">
        <f t="shared" si="15"/>
        <v>43998</v>
      </c>
      <c r="S49" s="37">
        <f t="shared" si="15"/>
        <v>43999</v>
      </c>
      <c r="T49" s="37">
        <f t="shared" si="15"/>
        <v>44000</v>
      </c>
      <c r="U49" s="37">
        <f t="shared" si="15"/>
        <v>44001</v>
      </c>
      <c r="V49" s="37">
        <f t="shared" si="15"/>
        <v>44002</v>
      </c>
      <c r="W49" s="37">
        <f t="shared" si="15"/>
        <v>44003</v>
      </c>
      <c r="X49" s="37">
        <f t="shared" si="15"/>
        <v>44004</v>
      </c>
      <c r="Y49" s="37">
        <f t="shared" si="15"/>
        <v>44005</v>
      </c>
      <c r="Z49" s="37">
        <f t="shared" si="15"/>
        <v>44006</v>
      </c>
      <c r="AA49" s="37">
        <f t="shared" si="15"/>
        <v>44007</v>
      </c>
      <c r="AB49" s="37">
        <f t="shared" si="15"/>
        <v>44008</v>
      </c>
      <c r="AC49" s="37">
        <f t="shared" si="15"/>
        <v>44009</v>
      </c>
      <c r="AD49" s="37">
        <f t="shared" si="15"/>
        <v>44010</v>
      </c>
      <c r="AE49" s="37">
        <f t="shared" si="15"/>
        <v>44011</v>
      </c>
      <c r="AF49" s="37">
        <f t="shared" si="15"/>
        <v>44012</v>
      </c>
      <c r="AG49" s="37">
        <f t="shared" si="15"/>
        <v>44013</v>
      </c>
      <c r="AH49" s="44"/>
      <c r="AI49" s="73"/>
    </row>
    <row r="50" spans="1:35" ht="20.85" customHeight="1" x14ac:dyDescent="0.2">
      <c r="A50" s="41" t="s">
        <v>41</v>
      </c>
      <c r="B50" s="40"/>
      <c r="C50" s="84">
        <f>DATE(F4,H4,1)</f>
        <v>43983</v>
      </c>
      <c r="D50" s="85">
        <f>C50+1</f>
        <v>43984</v>
      </c>
      <c r="E50" s="85">
        <f t="shared" ref="E50:AD50" si="16">D50+1</f>
        <v>43985</v>
      </c>
      <c r="F50" s="85">
        <f t="shared" si="16"/>
        <v>43986</v>
      </c>
      <c r="G50" s="85">
        <f t="shared" si="16"/>
        <v>43987</v>
      </c>
      <c r="H50" s="85">
        <f t="shared" si="16"/>
        <v>43988</v>
      </c>
      <c r="I50" s="85">
        <f t="shared" si="16"/>
        <v>43989</v>
      </c>
      <c r="J50" s="85">
        <f t="shared" si="16"/>
        <v>43990</v>
      </c>
      <c r="K50" s="85">
        <f t="shared" si="16"/>
        <v>43991</v>
      </c>
      <c r="L50" s="85">
        <f t="shared" si="16"/>
        <v>43992</v>
      </c>
      <c r="M50" s="85">
        <f t="shared" si="16"/>
        <v>43993</v>
      </c>
      <c r="N50" s="85">
        <f t="shared" si="16"/>
        <v>43994</v>
      </c>
      <c r="O50" s="85">
        <f t="shared" si="16"/>
        <v>43995</v>
      </c>
      <c r="P50" s="85">
        <f t="shared" si="16"/>
        <v>43996</v>
      </c>
      <c r="Q50" s="85">
        <f t="shared" si="16"/>
        <v>43997</v>
      </c>
      <c r="R50" s="85">
        <f t="shared" si="16"/>
        <v>43998</v>
      </c>
      <c r="S50" s="85">
        <f t="shared" si="16"/>
        <v>43999</v>
      </c>
      <c r="T50" s="85">
        <f t="shared" si="16"/>
        <v>44000</v>
      </c>
      <c r="U50" s="85">
        <f t="shared" si="16"/>
        <v>44001</v>
      </c>
      <c r="V50" s="85">
        <f t="shared" si="16"/>
        <v>44002</v>
      </c>
      <c r="W50" s="85">
        <f t="shared" si="16"/>
        <v>44003</v>
      </c>
      <c r="X50" s="85">
        <f t="shared" si="16"/>
        <v>44004</v>
      </c>
      <c r="Y50" s="85">
        <f t="shared" si="16"/>
        <v>44005</v>
      </c>
      <c r="Z50" s="85">
        <f t="shared" si="16"/>
        <v>44006</v>
      </c>
      <c r="AA50" s="85">
        <f t="shared" si="16"/>
        <v>44007</v>
      </c>
      <c r="AB50" s="85">
        <f t="shared" si="16"/>
        <v>44008</v>
      </c>
      <c r="AC50" s="85">
        <f t="shared" si="16"/>
        <v>44009</v>
      </c>
      <c r="AD50" s="85">
        <f t="shared" si="16"/>
        <v>44010</v>
      </c>
      <c r="AE50" s="86">
        <f>IF(AD50="","",IF(MONTH(AD50+1)=MONTH(AD50),AD50+1,""))</f>
        <v>44011</v>
      </c>
      <c r="AF50" s="86">
        <f t="shared" ref="AF50:AG50" si="17">IF(AE50="","",IF(MONTH(AE50+1)=MONTH(AE50),AE50+1,""))</f>
        <v>44012</v>
      </c>
      <c r="AG50" s="86" t="str">
        <f t="shared" si="17"/>
        <v/>
      </c>
      <c r="AH50" s="42"/>
      <c r="AI50" s="40"/>
    </row>
    <row r="51" spans="1:35" ht="24.95" customHeight="1" x14ac:dyDescent="0.2">
      <c r="A51" s="97" t="s">
        <v>3</v>
      </c>
      <c r="B51" s="198">
        <v>25</v>
      </c>
      <c r="C51" s="500">
        <v>1</v>
      </c>
      <c r="D51" s="125"/>
      <c r="E51" s="125"/>
      <c r="F51" s="125"/>
      <c r="G51" s="125"/>
      <c r="H51" s="125"/>
      <c r="I51" s="287"/>
      <c r="J51" s="125"/>
      <c r="K51" s="105"/>
      <c r="L51" s="268"/>
      <c r="M51" s="125"/>
      <c r="N51" s="125"/>
      <c r="O51" s="125"/>
      <c r="P51" s="125"/>
      <c r="Q51" s="105"/>
      <c r="R51" s="105"/>
      <c r="S51" s="105"/>
      <c r="T51" s="105"/>
      <c r="U51" s="105"/>
      <c r="V51" s="105"/>
      <c r="W51" s="105"/>
      <c r="X51" s="105"/>
      <c r="Y51" s="125"/>
      <c r="Z51" s="125"/>
      <c r="AA51" s="125"/>
      <c r="AB51" s="125"/>
      <c r="AC51" s="125"/>
      <c r="AD51" s="125"/>
      <c r="AE51" s="289"/>
      <c r="AF51" s="289"/>
      <c r="AG51" s="125"/>
      <c r="AH51" s="96">
        <f>SUM(C51:AG51)</f>
        <v>1</v>
      </c>
      <c r="AI51" s="178">
        <f>SUM(B51-AH51)</f>
        <v>24</v>
      </c>
    </row>
    <row r="52" spans="1:35" ht="24.95" customHeight="1" x14ac:dyDescent="0.2">
      <c r="A52" s="97" t="s">
        <v>56</v>
      </c>
      <c r="B52" s="198">
        <v>25</v>
      </c>
      <c r="C52" s="500">
        <v>1</v>
      </c>
      <c r="D52" s="300"/>
      <c r="E52" s="275"/>
      <c r="F52" s="275"/>
      <c r="G52" s="275"/>
      <c r="H52" s="275"/>
      <c r="I52" s="275"/>
      <c r="J52" s="275"/>
      <c r="K52" s="309"/>
      <c r="L52" s="300"/>
      <c r="M52" s="275"/>
      <c r="N52" s="275"/>
      <c r="O52" s="275"/>
      <c r="P52" s="275"/>
      <c r="Q52" s="275"/>
      <c r="R52" s="300"/>
      <c r="S52" s="275"/>
      <c r="T52" s="275"/>
      <c r="U52" s="275"/>
      <c r="V52" s="275"/>
      <c r="W52" s="275"/>
      <c r="X52" s="275"/>
      <c r="Y52" s="300"/>
      <c r="Z52" s="275"/>
      <c r="AA52" s="275"/>
      <c r="AB52" s="275"/>
      <c r="AC52" s="275"/>
      <c r="AD52" s="275"/>
      <c r="AE52" s="300"/>
      <c r="AF52" s="300"/>
      <c r="AG52" s="126"/>
      <c r="AH52" s="96">
        <f t="shared" ref="AH52:AH54" si="18">SUM(C52:AG52)</f>
        <v>1</v>
      </c>
      <c r="AI52" s="178">
        <f t="shared" ref="AI52:AI54" si="19">SUM(B52-AH52)</f>
        <v>24</v>
      </c>
    </row>
    <row r="53" spans="1:35" ht="24.75" customHeight="1" x14ac:dyDescent="0.2">
      <c r="A53" s="97" t="s">
        <v>59</v>
      </c>
      <c r="B53" s="198">
        <v>21</v>
      </c>
      <c r="C53" s="500">
        <v>1</v>
      </c>
      <c r="D53" s="275"/>
      <c r="E53" s="275"/>
      <c r="F53" s="293"/>
      <c r="G53" s="293"/>
      <c r="H53" s="275"/>
      <c r="I53" s="293"/>
      <c r="J53" s="293"/>
      <c r="K53" s="275"/>
      <c r="L53" s="296">
        <v>1</v>
      </c>
      <c r="M53" s="293"/>
      <c r="N53" s="293"/>
      <c r="O53" s="275"/>
      <c r="P53" s="293"/>
      <c r="Q53" s="293"/>
      <c r="R53" s="275"/>
      <c r="S53" s="275"/>
      <c r="T53" s="293"/>
      <c r="U53" s="293"/>
      <c r="V53" s="275"/>
      <c r="W53" s="293"/>
      <c r="X53" s="293"/>
      <c r="Y53" s="275"/>
      <c r="Z53" s="275"/>
      <c r="AA53" s="293"/>
      <c r="AB53" s="268"/>
      <c r="AC53" s="316"/>
      <c r="AD53" s="317"/>
      <c r="AE53" s="293"/>
      <c r="AF53" s="126"/>
      <c r="AG53" s="126"/>
      <c r="AH53" s="96">
        <f t="shared" si="18"/>
        <v>2</v>
      </c>
      <c r="AI53" s="178">
        <f t="shared" si="19"/>
        <v>19</v>
      </c>
    </row>
    <row r="54" spans="1:35" ht="24.75" customHeight="1" x14ac:dyDescent="0.2">
      <c r="A54" s="128" t="s">
        <v>63</v>
      </c>
      <c r="B54" s="198">
        <v>12</v>
      </c>
      <c r="C54" s="501">
        <v>1</v>
      </c>
      <c r="D54" s="350"/>
      <c r="E54" s="350"/>
      <c r="F54" s="336"/>
      <c r="G54" s="336"/>
      <c r="H54" s="350"/>
      <c r="I54" s="336"/>
      <c r="J54" s="336"/>
      <c r="K54" s="350"/>
      <c r="L54" s="503"/>
      <c r="M54" s="504"/>
      <c r="N54" s="504"/>
      <c r="O54" s="350"/>
      <c r="P54" s="336"/>
      <c r="Q54" s="336"/>
      <c r="R54" s="350"/>
      <c r="S54" s="350"/>
      <c r="T54" s="336"/>
      <c r="U54" s="336"/>
      <c r="V54" s="350"/>
      <c r="W54" s="336"/>
      <c r="X54" s="336"/>
      <c r="Y54" s="350"/>
      <c r="Z54" s="350"/>
      <c r="AA54" s="336"/>
      <c r="AB54" s="336"/>
      <c r="AC54" s="350"/>
      <c r="AD54" s="336"/>
      <c r="AE54" s="336"/>
      <c r="AF54" s="356"/>
      <c r="AG54" s="356"/>
      <c r="AH54" s="96">
        <f t="shared" si="18"/>
        <v>1</v>
      </c>
      <c r="AI54" s="178">
        <f t="shared" si="19"/>
        <v>11</v>
      </c>
    </row>
    <row r="55" spans="1:35" x14ac:dyDescent="0.2">
      <c r="A55" s="2"/>
      <c r="B55" s="2"/>
      <c r="C55" s="94"/>
      <c r="D55" s="94"/>
      <c r="E55" s="94"/>
      <c r="F55" s="94"/>
      <c r="G55" s="94"/>
      <c r="H55" s="94"/>
      <c r="I55" s="94"/>
      <c r="J55" s="94"/>
      <c r="K55" s="94"/>
      <c r="L55" s="94"/>
      <c r="M55" s="94"/>
      <c r="N55" s="94"/>
      <c r="O55" s="94"/>
      <c r="P55" s="94"/>
      <c r="Q55" s="94"/>
      <c r="R55" s="94"/>
      <c r="S55" s="94"/>
      <c r="T55" s="94"/>
      <c r="U55" s="94"/>
      <c r="V55" s="94"/>
      <c r="W55" s="94"/>
      <c r="X55" s="94"/>
      <c r="Y55" s="94"/>
      <c r="Z55" s="94"/>
      <c r="AA55" s="94"/>
      <c r="AB55" s="94"/>
      <c r="AC55" s="94"/>
      <c r="AD55" s="94"/>
      <c r="AE55" s="94"/>
      <c r="AF55" s="94"/>
      <c r="AG55" s="94"/>
      <c r="AH55" s="2"/>
      <c r="AI55" s="2"/>
    </row>
    <row r="56" spans="1:35" s="243" customFormat="1" x14ac:dyDescent="0.2">
      <c r="A56" s="343"/>
      <c r="B56" s="343"/>
      <c r="C56" s="346"/>
      <c r="D56" s="346"/>
      <c r="E56" s="346"/>
      <c r="F56" s="346"/>
      <c r="G56" s="346"/>
      <c r="H56" s="346"/>
      <c r="I56" s="346"/>
      <c r="J56" s="346"/>
      <c r="K56" s="346"/>
      <c r="L56" s="346"/>
      <c r="M56" s="346"/>
      <c r="N56" s="346"/>
      <c r="O56" s="346"/>
      <c r="P56" s="346"/>
      <c r="Q56" s="346"/>
      <c r="R56" s="346"/>
      <c r="S56" s="346"/>
      <c r="T56" s="346"/>
      <c r="U56" s="346"/>
      <c r="V56" s="346"/>
      <c r="W56" s="346"/>
      <c r="X56" s="346"/>
      <c r="Y56" s="346"/>
      <c r="Z56" s="346"/>
      <c r="AA56" s="346"/>
      <c r="AB56" s="346"/>
      <c r="AC56" s="346"/>
      <c r="AD56" s="346"/>
      <c r="AE56" s="346"/>
      <c r="AF56" s="346"/>
      <c r="AG56" s="346"/>
      <c r="AH56" s="343"/>
      <c r="AI56" s="343"/>
    </row>
    <row r="57" spans="1:35" x14ac:dyDescent="0.2">
      <c r="D57" s="343"/>
      <c r="E57" s="343"/>
      <c r="F57" s="343"/>
      <c r="G57" s="343"/>
      <c r="H57" s="343"/>
      <c r="I57" s="343"/>
      <c r="J57" s="343"/>
      <c r="K57" s="343"/>
      <c r="L57" s="343"/>
      <c r="M57" s="343"/>
      <c r="N57" s="343"/>
      <c r="O57" s="343"/>
      <c r="P57" s="343"/>
      <c r="Q57" s="343"/>
      <c r="R57" s="343"/>
      <c r="S57" s="343"/>
      <c r="T57" s="343"/>
      <c r="U57" s="343"/>
      <c r="V57" s="343"/>
      <c r="W57" s="343"/>
      <c r="X57" s="343"/>
      <c r="Y57" s="343"/>
      <c r="Z57" s="343"/>
      <c r="AA57" s="343"/>
      <c r="AB57" s="343"/>
      <c r="AC57" s="343"/>
      <c r="AD57" s="343"/>
      <c r="AE57" s="343"/>
      <c r="AF57" s="343"/>
      <c r="AG57" s="343"/>
      <c r="AH57" s="343"/>
    </row>
    <row r="58" spans="1:35" x14ac:dyDescent="0.2">
      <c r="A58" s="343" t="s">
        <v>5</v>
      </c>
      <c r="B58" s="343"/>
      <c r="C58" s="344"/>
    </row>
    <row r="59" spans="1:35" x14ac:dyDescent="0.2">
      <c r="A59" t="s">
        <v>4</v>
      </c>
      <c r="C59" s="342"/>
    </row>
    <row r="60" spans="1:35" x14ac:dyDescent="0.2">
      <c r="A60" t="s">
        <v>6</v>
      </c>
      <c r="C60" s="5"/>
    </row>
  </sheetData>
  <mergeCells count="5">
    <mergeCell ref="F3:G3"/>
    <mergeCell ref="H3:J3"/>
    <mergeCell ref="F4:G4"/>
    <mergeCell ref="H4:J4"/>
    <mergeCell ref="M4:S5"/>
  </mergeCells>
  <conditionalFormatting sqref="C8:AG15">
    <cfRule type="expression" dxfId="52" priority="7" stopIfTrue="1">
      <formula>COUNTIF(fériés,C$8)=1</formula>
    </cfRule>
    <cfRule type="expression" dxfId="51" priority="8" stopIfTrue="1">
      <formula>OR(WEEKDAY(C$8)=7,WEEKDAY(C$8)=1)</formula>
    </cfRule>
  </conditionalFormatting>
  <conditionalFormatting sqref="C21:AG28">
    <cfRule type="expression" dxfId="50" priority="5" stopIfTrue="1">
      <formula>COUNTIF(fériés,C$8)=1</formula>
    </cfRule>
    <cfRule type="expression" dxfId="49" priority="6" stopIfTrue="1">
      <formula>OR(WEEKDAY(C$8)=7,WEEKDAY(C$8)=1)</formula>
    </cfRule>
  </conditionalFormatting>
  <conditionalFormatting sqref="C40:AG44 C50:AG54">
    <cfRule type="expression" dxfId="48" priority="3">
      <formula>COUNTIF(fériés,C$40)=1</formula>
    </cfRule>
    <cfRule type="expression" dxfId="47" priority="4">
      <formula>OR(WEEKDAY(C$40)=7,WEEKDAY(C$40)=1)</formula>
    </cfRule>
  </conditionalFormatting>
  <dataValidations count="2">
    <dataValidation type="list" allowBlank="1" showInputMessage="1" showErrorMessage="1" sqref="H4:J4" xr:uid="{00000000-0002-0000-0A00-000000000000}">
      <formula1>"1,2,3,4,5,6,7,8,9,10,11,12"</formula1>
    </dataValidation>
    <dataValidation type="list" allowBlank="1" showInputMessage="1" showErrorMessage="1" sqref="F4:G4" xr:uid="{00000000-0002-0000-0A00-000001000000}">
      <formula1>"2013,2014,2015,2016,2017,2018,2019,2020,2021,2023,2024,2025"</formula1>
    </dataValidation>
  </dataValidations>
  <pageMargins left="0" right="0" top="0.19685039370078741" bottom="0.19685039370078741" header="0.51181102362204722" footer="0.51181102362204722"/>
  <pageSetup paperSize="9" orientation="landscape" r:id="rId1"/>
  <headerFooter alignWithMargins="0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G33"/>
  <sheetViews>
    <sheetView workbookViewId="0">
      <selection sqref="A1:C3"/>
    </sheetView>
  </sheetViews>
  <sheetFormatPr baseColWidth="10" defaultRowHeight="12.75" x14ac:dyDescent="0.2"/>
  <cols>
    <col min="1" max="1" width="14.7109375" customWidth="1"/>
    <col min="2" max="2" width="8.5703125" customWidth="1"/>
    <col min="3" max="3" width="9.7109375" customWidth="1"/>
    <col min="4" max="4" width="13" customWidth="1"/>
    <col min="5" max="5" width="14.7109375" customWidth="1"/>
    <col min="6" max="6" width="14.140625" customWidth="1"/>
    <col min="7" max="7" width="12.7109375" customWidth="1"/>
    <col min="8" max="11" width="14.7109375" customWidth="1"/>
  </cols>
  <sheetData>
    <row r="1" spans="1:33" x14ac:dyDescent="0.2">
      <c r="A1" s="27"/>
      <c r="B1" s="27"/>
    </row>
    <row r="2" spans="1:33" x14ac:dyDescent="0.2">
      <c r="A2" s="27"/>
      <c r="B2" s="27"/>
    </row>
    <row r="3" spans="1:33" x14ac:dyDescent="0.2">
      <c r="A3" s="27"/>
      <c r="B3" s="27"/>
    </row>
    <row r="5" spans="1:33" ht="30" customHeight="1" x14ac:dyDescent="0.2">
      <c r="A5" s="28"/>
      <c r="B5" s="28"/>
      <c r="C5" s="28"/>
      <c r="D5" s="28"/>
      <c r="E5" s="544" t="s">
        <v>33</v>
      </c>
      <c r="F5" s="544"/>
      <c r="G5" s="48">
        <v>2020</v>
      </c>
      <c r="H5" s="28"/>
      <c r="I5" s="28"/>
      <c r="J5" s="28"/>
      <c r="K5" s="28"/>
    </row>
    <row r="7" spans="1:33" ht="15" x14ac:dyDescent="0.25">
      <c r="A7" s="166" t="s">
        <v>26</v>
      </c>
      <c r="B7" s="166" t="s">
        <v>7</v>
      </c>
      <c r="C7" s="167" t="s">
        <v>8</v>
      </c>
      <c r="D7" s="168" t="s">
        <v>9</v>
      </c>
      <c r="E7" s="543" t="s">
        <v>1</v>
      </c>
      <c r="F7" s="543"/>
      <c r="G7" s="543"/>
      <c r="H7" s="543"/>
      <c r="I7" s="543"/>
      <c r="J7" s="543"/>
      <c r="K7" s="543"/>
    </row>
    <row r="8" spans="1:33" ht="15" x14ac:dyDescent="0.2">
      <c r="A8" s="169" t="s">
        <v>25</v>
      </c>
      <c r="B8" s="169" t="s">
        <v>28</v>
      </c>
      <c r="C8" s="246" t="s">
        <v>10</v>
      </c>
      <c r="D8" s="247"/>
      <c r="E8" s="391" t="s">
        <v>5</v>
      </c>
      <c r="F8" s="392" t="s">
        <v>11</v>
      </c>
      <c r="G8" s="393" t="s">
        <v>12</v>
      </c>
      <c r="H8" s="391" t="s">
        <v>13</v>
      </c>
      <c r="I8" s="391" t="s">
        <v>14</v>
      </c>
      <c r="J8" s="391" t="s">
        <v>19</v>
      </c>
      <c r="K8" s="394" t="s">
        <v>15</v>
      </c>
      <c r="L8" s="95"/>
      <c r="M8" s="95"/>
      <c r="N8" s="95"/>
      <c r="O8" s="95"/>
      <c r="P8" s="95"/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95"/>
      <c r="AF8" s="95"/>
      <c r="AG8" s="95"/>
    </row>
    <row r="9" spans="1:33" ht="15" x14ac:dyDescent="0.2">
      <c r="A9" s="169" t="s">
        <v>61</v>
      </c>
      <c r="B9" s="169" t="s">
        <v>27</v>
      </c>
      <c r="C9" s="248"/>
      <c r="D9" s="246"/>
      <c r="E9" s="153"/>
      <c r="F9" s="395"/>
      <c r="G9" s="74" t="s">
        <v>16</v>
      </c>
      <c r="H9" s="153" t="s">
        <v>17</v>
      </c>
      <c r="I9" s="153" t="s">
        <v>18</v>
      </c>
      <c r="J9" s="153" t="s">
        <v>18</v>
      </c>
      <c r="K9" s="396"/>
      <c r="L9" s="95"/>
      <c r="M9" s="95"/>
      <c r="N9" s="95"/>
      <c r="O9" s="95"/>
      <c r="P9" s="95"/>
      <c r="Q9" s="95"/>
      <c r="R9" s="95"/>
      <c r="S9" s="95"/>
      <c r="T9" s="95"/>
      <c r="U9" s="95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</row>
    <row r="10" spans="1:33" x14ac:dyDescent="0.2">
      <c r="A10" s="170"/>
      <c r="B10" s="170"/>
      <c r="C10" s="251"/>
      <c r="D10" s="252"/>
      <c r="E10" s="154"/>
      <c r="F10" s="397"/>
      <c r="G10" s="75"/>
      <c r="H10" s="154"/>
      <c r="I10" s="154"/>
      <c r="J10" s="154"/>
      <c r="K10" s="398"/>
      <c r="L10" s="95"/>
      <c r="M10" s="95"/>
      <c r="N10" s="95"/>
      <c r="O10" s="95"/>
      <c r="P10" s="95"/>
      <c r="Q10" s="95"/>
      <c r="R10" s="95"/>
      <c r="S10" s="95"/>
      <c r="T10" s="95"/>
      <c r="U10" s="95"/>
      <c r="V10" s="95"/>
      <c r="W10" s="95"/>
      <c r="X10" s="95"/>
      <c r="Y10" s="95"/>
      <c r="Z10" s="95"/>
      <c r="AA10" s="95"/>
      <c r="AB10" s="95"/>
      <c r="AC10" s="95"/>
      <c r="AD10" s="95"/>
      <c r="AE10" s="95"/>
      <c r="AF10" s="95"/>
      <c r="AG10" s="95"/>
    </row>
    <row r="11" spans="1:33" ht="24.95" customHeight="1" x14ac:dyDescent="0.2">
      <c r="A11" s="381" t="s">
        <v>61</v>
      </c>
      <c r="B11" s="52" t="s">
        <v>20</v>
      </c>
      <c r="C11" s="383">
        <f>SUM('06'!AH9)</f>
        <v>6</v>
      </c>
      <c r="D11" s="269"/>
      <c r="E11" s="399"/>
      <c r="F11" s="389" t="s">
        <v>24</v>
      </c>
      <c r="G11" s="400"/>
      <c r="H11" s="400"/>
      <c r="I11" s="444">
        <v>44001</v>
      </c>
      <c r="J11" s="400"/>
      <c r="K11" s="400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  <c r="Y11" s="95"/>
      <c r="Z11" s="95"/>
      <c r="AA11" s="95"/>
      <c r="AB11" s="95"/>
      <c r="AC11" s="95"/>
      <c r="AD11" s="95"/>
      <c r="AE11" s="95"/>
      <c r="AF11" s="95"/>
      <c r="AG11" s="95"/>
    </row>
    <row r="12" spans="1:33" ht="5.0999999999999996" customHeight="1" x14ac:dyDescent="0.2">
      <c r="A12" s="6"/>
      <c r="B12" s="52"/>
      <c r="C12" s="384"/>
      <c r="D12" s="270"/>
      <c r="E12" s="402"/>
      <c r="F12" s="412"/>
      <c r="G12" s="66"/>
      <c r="H12" s="66"/>
      <c r="I12" s="111"/>
      <c r="J12" s="66"/>
      <c r="K12" s="66"/>
      <c r="L12" s="95"/>
      <c r="M12" s="95"/>
      <c r="N12" s="95"/>
      <c r="O12" s="95"/>
      <c r="P12" s="95"/>
      <c r="Q12" s="95"/>
      <c r="R12" s="95"/>
      <c r="S12" s="95"/>
      <c r="T12" s="95"/>
      <c r="U12" s="95"/>
      <c r="V12" s="95"/>
      <c r="W12" s="95"/>
      <c r="X12" s="95"/>
      <c r="Y12" s="95"/>
      <c r="Z12" s="95"/>
      <c r="AA12" s="95"/>
      <c r="AB12" s="95"/>
      <c r="AC12" s="95"/>
      <c r="AD12" s="95"/>
      <c r="AE12" s="95"/>
      <c r="AF12" s="95"/>
      <c r="AG12" s="95"/>
    </row>
    <row r="13" spans="1:33" ht="24.95" customHeight="1" x14ac:dyDescent="0.2">
      <c r="A13" s="381" t="s">
        <v>0</v>
      </c>
      <c r="B13" s="52" t="s">
        <v>20</v>
      </c>
      <c r="C13" s="383">
        <f>SUM('06'!AH10)</f>
        <v>1</v>
      </c>
      <c r="D13" s="269"/>
      <c r="E13" s="403"/>
      <c r="F13" s="389" t="s">
        <v>24</v>
      </c>
      <c r="G13" s="400"/>
      <c r="H13" s="400"/>
      <c r="I13" s="444"/>
      <c r="J13" s="400"/>
      <c r="K13" s="400"/>
      <c r="L13" s="95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5"/>
      <c r="AC13" s="95"/>
      <c r="AD13" s="95"/>
      <c r="AE13" s="95"/>
      <c r="AF13" s="95"/>
      <c r="AG13" s="95"/>
    </row>
    <row r="14" spans="1:33" ht="5.0999999999999996" customHeight="1" x14ac:dyDescent="0.2">
      <c r="A14" s="6"/>
      <c r="B14" s="2"/>
      <c r="C14" s="40"/>
      <c r="D14" s="94"/>
      <c r="E14" s="390"/>
      <c r="F14" s="390"/>
      <c r="G14" s="40"/>
      <c r="H14" s="40"/>
      <c r="I14" s="445"/>
      <c r="J14" s="66"/>
      <c r="K14" s="66"/>
      <c r="L14" s="95"/>
      <c r="M14" s="95"/>
      <c r="N14" s="95"/>
      <c r="O14" s="95"/>
      <c r="P14" s="95"/>
      <c r="Q14" s="95"/>
      <c r="R14" s="95"/>
      <c r="S14" s="95"/>
      <c r="T14" s="95"/>
      <c r="U14" s="95"/>
      <c r="V14" s="95"/>
      <c r="W14" s="95"/>
      <c r="X14" s="95"/>
      <c r="Y14" s="95"/>
      <c r="Z14" s="95"/>
      <c r="AA14" s="95"/>
      <c r="AB14" s="95"/>
      <c r="AC14" s="95"/>
      <c r="AD14" s="95"/>
      <c r="AE14" s="95"/>
      <c r="AF14" s="95"/>
      <c r="AG14" s="95"/>
    </row>
    <row r="15" spans="1:33" ht="24.95" customHeight="1" x14ac:dyDescent="0.2">
      <c r="A15" s="381" t="s">
        <v>57</v>
      </c>
      <c r="B15" s="52" t="s">
        <v>20</v>
      </c>
      <c r="C15" s="383">
        <f>SUM('06'!AH11)</f>
        <v>0.5</v>
      </c>
      <c r="D15" s="269"/>
      <c r="E15" s="405"/>
      <c r="F15" s="389" t="s">
        <v>24</v>
      </c>
      <c r="G15" s="400"/>
      <c r="H15" s="400"/>
      <c r="I15" s="444"/>
      <c r="J15" s="400"/>
      <c r="K15" s="400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95"/>
    </row>
    <row r="16" spans="1:33" ht="5.0999999999999996" customHeight="1" x14ac:dyDescent="0.2">
      <c r="A16" s="2"/>
      <c r="B16" s="2"/>
      <c r="C16" s="40"/>
      <c r="D16" s="2"/>
      <c r="E16" s="406"/>
      <c r="F16" s="390"/>
      <c r="G16" s="40"/>
      <c r="H16" s="40"/>
      <c r="I16" s="445"/>
      <c r="J16" s="66"/>
      <c r="K16" s="66"/>
    </row>
    <row r="17" spans="1:32" ht="24.95" customHeight="1" x14ac:dyDescent="0.2">
      <c r="A17" s="6" t="s">
        <v>46</v>
      </c>
      <c r="B17" s="52" t="s">
        <v>20</v>
      </c>
      <c r="C17" s="387">
        <f>SUM('06'!AH12)</f>
        <v>6</v>
      </c>
      <c r="D17" s="2"/>
      <c r="E17" s="406"/>
      <c r="F17" s="389" t="s">
        <v>24</v>
      </c>
      <c r="G17" s="40"/>
      <c r="H17" s="40"/>
      <c r="I17" s="506">
        <v>43990</v>
      </c>
      <c r="J17" s="400"/>
      <c r="K17" s="505" t="s">
        <v>85</v>
      </c>
    </row>
    <row r="18" spans="1:32" ht="5.0999999999999996" customHeight="1" x14ac:dyDescent="0.2">
      <c r="A18" s="2"/>
      <c r="B18" s="52"/>
      <c r="C18" s="384"/>
      <c r="D18" s="6"/>
      <c r="E18" s="407"/>
      <c r="F18" s="412"/>
      <c r="G18" s="66"/>
      <c r="H18" s="66"/>
      <c r="I18" s="111"/>
      <c r="J18" s="66"/>
      <c r="K18" s="66"/>
    </row>
    <row r="19" spans="1:32" ht="24.95" customHeight="1" x14ac:dyDescent="0.2">
      <c r="A19" s="6" t="s">
        <v>60</v>
      </c>
      <c r="B19" s="52" t="s">
        <v>20</v>
      </c>
      <c r="C19" s="384">
        <f>SUM('06'!AH13)</f>
        <v>1</v>
      </c>
      <c r="D19" s="240" t="s">
        <v>86</v>
      </c>
      <c r="E19" s="407"/>
      <c r="F19" s="412" t="s">
        <v>24</v>
      </c>
      <c r="G19" s="66"/>
      <c r="H19" s="66"/>
      <c r="I19" s="416">
        <v>43997</v>
      </c>
      <c r="J19" s="66"/>
      <c r="K19" s="66"/>
    </row>
    <row r="20" spans="1:32" ht="5.0999999999999996" customHeight="1" x14ac:dyDescent="0.2">
      <c r="A20" s="6"/>
      <c r="B20" s="52"/>
      <c r="C20" s="384"/>
      <c r="D20" s="6"/>
      <c r="E20" s="402"/>
      <c r="F20" s="412"/>
      <c r="G20" s="66"/>
      <c r="H20" s="66"/>
      <c r="I20" s="111"/>
      <c r="J20" s="66"/>
      <c r="K20" s="66"/>
    </row>
    <row r="21" spans="1:32" ht="24.95" customHeight="1" x14ac:dyDescent="0.2">
      <c r="A21" s="6" t="s">
        <v>62</v>
      </c>
      <c r="B21" s="52" t="s">
        <v>20</v>
      </c>
      <c r="C21" s="383">
        <f>SUM('06'!AH14)</f>
        <v>5</v>
      </c>
      <c r="D21" s="228" t="s">
        <v>87</v>
      </c>
      <c r="E21" s="403"/>
      <c r="F21" s="389" t="s">
        <v>24</v>
      </c>
      <c r="G21" s="400"/>
      <c r="H21" s="400"/>
      <c r="I21" s="444" t="s">
        <v>80</v>
      </c>
      <c r="J21" s="400"/>
      <c r="K21" s="415" t="s">
        <v>83</v>
      </c>
      <c r="L21" s="95"/>
      <c r="M21" s="95"/>
      <c r="N21" s="95"/>
      <c r="O21" s="95"/>
      <c r="P21" s="95"/>
      <c r="Q21" s="95"/>
      <c r="R21" s="95"/>
      <c r="S21" s="95"/>
      <c r="T21" s="95"/>
      <c r="U21" s="95"/>
      <c r="V21" s="95"/>
      <c r="W21" s="95"/>
      <c r="X21" s="95"/>
      <c r="Y21" s="95"/>
      <c r="Z21" s="95"/>
      <c r="AA21" s="95"/>
      <c r="AB21" s="95"/>
      <c r="AC21" s="95"/>
      <c r="AD21" s="95"/>
      <c r="AE21" s="95"/>
      <c r="AF21" s="95"/>
    </row>
    <row r="22" spans="1:32" ht="5.0999999999999996" customHeight="1" x14ac:dyDescent="0.2">
      <c r="A22" s="382"/>
      <c r="B22" s="52"/>
      <c r="C22" s="384"/>
      <c r="D22" s="270"/>
      <c r="E22" s="402"/>
      <c r="F22" s="412"/>
      <c r="G22" s="66"/>
      <c r="H22" s="66"/>
      <c r="I22" s="111"/>
      <c r="J22" s="66"/>
      <c r="K22" s="66"/>
      <c r="L22" s="95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</row>
    <row r="23" spans="1:32" ht="24.75" customHeight="1" x14ac:dyDescent="0.2">
      <c r="A23" s="6" t="s">
        <v>3</v>
      </c>
      <c r="B23" s="52" t="s">
        <v>20</v>
      </c>
      <c r="C23" s="384">
        <f>SUM('06'!AH41)</f>
        <v>18</v>
      </c>
      <c r="D23" s="270"/>
      <c r="E23" s="402" t="s">
        <v>89</v>
      </c>
      <c r="F23" s="412" t="s">
        <v>24</v>
      </c>
      <c r="G23" s="66"/>
      <c r="H23" s="66"/>
      <c r="I23" s="416"/>
      <c r="J23" s="66"/>
      <c r="K23" s="66"/>
      <c r="L23" s="95"/>
      <c r="M23" s="95"/>
      <c r="N23" s="95"/>
      <c r="O23" s="95"/>
      <c r="P23" s="95"/>
      <c r="Q23" s="95"/>
      <c r="R23" s="95"/>
      <c r="S23" s="95"/>
      <c r="T23" s="95"/>
      <c r="U23" s="95"/>
      <c r="V23" s="95"/>
      <c r="W23" s="95"/>
      <c r="X23" s="95"/>
      <c r="Y23" s="95"/>
      <c r="Z23" s="95"/>
      <c r="AA23" s="95"/>
      <c r="AB23" s="95"/>
      <c r="AC23" s="95"/>
      <c r="AD23" s="95"/>
      <c r="AE23" s="95"/>
      <c r="AF23" s="95"/>
    </row>
    <row r="24" spans="1:32" ht="5.0999999999999996" customHeight="1" x14ac:dyDescent="0.2">
      <c r="A24" s="227"/>
      <c r="B24" s="52"/>
      <c r="C24" s="384"/>
      <c r="D24" s="270"/>
      <c r="E24" s="402"/>
      <c r="F24" s="412"/>
      <c r="G24" s="66"/>
      <c r="H24" s="66"/>
      <c r="I24" s="111"/>
      <c r="J24" s="66"/>
      <c r="K24" s="66"/>
      <c r="L24" s="95"/>
      <c r="M24" s="95"/>
      <c r="N24" s="95"/>
      <c r="O24" s="95"/>
      <c r="P24" s="95"/>
      <c r="Q24" s="95"/>
      <c r="R24" s="95"/>
      <c r="S24" s="95"/>
      <c r="T24" s="95"/>
      <c r="U24" s="95"/>
      <c r="V24" s="95"/>
      <c r="W24" s="95"/>
      <c r="X24" s="95"/>
      <c r="Y24" s="95"/>
      <c r="Z24" s="95"/>
      <c r="AA24" s="95"/>
      <c r="AB24" s="95"/>
      <c r="AC24" s="95"/>
      <c r="AD24" s="95"/>
      <c r="AE24" s="95"/>
      <c r="AF24" s="95"/>
    </row>
    <row r="25" spans="1:32" s="7" customFormat="1" ht="24.95" customHeight="1" x14ac:dyDescent="0.2">
      <c r="A25" s="6" t="s">
        <v>56</v>
      </c>
      <c r="B25" s="53" t="s">
        <v>20</v>
      </c>
      <c r="C25" s="388">
        <f>SUM('06'!AH42)</f>
        <v>20</v>
      </c>
      <c r="D25" s="228"/>
      <c r="E25" s="403"/>
      <c r="F25" s="389" t="s">
        <v>24</v>
      </c>
      <c r="G25" s="400"/>
      <c r="H25" s="400"/>
      <c r="I25" s="446"/>
      <c r="J25" s="400"/>
      <c r="K25" s="400"/>
      <c r="L25" s="281"/>
      <c r="M25" s="281"/>
      <c r="N25" s="281"/>
      <c r="O25" s="281"/>
      <c r="P25" s="281"/>
      <c r="Q25" s="281"/>
      <c r="R25" s="281"/>
      <c r="S25" s="281"/>
      <c r="T25" s="281"/>
      <c r="U25" s="281"/>
      <c r="V25" s="281"/>
      <c r="W25" s="281"/>
      <c r="X25" s="281"/>
      <c r="Y25" s="281"/>
      <c r="Z25" s="281"/>
      <c r="AA25" s="281"/>
      <c r="AB25" s="281"/>
      <c r="AC25" s="281"/>
      <c r="AD25" s="281"/>
      <c r="AE25" s="281"/>
      <c r="AF25" s="281"/>
    </row>
    <row r="26" spans="1:32" ht="5.0999999999999996" customHeight="1" x14ac:dyDescent="0.2">
      <c r="A26" s="46"/>
      <c r="B26" s="53"/>
      <c r="C26" s="384"/>
      <c r="D26" s="270"/>
      <c r="E26" s="402"/>
      <c r="F26" s="412"/>
      <c r="G26" s="66"/>
      <c r="H26" s="66"/>
      <c r="I26" s="111"/>
      <c r="J26" s="66"/>
      <c r="K26" s="66"/>
      <c r="L26" s="95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  <c r="Z26" s="95"/>
      <c r="AA26" s="95"/>
      <c r="AB26" s="95"/>
      <c r="AC26" s="95"/>
      <c r="AD26" s="95"/>
      <c r="AE26" s="95"/>
      <c r="AF26" s="95"/>
    </row>
    <row r="27" spans="1:32" ht="24.95" customHeight="1" x14ac:dyDescent="0.2">
      <c r="A27" s="6" t="s">
        <v>59</v>
      </c>
      <c r="B27" s="53" t="s">
        <v>20</v>
      </c>
      <c r="C27" s="388">
        <f>SUM('06'!AH43)</f>
        <v>19</v>
      </c>
      <c r="D27" s="228" t="s">
        <v>81</v>
      </c>
      <c r="E27" s="403"/>
      <c r="F27" s="389" t="s">
        <v>24</v>
      </c>
      <c r="G27" s="66"/>
      <c r="H27" s="447"/>
      <c r="I27" s="416">
        <v>43992</v>
      </c>
      <c r="J27" s="66"/>
      <c r="K27" s="66"/>
      <c r="L27" s="95"/>
      <c r="M27" s="95"/>
      <c r="N27" s="95"/>
      <c r="O27" s="95"/>
      <c r="P27" s="95"/>
      <c r="Q27" s="95"/>
      <c r="R27" s="95"/>
      <c r="S27" s="95"/>
      <c r="T27" s="95"/>
      <c r="U27" s="95"/>
      <c r="V27" s="95"/>
      <c r="W27" s="95"/>
      <c r="X27" s="95"/>
      <c r="Y27" s="95"/>
      <c r="Z27" s="95"/>
      <c r="AA27" s="95"/>
      <c r="AB27" s="95"/>
      <c r="AC27" s="95"/>
      <c r="AD27" s="95"/>
      <c r="AE27" s="95"/>
      <c r="AF27" s="95"/>
    </row>
    <row r="28" spans="1:32" ht="5.0999999999999996" customHeight="1" x14ac:dyDescent="0.2">
      <c r="A28" s="6"/>
      <c r="B28" s="53"/>
      <c r="C28" s="384"/>
      <c r="D28" s="270"/>
      <c r="E28" s="403"/>
      <c r="F28" s="389"/>
      <c r="G28" s="66"/>
      <c r="H28" s="66"/>
      <c r="I28" s="416"/>
      <c r="J28" s="66"/>
      <c r="K28" s="66"/>
      <c r="L28" s="95"/>
      <c r="M28" s="95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95"/>
      <c r="Y28" s="95"/>
      <c r="Z28" s="95"/>
      <c r="AA28" s="95"/>
      <c r="AB28" s="95"/>
      <c r="AC28" s="95"/>
      <c r="AD28" s="95"/>
      <c r="AE28" s="95"/>
      <c r="AF28" s="95"/>
    </row>
    <row r="29" spans="1:32" ht="24.95" customHeight="1" x14ac:dyDescent="0.2">
      <c r="A29" s="381" t="s">
        <v>63</v>
      </c>
      <c r="B29" s="52" t="s">
        <v>20</v>
      </c>
      <c r="C29" s="384">
        <f>SUM('06'!AH44)</f>
        <v>16</v>
      </c>
      <c r="D29" s="270" t="s">
        <v>82</v>
      </c>
      <c r="E29" s="403" t="s">
        <v>88</v>
      </c>
      <c r="F29" s="389" t="s">
        <v>24</v>
      </c>
      <c r="G29" s="66"/>
      <c r="H29" s="66"/>
      <c r="I29" s="416"/>
      <c r="J29" s="66"/>
      <c r="K29" s="66"/>
    </row>
    <row r="30" spans="1:32" ht="5.0999999999999996" customHeight="1" x14ac:dyDescent="0.2">
      <c r="A30" s="6"/>
      <c r="B30" s="52"/>
      <c r="C30" s="49"/>
      <c r="D30" s="6"/>
      <c r="E30" s="421"/>
      <c r="F30" s="422"/>
      <c r="G30" s="66"/>
      <c r="H30" s="423"/>
      <c r="I30" s="424"/>
      <c r="J30" s="66"/>
      <c r="K30" s="66"/>
    </row>
    <row r="31" spans="1:32" ht="24.95" customHeight="1" x14ac:dyDescent="0.25">
      <c r="A31" s="46"/>
      <c r="B31" s="52"/>
      <c r="C31" s="49"/>
      <c r="D31" s="6"/>
      <c r="E31" s="135"/>
      <c r="F31" s="143"/>
      <c r="G31" s="144"/>
      <c r="H31" s="135"/>
      <c r="I31" s="138"/>
      <c r="J31" s="50"/>
      <c r="K31" s="50"/>
    </row>
    <row r="32" spans="1:32" ht="4.5" customHeight="1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9"/>
    </row>
    <row r="33" ht="28.5" customHeight="1" x14ac:dyDescent="0.2"/>
  </sheetData>
  <mergeCells count="2">
    <mergeCell ref="E5:F5"/>
    <mergeCell ref="E7:K7"/>
  </mergeCells>
  <dataValidations count="2">
    <dataValidation type="list" allowBlank="1" showInputMessage="1" showErrorMessage="1" sqref="E5" xr:uid="{00000000-0002-0000-0B00-000000000000}">
      <formula1>"JANVIER,FEVRIER,MARS,AVRIL,MAI,JUIN,JUILLET,AOUT,SEPTEMBRE,OCTOBRE,NOVEMBRE,DECEMBRE"</formula1>
    </dataValidation>
    <dataValidation type="list" allowBlank="1" showInputMessage="1" showErrorMessage="1" sqref="G5" xr:uid="{00000000-0002-0000-0B00-000001000000}">
      <formula1>"2013,2014,2015,2016,2017,2018,2019,2020,2021,2022,2023,2024,2025"</formula1>
    </dataValidation>
  </dataValidations>
  <pageMargins left="3.937007874015748E-2" right="3.937007874015748E-2" top="0.74803149606299213" bottom="0.74803149606299213" header="0.31496062992125984" footer="0.31496062992125984"/>
  <pageSetup paperSize="9" orientation="landscape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I60"/>
  <sheetViews>
    <sheetView topLeftCell="A29" workbookViewId="0">
      <selection activeCell="AF53" sqref="AF53"/>
    </sheetView>
  </sheetViews>
  <sheetFormatPr baseColWidth="10" defaultRowHeight="12.75" x14ac:dyDescent="0.2"/>
  <cols>
    <col min="1" max="1" width="9.42578125" customWidth="1"/>
    <col min="2" max="2" width="3.85546875" customWidth="1"/>
    <col min="3" max="33" width="4" customWidth="1"/>
    <col min="34" max="35" width="5.42578125" customWidth="1"/>
  </cols>
  <sheetData>
    <row r="1" spans="1:35" ht="12.75" customHeight="1" x14ac:dyDescent="0.2">
      <c r="A1" t="s">
        <v>5</v>
      </c>
      <c r="C1" s="3"/>
      <c r="E1" s="12"/>
      <c r="F1" s="11"/>
      <c r="G1" s="11"/>
      <c r="H1" s="11"/>
    </row>
    <row r="2" spans="1:35" ht="12.75" customHeight="1" x14ac:dyDescent="0.2">
      <c r="A2" t="s">
        <v>4</v>
      </c>
      <c r="C2" s="4"/>
      <c r="E2" s="13"/>
      <c r="F2" s="11"/>
      <c r="G2" s="11"/>
      <c r="H2" s="11"/>
    </row>
    <row r="3" spans="1:35" ht="12.75" customHeight="1" x14ac:dyDescent="0.2">
      <c r="A3" t="s">
        <v>6</v>
      </c>
      <c r="C3" s="5"/>
      <c r="D3" s="1"/>
      <c r="E3" s="1"/>
      <c r="F3" s="540" t="s">
        <v>39</v>
      </c>
      <c r="G3" s="542"/>
      <c r="H3" s="540" t="s">
        <v>40</v>
      </c>
      <c r="I3" s="540"/>
      <c r="J3" s="540"/>
    </row>
    <row r="4" spans="1:35" ht="12.75" customHeight="1" x14ac:dyDescent="0.2">
      <c r="D4" s="1"/>
      <c r="E4" s="1"/>
      <c r="F4" s="541">
        <v>2020</v>
      </c>
      <c r="G4" s="542"/>
      <c r="H4" s="540">
        <v>7</v>
      </c>
      <c r="I4" s="540"/>
      <c r="J4" s="540"/>
      <c r="M4" s="534" t="str">
        <f>PROPER(TEXT(DATE($F$4,H$4,1),"mmmm"))</f>
        <v>Juillet</v>
      </c>
      <c r="N4" s="535"/>
      <c r="O4" s="535"/>
      <c r="P4" s="535"/>
      <c r="Q4" s="535"/>
      <c r="R4" s="535"/>
      <c r="S4" s="536"/>
      <c r="W4" s="30"/>
    </row>
    <row r="5" spans="1:35" ht="12.75" customHeight="1" x14ac:dyDescent="0.2">
      <c r="D5" s="1"/>
      <c r="E5" s="1"/>
      <c r="F5" s="1"/>
      <c r="G5" s="1"/>
      <c r="H5" s="1"/>
      <c r="I5" s="1"/>
      <c r="J5" s="1"/>
      <c r="M5" s="537"/>
      <c r="N5" s="538"/>
      <c r="O5" s="538"/>
      <c r="P5" s="538"/>
      <c r="Q5" s="538"/>
      <c r="R5" s="538"/>
      <c r="S5" s="539"/>
    </row>
    <row r="6" spans="1:35" ht="12.75" customHeight="1" x14ac:dyDescent="0.2">
      <c r="D6" s="1"/>
      <c r="E6" s="1"/>
      <c r="F6" s="1"/>
      <c r="G6" s="1"/>
      <c r="H6" s="1"/>
      <c r="I6" s="1"/>
      <c r="J6" s="1"/>
    </row>
    <row r="7" spans="1:35" ht="12.75" customHeight="1" x14ac:dyDescent="0.2">
      <c r="C7" s="36">
        <f>DATE(F4,H4,1)</f>
        <v>44013</v>
      </c>
      <c r="D7" s="36">
        <f t="shared" ref="D7:S8" si="0">C7+1</f>
        <v>44014</v>
      </c>
      <c r="E7" s="36">
        <f t="shared" si="0"/>
        <v>44015</v>
      </c>
      <c r="F7" s="36">
        <f>E7+1</f>
        <v>44016</v>
      </c>
      <c r="G7" s="36">
        <f t="shared" ref="G7:V7" si="1">F7+1</f>
        <v>44017</v>
      </c>
      <c r="H7" s="36">
        <f t="shared" si="1"/>
        <v>44018</v>
      </c>
      <c r="I7" s="36">
        <f t="shared" si="1"/>
        <v>44019</v>
      </c>
      <c r="J7" s="36">
        <f t="shared" si="1"/>
        <v>44020</v>
      </c>
      <c r="K7" s="36">
        <f t="shared" si="1"/>
        <v>44021</v>
      </c>
      <c r="L7" s="36">
        <f t="shared" si="1"/>
        <v>44022</v>
      </c>
      <c r="M7" s="36">
        <f t="shared" si="1"/>
        <v>44023</v>
      </c>
      <c r="N7" s="36">
        <f t="shared" si="1"/>
        <v>44024</v>
      </c>
      <c r="O7" s="36">
        <f t="shared" si="1"/>
        <v>44025</v>
      </c>
      <c r="P7" s="36">
        <f t="shared" si="1"/>
        <v>44026</v>
      </c>
      <c r="Q7" s="36">
        <f t="shared" si="1"/>
        <v>44027</v>
      </c>
      <c r="R7" s="36">
        <f t="shared" si="1"/>
        <v>44028</v>
      </c>
      <c r="S7" s="36">
        <f t="shared" si="1"/>
        <v>44029</v>
      </c>
      <c r="T7" s="36">
        <f t="shared" si="1"/>
        <v>44030</v>
      </c>
      <c r="U7" s="36">
        <f t="shared" si="1"/>
        <v>44031</v>
      </c>
      <c r="V7" s="36">
        <f t="shared" si="1"/>
        <v>44032</v>
      </c>
      <c r="W7" s="36">
        <f t="shared" ref="T7:AD8" si="2">V7+1</f>
        <v>44033</v>
      </c>
      <c r="X7" s="36">
        <f t="shared" si="2"/>
        <v>44034</v>
      </c>
      <c r="Y7" s="36">
        <f t="shared" si="2"/>
        <v>44035</v>
      </c>
      <c r="Z7" s="36">
        <f t="shared" si="2"/>
        <v>44036</v>
      </c>
      <c r="AA7" s="36">
        <f t="shared" si="2"/>
        <v>44037</v>
      </c>
      <c r="AB7" s="36">
        <f t="shared" si="2"/>
        <v>44038</v>
      </c>
      <c r="AC7" s="36">
        <f t="shared" si="2"/>
        <v>44039</v>
      </c>
      <c r="AD7" s="36">
        <f t="shared" si="2"/>
        <v>44040</v>
      </c>
      <c r="AE7" s="36">
        <f t="shared" ref="AE7:AG8" si="3">IF(AD7="","",IF(MONTH(AD7+1)=MONTH(AD7),AD7+1,""))</f>
        <v>44041</v>
      </c>
      <c r="AF7" s="36">
        <f t="shared" si="3"/>
        <v>44042</v>
      </c>
      <c r="AG7" s="36">
        <f t="shared" si="3"/>
        <v>44043</v>
      </c>
    </row>
    <row r="8" spans="1:35" ht="24.95" customHeight="1" x14ac:dyDescent="0.2">
      <c r="A8" s="70" t="s">
        <v>41</v>
      </c>
      <c r="B8" s="83"/>
      <c r="C8" s="98">
        <f>DATE(F4,H4,1)</f>
        <v>44013</v>
      </c>
      <c r="D8" s="99">
        <f t="shared" si="0"/>
        <v>44014</v>
      </c>
      <c r="E8" s="99">
        <f t="shared" si="0"/>
        <v>44015</v>
      </c>
      <c r="F8" s="99">
        <f>E8+1</f>
        <v>44016</v>
      </c>
      <c r="G8" s="99">
        <f t="shared" si="0"/>
        <v>44017</v>
      </c>
      <c r="H8" s="99">
        <f t="shared" si="0"/>
        <v>44018</v>
      </c>
      <c r="I8" s="99">
        <f t="shared" si="0"/>
        <v>44019</v>
      </c>
      <c r="J8" s="100">
        <f t="shared" si="0"/>
        <v>44020</v>
      </c>
      <c r="K8" s="99">
        <f t="shared" si="0"/>
        <v>44021</v>
      </c>
      <c r="L8" s="99">
        <f t="shared" si="0"/>
        <v>44022</v>
      </c>
      <c r="M8" s="99">
        <f t="shared" si="0"/>
        <v>44023</v>
      </c>
      <c r="N8" s="99">
        <f t="shared" si="0"/>
        <v>44024</v>
      </c>
      <c r="O8" s="99">
        <f t="shared" si="0"/>
        <v>44025</v>
      </c>
      <c r="P8" s="99">
        <f t="shared" si="0"/>
        <v>44026</v>
      </c>
      <c r="Q8" s="99">
        <f t="shared" si="0"/>
        <v>44027</v>
      </c>
      <c r="R8" s="99">
        <f t="shared" si="0"/>
        <v>44028</v>
      </c>
      <c r="S8" s="99">
        <f t="shared" si="0"/>
        <v>44029</v>
      </c>
      <c r="T8" s="99">
        <f t="shared" si="2"/>
        <v>44030</v>
      </c>
      <c r="U8" s="99">
        <f t="shared" si="2"/>
        <v>44031</v>
      </c>
      <c r="V8" s="99">
        <f t="shared" si="2"/>
        <v>44032</v>
      </c>
      <c r="W8" s="100">
        <f t="shared" si="2"/>
        <v>44033</v>
      </c>
      <c r="X8" s="99">
        <f t="shared" si="2"/>
        <v>44034</v>
      </c>
      <c r="Y8" s="99">
        <f t="shared" si="2"/>
        <v>44035</v>
      </c>
      <c r="Z8" s="99">
        <f t="shared" si="2"/>
        <v>44036</v>
      </c>
      <c r="AA8" s="99">
        <f t="shared" si="2"/>
        <v>44037</v>
      </c>
      <c r="AB8" s="99">
        <f t="shared" si="2"/>
        <v>44038</v>
      </c>
      <c r="AC8" s="99">
        <f t="shared" si="2"/>
        <v>44039</v>
      </c>
      <c r="AD8" s="99">
        <f>AC8+1</f>
        <v>44040</v>
      </c>
      <c r="AE8" s="99">
        <f t="shared" si="3"/>
        <v>44041</v>
      </c>
      <c r="AF8" s="99">
        <f t="shared" si="3"/>
        <v>44042</v>
      </c>
      <c r="AG8" s="99">
        <f t="shared" si="3"/>
        <v>44043</v>
      </c>
      <c r="AH8" s="40"/>
      <c r="AI8" s="73"/>
    </row>
    <row r="9" spans="1:35" ht="24.95" customHeight="1" x14ac:dyDescent="0.2">
      <c r="A9" s="93" t="s">
        <v>61</v>
      </c>
      <c r="B9" s="69"/>
      <c r="C9" s="265">
        <v>0.5</v>
      </c>
      <c r="D9" s="102"/>
      <c r="E9" s="102"/>
      <c r="F9" s="102"/>
      <c r="G9" s="102"/>
      <c r="H9" s="102"/>
      <c r="I9" s="102"/>
      <c r="J9" s="102">
        <v>0.5</v>
      </c>
      <c r="K9" s="102">
        <v>0.5</v>
      </c>
      <c r="L9" s="102"/>
      <c r="M9" s="102"/>
      <c r="N9" s="102"/>
      <c r="O9" s="102">
        <v>0.5</v>
      </c>
      <c r="P9" s="102"/>
      <c r="Q9" s="102"/>
      <c r="R9" s="102"/>
      <c r="S9" s="102"/>
      <c r="T9" s="102"/>
      <c r="U9" s="102"/>
      <c r="V9" s="102">
        <v>0.5</v>
      </c>
      <c r="W9" s="102"/>
      <c r="X9" s="102"/>
      <c r="Y9" s="102"/>
      <c r="Z9" s="102"/>
      <c r="AA9" s="102"/>
      <c r="AB9" s="102"/>
      <c r="AC9" s="102"/>
      <c r="AD9" s="102"/>
      <c r="AE9" s="212"/>
      <c r="AF9" s="102"/>
      <c r="AG9" s="102"/>
      <c r="AH9" s="41">
        <f>SUM(C9:AG9)</f>
        <v>2.5</v>
      </c>
      <c r="AI9" s="73"/>
    </row>
    <row r="10" spans="1:35" ht="24.95" customHeight="1" x14ac:dyDescent="0.2">
      <c r="A10" s="97" t="s">
        <v>55</v>
      </c>
      <c r="B10" s="69"/>
      <c r="C10" s="265">
        <v>0.5</v>
      </c>
      <c r="D10" s="102"/>
      <c r="E10" s="102"/>
      <c r="F10" s="102"/>
      <c r="G10" s="102"/>
      <c r="H10" s="102"/>
      <c r="I10" s="102"/>
      <c r="J10" s="102">
        <v>0.5</v>
      </c>
      <c r="K10" s="102"/>
      <c r="L10" s="102"/>
      <c r="M10" s="102"/>
      <c r="N10" s="102"/>
      <c r="O10" s="102"/>
      <c r="P10" s="102"/>
      <c r="Q10" s="276"/>
      <c r="R10" s="102"/>
      <c r="S10" s="102"/>
      <c r="T10" s="102"/>
      <c r="U10" s="102"/>
      <c r="V10" s="102"/>
      <c r="W10" s="102"/>
      <c r="X10" s="102"/>
      <c r="Y10" s="102"/>
      <c r="Z10" s="102"/>
      <c r="AA10" s="102"/>
      <c r="AB10" s="102"/>
      <c r="AC10" s="102"/>
      <c r="AD10" s="102"/>
      <c r="AE10" s="102"/>
      <c r="AF10" s="102"/>
      <c r="AG10" s="102"/>
      <c r="AH10" s="41">
        <f t="shared" ref="AH10:AH11" si="4">SUM(C10:AG10)</f>
        <v>1</v>
      </c>
      <c r="AI10" s="73"/>
    </row>
    <row r="11" spans="1:35" ht="24.95" customHeight="1" x14ac:dyDescent="0.2">
      <c r="A11" s="97" t="s">
        <v>57</v>
      </c>
      <c r="B11" s="69"/>
      <c r="C11" s="265">
        <v>0.5</v>
      </c>
      <c r="D11" s="102"/>
      <c r="E11" s="102"/>
      <c r="F11" s="102"/>
      <c r="G11" s="102"/>
      <c r="H11" s="102"/>
      <c r="I11" s="102"/>
      <c r="J11" s="102"/>
      <c r="K11" s="102"/>
      <c r="L11" s="102"/>
      <c r="M11" s="102"/>
      <c r="N11" s="102"/>
      <c r="O11" s="102"/>
      <c r="P11" s="102"/>
      <c r="Q11" s="102"/>
      <c r="R11" s="102"/>
      <c r="S11" s="102"/>
      <c r="T11" s="102"/>
      <c r="U11" s="102"/>
      <c r="V11" s="102"/>
      <c r="W11" s="102"/>
      <c r="X11" s="102"/>
      <c r="Y11" s="102"/>
      <c r="Z11" s="102"/>
      <c r="AA11" s="102"/>
      <c r="AB11" s="102"/>
      <c r="AC11" s="102"/>
      <c r="AD11" s="102"/>
      <c r="AE11" s="102"/>
      <c r="AF11" s="102"/>
      <c r="AG11" s="102"/>
      <c r="AH11" s="41">
        <f t="shared" si="4"/>
        <v>0.5</v>
      </c>
      <c r="AI11" s="73"/>
    </row>
    <row r="12" spans="1:35" ht="24.95" customHeight="1" x14ac:dyDescent="0.2">
      <c r="A12" s="93" t="s">
        <v>54</v>
      </c>
      <c r="B12" s="69"/>
      <c r="C12" s="265">
        <v>1</v>
      </c>
      <c r="D12" s="102"/>
      <c r="E12" s="102">
        <v>1</v>
      </c>
      <c r="F12" s="102"/>
      <c r="G12" s="102"/>
      <c r="H12" s="102">
        <v>1</v>
      </c>
      <c r="I12" s="102"/>
      <c r="J12" s="102"/>
      <c r="K12" s="102"/>
      <c r="L12" s="102"/>
      <c r="M12" s="212"/>
      <c r="N12" s="212"/>
      <c r="O12" s="212">
        <v>1</v>
      </c>
      <c r="P12" s="102"/>
      <c r="Q12" s="212"/>
      <c r="R12" s="102"/>
      <c r="S12" s="102">
        <v>1</v>
      </c>
      <c r="T12" s="102"/>
      <c r="U12" s="102"/>
      <c r="V12" s="102">
        <v>1</v>
      </c>
      <c r="W12" s="102"/>
      <c r="X12" s="102"/>
      <c r="Y12" s="102"/>
      <c r="Z12" s="102"/>
      <c r="AA12" s="102"/>
      <c r="AB12" s="102"/>
      <c r="AC12" s="102"/>
      <c r="AD12" s="102"/>
      <c r="AE12" s="102"/>
      <c r="AF12" s="102"/>
      <c r="AG12" s="102"/>
      <c r="AH12" s="41">
        <f t="shared" ref="AH12:AH14" si="5">SUM(C12:AG12)</f>
        <v>6</v>
      </c>
      <c r="AI12" s="73"/>
    </row>
    <row r="13" spans="1:35" ht="24.95" customHeight="1" x14ac:dyDescent="0.2">
      <c r="A13" s="93" t="s">
        <v>60</v>
      </c>
      <c r="B13" s="69"/>
      <c r="C13" s="265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2"/>
      <c r="X13" s="102"/>
      <c r="Y13" s="102"/>
      <c r="Z13" s="102"/>
      <c r="AA13" s="102"/>
      <c r="AB13" s="102"/>
      <c r="AC13" s="102"/>
      <c r="AD13" s="102"/>
      <c r="AE13" s="102"/>
      <c r="AF13" s="102"/>
      <c r="AG13" s="102"/>
      <c r="AH13" s="41">
        <f t="shared" si="5"/>
        <v>0</v>
      </c>
      <c r="AI13" s="73"/>
    </row>
    <row r="14" spans="1:35" ht="24.95" customHeight="1" x14ac:dyDescent="0.2">
      <c r="A14" s="93" t="s">
        <v>62</v>
      </c>
      <c r="B14" s="69"/>
      <c r="C14" s="265">
        <v>-2</v>
      </c>
      <c r="D14" s="102"/>
      <c r="E14" s="102"/>
      <c r="F14" s="276"/>
      <c r="G14" s="276"/>
      <c r="H14" s="276"/>
      <c r="I14" s="276"/>
      <c r="J14" s="102">
        <v>0.5</v>
      </c>
      <c r="K14" s="102"/>
      <c r="L14" s="102"/>
      <c r="M14" s="102"/>
      <c r="N14" s="102"/>
      <c r="O14" s="102"/>
      <c r="P14" s="102"/>
      <c r="Q14" s="102"/>
      <c r="R14" s="102"/>
      <c r="S14" s="102"/>
      <c r="T14" s="102"/>
      <c r="U14" s="102"/>
      <c r="V14" s="102"/>
      <c r="W14" s="102"/>
      <c r="X14" s="102"/>
      <c r="Y14" s="102"/>
      <c r="Z14" s="102"/>
      <c r="AA14" s="276"/>
      <c r="AB14" s="276"/>
      <c r="AC14" s="276"/>
      <c r="AD14" s="276"/>
      <c r="AE14" s="276"/>
      <c r="AF14" s="102"/>
      <c r="AG14" s="102"/>
      <c r="AH14" s="41">
        <f t="shared" si="5"/>
        <v>-1.5</v>
      </c>
      <c r="AI14" s="73"/>
    </row>
    <row r="15" spans="1:35" ht="24.95" customHeight="1" x14ac:dyDescent="0.2">
      <c r="A15" s="71"/>
      <c r="B15" s="69"/>
      <c r="C15" s="265"/>
      <c r="D15" s="102"/>
      <c r="E15" s="102"/>
      <c r="F15" s="102"/>
      <c r="G15" s="102"/>
      <c r="H15" s="102"/>
      <c r="I15" s="102"/>
      <c r="J15" s="102"/>
      <c r="K15" s="102"/>
      <c r="L15" s="102"/>
      <c r="M15" s="102"/>
      <c r="N15" s="102"/>
      <c r="O15" s="102"/>
      <c r="P15" s="102"/>
      <c r="Q15" s="102"/>
      <c r="R15" s="102"/>
      <c r="S15" s="102"/>
      <c r="T15" s="102"/>
      <c r="U15" s="102"/>
      <c r="V15" s="102"/>
      <c r="W15" s="102"/>
      <c r="X15" s="102"/>
      <c r="Y15" s="102"/>
      <c r="Z15" s="102"/>
      <c r="AA15" s="102"/>
      <c r="AB15" s="102"/>
      <c r="AC15" s="102"/>
      <c r="AD15" s="102"/>
      <c r="AE15" s="102"/>
      <c r="AF15" s="102"/>
      <c r="AG15" s="102"/>
      <c r="AH15" s="41"/>
      <c r="AI15" s="73"/>
    </row>
    <row r="16" spans="1:35" ht="12" customHeight="1" x14ac:dyDescent="0.2">
      <c r="A16" s="40"/>
      <c r="B16" s="40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42"/>
      <c r="AI16" s="73"/>
    </row>
    <row r="17" spans="1:35" ht="7.5" customHeight="1" x14ac:dyDescent="0.2">
      <c r="A17" s="73"/>
      <c r="B17" s="73"/>
      <c r="AH17" s="43"/>
      <c r="AI17" s="73"/>
    </row>
    <row r="18" spans="1:35" x14ac:dyDescent="0.2">
      <c r="A18" s="73"/>
      <c r="B18" s="73"/>
      <c r="C18" s="103" t="s">
        <v>1</v>
      </c>
      <c r="D18" s="103"/>
      <c r="E18" s="103"/>
      <c r="F18" s="103" t="s">
        <v>51</v>
      </c>
      <c r="G18" s="103"/>
      <c r="H18" s="103" t="s">
        <v>52</v>
      </c>
      <c r="I18" s="103"/>
      <c r="J18" s="103"/>
      <c r="P18" s="1"/>
      <c r="Q18" s="1"/>
      <c r="R18" s="1"/>
      <c r="S18" s="1"/>
      <c r="AH18" s="43"/>
      <c r="AI18" s="73"/>
    </row>
    <row r="19" spans="1:35" ht="7.5" customHeight="1" x14ac:dyDescent="0.2">
      <c r="A19" s="73"/>
      <c r="B19" s="73"/>
      <c r="AH19" s="43"/>
      <c r="AI19" s="73"/>
    </row>
    <row r="20" spans="1:35" ht="20.25" customHeight="1" x14ac:dyDescent="0.2">
      <c r="A20" s="73"/>
      <c r="B20" s="73"/>
      <c r="C20" s="36">
        <f>DATE(F4,H4,1)</f>
        <v>44013</v>
      </c>
      <c r="D20" s="36">
        <f t="shared" ref="D20:E21" si="6">C20+1</f>
        <v>44014</v>
      </c>
      <c r="E20" s="36">
        <f t="shared" si="6"/>
        <v>44015</v>
      </c>
      <c r="F20" s="36">
        <f>E20+1</f>
        <v>44016</v>
      </c>
      <c r="G20" s="36">
        <f t="shared" ref="G20:V21" si="7">F20+1</f>
        <v>44017</v>
      </c>
      <c r="H20" s="36">
        <f t="shared" si="7"/>
        <v>44018</v>
      </c>
      <c r="I20" s="36">
        <f t="shared" si="7"/>
        <v>44019</v>
      </c>
      <c r="J20" s="36">
        <f t="shared" si="7"/>
        <v>44020</v>
      </c>
      <c r="K20" s="36">
        <f t="shared" si="7"/>
        <v>44021</v>
      </c>
      <c r="L20" s="36">
        <f t="shared" si="7"/>
        <v>44022</v>
      </c>
      <c r="M20" s="36">
        <f t="shared" si="7"/>
        <v>44023</v>
      </c>
      <c r="N20" s="36">
        <f t="shared" si="7"/>
        <v>44024</v>
      </c>
      <c r="O20" s="36">
        <f t="shared" si="7"/>
        <v>44025</v>
      </c>
      <c r="P20" s="36">
        <f t="shared" si="7"/>
        <v>44026</v>
      </c>
      <c r="Q20" s="36">
        <f t="shared" si="7"/>
        <v>44027</v>
      </c>
      <c r="R20" s="36">
        <f t="shared" si="7"/>
        <v>44028</v>
      </c>
      <c r="S20" s="36">
        <f t="shared" si="7"/>
        <v>44029</v>
      </c>
      <c r="T20" s="36">
        <f t="shared" si="7"/>
        <v>44030</v>
      </c>
      <c r="U20" s="36">
        <f t="shared" si="7"/>
        <v>44031</v>
      </c>
      <c r="V20" s="36">
        <f t="shared" si="7"/>
        <v>44032</v>
      </c>
      <c r="W20" s="36">
        <f t="shared" ref="W20:AD21" si="8">V20+1</f>
        <v>44033</v>
      </c>
      <c r="X20" s="36">
        <f t="shared" si="8"/>
        <v>44034</v>
      </c>
      <c r="Y20" s="36">
        <f t="shared" si="8"/>
        <v>44035</v>
      </c>
      <c r="Z20" s="36">
        <f t="shared" si="8"/>
        <v>44036</v>
      </c>
      <c r="AA20" s="36">
        <f t="shared" si="8"/>
        <v>44037</v>
      </c>
      <c r="AB20" s="36">
        <f t="shared" si="8"/>
        <v>44038</v>
      </c>
      <c r="AC20" s="36">
        <f t="shared" si="8"/>
        <v>44039</v>
      </c>
      <c r="AD20" s="36">
        <f t="shared" si="8"/>
        <v>44040</v>
      </c>
      <c r="AE20" s="36">
        <f t="shared" ref="AE20:AG21" si="9">IF(AD20="","",IF(MONTH(AD20+1)=MONTH(AD20),AD20+1,""))</f>
        <v>44041</v>
      </c>
      <c r="AF20" s="36">
        <f t="shared" si="9"/>
        <v>44042</v>
      </c>
      <c r="AG20" s="36">
        <f t="shared" si="9"/>
        <v>44043</v>
      </c>
      <c r="AH20" s="43"/>
      <c r="AI20" s="73"/>
    </row>
    <row r="21" spans="1:35" ht="20.25" customHeight="1" x14ac:dyDescent="0.2">
      <c r="A21" s="70" t="s">
        <v>41</v>
      </c>
      <c r="B21" s="41"/>
      <c r="C21" s="98">
        <f>DATE(F4,H4,1)</f>
        <v>44013</v>
      </c>
      <c r="D21" s="99">
        <f t="shared" si="6"/>
        <v>44014</v>
      </c>
      <c r="E21" s="99">
        <f t="shared" si="6"/>
        <v>44015</v>
      </c>
      <c r="F21" s="99">
        <f>E21+1</f>
        <v>44016</v>
      </c>
      <c r="G21" s="99">
        <f t="shared" si="7"/>
        <v>44017</v>
      </c>
      <c r="H21" s="99">
        <f t="shared" si="7"/>
        <v>44018</v>
      </c>
      <c r="I21" s="99">
        <f t="shared" si="7"/>
        <v>44019</v>
      </c>
      <c r="J21" s="100">
        <f t="shared" si="7"/>
        <v>44020</v>
      </c>
      <c r="K21" s="99">
        <f t="shared" si="7"/>
        <v>44021</v>
      </c>
      <c r="L21" s="99">
        <f t="shared" si="7"/>
        <v>44022</v>
      </c>
      <c r="M21" s="99">
        <f t="shared" si="7"/>
        <v>44023</v>
      </c>
      <c r="N21" s="99">
        <f t="shared" si="7"/>
        <v>44024</v>
      </c>
      <c r="O21" s="99">
        <f t="shared" si="7"/>
        <v>44025</v>
      </c>
      <c r="P21" s="99">
        <f t="shared" si="7"/>
        <v>44026</v>
      </c>
      <c r="Q21" s="99">
        <f t="shared" si="7"/>
        <v>44027</v>
      </c>
      <c r="R21" s="99">
        <f t="shared" si="7"/>
        <v>44028</v>
      </c>
      <c r="S21" s="99">
        <f t="shared" si="7"/>
        <v>44029</v>
      </c>
      <c r="T21" s="99">
        <f t="shared" si="7"/>
        <v>44030</v>
      </c>
      <c r="U21" s="99">
        <f t="shared" si="7"/>
        <v>44031</v>
      </c>
      <c r="V21" s="99">
        <f t="shared" si="7"/>
        <v>44032</v>
      </c>
      <c r="W21" s="100">
        <f t="shared" si="8"/>
        <v>44033</v>
      </c>
      <c r="X21" s="99">
        <f t="shared" si="8"/>
        <v>44034</v>
      </c>
      <c r="Y21" s="99">
        <f t="shared" si="8"/>
        <v>44035</v>
      </c>
      <c r="Z21" s="99">
        <f t="shared" si="8"/>
        <v>44036</v>
      </c>
      <c r="AA21" s="99">
        <f t="shared" si="8"/>
        <v>44037</v>
      </c>
      <c r="AB21" s="99">
        <f t="shared" si="8"/>
        <v>44038</v>
      </c>
      <c r="AC21" s="99">
        <f t="shared" si="8"/>
        <v>44039</v>
      </c>
      <c r="AD21" s="99">
        <f t="shared" si="8"/>
        <v>44040</v>
      </c>
      <c r="AE21" s="99">
        <f t="shared" si="9"/>
        <v>44041</v>
      </c>
      <c r="AF21" s="99">
        <f t="shared" si="9"/>
        <v>44042</v>
      </c>
      <c r="AG21" s="86">
        <f t="shared" si="9"/>
        <v>44043</v>
      </c>
      <c r="AH21" s="42"/>
      <c r="AI21" s="40"/>
    </row>
    <row r="22" spans="1:35" ht="24.95" customHeight="1" x14ac:dyDescent="0.2">
      <c r="A22" s="93" t="s">
        <v>61</v>
      </c>
      <c r="B22" s="184">
        <v>16</v>
      </c>
      <c r="C22" s="104"/>
      <c r="D22" s="105"/>
      <c r="E22" s="211"/>
      <c r="F22" s="211"/>
      <c r="G22" s="212"/>
      <c r="H22" s="211"/>
      <c r="I22" s="211"/>
      <c r="J22" s="211"/>
      <c r="K22" s="105"/>
      <c r="L22" s="105"/>
      <c r="M22" s="211"/>
      <c r="N22" s="211"/>
      <c r="O22" s="211"/>
      <c r="P22" s="105"/>
      <c r="Q22" s="211"/>
      <c r="R22" s="105"/>
      <c r="S22" s="105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2"/>
      <c r="AE22" s="102"/>
      <c r="AF22" s="105"/>
      <c r="AG22" s="87"/>
      <c r="AH22" s="178">
        <f>SUM(C22:AG22)</f>
        <v>0</v>
      </c>
      <c r="AI22" s="184">
        <f>SUM(B22-AH22)</f>
        <v>16</v>
      </c>
    </row>
    <row r="23" spans="1:35" ht="24.95" customHeight="1" x14ac:dyDescent="0.2">
      <c r="A23" s="97" t="s">
        <v>55</v>
      </c>
      <c r="B23" s="184">
        <v>26</v>
      </c>
      <c r="C23" s="104"/>
      <c r="D23" s="105"/>
      <c r="E23" s="105"/>
      <c r="F23" s="105"/>
      <c r="G23" s="105"/>
      <c r="H23" s="268"/>
      <c r="I23" s="268"/>
      <c r="J23" s="268"/>
      <c r="K23" s="268"/>
      <c r="L23" s="268"/>
      <c r="M23" s="105"/>
      <c r="N23" s="105"/>
      <c r="O23" s="287">
        <v>1</v>
      </c>
      <c r="P23" s="105"/>
      <c r="Q23" s="287">
        <v>1</v>
      </c>
      <c r="R23" s="287">
        <v>1</v>
      </c>
      <c r="S23" s="287">
        <v>1</v>
      </c>
      <c r="T23" s="105"/>
      <c r="U23" s="105"/>
      <c r="V23" s="287">
        <v>1</v>
      </c>
      <c r="W23" s="105"/>
      <c r="X23" s="105"/>
      <c r="Y23" s="105"/>
      <c r="Z23" s="105"/>
      <c r="AA23" s="105"/>
      <c r="AB23" s="105"/>
      <c r="AC23" s="105"/>
      <c r="AD23" s="105"/>
      <c r="AE23" s="105"/>
      <c r="AF23" s="105"/>
      <c r="AG23" s="87"/>
      <c r="AH23" s="178">
        <f t="shared" ref="AH23:AH27" si="10">SUM(C23:AG23)</f>
        <v>5</v>
      </c>
      <c r="AI23" s="184">
        <f t="shared" ref="AI23:AI24" si="11">SUM(B23-AH23)</f>
        <v>21</v>
      </c>
    </row>
    <row r="24" spans="1:35" ht="24.95" customHeight="1" x14ac:dyDescent="0.2">
      <c r="A24" s="97" t="s">
        <v>57</v>
      </c>
      <c r="B24" s="184">
        <v>24</v>
      </c>
      <c r="C24" s="104"/>
      <c r="D24" s="125"/>
      <c r="E24" s="125"/>
      <c r="F24" s="212"/>
      <c r="G24" s="212"/>
      <c r="H24" s="212"/>
      <c r="I24" s="212"/>
      <c r="J24" s="212"/>
      <c r="K24" s="212"/>
      <c r="L24" s="212"/>
      <c r="M24" s="212"/>
      <c r="N24" s="212"/>
      <c r="O24" s="212"/>
      <c r="P24" s="212"/>
      <c r="Q24" s="212"/>
      <c r="R24" s="212"/>
      <c r="S24" s="212"/>
      <c r="T24" s="212"/>
      <c r="U24" s="212"/>
      <c r="V24" s="212"/>
      <c r="W24" s="212"/>
      <c r="X24" s="212"/>
      <c r="Y24" s="212"/>
      <c r="Z24" s="105"/>
      <c r="AA24" s="105"/>
      <c r="AB24" s="105"/>
      <c r="AC24" s="105"/>
      <c r="AD24" s="105"/>
      <c r="AE24" s="212"/>
      <c r="AF24" s="125"/>
      <c r="AG24" s="87"/>
      <c r="AH24" s="178">
        <f t="shared" si="10"/>
        <v>0</v>
      </c>
      <c r="AI24" s="184">
        <f t="shared" si="11"/>
        <v>24</v>
      </c>
    </row>
    <row r="25" spans="1:35" ht="24.95" customHeight="1" x14ac:dyDescent="0.2">
      <c r="A25" s="93" t="s">
        <v>54</v>
      </c>
      <c r="B25" s="184">
        <v>23</v>
      </c>
      <c r="C25" s="104"/>
      <c r="D25" s="105"/>
      <c r="E25" s="125"/>
      <c r="F25" s="212"/>
      <c r="G25" s="212"/>
      <c r="H25" s="212"/>
      <c r="I25" s="212"/>
      <c r="J25" s="105"/>
      <c r="K25" s="212"/>
      <c r="L25" s="211"/>
      <c r="M25" s="211"/>
      <c r="N25" s="211"/>
      <c r="O25" s="211"/>
      <c r="P25" s="212"/>
      <c r="Q25" s="212"/>
      <c r="R25" s="212"/>
      <c r="S25" s="211"/>
      <c r="T25" s="211"/>
      <c r="U25" s="211"/>
      <c r="V25" s="211"/>
      <c r="W25" s="211"/>
      <c r="X25" s="105"/>
      <c r="Y25" s="212"/>
      <c r="Z25" s="211"/>
      <c r="AA25" s="211"/>
      <c r="AB25" s="211"/>
      <c r="AC25" s="287">
        <v>1</v>
      </c>
      <c r="AD25" s="287">
        <v>1</v>
      </c>
      <c r="AE25" s="287">
        <v>1</v>
      </c>
      <c r="AF25" s="287">
        <v>1</v>
      </c>
      <c r="AG25" s="457">
        <v>1</v>
      </c>
      <c r="AH25" s="178">
        <f t="shared" si="10"/>
        <v>5</v>
      </c>
      <c r="AI25" s="184">
        <f t="shared" ref="AI25:AI28" si="12">SUM(B25-AH25)</f>
        <v>18</v>
      </c>
    </row>
    <row r="26" spans="1:35" ht="24.95" customHeight="1" x14ac:dyDescent="0.2">
      <c r="A26" s="93" t="s">
        <v>60</v>
      </c>
      <c r="B26" s="184">
        <v>22</v>
      </c>
      <c r="C26" s="126"/>
      <c r="D26" s="105"/>
      <c r="E26" s="105"/>
      <c r="F26" s="105"/>
      <c r="G26" s="105"/>
      <c r="H26" s="287">
        <v>1</v>
      </c>
      <c r="I26" s="287">
        <v>1</v>
      </c>
      <c r="J26" s="287">
        <v>1</v>
      </c>
      <c r="K26" s="287">
        <v>1</v>
      </c>
      <c r="L26" s="287">
        <v>1</v>
      </c>
      <c r="M26" s="211"/>
      <c r="N26" s="211"/>
      <c r="O26" s="211"/>
      <c r="P26" s="105"/>
      <c r="Q26" s="211"/>
      <c r="R26" s="212"/>
      <c r="S26" s="212"/>
      <c r="T26" s="211"/>
      <c r="U26" s="211"/>
      <c r="V26" s="211"/>
      <c r="W26" s="211"/>
      <c r="X26" s="211"/>
      <c r="Y26" s="212"/>
      <c r="Z26" s="212"/>
      <c r="AA26" s="211"/>
      <c r="AB26" s="211"/>
      <c r="AC26" s="211"/>
      <c r="AD26" s="211"/>
      <c r="AE26" s="268"/>
      <c r="AF26" s="268"/>
      <c r="AG26" s="241"/>
      <c r="AH26" s="178">
        <f t="shared" si="10"/>
        <v>5</v>
      </c>
      <c r="AI26" s="184">
        <f t="shared" si="12"/>
        <v>17</v>
      </c>
    </row>
    <row r="27" spans="1:35" ht="24.95" customHeight="1" x14ac:dyDescent="0.2">
      <c r="A27" s="93" t="s">
        <v>62</v>
      </c>
      <c r="B27" s="184">
        <v>6</v>
      </c>
      <c r="C27" s="126"/>
      <c r="D27" s="125"/>
      <c r="E27" s="125"/>
      <c r="F27" s="105"/>
      <c r="G27" s="105"/>
      <c r="H27" s="212"/>
      <c r="I27" s="105"/>
      <c r="J27" s="105"/>
      <c r="K27" s="105"/>
      <c r="L27" s="212"/>
      <c r="M27" s="212"/>
      <c r="N27" s="212"/>
      <c r="O27" s="105"/>
      <c r="P27" s="105"/>
      <c r="Q27" s="105"/>
      <c r="R27" s="105"/>
      <c r="S27" s="211"/>
      <c r="T27" s="211"/>
      <c r="U27" s="211"/>
      <c r="V27" s="211"/>
      <c r="W27" s="211"/>
      <c r="X27" s="212"/>
      <c r="Y27" s="105"/>
      <c r="Z27" s="211"/>
      <c r="AA27" s="211"/>
      <c r="AB27" s="211"/>
      <c r="AC27" s="211"/>
      <c r="AD27" s="211"/>
      <c r="AE27" s="212"/>
      <c r="AF27" s="293"/>
      <c r="AG27" s="515">
        <v>1</v>
      </c>
      <c r="AH27" s="178">
        <f t="shared" si="10"/>
        <v>1</v>
      </c>
      <c r="AI27" s="184">
        <f t="shared" si="12"/>
        <v>5</v>
      </c>
    </row>
    <row r="28" spans="1:35" ht="24.95" customHeight="1" x14ac:dyDescent="0.2">
      <c r="B28" s="184"/>
      <c r="C28" s="104"/>
      <c r="D28" s="105"/>
      <c r="E28" s="105"/>
      <c r="F28" s="105"/>
      <c r="G28" s="105"/>
      <c r="H28" s="105"/>
      <c r="I28" s="105"/>
      <c r="J28" s="105"/>
      <c r="K28" s="105"/>
      <c r="L28" s="105"/>
      <c r="M28" s="105"/>
      <c r="N28" s="105"/>
      <c r="O28" s="105"/>
      <c r="P28" s="105"/>
      <c r="Q28" s="105"/>
      <c r="R28" s="105"/>
      <c r="S28" s="105"/>
      <c r="T28" s="105"/>
      <c r="U28" s="105"/>
      <c r="V28" s="105"/>
      <c r="W28" s="105"/>
      <c r="X28" s="105"/>
      <c r="Y28" s="105"/>
      <c r="Z28" s="105"/>
      <c r="AA28" s="105"/>
      <c r="AB28" s="105"/>
      <c r="AC28" s="105"/>
      <c r="AD28" s="105"/>
      <c r="AE28" s="105"/>
      <c r="AF28" s="293"/>
      <c r="AG28" s="87"/>
      <c r="AH28" s="178">
        <f>SUM(C28:AG28)</f>
        <v>0</v>
      </c>
      <c r="AI28" s="184">
        <f t="shared" si="12"/>
        <v>0</v>
      </c>
    </row>
    <row r="29" spans="1:35" ht="12" customHeight="1" x14ac:dyDescent="0.2">
      <c r="A29" s="40"/>
      <c r="B29" s="176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179"/>
      <c r="AI29" s="176"/>
    </row>
    <row r="30" spans="1:35" x14ac:dyDescent="0.2">
      <c r="A30" s="73"/>
      <c r="B30" s="177"/>
      <c r="AH30" s="180"/>
      <c r="AI30" s="177"/>
    </row>
    <row r="31" spans="1:35" x14ac:dyDescent="0.2">
      <c r="A31" s="73"/>
      <c r="B31" s="177"/>
      <c r="AH31" s="180"/>
      <c r="AI31" s="177"/>
    </row>
    <row r="32" spans="1:35" x14ac:dyDescent="0.2">
      <c r="A32" s="73"/>
      <c r="B32" s="177"/>
      <c r="H32" s="35" t="s">
        <v>45</v>
      </c>
      <c r="AH32" s="180"/>
      <c r="AI32" s="177"/>
    </row>
    <row r="33" spans="1:35" x14ac:dyDescent="0.2">
      <c r="A33" s="73"/>
      <c r="B33" s="177"/>
      <c r="AH33" s="180"/>
      <c r="AI33" s="177"/>
    </row>
    <row r="34" spans="1:35" x14ac:dyDescent="0.2">
      <c r="A34" s="73"/>
      <c r="B34" s="177"/>
      <c r="AH34" s="180"/>
      <c r="AI34" s="177"/>
    </row>
    <row r="35" spans="1:35" x14ac:dyDescent="0.2">
      <c r="A35" s="73"/>
      <c r="B35" s="177"/>
      <c r="AH35" s="180"/>
      <c r="AI35" s="177"/>
    </row>
    <row r="36" spans="1:35" x14ac:dyDescent="0.2">
      <c r="A36" s="73"/>
      <c r="B36" s="177"/>
      <c r="AH36" s="180"/>
      <c r="AI36" s="177"/>
    </row>
    <row r="37" spans="1:35" x14ac:dyDescent="0.2">
      <c r="A37" s="73"/>
      <c r="B37" s="177"/>
      <c r="C37" s="103" t="s">
        <v>2</v>
      </c>
      <c r="D37" s="95"/>
      <c r="E37" s="95"/>
      <c r="F37" s="95"/>
      <c r="G37" s="95"/>
      <c r="H37" s="95"/>
      <c r="I37" s="95"/>
      <c r="J37" s="95"/>
      <c r="K37" s="95"/>
      <c r="L37" s="95"/>
      <c r="AH37" s="180"/>
      <c r="AI37" s="177"/>
    </row>
    <row r="38" spans="1:35" ht="12.75" customHeight="1" x14ac:dyDescent="0.2">
      <c r="A38" s="73"/>
      <c r="B38" s="177"/>
      <c r="AI38" s="177"/>
    </row>
    <row r="39" spans="1:35" s="243" customFormat="1" ht="20.85" customHeight="1" x14ac:dyDescent="0.2">
      <c r="A39" s="73"/>
      <c r="B39" s="177"/>
      <c r="C39" s="37">
        <f>DATE(F4,H4,1)</f>
        <v>44013</v>
      </c>
      <c r="D39" s="37">
        <f t="shared" ref="D39:AG39" si="13">C20+1</f>
        <v>44014</v>
      </c>
      <c r="E39" s="37">
        <f t="shared" si="13"/>
        <v>44015</v>
      </c>
      <c r="F39" s="37">
        <f t="shared" si="13"/>
        <v>44016</v>
      </c>
      <c r="G39" s="37">
        <f t="shared" si="13"/>
        <v>44017</v>
      </c>
      <c r="H39" s="37">
        <f t="shared" si="13"/>
        <v>44018</v>
      </c>
      <c r="I39" s="37">
        <f t="shared" si="13"/>
        <v>44019</v>
      </c>
      <c r="J39" s="37">
        <f t="shared" si="13"/>
        <v>44020</v>
      </c>
      <c r="K39" s="37">
        <f t="shared" si="13"/>
        <v>44021</v>
      </c>
      <c r="L39" s="37">
        <f t="shared" si="13"/>
        <v>44022</v>
      </c>
      <c r="M39" s="37">
        <f t="shared" si="13"/>
        <v>44023</v>
      </c>
      <c r="N39" s="37">
        <f t="shared" si="13"/>
        <v>44024</v>
      </c>
      <c r="O39" s="37">
        <f t="shared" si="13"/>
        <v>44025</v>
      </c>
      <c r="P39" s="37">
        <f t="shared" si="13"/>
        <v>44026</v>
      </c>
      <c r="Q39" s="37">
        <f t="shared" si="13"/>
        <v>44027</v>
      </c>
      <c r="R39" s="37">
        <f t="shared" si="13"/>
        <v>44028</v>
      </c>
      <c r="S39" s="37">
        <f t="shared" si="13"/>
        <v>44029</v>
      </c>
      <c r="T39" s="37">
        <f t="shared" si="13"/>
        <v>44030</v>
      </c>
      <c r="U39" s="37">
        <f t="shared" si="13"/>
        <v>44031</v>
      </c>
      <c r="V39" s="37">
        <f t="shared" si="13"/>
        <v>44032</v>
      </c>
      <c r="W39" s="37">
        <f t="shared" si="13"/>
        <v>44033</v>
      </c>
      <c r="X39" s="37">
        <f t="shared" si="13"/>
        <v>44034</v>
      </c>
      <c r="Y39" s="37">
        <f t="shared" si="13"/>
        <v>44035</v>
      </c>
      <c r="Z39" s="37">
        <f t="shared" si="13"/>
        <v>44036</v>
      </c>
      <c r="AA39" s="37">
        <f t="shared" si="13"/>
        <v>44037</v>
      </c>
      <c r="AB39" s="37">
        <f t="shared" si="13"/>
        <v>44038</v>
      </c>
      <c r="AC39" s="37">
        <f t="shared" si="13"/>
        <v>44039</v>
      </c>
      <c r="AD39" s="37">
        <f t="shared" si="13"/>
        <v>44040</v>
      </c>
      <c r="AE39" s="37">
        <f t="shared" si="13"/>
        <v>44041</v>
      </c>
      <c r="AF39" s="37">
        <f t="shared" si="13"/>
        <v>44042</v>
      </c>
      <c r="AG39" s="37">
        <f t="shared" si="13"/>
        <v>44043</v>
      </c>
      <c r="AH39" s="180"/>
      <c r="AI39" s="177"/>
    </row>
    <row r="40" spans="1:35" ht="20.85" customHeight="1" x14ac:dyDescent="0.2">
      <c r="A40" s="41" t="s">
        <v>41</v>
      </c>
      <c r="B40" s="176"/>
      <c r="C40" s="107">
        <f>DATE(F4,H4,1)</f>
        <v>44013</v>
      </c>
      <c r="D40" s="108">
        <f>C40+1</f>
        <v>44014</v>
      </c>
      <c r="E40" s="108">
        <f t="shared" ref="E40:AD40" si="14">D40+1</f>
        <v>44015</v>
      </c>
      <c r="F40" s="108">
        <f t="shared" si="14"/>
        <v>44016</v>
      </c>
      <c r="G40" s="108">
        <f t="shared" si="14"/>
        <v>44017</v>
      </c>
      <c r="H40" s="108">
        <f t="shared" si="14"/>
        <v>44018</v>
      </c>
      <c r="I40" s="108">
        <f t="shared" si="14"/>
        <v>44019</v>
      </c>
      <c r="J40" s="108">
        <f t="shared" si="14"/>
        <v>44020</v>
      </c>
      <c r="K40" s="108">
        <f t="shared" si="14"/>
        <v>44021</v>
      </c>
      <c r="L40" s="108">
        <f t="shared" si="14"/>
        <v>44022</v>
      </c>
      <c r="M40" s="108">
        <f t="shared" si="14"/>
        <v>44023</v>
      </c>
      <c r="N40" s="108">
        <f t="shared" si="14"/>
        <v>44024</v>
      </c>
      <c r="O40" s="108">
        <f t="shared" si="14"/>
        <v>44025</v>
      </c>
      <c r="P40" s="108">
        <f t="shared" si="14"/>
        <v>44026</v>
      </c>
      <c r="Q40" s="108">
        <f t="shared" si="14"/>
        <v>44027</v>
      </c>
      <c r="R40" s="108">
        <f t="shared" si="14"/>
        <v>44028</v>
      </c>
      <c r="S40" s="108">
        <f t="shared" si="14"/>
        <v>44029</v>
      </c>
      <c r="T40" s="108">
        <f t="shared" si="14"/>
        <v>44030</v>
      </c>
      <c r="U40" s="108">
        <f t="shared" si="14"/>
        <v>44031</v>
      </c>
      <c r="V40" s="108">
        <f t="shared" si="14"/>
        <v>44032</v>
      </c>
      <c r="W40" s="108">
        <f t="shared" si="14"/>
        <v>44033</v>
      </c>
      <c r="X40" s="108">
        <f t="shared" si="14"/>
        <v>44034</v>
      </c>
      <c r="Y40" s="108">
        <f t="shared" si="14"/>
        <v>44035</v>
      </c>
      <c r="Z40" s="108">
        <f t="shared" si="14"/>
        <v>44036</v>
      </c>
      <c r="AA40" s="108">
        <f t="shared" si="14"/>
        <v>44037</v>
      </c>
      <c r="AB40" s="108">
        <f t="shared" si="14"/>
        <v>44038</v>
      </c>
      <c r="AC40" s="108">
        <f t="shared" si="14"/>
        <v>44039</v>
      </c>
      <c r="AD40" s="108">
        <f t="shared" si="14"/>
        <v>44040</v>
      </c>
      <c r="AE40" s="99">
        <f>IF(AD40="","",IF(MONTH(AD40+1)=MONTH(AD40),AD40+1,""))</f>
        <v>44041</v>
      </c>
      <c r="AF40" s="99">
        <f t="shared" ref="AF40:AG40" si="15">IF(AE40="","",IF(MONTH(AE40+1)=MONTH(AE40),AE40+1,""))</f>
        <v>44042</v>
      </c>
      <c r="AG40" s="99">
        <f t="shared" si="15"/>
        <v>44043</v>
      </c>
      <c r="AH40" s="179"/>
      <c r="AI40" s="177"/>
    </row>
    <row r="41" spans="1:35" ht="24.95" customHeight="1" x14ac:dyDescent="0.2">
      <c r="A41" s="97" t="s">
        <v>3</v>
      </c>
      <c r="B41" s="182"/>
      <c r="C41" s="265"/>
      <c r="D41" s="102"/>
      <c r="E41" s="236"/>
      <c r="F41" s="236"/>
      <c r="G41" s="236"/>
      <c r="H41" s="102">
        <v>1</v>
      </c>
      <c r="I41" s="102">
        <v>1</v>
      </c>
      <c r="J41" s="102">
        <v>1.5</v>
      </c>
      <c r="K41" s="102">
        <v>1.5</v>
      </c>
      <c r="L41" s="102">
        <v>1</v>
      </c>
      <c r="M41" s="102"/>
      <c r="N41" s="102"/>
      <c r="O41" s="102">
        <v>1</v>
      </c>
      <c r="P41" s="102"/>
      <c r="Q41" s="302">
        <v>1</v>
      </c>
      <c r="R41" s="302">
        <v>1</v>
      </c>
      <c r="S41" s="302">
        <v>1</v>
      </c>
      <c r="T41" s="282"/>
      <c r="U41" s="282"/>
      <c r="V41" s="302">
        <v>1</v>
      </c>
      <c r="W41" s="302">
        <v>1</v>
      </c>
      <c r="X41" s="302">
        <v>1</v>
      </c>
      <c r="Y41" s="302">
        <v>1</v>
      </c>
      <c r="Z41" s="302">
        <v>1</v>
      </c>
      <c r="AA41" s="282"/>
      <c r="AB41" s="282"/>
      <c r="AC41" s="302">
        <v>1</v>
      </c>
      <c r="AD41" s="302">
        <v>1</v>
      </c>
      <c r="AE41" s="302">
        <v>1</v>
      </c>
      <c r="AF41" s="302">
        <v>1</v>
      </c>
      <c r="AG41" s="302">
        <v>1</v>
      </c>
      <c r="AH41" s="178">
        <f>SUM(C41:AG41)</f>
        <v>20</v>
      </c>
      <c r="AI41" s="177"/>
    </row>
    <row r="42" spans="1:35" ht="24.95" customHeight="1" x14ac:dyDescent="0.2">
      <c r="A42" s="97" t="s">
        <v>56</v>
      </c>
      <c r="B42" s="182"/>
      <c r="C42" s="265">
        <v>1</v>
      </c>
      <c r="D42" s="102">
        <v>1</v>
      </c>
      <c r="E42" s="236">
        <v>1</v>
      </c>
      <c r="F42" s="236"/>
      <c r="G42" s="236"/>
      <c r="H42" s="102">
        <v>1</v>
      </c>
      <c r="I42" s="102">
        <v>1</v>
      </c>
      <c r="J42" s="102">
        <v>1.5</v>
      </c>
      <c r="K42" s="102">
        <v>1.5</v>
      </c>
      <c r="L42" s="102">
        <v>1</v>
      </c>
      <c r="M42" s="102"/>
      <c r="N42" s="102"/>
      <c r="O42" s="102"/>
      <c r="P42" s="102"/>
      <c r="Q42" s="102"/>
      <c r="R42" s="102"/>
      <c r="S42" s="102"/>
      <c r="T42" s="102"/>
      <c r="U42" s="102"/>
      <c r="V42" s="102"/>
      <c r="W42" s="102"/>
      <c r="X42" s="102"/>
      <c r="Y42" s="102"/>
      <c r="Z42" s="102"/>
      <c r="AA42" s="102"/>
      <c r="AB42" s="102"/>
      <c r="AC42" s="102"/>
      <c r="AD42" s="102"/>
      <c r="AE42" s="102"/>
      <c r="AF42" s="102"/>
      <c r="AG42" s="102"/>
      <c r="AH42" s="178">
        <f t="shared" ref="AH42:AH44" si="16">SUM(C42:AG42)</f>
        <v>9</v>
      </c>
      <c r="AI42" s="177"/>
    </row>
    <row r="43" spans="1:35" ht="24.95" customHeight="1" x14ac:dyDescent="0.2">
      <c r="A43" s="97" t="s">
        <v>59</v>
      </c>
      <c r="B43" s="182"/>
      <c r="C43" s="265">
        <v>1</v>
      </c>
      <c r="D43" s="102">
        <v>1</v>
      </c>
      <c r="E43" s="102">
        <v>1</v>
      </c>
      <c r="F43" s="102"/>
      <c r="G43" s="102"/>
      <c r="H43" s="102"/>
      <c r="I43" s="236"/>
      <c r="J43" s="236"/>
      <c r="K43" s="236"/>
      <c r="L43" s="236"/>
      <c r="M43" s="236"/>
      <c r="N43" s="102"/>
      <c r="O43" s="102"/>
      <c r="P43" s="125"/>
      <c r="Q43" s="236"/>
      <c r="R43" s="236"/>
      <c r="S43" s="236"/>
      <c r="T43" s="236"/>
      <c r="U43" s="102"/>
      <c r="V43" s="102">
        <v>1</v>
      </c>
      <c r="W43" s="236">
        <v>1</v>
      </c>
      <c r="X43" s="102">
        <v>1</v>
      </c>
      <c r="Y43" s="102">
        <v>1</v>
      </c>
      <c r="Z43" s="102">
        <v>1</v>
      </c>
      <c r="AA43" s="102"/>
      <c r="AB43" s="102"/>
      <c r="AC43" s="102">
        <v>1</v>
      </c>
      <c r="AD43" s="102">
        <v>1</v>
      </c>
      <c r="AE43" s="102">
        <v>1</v>
      </c>
      <c r="AF43" s="102">
        <v>1</v>
      </c>
      <c r="AG43" s="102">
        <v>1</v>
      </c>
      <c r="AH43" s="178">
        <f t="shared" si="16"/>
        <v>13</v>
      </c>
      <c r="AI43" s="177"/>
    </row>
    <row r="44" spans="1:35" ht="24.75" customHeight="1" x14ac:dyDescent="0.2">
      <c r="A44" s="97" t="s">
        <v>63</v>
      </c>
      <c r="B44" s="176"/>
      <c r="C44" s="265">
        <v>1</v>
      </c>
      <c r="D44" s="102">
        <v>1</v>
      </c>
      <c r="E44" s="102">
        <v>1</v>
      </c>
      <c r="F44" s="102"/>
      <c r="G44" s="102"/>
      <c r="H44" s="102"/>
      <c r="I44" s="236"/>
      <c r="J44" s="236"/>
      <c r="K44" s="236"/>
      <c r="L44" s="236"/>
      <c r="M44" s="236"/>
      <c r="N44" s="102"/>
      <c r="O44" s="102">
        <v>1</v>
      </c>
      <c r="P44" s="125"/>
      <c r="Q44" s="236">
        <v>1</v>
      </c>
      <c r="R44" s="236">
        <v>1</v>
      </c>
      <c r="S44" s="236">
        <v>1</v>
      </c>
      <c r="T44" s="236"/>
      <c r="U44" s="102"/>
      <c r="V44" s="102">
        <v>1</v>
      </c>
      <c r="W44" s="236">
        <v>1</v>
      </c>
      <c r="X44" s="102">
        <v>1</v>
      </c>
      <c r="Y44" s="102">
        <v>1</v>
      </c>
      <c r="Z44" s="102">
        <v>1</v>
      </c>
      <c r="AA44" s="102"/>
      <c r="AB44" s="102"/>
      <c r="AC44" s="102">
        <v>1</v>
      </c>
      <c r="AD44" s="102">
        <v>1</v>
      </c>
      <c r="AE44" s="102">
        <v>1</v>
      </c>
      <c r="AF44" s="102">
        <v>1</v>
      </c>
      <c r="AG44" s="102">
        <v>1</v>
      </c>
      <c r="AH44" s="178">
        <f t="shared" si="16"/>
        <v>17</v>
      </c>
      <c r="AI44" s="177"/>
    </row>
    <row r="45" spans="1:35" x14ac:dyDescent="0.2">
      <c r="A45" s="73"/>
      <c r="B45" s="177"/>
      <c r="AH45" s="180"/>
      <c r="AI45" s="177"/>
    </row>
    <row r="46" spans="1:35" ht="12" customHeight="1" x14ac:dyDescent="0.2">
      <c r="A46" s="345"/>
      <c r="B46" s="375"/>
      <c r="C46" s="376"/>
      <c r="D46" s="376"/>
      <c r="E46" s="376"/>
      <c r="F46" s="343"/>
      <c r="G46" s="343"/>
      <c r="H46" s="343"/>
      <c r="I46" s="343"/>
      <c r="J46" s="343"/>
      <c r="K46" s="343"/>
      <c r="L46" s="343"/>
      <c r="M46" s="343"/>
      <c r="N46" s="343"/>
      <c r="O46" s="343"/>
      <c r="P46" s="376"/>
      <c r="Q46" s="376"/>
      <c r="R46" s="376"/>
      <c r="S46" s="376"/>
      <c r="T46" s="343"/>
      <c r="U46" s="343"/>
      <c r="V46" s="343"/>
      <c r="W46" s="343"/>
      <c r="X46" s="343"/>
      <c r="Y46" s="343"/>
      <c r="Z46" s="343"/>
      <c r="AA46" s="343"/>
      <c r="AB46" s="343"/>
      <c r="AC46" s="343"/>
      <c r="AD46" s="343"/>
      <c r="AE46" s="343"/>
      <c r="AF46" s="343"/>
      <c r="AG46" s="343"/>
      <c r="AH46" s="377"/>
      <c r="AI46" s="177"/>
    </row>
    <row r="47" spans="1:35" x14ac:dyDescent="0.2">
      <c r="A47" s="73"/>
      <c r="B47" s="177"/>
      <c r="C47" s="103" t="s">
        <v>1</v>
      </c>
      <c r="D47" s="103"/>
      <c r="E47" s="103"/>
      <c r="AH47" s="180"/>
      <c r="AI47" s="177"/>
    </row>
    <row r="48" spans="1:35" ht="12.75" customHeight="1" x14ac:dyDescent="0.2">
      <c r="A48" s="73"/>
      <c r="B48" s="177"/>
    </row>
    <row r="49" spans="1:35" s="243" customFormat="1" ht="20.85" customHeight="1" x14ac:dyDescent="0.2">
      <c r="A49" s="73"/>
      <c r="B49" s="177"/>
      <c r="C49" s="37">
        <f>DATE(F4,H4,1)</f>
        <v>44013</v>
      </c>
      <c r="D49" s="37">
        <f t="shared" ref="D49:AG49" si="17">C49+1</f>
        <v>44014</v>
      </c>
      <c r="E49" s="37">
        <f t="shared" si="17"/>
        <v>44015</v>
      </c>
      <c r="F49" s="37">
        <f t="shared" si="17"/>
        <v>44016</v>
      </c>
      <c r="G49" s="37">
        <f t="shared" si="17"/>
        <v>44017</v>
      </c>
      <c r="H49" s="37">
        <f t="shared" si="17"/>
        <v>44018</v>
      </c>
      <c r="I49" s="37">
        <f t="shared" si="17"/>
        <v>44019</v>
      </c>
      <c r="J49" s="37">
        <f t="shared" si="17"/>
        <v>44020</v>
      </c>
      <c r="K49" s="37">
        <f t="shared" si="17"/>
        <v>44021</v>
      </c>
      <c r="L49" s="37">
        <f t="shared" si="17"/>
        <v>44022</v>
      </c>
      <c r="M49" s="37">
        <f t="shared" si="17"/>
        <v>44023</v>
      </c>
      <c r="N49" s="37">
        <f t="shared" si="17"/>
        <v>44024</v>
      </c>
      <c r="O49" s="37">
        <f t="shared" si="17"/>
        <v>44025</v>
      </c>
      <c r="P49" s="37">
        <f t="shared" si="17"/>
        <v>44026</v>
      </c>
      <c r="Q49" s="37">
        <f t="shared" si="17"/>
        <v>44027</v>
      </c>
      <c r="R49" s="37">
        <f t="shared" si="17"/>
        <v>44028</v>
      </c>
      <c r="S49" s="37">
        <f t="shared" si="17"/>
        <v>44029</v>
      </c>
      <c r="T49" s="37">
        <f t="shared" si="17"/>
        <v>44030</v>
      </c>
      <c r="U49" s="37">
        <f t="shared" si="17"/>
        <v>44031</v>
      </c>
      <c r="V49" s="37">
        <f t="shared" si="17"/>
        <v>44032</v>
      </c>
      <c r="W49" s="37">
        <f t="shared" si="17"/>
        <v>44033</v>
      </c>
      <c r="X49" s="37">
        <f t="shared" si="17"/>
        <v>44034</v>
      </c>
      <c r="Y49" s="37">
        <f t="shared" si="17"/>
        <v>44035</v>
      </c>
      <c r="Z49" s="37">
        <f t="shared" si="17"/>
        <v>44036</v>
      </c>
      <c r="AA49" s="37">
        <f t="shared" si="17"/>
        <v>44037</v>
      </c>
      <c r="AB49" s="37">
        <f t="shared" si="17"/>
        <v>44038</v>
      </c>
      <c r="AC49" s="37">
        <f t="shared" si="17"/>
        <v>44039</v>
      </c>
      <c r="AD49" s="37">
        <f t="shared" si="17"/>
        <v>44040</v>
      </c>
      <c r="AE49" s="37">
        <f t="shared" si="17"/>
        <v>44041</v>
      </c>
      <c r="AF49" s="37">
        <f t="shared" si="17"/>
        <v>44042</v>
      </c>
      <c r="AG49" s="37">
        <f t="shared" si="17"/>
        <v>44043</v>
      </c>
      <c r="AH49" s="181"/>
      <c r="AI49" s="177"/>
    </row>
    <row r="50" spans="1:35" ht="20.85" customHeight="1" x14ac:dyDescent="0.2">
      <c r="A50" s="41" t="s">
        <v>41</v>
      </c>
      <c r="B50" s="176"/>
      <c r="C50" s="84">
        <f>DATE(F4,H4,1)</f>
        <v>44013</v>
      </c>
      <c r="D50" s="85">
        <f>C50+1</f>
        <v>44014</v>
      </c>
      <c r="E50" s="85">
        <f t="shared" ref="E50:AD50" si="18">D50+1</f>
        <v>44015</v>
      </c>
      <c r="F50" s="85">
        <f t="shared" si="18"/>
        <v>44016</v>
      </c>
      <c r="G50" s="85">
        <f t="shared" si="18"/>
        <v>44017</v>
      </c>
      <c r="H50" s="85">
        <f t="shared" si="18"/>
        <v>44018</v>
      </c>
      <c r="I50" s="85">
        <f t="shared" si="18"/>
        <v>44019</v>
      </c>
      <c r="J50" s="85">
        <f t="shared" si="18"/>
        <v>44020</v>
      </c>
      <c r="K50" s="85">
        <f t="shared" si="18"/>
        <v>44021</v>
      </c>
      <c r="L50" s="85">
        <f t="shared" si="18"/>
        <v>44022</v>
      </c>
      <c r="M50" s="85">
        <f t="shared" si="18"/>
        <v>44023</v>
      </c>
      <c r="N50" s="85">
        <f t="shared" si="18"/>
        <v>44024</v>
      </c>
      <c r="O50" s="85">
        <f t="shared" si="18"/>
        <v>44025</v>
      </c>
      <c r="P50" s="85">
        <f t="shared" si="18"/>
        <v>44026</v>
      </c>
      <c r="Q50" s="85">
        <f t="shared" si="18"/>
        <v>44027</v>
      </c>
      <c r="R50" s="85">
        <f t="shared" si="18"/>
        <v>44028</v>
      </c>
      <c r="S50" s="85">
        <f t="shared" si="18"/>
        <v>44029</v>
      </c>
      <c r="T50" s="85">
        <f t="shared" si="18"/>
        <v>44030</v>
      </c>
      <c r="U50" s="85">
        <f t="shared" si="18"/>
        <v>44031</v>
      </c>
      <c r="V50" s="85">
        <f t="shared" si="18"/>
        <v>44032</v>
      </c>
      <c r="W50" s="85">
        <f t="shared" si="18"/>
        <v>44033</v>
      </c>
      <c r="X50" s="85">
        <f t="shared" si="18"/>
        <v>44034</v>
      </c>
      <c r="Y50" s="85">
        <f t="shared" si="18"/>
        <v>44035</v>
      </c>
      <c r="Z50" s="85">
        <f t="shared" si="18"/>
        <v>44036</v>
      </c>
      <c r="AA50" s="85">
        <f t="shared" si="18"/>
        <v>44037</v>
      </c>
      <c r="AB50" s="85">
        <f t="shared" si="18"/>
        <v>44038</v>
      </c>
      <c r="AC50" s="85">
        <f t="shared" si="18"/>
        <v>44039</v>
      </c>
      <c r="AD50" s="85">
        <f t="shared" si="18"/>
        <v>44040</v>
      </c>
      <c r="AE50" s="86">
        <f>IF(AD50="","",IF(MONTH(AD50+1)=MONTH(AD50),AD50+1,""))</f>
        <v>44041</v>
      </c>
      <c r="AF50" s="86">
        <f t="shared" ref="AF50:AG50" si="19">IF(AE50="","",IF(MONTH(AE50+1)=MONTH(AE50),AE50+1,""))</f>
        <v>44042</v>
      </c>
      <c r="AG50" s="86">
        <f t="shared" si="19"/>
        <v>44043</v>
      </c>
      <c r="AH50" s="179"/>
      <c r="AI50" s="176"/>
    </row>
    <row r="51" spans="1:35" ht="24.95" customHeight="1" x14ac:dyDescent="0.2">
      <c r="A51" s="97" t="s">
        <v>3</v>
      </c>
      <c r="B51" s="184">
        <f>SUM('06'!AI51)</f>
        <v>24</v>
      </c>
      <c r="C51" s="512" t="s">
        <v>101</v>
      </c>
      <c r="D51" s="303" t="s">
        <v>101</v>
      </c>
      <c r="E51" s="303" t="s">
        <v>101</v>
      </c>
      <c r="F51" s="102"/>
      <c r="G51" s="102"/>
      <c r="H51" s="102"/>
      <c r="I51" s="102"/>
      <c r="J51" s="102"/>
      <c r="K51" s="102"/>
      <c r="L51" s="102"/>
      <c r="M51" s="102"/>
      <c r="N51" s="102"/>
      <c r="O51" s="102"/>
      <c r="P51" s="102"/>
      <c r="Q51" s="268"/>
      <c r="R51" s="268"/>
      <c r="S51" s="268"/>
      <c r="T51" s="287"/>
      <c r="U51" s="287"/>
      <c r="V51" s="102"/>
      <c r="W51" s="102"/>
      <c r="X51" s="268"/>
      <c r="Y51" s="268"/>
      <c r="Z51" s="268"/>
      <c r="AA51" s="287"/>
      <c r="AB51" s="287"/>
      <c r="AC51" s="102"/>
      <c r="AD51" s="102"/>
      <c r="AE51" s="282"/>
      <c r="AF51" s="282"/>
      <c r="AG51" s="282"/>
      <c r="AH51" s="178">
        <f t="shared" ref="AH51:AH54" si="20">SUM(C51:AG51)</f>
        <v>0</v>
      </c>
      <c r="AI51" s="184">
        <f>SUM(B51-AH51)</f>
        <v>24</v>
      </c>
    </row>
    <row r="52" spans="1:35" ht="24.95" customHeight="1" x14ac:dyDescent="0.2">
      <c r="A52" s="97" t="s">
        <v>56</v>
      </c>
      <c r="B52" s="184">
        <f>SUM('06'!AI52)</f>
        <v>24</v>
      </c>
      <c r="C52" s="265"/>
      <c r="D52" s="275"/>
      <c r="E52" s="275"/>
      <c r="F52" s="275"/>
      <c r="G52" s="275"/>
      <c r="H52" s="275"/>
      <c r="I52" s="300"/>
      <c r="J52" s="265"/>
      <c r="K52" s="275"/>
      <c r="L52" s="275"/>
      <c r="M52" s="275"/>
      <c r="N52" s="275"/>
      <c r="O52" s="296">
        <v>1</v>
      </c>
      <c r="P52" s="313"/>
      <c r="Q52" s="296">
        <v>1</v>
      </c>
      <c r="R52" s="296">
        <v>1</v>
      </c>
      <c r="S52" s="296">
        <v>1</v>
      </c>
      <c r="T52" s="275"/>
      <c r="U52" s="275"/>
      <c r="V52" s="296">
        <v>1</v>
      </c>
      <c r="W52" s="296">
        <v>1</v>
      </c>
      <c r="X52" s="296">
        <v>1</v>
      </c>
      <c r="Y52" s="296">
        <v>1</v>
      </c>
      <c r="Z52" s="296">
        <v>1</v>
      </c>
      <c r="AA52" s="275"/>
      <c r="AB52" s="275"/>
      <c r="AC52" s="296">
        <v>1</v>
      </c>
      <c r="AD52" s="296">
        <v>1</v>
      </c>
      <c r="AE52" s="296">
        <v>1</v>
      </c>
      <c r="AF52" s="296">
        <v>1</v>
      </c>
      <c r="AG52" s="296">
        <v>1</v>
      </c>
      <c r="AH52" s="178">
        <f t="shared" si="20"/>
        <v>14</v>
      </c>
      <c r="AI52" s="184">
        <f t="shared" ref="AI52:AI54" si="21">SUM(B52-AH52)</f>
        <v>10</v>
      </c>
    </row>
    <row r="53" spans="1:35" ht="24.75" customHeight="1" x14ac:dyDescent="0.2">
      <c r="A53" s="97" t="s">
        <v>59</v>
      </c>
      <c r="B53" s="184">
        <f>SUM('06'!AI53)</f>
        <v>19</v>
      </c>
      <c r="C53" s="314"/>
      <c r="D53" s="265"/>
      <c r="E53" s="265"/>
      <c r="F53" s="102"/>
      <c r="G53" s="102"/>
      <c r="H53" s="296">
        <v>1</v>
      </c>
      <c r="I53" s="287">
        <v>1</v>
      </c>
      <c r="J53" s="287">
        <v>1</v>
      </c>
      <c r="K53" s="296">
        <v>1</v>
      </c>
      <c r="L53" s="296">
        <v>1</v>
      </c>
      <c r="M53" s="102"/>
      <c r="N53" s="102"/>
      <c r="O53" s="296">
        <v>1</v>
      </c>
      <c r="P53" s="102"/>
      <c r="Q53" s="287">
        <v>1</v>
      </c>
      <c r="R53" s="296">
        <v>1</v>
      </c>
      <c r="S53" s="296">
        <v>1</v>
      </c>
      <c r="T53" s="211"/>
      <c r="U53" s="211"/>
      <c r="V53" s="291"/>
      <c r="W53" s="211"/>
      <c r="X53" s="211"/>
      <c r="Y53" s="291"/>
      <c r="Z53" s="291"/>
      <c r="AA53" s="211"/>
      <c r="AB53" s="211"/>
      <c r="AC53" s="291"/>
      <c r="AD53" s="211"/>
      <c r="AE53" s="211"/>
      <c r="AF53" s="516"/>
      <c r="AG53" s="126"/>
      <c r="AH53" s="178">
        <f t="shared" si="20"/>
        <v>9</v>
      </c>
      <c r="AI53" s="184">
        <f t="shared" si="21"/>
        <v>10</v>
      </c>
    </row>
    <row r="54" spans="1:35" ht="24.75" customHeight="1" x14ac:dyDescent="0.2">
      <c r="A54" s="129" t="s">
        <v>63</v>
      </c>
      <c r="B54" s="184">
        <f>SUM('06'!AI54)</f>
        <v>11</v>
      </c>
      <c r="C54" s="373"/>
      <c r="D54" s="324"/>
      <c r="E54" s="324"/>
      <c r="F54" s="322"/>
      <c r="G54" s="322"/>
      <c r="H54" s="497">
        <v>1</v>
      </c>
      <c r="I54" s="357">
        <v>1</v>
      </c>
      <c r="J54" s="357">
        <v>1</v>
      </c>
      <c r="K54" s="497">
        <v>1</v>
      </c>
      <c r="L54" s="497">
        <v>1</v>
      </c>
      <c r="M54" s="322"/>
      <c r="N54" s="322"/>
      <c r="O54" s="498"/>
      <c r="P54" s="322"/>
      <c r="Q54" s="322"/>
      <c r="R54" s="324"/>
      <c r="S54" s="324"/>
      <c r="T54" s="322"/>
      <c r="U54" s="322"/>
      <c r="V54" s="324"/>
      <c r="W54" s="322"/>
      <c r="X54" s="322"/>
      <c r="Y54" s="324"/>
      <c r="Z54" s="324"/>
      <c r="AA54" s="322"/>
      <c r="AB54" s="322"/>
      <c r="AC54" s="324"/>
      <c r="AD54" s="322"/>
      <c r="AE54" s="322"/>
      <c r="AF54" s="356"/>
      <c r="AG54" s="356"/>
      <c r="AH54" s="178">
        <f t="shared" si="20"/>
        <v>5</v>
      </c>
      <c r="AI54" s="184">
        <f t="shared" si="21"/>
        <v>6</v>
      </c>
    </row>
    <row r="55" spans="1:35" x14ac:dyDescent="0.2">
      <c r="A55" s="40"/>
      <c r="B55" s="2"/>
      <c r="C55" s="94"/>
      <c r="D55" s="94"/>
      <c r="E55" s="94"/>
      <c r="F55" s="94"/>
      <c r="G55" s="94"/>
      <c r="H55" s="94"/>
      <c r="I55" s="94"/>
      <c r="J55" s="94"/>
      <c r="K55" s="94"/>
      <c r="L55" s="94"/>
      <c r="M55" s="94"/>
      <c r="N55" s="94"/>
      <c r="O55" s="94"/>
      <c r="P55" s="94"/>
      <c r="Q55" s="94"/>
      <c r="R55" s="94"/>
      <c r="S55" s="94"/>
      <c r="T55" s="94"/>
      <c r="U55" s="94"/>
      <c r="V55" s="94"/>
      <c r="W55" s="94"/>
      <c r="X55" s="94"/>
      <c r="Y55" s="94"/>
      <c r="Z55" s="94"/>
      <c r="AA55" s="94"/>
      <c r="AB55" s="94"/>
      <c r="AC55" s="94"/>
      <c r="AD55" s="94"/>
      <c r="AE55" s="94"/>
      <c r="AF55" s="94"/>
      <c r="AG55" s="94"/>
      <c r="AH55" s="2"/>
      <c r="AI55" s="2"/>
    </row>
    <row r="56" spans="1:35" s="243" customFormat="1" x14ac:dyDescent="0.2">
      <c r="D56" s="343"/>
      <c r="E56" s="343"/>
      <c r="F56" s="343"/>
      <c r="G56" s="343"/>
      <c r="H56" s="343"/>
      <c r="I56" s="343"/>
      <c r="J56" s="343"/>
      <c r="K56" s="343"/>
      <c r="L56" s="343"/>
      <c r="M56" s="343"/>
      <c r="N56" s="343"/>
      <c r="O56" s="343"/>
      <c r="P56" s="343"/>
      <c r="Q56" s="343"/>
      <c r="R56" s="343"/>
      <c r="S56" s="343"/>
      <c r="T56" s="343"/>
      <c r="U56" s="343"/>
      <c r="V56" s="343"/>
      <c r="W56" s="343"/>
      <c r="X56" s="343"/>
      <c r="Y56" s="343"/>
      <c r="Z56" s="343"/>
      <c r="AA56" s="343"/>
      <c r="AB56" s="343"/>
      <c r="AC56" s="343"/>
      <c r="AD56" s="343"/>
      <c r="AE56" s="343"/>
      <c r="AF56" s="343"/>
      <c r="AG56" s="343"/>
      <c r="AH56" s="343"/>
      <c r="AI56" s="343"/>
    </row>
    <row r="57" spans="1:35" x14ac:dyDescent="0.2">
      <c r="D57" s="343"/>
      <c r="E57" s="343"/>
      <c r="F57" s="343"/>
      <c r="G57" s="343"/>
      <c r="H57" s="343"/>
      <c r="I57" s="343"/>
      <c r="J57" s="343"/>
      <c r="K57" s="343"/>
      <c r="L57" s="343"/>
      <c r="M57" s="343"/>
      <c r="N57" s="343"/>
      <c r="O57" s="343"/>
      <c r="P57" s="343"/>
      <c r="Q57" s="343"/>
      <c r="R57" s="343"/>
      <c r="S57" s="343"/>
      <c r="T57" s="343"/>
      <c r="U57" s="343"/>
      <c r="V57" s="343"/>
      <c r="W57" s="343"/>
      <c r="X57" s="343"/>
      <c r="Y57" s="343"/>
      <c r="Z57" s="343"/>
      <c r="AA57" s="343"/>
      <c r="AB57" s="343"/>
      <c r="AC57" s="343"/>
      <c r="AD57" s="343"/>
      <c r="AE57" s="343"/>
      <c r="AF57" s="343"/>
      <c r="AG57" s="343"/>
      <c r="AH57" s="343"/>
    </row>
    <row r="58" spans="1:35" x14ac:dyDescent="0.2">
      <c r="A58" s="374" t="s">
        <v>5</v>
      </c>
      <c r="B58" s="343"/>
      <c r="C58" s="511"/>
    </row>
    <row r="59" spans="1:35" x14ac:dyDescent="0.2">
      <c r="A59" s="343" t="s">
        <v>4</v>
      </c>
      <c r="B59" s="343"/>
      <c r="C59" s="4"/>
    </row>
    <row r="60" spans="1:35" x14ac:dyDescent="0.2">
      <c r="A60" t="s">
        <v>6</v>
      </c>
      <c r="C60" s="5"/>
    </row>
  </sheetData>
  <mergeCells count="5">
    <mergeCell ref="F3:G3"/>
    <mergeCell ref="H3:J3"/>
    <mergeCell ref="F4:G4"/>
    <mergeCell ref="H4:J4"/>
    <mergeCell ref="M4:S5"/>
  </mergeCells>
  <conditionalFormatting sqref="C8:AG15">
    <cfRule type="expression" dxfId="46" priority="11" stopIfTrue="1">
      <formula>COUNTIF(fériés,C$8)=1</formula>
    </cfRule>
    <cfRule type="expression" dxfId="45" priority="12" stopIfTrue="1">
      <formula>OR(WEEKDAY(C$8)=7,WEEKDAY(C$8)=1)</formula>
    </cfRule>
  </conditionalFormatting>
  <conditionalFormatting sqref="C21:AG28">
    <cfRule type="expression" dxfId="44" priority="9" stopIfTrue="1">
      <formula>COUNTIF(fériés,C$8)=1</formula>
    </cfRule>
    <cfRule type="expression" dxfId="43" priority="10" stopIfTrue="1">
      <formula>OR(WEEKDAY(C$8)=7,WEEKDAY(C$8)=1)</formula>
    </cfRule>
  </conditionalFormatting>
  <conditionalFormatting sqref="C40:AG44 C52:AG54 C51:P51">
    <cfRule type="expression" dxfId="42" priority="7">
      <formula>COUNTIF(fériés,C$40)=1</formula>
    </cfRule>
    <cfRule type="expression" dxfId="41" priority="8">
      <formula>OR(WEEKDAY(C$40)=7,WEEKDAY(C$40)=1)</formula>
    </cfRule>
  </conditionalFormatting>
  <conditionalFormatting sqref="C50:AG50">
    <cfRule type="expression" dxfId="40" priority="5">
      <formula>COUNTIF(fériés,C$40)=1</formula>
    </cfRule>
    <cfRule type="expression" dxfId="39" priority="6">
      <formula>OR(WEEKDAY(C$40)=7,WEEKDAY(C$40)=1)</formula>
    </cfRule>
  </conditionalFormatting>
  <conditionalFormatting sqref="C11:AG12">
    <cfRule type="expression" dxfId="38" priority="3" stopIfTrue="1">
      <formula>COUNTIF(fériés,C$8)=1</formula>
    </cfRule>
    <cfRule type="expression" dxfId="37" priority="4" stopIfTrue="1">
      <formula>OR(WEEKDAY(C$8)=7,WEEKDAY(C$8)=1)</formula>
    </cfRule>
  </conditionalFormatting>
  <conditionalFormatting sqref="Q51:AG51">
    <cfRule type="expression" dxfId="36" priority="1">
      <formula>COUNTIF(fériés,Q$40)=1</formula>
    </cfRule>
    <cfRule type="expression" dxfId="35" priority="2">
      <formula>OR(WEEKDAY(Q$40)=7,WEEKDAY(Q$40)=1)</formula>
    </cfRule>
  </conditionalFormatting>
  <dataValidations count="2">
    <dataValidation type="list" allowBlank="1" showInputMessage="1" showErrorMessage="1" sqref="F4:G4" xr:uid="{00000000-0002-0000-0C00-000000000000}">
      <formula1>"2013,2014,2015,2016,2017,2018,2019,2020,2021,2023,2024,2025"</formula1>
    </dataValidation>
    <dataValidation type="list" allowBlank="1" showInputMessage="1" showErrorMessage="1" sqref="H4:J4" xr:uid="{00000000-0002-0000-0C00-000001000000}">
      <formula1>"1,2,3,4,5,6,7,8,9,10,11,12"</formula1>
    </dataValidation>
  </dataValidations>
  <pageMargins left="0" right="0" top="0.19685039370078741" bottom="0.19685039370078741" header="0.51181102362204722" footer="0.51181102362204722"/>
  <pageSetup paperSize="9" orientation="landscape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G35"/>
  <sheetViews>
    <sheetView workbookViewId="0">
      <selection sqref="A1:B3"/>
    </sheetView>
  </sheetViews>
  <sheetFormatPr baseColWidth="10" defaultRowHeight="12.75" x14ac:dyDescent="0.2"/>
  <cols>
    <col min="1" max="1" width="14.7109375" customWidth="1"/>
    <col min="2" max="2" width="8.5703125" customWidth="1"/>
    <col min="3" max="3" width="9.7109375" customWidth="1"/>
    <col min="4" max="4" width="10.7109375" customWidth="1"/>
    <col min="5" max="5" width="14.7109375" customWidth="1"/>
    <col min="6" max="6" width="14.140625" customWidth="1"/>
    <col min="7" max="7" width="12.7109375" customWidth="1"/>
    <col min="8" max="11" width="14.7109375" customWidth="1"/>
  </cols>
  <sheetData>
    <row r="1" spans="1:33" x14ac:dyDescent="0.2">
      <c r="A1" s="27"/>
      <c r="B1" s="27"/>
    </row>
    <row r="2" spans="1:33" x14ac:dyDescent="0.2">
      <c r="A2" s="27"/>
      <c r="B2" s="27"/>
    </row>
    <row r="3" spans="1:33" x14ac:dyDescent="0.2">
      <c r="A3" s="27"/>
      <c r="B3" s="27"/>
    </row>
    <row r="5" spans="1:33" ht="30" customHeight="1" x14ac:dyDescent="0.2">
      <c r="A5" s="28"/>
      <c r="B5" s="28"/>
      <c r="C5" s="28"/>
      <c r="D5" s="28"/>
      <c r="E5" s="544" t="s">
        <v>34</v>
      </c>
      <c r="F5" s="544"/>
      <c r="G5" s="48">
        <v>2020</v>
      </c>
      <c r="H5" s="28"/>
      <c r="I5" s="28"/>
      <c r="J5" s="28"/>
      <c r="K5" s="28"/>
    </row>
    <row r="7" spans="1:33" ht="15" x14ac:dyDescent="0.25">
      <c r="A7" s="166" t="s">
        <v>26</v>
      </c>
      <c r="B7" s="166" t="s">
        <v>7</v>
      </c>
      <c r="C7" s="167" t="s">
        <v>8</v>
      </c>
      <c r="D7" s="168" t="s">
        <v>9</v>
      </c>
      <c r="E7" s="543" t="s">
        <v>1</v>
      </c>
      <c r="F7" s="543"/>
      <c r="G7" s="543"/>
      <c r="H7" s="543"/>
      <c r="I7" s="543"/>
      <c r="J7" s="543"/>
      <c r="K7" s="543"/>
    </row>
    <row r="8" spans="1:33" ht="15" x14ac:dyDescent="0.2">
      <c r="A8" s="169" t="s">
        <v>25</v>
      </c>
      <c r="B8" s="169" t="s">
        <v>28</v>
      </c>
      <c r="C8" s="246" t="s">
        <v>10</v>
      </c>
      <c r="D8" s="247"/>
      <c r="E8" s="391" t="s">
        <v>5</v>
      </c>
      <c r="F8" s="392" t="s">
        <v>11</v>
      </c>
      <c r="G8" s="393" t="s">
        <v>12</v>
      </c>
      <c r="H8" s="391" t="s">
        <v>13</v>
      </c>
      <c r="I8" s="391" t="s">
        <v>14</v>
      </c>
      <c r="J8" s="391" t="s">
        <v>19</v>
      </c>
      <c r="K8" s="394" t="s">
        <v>15</v>
      </c>
      <c r="L8" s="95"/>
      <c r="M8" s="95"/>
      <c r="N8" s="95"/>
      <c r="O8" s="95"/>
      <c r="P8" s="95"/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95"/>
      <c r="AF8" s="95"/>
      <c r="AG8" s="95"/>
    </row>
    <row r="9" spans="1:33" ht="15" x14ac:dyDescent="0.2">
      <c r="A9" s="169" t="s">
        <v>61</v>
      </c>
      <c r="B9" s="169" t="s">
        <v>27</v>
      </c>
      <c r="C9" s="248"/>
      <c r="D9" s="246"/>
      <c r="E9" s="153"/>
      <c r="F9" s="395"/>
      <c r="G9" s="74" t="s">
        <v>16</v>
      </c>
      <c r="H9" s="153" t="s">
        <v>17</v>
      </c>
      <c r="I9" s="153" t="s">
        <v>18</v>
      </c>
      <c r="J9" s="153" t="s">
        <v>18</v>
      </c>
      <c r="K9" s="396"/>
      <c r="L9" s="95"/>
      <c r="M9" s="95"/>
      <c r="N9" s="95"/>
      <c r="O9" s="95"/>
      <c r="P9" s="95"/>
      <c r="Q9" s="95"/>
      <c r="R9" s="95"/>
      <c r="S9" s="95"/>
      <c r="T9" s="95"/>
      <c r="U9" s="95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</row>
    <row r="10" spans="1:33" x14ac:dyDescent="0.2">
      <c r="A10" s="170"/>
      <c r="B10" s="170"/>
      <c r="C10" s="251"/>
      <c r="D10" s="252"/>
      <c r="E10" s="154"/>
      <c r="F10" s="397"/>
      <c r="G10" s="75"/>
      <c r="H10" s="154"/>
      <c r="I10" s="154"/>
      <c r="J10" s="154"/>
      <c r="K10" s="398"/>
      <c r="L10" s="95"/>
      <c r="M10" s="95"/>
      <c r="N10" s="95"/>
      <c r="O10" s="95"/>
      <c r="P10" s="95"/>
      <c r="Q10" s="95"/>
      <c r="R10" s="95"/>
      <c r="S10" s="95"/>
      <c r="T10" s="95"/>
      <c r="U10" s="95"/>
      <c r="V10" s="95"/>
      <c r="W10" s="95"/>
      <c r="X10" s="95"/>
      <c r="Y10" s="95"/>
      <c r="Z10" s="95"/>
      <c r="AA10" s="95"/>
      <c r="AB10" s="95"/>
      <c r="AC10" s="95"/>
      <c r="AD10" s="95"/>
      <c r="AE10" s="95"/>
      <c r="AF10" s="95"/>
      <c r="AG10" s="95"/>
    </row>
    <row r="11" spans="1:33" ht="24.95" customHeight="1" x14ac:dyDescent="0.2">
      <c r="A11" s="381" t="s">
        <v>61</v>
      </c>
      <c r="B11" s="52" t="s">
        <v>20</v>
      </c>
      <c r="C11" s="383">
        <f>SUM('07'!AH9)</f>
        <v>2.5</v>
      </c>
      <c r="D11" s="76"/>
      <c r="E11" s="399"/>
      <c r="F11" s="389" t="s">
        <v>24</v>
      </c>
      <c r="G11" s="400"/>
      <c r="H11" s="400"/>
      <c r="I11" s="65"/>
      <c r="J11" s="400"/>
      <c r="K11" s="400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  <c r="Y11" s="95"/>
      <c r="Z11" s="95"/>
      <c r="AA11" s="95"/>
      <c r="AB11" s="95"/>
      <c r="AC11" s="95"/>
      <c r="AD11" s="95"/>
      <c r="AE11" s="95"/>
      <c r="AF11" s="95"/>
      <c r="AG11" s="95"/>
    </row>
    <row r="12" spans="1:33" ht="5.0999999999999996" customHeight="1" x14ac:dyDescent="0.2">
      <c r="A12" s="6"/>
      <c r="B12" s="52"/>
      <c r="C12" s="384"/>
      <c r="D12" s="77"/>
      <c r="E12" s="402"/>
      <c r="F12" s="389"/>
      <c r="G12" s="66"/>
      <c r="H12" s="66"/>
      <c r="I12" s="111"/>
      <c r="J12" s="66"/>
      <c r="K12" s="66"/>
      <c r="L12" s="95"/>
      <c r="M12" s="95"/>
      <c r="N12" s="95"/>
      <c r="O12" s="95"/>
      <c r="P12" s="95"/>
      <c r="Q12" s="95"/>
      <c r="R12" s="95"/>
      <c r="S12" s="95"/>
      <c r="T12" s="95"/>
      <c r="U12" s="95"/>
      <c r="V12" s="95"/>
      <c r="W12" s="95"/>
      <c r="X12" s="95"/>
      <c r="Y12" s="95"/>
      <c r="Z12" s="95"/>
      <c r="AA12" s="95"/>
      <c r="AB12" s="95"/>
      <c r="AC12" s="95"/>
      <c r="AD12" s="95"/>
      <c r="AE12" s="95"/>
      <c r="AF12" s="95"/>
      <c r="AG12" s="95"/>
    </row>
    <row r="13" spans="1:33" ht="24.95" customHeight="1" x14ac:dyDescent="0.2">
      <c r="A13" s="381" t="s">
        <v>0</v>
      </c>
      <c r="B13" s="52" t="s">
        <v>20</v>
      </c>
      <c r="C13" s="383">
        <f>SUM('07'!AH10)</f>
        <v>1</v>
      </c>
      <c r="D13" s="76"/>
      <c r="E13" s="403"/>
      <c r="F13" s="389" t="s">
        <v>24</v>
      </c>
      <c r="G13" s="400"/>
      <c r="H13" s="400"/>
      <c r="I13" s="259" t="s">
        <v>95</v>
      </c>
      <c r="J13" s="400"/>
      <c r="K13" s="400"/>
      <c r="L13" s="95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5"/>
      <c r="AC13" s="95"/>
      <c r="AD13" s="95"/>
      <c r="AE13" s="95"/>
      <c r="AF13" s="95"/>
      <c r="AG13" s="95"/>
    </row>
    <row r="14" spans="1:33" ht="5.0999999999999996" customHeight="1" x14ac:dyDescent="0.2">
      <c r="A14" s="6"/>
      <c r="B14" s="2"/>
      <c r="C14" s="41"/>
      <c r="D14" s="40"/>
      <c r="E14" s="390"/>
      <c r="F14" s="390"/>
      <c r="G14" s="40"/>
      <c r="H14" s="40"/>
      <c r="I14" s="234"/>
      <c r="J14" s="66"/>
      <c r="K14" s="66"/>
      <c r="L14" s="95"/>
      <c r="M14" s="95"/>
      <c r="N14" s="95"/>
      <c r="O14" s="95"/>
      <c r="P14" s="95"/>
      <c r="Q14" s="95"/>
      <c r="R14" s="95"/>
      <c r="S14" s="95"/>
      <c r="T14" s="95"/>
      <c r="U14" s="95"/>
      <c r="V14" s="95"/>
      <c r="W14" s="95"/>
      <c r="X14" s="95"/>
      <c r="Y14" s="95"/>
      <c r="Z14" s="95"/>
      <c r="AA14" s="95"/>
      <c r="AB14" s="95"/>
      <c r="AC14" s="95"/>
      <c r="AD14" s="95"/>
      <c r="AE14" s="95"/>
      <c r="AF14" s="95"/>
      <c r="AG14" s="95"/>
    </row>
    <row r="15" spans="1:33" ht="24.95" customHeight="1" x14ac:dyDescent="0.2">
      <c r="A15" s="381" t="s">
        <v>57</v>
      </c>
      <c r="B15" s="52" t="s">
        <v>20</v>
      </c>
      <c r="C15" s="383">
        <f>SUM('07'!AH11)</f>
        <v>0.5</v>
      </c>
      <c r="D15" s="76"/>
      <c r="E15" s="405"/>
      <c r="F15" s="389" t="s">
        <v>24</v>
      </c>
      <c r="G15" s="400"/>
      <c r="H15" s="400"/>
      <c r="I15" s="259"/>
      <c r="J15" s="400"/>
      <c r="K15" s="400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95"/>
    </row>
    <row r="16" spans="1:33" ht="5.0999999999999996" customHeight="1" x14ac:dyDescent="0.2">
      <c r="A16" s="2"/>
      <c r="B16" s="2"/>
      <c r="C16" s="41"/>
      <c r="D16" s="40"/>
      <c r="E16" s="406"/>
      <c r="F16" s="390"/>
      <c r="G16" s="40"/>
      <c r="H16" s="40"/>
      <c r="I16" s="234"/>
      <c r="J16" s="66"/>
      <c r="K16" s="66"/>
    </row>
    <row r="17" spans="1:32" ht="24.75" customHeight="1" x14ac:dyDescent="0.2">
      <c r="A17" s="6" t="s">
        <v>46</v>
      </c>
      <c r="B17" s="52" t="s">
        <v>20</v>
      </c>
      <c r="C17" s="385">
        <f>SUM('07'!AH12)</f>
        <v>6</v>
      </c>
      <c r="D17" s="40"/>
      <c r="E17" s="406"/>
      <c r="F17" s="389" t="s">
        <v>24</v>
      </c>
      <c r="G17" s="40"/>
      <c r="H17" s="40"/>
      <c r="I17" s="510" t="s">
        <v>96</v>
      </c>
      <c r="J17" s="66"/>
      <c r="K17" s="66"/>
    </row>
    <row r="18" spans="1:32" ht="5.0999999999999996" customHeight="1" x14ac:dyDescent="0.2">
      <c r="A18" s="2"/>
      <c r="B18" s="2"/>
      <c r="C18" s="385"/>
      <c r="D18" s="40"/>
      <c r="E18" s="406"/>
      <c r="F18" s="390"/>
      <c r="G18" s="40"/>
      <c r="H18" s="40"/>
      <c r="I18" s="234"/>
      <c r="J18" s="66"/>
      <c r="K18" s="66"/>
    </row>
    <row r="19" spans="1:32" ht="24.95" customHeight="1" x14ac:dyDescent="0.2">
      <c r="A19" s="6" t="s">
        <v>60</v>
      </c>
      <c r="B19" s="52" t="s">
        <v>20</v>
      </c>
      <c r="C19" s="387">
        <f>SUM('07'!AH13)</f>
        <v>0</v>
      </c>
      <c r="D19" s="508" t="s">
        <v>90</v>
      </c>
      <c r="E19" s="406"/>
      <c r="F19" s="389" t="s">
        <v>24</v>
      </c>
      <c r="G19" s="40"/>
      <c r="H19" s="40"/>
      <c r="I19" s="259" t="s">
        <v>94</v>
      </c>
      <c r="J19" s="400"/>
      <c r="K19" s="400"/>
    </row>
    <row r="20" spans="1:32" ht="5.0999999999999996" customHeight="1" x14ac:dyDescent="0.2">
      <c r="A20" s="6"/>
      <c r="B20" s="52"/>
      <c r="C20" s="384"/>
      <c r="D20" s="240"/>
      <c r="E20" s="407"/>
      <c r="F20" s="389"/>
      <c r="G20" s="66"/>
      <c r="H20" s="66"/>
      <c r="I20" s="121"/>
      <c r="J20" s="66"/>
      <c r="K20" s="66"/>
    </row>
    <row r="21" spans="1:32" ht="24.95" customHeight="1" x14ac:dyDescent="0.2">
      <c r="A21" s="6" t="s">
        <v>62</v>
      </c>
      <c r="B21" s="52" t="s">
        <v>20</v>
      </c>
      <c r="C21" s="384">
        <f>SUM('07'!AH14)</f>
        <v>-1.5</v>
      </c>
      <c r="D21" s="240" t="s">
        <v>91</v>
      </c>
      <c r="E21" s="407"/>
      <c r="F21" s="389" t="s">
        <v>24</v>
      </c>
      <c r="G21" s="66"/>
      <c r="H21" s="66"/>
      <c r="I21" s="121"/>
      <c r="J21" s="66"/>
      <c r="K21" s="441" t="s">
        <v>84</v>
      </c>
      <c r="L21" s="95"/>
      <c r="M21" s="95"/>
      <c r="N21" s="95"/>
      <c r="O21" s="95"/>
      <c r="P21" s="95"/>
      <c r="Q21" s="95"/>
      <c r="R21" s="95"/>
      <c r="S21" s="95"/>
      <c r="T21" s="95"/>
      <c r="U21" s="95"/>
      <c r="V21" s="95"/>
      <c r="W21" s="95"/>
      <c r="X21" s="95"/>
      <c r="Y21" s="95"/>
      <c r="Z21" s="95"/>
      <c r="AA21" s="95"/>
      <c r="AB21" s="95"/>
      <c r="AC21" s="95"/>
      <c r="AD21" s="95"/>
      <c r="AE21" s="95"/>
      <c r="AF21" s="95"/>
    </row>
    <row r="22" spans="1:32" ht="5.0999999999999996" customHeight="1" x14ac:dyDescent="0.2">
      <c r="A22" s="382"/>
      <c r="B22" s="52"/>
      <c r="C22" s="384"/>
      <c r="D22" s="240"/>
      <c r="E22" s="402"/>
      <c r="F22" s="389"/>
      <c r="G22" s="66"/>
      <c r="H22" s="66"/>
      <c r="I22" s="121"/>
      <c r="J22" s="66"/>
      <c r="K22" s="66"/>
      <c r="L22" s="95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</row>
    <row r="23" spans="1:32" ht="24.95" customHeight="1" x14ac:dyDescent="0.2">
      <c r="A23" s="6" t="s">
        <v>3</v>
      </c>
      <c r="B23" s="52" t="s">
        <v>20</v>
      </c>
      <c r="C23" s="383">
        <f>SUM('07'!AH41)</f>
        <v>20</v>
      </c>
      <c r="D23" s="228"/>
      <c r="E23" s="402" t="s">
        <v>89</v>
      </c>
      <c r="F23" s="389" t="s">
        <v>24</v>
      </c>
      <c r="G23" s="400"/>
      <c r="H23" s="400"/>
      <c r="I23" s="266"/>
      <c r="J23" s="400"/>
      <c r="K23" s="400"/>
      <c r="L23" s="95"/>
      <c r="M23" s="95"/>
      <c r="N23" s="95"/>
      <c r="O23" s="95"/>
      <c r="P23" s="95"/>
      <c r="Q23" s="95"/>
      <c r="R23" s="95"/>
      <c r="S23" s="95"/>
      <c r="T23" s="95"/>
      <c r="U23" s="95"/>
      <c r="V23" s="95"/>
      <c r="W23" s="95"/>
      <c r="X23" s="95"/>
      <c r="Y23" s="95"/>
      <c r="Z23" s="95"/>
      <c r="AA23" s="95"/>
      <c r="AB23" s="95"/>
      <c r="AC23" s="95"/>
      <c r="AD23" s="95"/>
      <c r="AE23" s="95"/>
      <c r="AF23" s="95"/>
    </row>
    <row r="24" spans="1:32" ht="5.0999999999999996" customHeight="1" x14ac:dyDescent="0.2">
      <c r="A24" s="227"/>
      <c r="B24" s="52"/>
      <c r="C24" s="384"/>
      <c r="D24" s="240"/>
      <c r="E24" s="402"/>
      <c r="F24" s="389"/>
      <c r="G24" s="66"/>
      <c r="H24" s="66"/>
      <c r="I24" s="121"/>
      <c r="J24" s="66"/>
      <c r="K24" s="66"/>
      <c r="L24" s="95"/>
      <c r="M24" s="95"/>
      <c r="N24" s="95"/>
      <c r="O24" s="95"/>
      <c r="P24" s="95"/>
      <c r="Q24" s="95"/>
      <c r="R24" s="95"/>
      <c r="S24" s="95"/>
      <c r="T24" s="95"/>
      <c r="U24" s="95"/>
      <c r="V24" s="95"/>
      <c r="W24" s="95"/>
      <c r="X24" s="95"/>
      <c r="Y24" s="95"/>
      <c r="Z24" s="95"/>
      <c r="AA24" s="95"/>
      <c r="AB24" s="95"/>
      <c r="AC24" s="95"/>
      <c r="AD24" s="95"/>
      <c r="AE24" s="95"/>
      <c r="AF24" s="95"/>
    </row>
    <row r="25" spans="1:32" ht="24.75" customHeight="1" x14ac:dyDescent="0.2">
      <c r="A25" s="6" t="s">
        <v>56</v>
      </c>
      <c r="B25" s="52" t="s">
        <v>20</v>
      </c>
      <c r="C25" s="384">
        <f>SUM('07'!AH42)</f>
        <v>9</v>
      </c>
      <c r="D25" s="240"/>
      <c r="E25" s="402"/>
      <c r="F25" s="389" t="s">
        <v>24</v>
      </c>
      <c r="G25" s="66"/>
      <c r="H25" s="66"/>
      <c r="I25" s="121" t="s">
        <v>99</v>
      </c>
      <c r="J25" s="66"/>
      <c r="K25" s="66"/>
      <c r="L25" s="95"/>
      <c r="M25" s="95"/>
      <c r="N25" s="95"/>
      <c r="O25" s="95"/>
      <c r="P25" s="95"/>
      <c r="Q25" s="95"/>
      <c r="R25" s="95"/>
      <c r="S25" s="95"/>
      <c r="T25" s="95"/>
      <c r="U25" s="95"/>
      <c r="V25" s="95"/>
      <c r="W25" s="95"/>
      <c r="X25" s="95"/>
      <c r="Y25" s="95"/>
      <c r="Z25" s="95"/>
      <c r="AA25" s="95"/>
      <c r="AB25" s="95"/>
      <c r="AC25" s="95"/>
      <c r="AD25" s="95"/>
      <c r="AE25" s="95"/>
      <c r="AF25" s="95"/>
    </row>
    <row r="26" spans="1:32" ht="5.0999999999999996" customHeight="1" x14ac:dyDescent="0.2">
      <c r="A26" s="46"/>
      <c r="B26" s="52"/>
      <c r="C26" s="384"/>
      <c r="D26" s="240"/>
      <c r="E26" s="402"/>
      <c r="F26" s="389"/>
      <c r="G26" s="66"/>
      <c r="H26" s="66"/>
      <c r="I26" s="121"/>
      <c r="J26" s="66"/>
      <c r="K26" s="66"/>
      <c r="L26" s="95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  <c r="Z26" s="95"/>
      <c r="AA26" s="95"/>
      <c r="AB26" s="95"/>
      <c r="AC26" s="95"/>
      <c r="AD26" s="95"/>
      <c r="AE26" s="95"/>
      <c r="AF26" s="95"/>
    </row>
    <row r="27" spans="1:32" s="7" customFormat="1" ht="24.95" customHeight="1" x14ac:dyDescent="0.2">
      <c r="A27" s="6" t="s">
        <v>59</v>
      </c>
      <c r="B27" s="53" t="s">
        <v>20</v>
      </c>
      <c r="C27" s="388">
        <f>SUM('07'!AH43)</f>
        <v>13</v>
      </c>
      <c r="D27" s="509" t="s">
        <v>92</v>
      </c>
      <c r="E27" s="403"/>
      <c r="F27" s="389" t="s">
        <v>24</v>
      </c>
      <c r="G27" s="448"/>
      <c r="H27" s="400"/>
      <c r="I27" s="266"/>
      <c r="J27" s="400"/>
      <c r="K27" s="400"/>
      <c r="L27" s="281"/>
      <c r="M27" s="281"/>
      <c r="N27" s="281"/>
      <c r="O27" s="281"/>
      <c r="P27" s="281"/>
      <c r="Q27" s="281"/>
      <c r="R27" s="281"/>
      <c r="S27" s="281"/>
      <c r="T27" s="281"/>
      <c r="U27" s="281"/>
      <c r="V27" s="281"/>
      <c r="W27" s="281"/>
      <c r="X27" s="281"/>
      <c r="Y27" s="281"/>
      <c r="Z27" s="281"/>
      <c r="AA27" s="281"/>
      <c r="AB27" s="281"/>
      <c r="AC27" s="281"/>
      <c r="AD27" s="281"/>
      <c r="AE27" s="281"/>
      <c r="AF27" s="281"/>
    </row>
    <row r="28" spans="1:32" ht="5.0999999999999996" customHeight="1" x14ac:dyDescent="0.2">
      <c r="A28" s="6"/>
      <c r="B28" s="53"/>
      <c r="C28" s="384"/>
      <c r="D28" s="240"/>
      <c r="E28" s="403"/>
      <c r="F28" s="389"/>
      <c r="G28" s="448"/>
      <c r="H28" s="400"/>
      <c r="I28" s="266"/>
      <c r="J28" s="66"/>
      <c r="K28" s="66"/>
      <c r="L28" s="95"/>
      <c r="M28" s="95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95"/>
      <c r="Y28" s="95"/>
      <c r="Z28" s="95"/>
      <c r="AA28" s="95"/>
      <c r="AB28" s="95"/>
      <c r="AC28" s="95"/>
      <c r="AD28" s="95"/>
      <c r="AE28" s="95"/>
      <c r="AF28" s="95"/>
    </row>
    <row r="29" spans="1:32" ht="24.95" customHeight="1" x14ac:dyDescent="0.2">
      <c r="A29" s="381" t="s">
        <v>63</v>
      </c>
      <c r="B29" s="52" t="s">
        <v>20</v>
      </c>
      <c r="C29" s="388">
        <f>SUM('07'!AH44)</f>
        <v>17</v>
      </c>
      <c r="D29" s="228" t="s">
        <v>93</v>
      </c>
      <c r="E29" s="403"/>
      <c r="F29" s="389" t="s">
        <v>24</v>
      </c>
      <c r="G29" s="448"/>
      <c r="H29" s="400"/>
      <c r="I29" s="266"/>
      <c r="J29" s="66"/>
      <c r="K29" s="66"/>
    </row>
    <row r="30" spans="1:32" ht="5.0999999999999996" customHeight="1" x14ac:dyDescent="0.2">
      <c r="A30" s="2"/>
      <c r="B30" s="53"/>
      <c r="C30" s="384"/>
      <c r="D30" s="77"/>
      <c r="E30" s="66"/>
      <c r="F30" s="435"/>
      <c r="G30" s="66"/>
      <c r="H30" s="66"/>
      <c r="I30" s="420"/>
      <c r="J30" s="66"/>
      <c r="K30" s="66"/>
    </row>
    <row r="31" spans="1:32" ht="24.95" customHeight="1" x14ac:dyDescent="0.2">
      <c r="A31" s="132"/>
      <c r="B31" s="53"/>
      <c r="C31" s="384"/>
      <c r="D31" s="77"/>
      <c r="E31" s="66"/>
      <c r="F31" s="435"/>
      <c r="G31" s="419"/>
      <c r="H31" s="66"/>
      <c r="I31" s="420"/>
      <c r="J31" s="66"/>
      <c r="K31" s="66"/>
    </row>
    <row r="32" spans="1:32" ht="5.0999999999999996" customHeight="1" x14ac:dyDescent="0.2">
      <c r="A32" s="6"/>
      <c r="B32" s="52"/>
      <c r="C32" s="384"/>
      <c r="D32" s="77"/>
      <c r="E32" s="421"/>
      <c r="F32" s="422"/>
      <c r="G32" s="66"/>
      <c r="H32" s="423"/>
      <c r="I32" s="424"/>
      <c r="J32" s="66"/>
      <c r="K32" s="66"/>
    </row>
    <row r="33" spans="1:11" ht="24.95" customHeight="1" x14ac:dyDescent="0.2">
      <c r="A33" s="46"/>
      <c r="B33" s="52"/>
      <c r="C33" s="384"/>
      <c r="D33" s="77"/>
      <c r="E33" s="421"/>
      <c r="F33" s="425"/>
      <c r="G33" s="426"/>
      <c r="H33" s="421"/>
      <c r="I33" s="427"/>
      <c r="J33" s="66"/>
      <c r="K33" s="66"/>
    </row>
    <row r="34" spans="1:11" ht="4.5" customHeight="1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9"/>
    </row>
    <row r="35" spans="1:11" ht="28.5" customHeight="1" x14ac:dyDescent="0.2"/>
  </sheetData>
  <mergeCells count="2">
    <mergeCell ref="E5:F5"/>
    <mergeCell ref="E7:K7"/>
  </mergeCells>
  <dataValidations count="2">
    <dataValidation type="list" allowBlank="1" showInputMessage="1" showErrorMessage="1" sqref="G5" xr:uid="{00000000-0002-0000-0D00-000000000000}">
      <formula1>"2013,2014,2015,2016,2017,2018,2019,2020,2021,2022,2023,2024,2025"</formula1>
    </dataValidation>
    <dataValidation type="list" allowBlank="1" showInputMessage="1" showErrorMessage="1" sqref="E5" xr:uid="{00000000-0002-0000-0D00-000001000000}">
      <formula1>"JANVIER,FEVRIER,MARS,AVRIL,MAI,JUIN,JUILLET,AOUT,SEPTEMBRE,OCTOBRE,NOVEMBRE,DECEMBRE"</formula1>
    </dataValidation>
  </dataValidations>
  <pageMargins left="3.937007874015748E-2" right="3.937007874015748E-2" top="0.35433070866141736" bottom="0.74803149606299213" header="0.31496062992125984" footer="0.31496062992125984"/>
  <pageSetup paperSize="9" orientation="landscape" r:id="rId1"/>
  <legacy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I60"/>
  <sheetViews>
    <sheetView topLeftCell="A13" workbookViewId="0">
      <selection activeCell="W43" sqref="W43"/>
    </sheetView>
  </sheetViews>
  <sheetFormatPr baseColWidth="10" defaultRowHeight="12.75" x14ac:dyDescent="0.2"/>
  <cols>
    <col min="1" max="1" width="9.5703125" customWidth="1"/>
    <col min="2" max="2" width="4.7109375" customWidth="1"/>
    <col min="3" max="33" width="4" customWidth="1"/>
    <col min="34" max="34" width="3.7109375" customWidth="1"/>
    <col min="35" max="35" width="5.42578125" customWidth="1"/>
  </cols>
  <sheetData>
    <row r="1" spans="1:35" ht="12.75" customHeight="1" x14ac:dyDescent="0.2">
      <c r="A1" t="s">
        <v>5</v>
      </c>
      <c r="C1" s="3"/>
      <c r="E1" s="12"/>
      <c r="F1" s="11"/>
      <c r="G1" s="11"/>
      <c r="H1" s="11"/>
    </row>
    <row r="2" spans="1:35" ht="12.75" customHeight="1" x14ac:dyDescent="0.2">
      <c r="A2" t="s">
        <v>4</v>
      </c>
      <c r="C2" s="4"/>
      <c r="E2" s="13"/>
      <c r="F2" s="11"/>
      <c r="G2" s="11"/>
      <c r="H2" s="11"/>
    </row>
    <row r="3" spans="1:35" ht="12.75" customHeight="1" x14ac:dyDescent="0.2">
      <c r="A3" t="s">
        <v>6</v>
      </c>
      <c r="C3" s="5"/>
      <c r="D3" s="1"/>
      <c r="E3" s="1"/>
      <c r="F3" s="540" t="s">
        <v>39</v>
      </c>
      <c r="G3" s="542"/>
      <c r="H3" s="540" t="s">
        <v>40</v>
      </c>
      <c r="I3" s="540"/>
      <c r="J3" s="540"/>
    </row>
    <row r="4" spans="1:35" ht="12.75" customHeight="1" x14ac:dyDescent="0.2">
      <c r="D4" s="1"/>
      <c r="E4" s="1"/>
      <c r="F4" s="541">
        <v>2020</v>
      </c>
      <c r="G4" s="542"/>
      <c r="H4" s="540">
        <v>8</v>
      </c>
      <c r="I4" s="540"/>
      <c r="J4" s="540"/>
      <c r="M4" s="534" t="str">
        <f>PROPER(TEXT(DATE($F$4,H$4,1),"mmmm"))</f>
        <v>Août</v>
      </c>
      <c r="N4" s="535"/>
      <c r="O4" s="535"/>
      <c r="P4" s="535"/>
      <c r="Q4" s="535"/>
      <c r="R4" s="535"/>
      <c r="S4" s="536"/>
      <c r="W4" s="30"/>
    </row>
    <row r="5" spans="1:35" ht="12.75" customHeight="1" x14ac:dyDescent="0.2">
      <c r="D5" s="1"/>
      <c r="E5" s="1"/>
      <c r="F5" s="1"/>
      <c r="G5" s="1"/>
      <c r="H5" s="1"/>
      <c r="I5" s="1"/>
      <c r="J5" s="1"/>
      <c r="M5" s="537"/>
      <c r="N5" s="538"/>
      <c r="O5" s="538"/>
      <c r="P5" s="538"/>
      <c r="Q5" s="538"/>
      <c r="R5" s="538"/>
      <c r="S5" s="539"/>
    </row>
    <row r="6" spans="1:35" ht="12.75" customHeight="1" x14ac:dyDescent="0.2">
      <c r="D6" s="1"/>
      <c r="E6" s="1"/>
      <c r="F6" s="1"/>
      <c r="G6" s="1"/>
      <c r="H6" s="1"/>
      <c r="I6" s="1"/>
      <c r="J6" s="1"/>
    </row>
    <row r="7" spans="1:35" ht="12.75" customHeight="1" x14ac:dyDescent="0.2">
      <c r="C7" s="36">
        <f>DATE(F4,H4,1)</f>
        <v>44044</v>
      </c>
      <c r="D7" s="36">
        <f t="shared" ref="D7:S8" si="0">C7+1</f>
        <v>44045</v>
      </c>
      <c r="E7" s="36">
        <f t="shared" si="0"/>
        <v>44046</v>
      </c>
      <c r="F7" s="36">
        <f>E7+1</f>
        <v>44047</v>
      </c>
      <c r="G7" s="36">
        <f t="shared" ref="G7:V7" si="1">F7+1</f>
        <v>44048</v>
      </c>
      <c r="H7" s="36">
        <f t="shared" si="1"/>
        <v>44049</v>
      </c>
      <c r="I7" s="36">
        <f t="shared" si="1"/>
        <v>44050</v>
      </c>
      <c r="J7" s="36">
        <f t="shared" si="1"/>
        <v>44051</v>
      </c>
      <c r="K7" s="36">
        <f t="shared" si="1"/>
        <v>44052</v>
      </c>
      <c r="L7" s="36">
        <f t="shared" si="1"/>
        <v>44053</v>
      </c>
      <c r="M7" s="36">
        <f t="shared" si="1"/>
        <v>44054</v>
      </c>
      <c r="N7" s="36">
        <f t="shared" si="1"/>
        <v>44055</v>
      </c>
      <c r="O7" s="36">
        <f t="shared" si="1"/>
        <v>44056</v>
      </c>
      <c r="P7" s="36">
        <f t="shared" si="1"/>
        <v>44057</v>
      </c>
      <c r="Q7" s="36">
        <f t="shared" si="1"/>
        <v>44058</v>
      </c>
      <c r="R7" s="36">
        <f t="shared" si="1"/>
        <v>44059</v>
      </c>
      <c r="S7" s="36">
        <f t="shared" si="1"/>
        <v>44060</v>
      </c>
      <c r="T7" s="36">
        <f t="shared" si="1"/>
        <v>44061</v>
      </c>
      <c r="U7" s="36">
        <f t="shared" si="1"/>
        <v>44062</v>
      </c>
      <c r="V7" s="36">
        <f t="shared" si="1"/>
        <v>44063</v>
      </c>
      <c r="W7" s="36">
        <f t="shared" ref="T7:AD8" si="2">V7+1</f>
        <v>44064</v>
      </c>
      <c r="X7" s="36">
        <f t="shared" si="2"/>
        <v>44065</v>
      </c>
      <c r="Y7" s="36">
        <f t="shared" si="2"/>
        <v>44066</v>
      </c>
      <c r="Z7" s="36">
        <f t="shared" si="2"/>
        <v>44067</v>
      </c>
      <c r="AA7" s="36">
        <f t="shared" si="2"/>
        <v>44068</v>
      </c>
      <c r="AB7" s="36">
        <f t="shared" si="2"/>
        <v>44069</v>
      </c>
      <c r="AC7" s="36">
        <f t="shared" si="2"/>
        <v>44070</v>
      </c>
      <c r="AD7" s="36">
        <f t="shared" si="2"/>
        <v>44071</v>
      </c>
      <c r="AE7" s="36">
        <f t="shared" ref="AE7:AG8" si="3">IF(AD7="","",IF(MONTH(AD7+1)=MONTH(AD7),AD7+1,""))</f>
        <v>44072</v>
      </c>
      <c r="AF7" s="36">
        <f t="shared" si="3"/>
        <v>44073</v>
      </c>
      <c r="AG7" s="36">
        <f t="shared" si="3"/>
        <v>44074</v>
      </c>
      <c r="AI7" s="95"/>
    </row>
    <row r="8" spans="1:35" ht="24.95" customHeight="1" x14ac:dyDescent="0.2">
      <c r="A8" s="70" t="s">
        <v>41</v>
      </c>
      <c r="B8" s="178"/>
      <c r="C8" s="98">
        <f>DATE(F4,H4,1)</f>
        <v>44044</v>
      </c>
      <c r="D8" s="99">
        <f t="shared" si="0"/>
        <v>44045</v>
      </c>
      <c r="E8" s="99">
        <f t="shared" si="0"/>
        <v>44046</v>
      </c>
      <c r="F8" s="99">
        <f>E8+1</f>
        <v>44047</v>
      </c>
      <c r="G8" s="99">
        <f t="shared" si="0"/>
        <v>44048</v>
      </c>
      <c r="H8" s="99">
        <f t="shared" si="0"/>
        <v>44049</v>
      </c>
      <c r="I8" s="99">
        <f t="shared" si="0"/>
        <v>44050</v>
      </c>
      <c r="J8" s="100">
        <f t="shared" si="0"/>
        <v>44051</v>
      </c>
      <c r="K8" s="99">
        <f t="shared" si="0"/>
        <v>44052</v>
      </c>
      <c r="L8" s="99">
        <f t="shared" si="0"/>
        <v>44053</v>
      </c>
      <c r="M8" s="99">
        <f t="shared" si="0"/>
        <v>44054</v>
      </c>
      <c r="N8" s="99">
        <f t="shared" si="0"/>
        <v>44055</v>
      </c>
      <c r="O8" s="99">
        <f t="shared" si="0"/>
        <v>44056</v>
      </c>
      <c r="P8" s="99">
        <f t="shared" si="0"/>
        <v>44057</v>
      </c>
      <c r="Q8" s="99">
        <f t="shared" si="0"/>
        <v>44058</v>
      </c>
      <c r="R8" s="99">
        <f t="shared" si="0"/>
        <v>44059</v>
      </c>
      <c r="S8" s="99">
        <f t="shared" si="0"/>
        <v>44060</v>
      </c>
      <c r="T8" s="99">
        <f t="shared" si="2"/>
        <v>44061</v>
      </c>
      <c r="U8" s="99">
        <f t="shared" si="2"/>
        <v>44062</v>
      </c>
      <c r="V8" s="99">
        <f t="shared" si="2"/>
        <v>44063</v>
      </c>
      <c r="W8" s="100">
        <f t="shared" si="2"/>
        <v>44064</v>
      </c>
      <c r="X8" s="99">
        <f t="shared" si="2"/>
        <v>44065</v>
      </c>
      <c r="Y8" s="99">
        <f t="shared" si="2"/>
        <v>44066</v>
      </c>
      <c r="Z8" s="99">
        <f t="shared" si="2"/>
        <v>44067</v>
      </c>
      <c r="AA8" s="99">
        <f t="shared" si="2"/>
        <v>44068</v>
      </c>
      <c r="AB8" s="99">
        <f t="shared" si="2"/>
        <v>44069</v>
      </c>
      <c r="AC8" s="99">
        <f t="shared" si="2"/>
        <v>44070</v>
      </c>
      <c r="AD8" s="99">
        <f>AC8+1</f>
        <v>44071</v>
      </c>
      <c r="AE8" s="99">
        <f t="shared" si="3"/>
        <v>44072</v>
      </c>
      <c r="AF8" s="99">
        <f t="shared" si="3"/>
        <v>44073</v>
      </c>
      <c r="AG8" s="99">
        <f t="shared" si="3"/>
        <v>44074</v>
      </c>
      <c r="AH8" s="199"/>
      <c r="AI8" s="177"/>
    </row>
    <row r="9" spans="1:35" ht="24.95" customHeight="1" x14ac:dyDescent="0.2">
      <c r="A9" s="93" t="s">
        <v>61</v>
      </c>
      <c r="B9" s="182"/>
      <c r="C9" s="265"/>
      <c r="D9" s="102"/>
      <c r="E9" s="102">
        <v>3</v>
      </c>
      <c r="F9" s="102">
        <v>1</v>
      </c>
      <c r="G9" s="102"/>
      <c r="H9" s="102"/>
      <c r="I9" s="102">
        <v>2</v>
      </c>
      <c r="J9" s="102"/>
      <c r="K9" s="102"/>
      <c r="L9" s="102"/>
      <c r="M9" s="102"/>
      <c r="N9" s="102"/>
      <c r="O9" s="102"/>
      <c r="P9" s="102"/>
      <c r="Q9" s="102"/>
      <c r="R9" s="102"/>
      <c r="S9" s="102"/>
      <c r="T9" s="102"/>
      <c r="U9" s="102"/>
      <c r="V9" s="102"/>
      <c r="W9" s="102"/>
      <c r="X9" s="102"/>
      <c r="Y9" s="102"/>
      <c r="Z9" s="102"/>
      <c r="AA9" s="102"/>
      <c r="AB9" s="102">
        <v>1</v>
      </c>
      <c r="AC9" s="102">
        <v>1</v>
      </c>
      <c r="AD9" s="102">
        <v>1</v>
      </c>
      <c r="AE9" s="102"/>
      <c r="AF9" s="102"/>
      <c r="AG9" s="102">
        <v>1</v>
      </c>
      <c r="AH9" s="178">
        <f>SUM(C9:AG9)</f>
        <v>10</v>
      </c>
      <c r="AI9" s="177"/>
    </row>
    <row r="10" spans="1:35" ht="24.95" customHeight="1" x14ac:dyDescent="0.2">
      <c r="A10" s="97" t="s">
        <v>55</v>
      </c>
      <c r="B10" s="182"/>
      <c r="C10" s="265"/>
      <c r="D10" s="102"/>
      <c r="E10" s="102"/>
      <c r="F10" s="102"/>
      <c r="G10" s="102"/>
      <c r="H10" s="102"/>
      <c r="I10" s="102"/>
      <c r="J10" s="102"/>
      <c r="K10" s="102"/>
      <c r="L10" s="102"/>
      <c r="M10" s="102"/>
      <c r="N10" s="102"/>
      <c r="O10" s="102"/>
      <c r="P10" s="102"/>
      <c r="Q10" s="102"/>
      <c r="R10" s="102"/>
      <c r="S10" s="102"/>
      <c r="T10" s="102"/>
      <c r="U10" s="102"/>
      <c r="V10" s="102"/>
      <c r="W10" s="102"/>
      <c r="X10" s="102"/>
      <c r="Y10" s="102"/>
      <c r="Z10" s="102"/>
      <c r="AA10" s="102"/>
      <c r="AB10" s="102"/>
      <c r="AC10" s="102"/>
      <c r="AD10" s="102"/>
      <c r="AE10" s="102"/>
      <c r="AF10" s="102"/>
      <c r="AG10" s="102"/>
      <c r="AH10" s="178">
        <f>SUM(C10:AG10)</f>
        <v>0</v>
      </c>
      <c r="AI10" s="177"/>
    </row>
    <row r="11" spans="1:35" ht="24.95" customHeight="1" x14ac:dyDescent="0.2">
      <c r="A11" s="97" t="s">
        <v>57</v>
      </c>
      <c r="B11" s="182"/>
      <c r="C11" s="265"/>
      <c r="D11" s="102"/>
      <c r="E11" s="102"/>
      <c r="F11" s="102"/>
      <c r="G11" s="102"/>
      <c r="H11" s="102"/>
      <c r="I11" s="102"/>
      <c r="J11" s="102"/>
      <c r="K11" s="102"/>
      <c r="L11" s="102"/>
      <c r="M11" s="102"/>
      <c r="N11" s="102"/>
      <c r="O11" s="102"/>
      <c r="P11" s="102"/>
      <c r="Q11" s="102"/>
      <c r="R11" s="102"/>
      <c r="S11" s="102"/>
      <c r="T11" s="102"/>
      <c r="U11" s="102"/>
      <c r="V11" s="102"/>
      <c r="W11" s="102"/>
      <c r="X11" s="102"/>
      <c r="Y11" s="102"/>
      <c r="Z11" s="102"/>
      <c r="AA11" s="102"/>
      <c r="AB11" s="102"/>
      <c r="AC11" s="102"/>
      <c r="AD11" s="102"/>
      <c r="AE11" s="102"/>
      <c r="AF11" s="102"/>
      <c r="AG11" s="102">
        <v>0.5</v>
      </c>
      <c r="AH11" s="178">
        <f t="shared" ref="AH11:AH12" si="4">SUM(C11:AG11)</f>
        <v>0.5</v>
      </c>
      <c r="AI11" s="177"/>
    </row>
    <row r="12" spans="1:35" ht="24.95" customHeight="1" x14ac:dyDescent="0.2">
      <c r="A12" s="93" t="s">
        <v>54</v>
      </c>
      <c r="B12" s="182"/>
      <c r="C12" s="265"/>
      <c r="D12" s="102"/>
      <c r="E12" s="102">
        <v>1</v>
      </c>
      <c r="F12" s="102">
        <v>1</v>
      </c>
      <c r="G12" s="102">
        <v>1</v>
      </c>
      <c r="H12" s="102">
        <v>1</v>
      </c>
      <c r="I12" s="102">
        <v>1</v>
      </c>
      <c r="J12" s="102"/>
      <c r="K12" s="102"/>
      <c r="L12" s="102">
        <v>1</v>
      </c>
      <c r="M12" s="102"/>
      <c r="N12" s="102"/>
      <c r="O12" s="102"/>
      <c r="P12" s="102"/>
      <c r="Q12" s="102"/>
      <c r="R12" s="102"/>
      <c r="S12" s="102"/>
      <c r="T12" s="102"/>
      <c r="U12" s="102"/>
      <c r="V12" s="102"/>
      <c r="W12" s="102"/>
      <c r="X12" s="102"/>
      <c r="Y12" s="102"/>
      <c r="Z12" s="102"/>
      <c r="AA12" s="102"/>
      <c r="AB12" s="102"/>
      <c r="AC12" s="102"/>
      <c r="AD12" s="102"/>
      <c r="AE12" s="102"/>
      <c r="AF12" s="102"/>
      <c r="AG12" s="102"/>
      <c r="AH12" s="178">
        <f t="shared" si="4"/>
        <v>6</v>
      </c>
      <c r="AI12" s="177"/>
    </row>
    <row r="13" spans="1:35" ht="24.95" customHeight="1" x14ac:dyDescent="0.2">
      <c r="A13" s="93" t="s">
        <v>60</v>
      </c>
      <c r="B13" s="182"/>
      <c r="C13" s="275"/>
      <c r="D13" s="24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2"/>
      <c r="X13" s="102"/>
      <c r="Y13" s="102"/>
      <c r="Z13" s="102"/>
      <c r="AA13" s="102"/>
      <c r="AB13" s="102"/>
      <c r="AC13" s="102"/>
      <c r="AD13" s="102"/>
      <c r="AE13" s="242"/>
      <c r="AF13" s="102"/>
      <c r="AG13" s="102"/>
      <c r="AH13" s="178">
        <f t="shared" ref="AH13" si="5">SUM(C13:AG13)</f>
        <v>0</v>
      </c>
      <c r="AI13" s="177"/>
    </row>
    <row r="14" spans="1:35" ht="24.95" customHeight="1" x14ac:dyDescent="0.2">
      <c r="A14" s="93" t="s">
        <v>62</v>
      </c>
      <c r="B14" s="182"/>
      <c r="C14" s="265"/>
      <c r="D14" s="102"/>
      <c r="E14" s="102"/>
      <c r="F14" s="102"/>
      <c r="G14" s="102"/>
      <c r="H14" s="102"/>
      <c r="I14" s="102">
        <v>4.5</v>
      </c>
      <c r="J14" s="102"/>
      <c r="K14" s="102"/>
      <c r="L14" s="102"/>
      <c r="M14" s="102"/>
      <c r="N14" s="102"/>
      <c r="O14" s="102"/>
      <c r="P14" s="102"/>
      <c r="Q14" s="102"/>
      <c r="R14" s="102"/>
      <c r="S14" s="102"/>
      <c r="T14" s="102"/>
      <c r="U14" s="102"/>
      <c r="V14" s="102"/>
      <c r="W14" s="102">
        <v>1</v>
      </c>
      <c r="X14" s="102"/>
      <c r="Y14" s="102"/>
      <c r="Z14" s="102"/>
      <c r="AA14" s="102"/>
      <c r="AB14" s="102"/>
      <c r="AC14" s="102"/>
      <c r="AD14" s="102">
        <v>1</v>
      </c>
      <c r="AE14" s="102"/>
      <c r="AF14" s="102"/>
      <c r="AG14" s="102">
        <v>1.5</v>
      </c>
      <c r="AH14" s="178">
        <f>SUM(C14:AG14)</f>
        <v>8</v>
      </c>
      <c r="AI14" s="177"/>
    </row>
    <row r="15" spans="1:35" ht="24.95" customHeight="1" x14ac:dyDescent="0.2">
      <c r="A15" s="71"/>
      <c r="B15" s="182"/>
      <c r="C15" s="265"/>
      <c r="D15" s="102"/>
      <c r="E15" s="102"/>
      <c r="F15" s="102"/>
      <c r="G15" s="102"/>
      <c r="H15" s="102"/>
      <c r="I15" s="102"/>
      <c r="J15" s="102"/>
      <c r="K15" s="102"/>
      <c r="L15" s="102"/>
      <c r="M15" s="102"/>
      <c r="N15" s="102"/>
      <c r="O15" s="102"/>
      <c r="P15" s="102"/>
      <c r="Q15" s="102"/>
      <c r="R15" s="102"/>
      <c r="S15" s="102"/>
      <c r="T15" s="102"/>
      <c r="U15" s="102"/>
      <c r="V15" s="102"/>
      <c r="W15" s="102"/>
      <c r="X15" s="102"/>
      <c r="Y15" s="102"/>
      <c r="Z15" s="102"/>
      <c r="AA15" s="102"/>
      <c r="AB15" s="102"/>
      <c r="AC15" s="102"/>
      <c r="AD15" s="102"/>
      <c r="AE15" s="102"/>
      <c r="AF15" s="102"/>
      <c r="AG15" s="102"/>
      <c r="AH15" s="178"/>
      <c r="AI15" s="177"/>
    </row>
    <row r="16" spans="1:35" ht="12" customHeight="1" x14ac:dyDescent="0.2">
      <c r="A16" s="40"/>
      <c r="B16" s="176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00"/>
      <c r="AI16" s="177"/>
    </row>
    <row r="17" spans="1:35" ht="7.5" customHeight="1" x14ac:dyDescent="0.2">
      <c r="A17" s="73"/>
      <c r="B17" s="177"/>
      <c r="AH17" s="201"/>
      <c r="AI17" s="177"/>
    </row>
    <row r="18" spans="1:35" x14ac:dyDescent="0.2">
      <c r="A18" s="73"/>
      <c r="B18" s="177"/>
      <c r="C18" s="103" t="s">
        <v>1</v>
      </c>
      <c r="D18" s="103"/>
      <c r="E18" s="103"/>
      <c r="F18" s="103" t="s">
        <v>51</v>
      </c>
      <c r="G18" s="103"/>
      <c r="H18" s="103" t="s">
        <v>52</v>
      </c>
      <c r="I18" s="103"/>
      <c r="J18" s="103"/>
      <c r="K18" s="95"/>
      <c r="P18" s="1"/>
      <c r="Q18" s="1"/>
      <c r="R18" s="1"/>
      <c r="S18" s="1"/>
      <c r="AH18" s="201"/>
      <c r="AI18" s="177"/>
    </row>
    <row r="19" spans="1:35" ht="7.5" customHeight="1" x14ac:dyDescent="0.2">
      <c r="A19" s="73"/>
      <c r="B19" s="177"/>
      <c r="AH19" s="201"/>
      <c r="AI19" s="177"/>
    </row>
    <row r="20" spans="1:35" ht="20.25" customHeight="1" x14ac:dyDescent="0.2">
      <c r="A20" s="73"/>
      <c r="B20" s="177"/>
      <c r="C20" s="36">
        <f>DATE(F4,H4,1)</f>
        <v>44044</v>
      </c>
      <c r="D20" s="36">
        <f t="shared" ref="D20:E21" si="6">C20+1</f>
        <v>44045</v>
      </c>
      <c r="E20" s="36">
        <f t="shared" si="6"/>
        <v>44046</v>
      </c>
      <c r="F20" s="36">
        <f>E20+1</f>
        <v>44047</v>
      </c>
      <c r="G20" s="36">
        <f t="shared" ref="G20:V21" si="7">F20+1</f>
        <v>44048</v>
      </c>
      <c r="H20" s="36">
        <f t="shared" si="7"/>
        <v>44049</v>
      </c>
      <c r="I20" s="36">
        <f t="shared" si="7"/>
        <v>44050</v>
      </c>
      <c r="J20" s="36">
        <f t="shared" si="7"/>
        <v>44051</v>
      </c>
      <c r="K20" s="36">
        <f t="shared" si="7"/>
        <v>44052</v>
      </c>
      <c r="L20" s="36">
        <f t="shared" si="7"/>
        <v>44053</v>
      </c>
      <c r="M20" s="36">
        <f t="shared" si="7"/>
        <v>44054</v>
      </c>
      <c r="N20" s="36">
        <f t="shared" si="7"/>
        <v>44055</v>
      </c>
      <c r="O20" s="36">
        <f t="shared" si="7"/>
        <v>44056</v>
      </c>
      <c r="P20" s="36">
        <f t="shared" si="7"/>
        <v>44057</v>
      </c>
      <c r="Q20" s="36">
        <f t="shared" si="7"/>
        <v>44058</v>
      </c>
      <c r="R20" s="36">
        <f t="shared" si="7"/>
        <v>44059</v>
      </c>
      <c r="S20" s="36">
        <f t="shared" si="7"/>
        <v>44060</v>
      </c>
      <c r="T20" s="36">
        <f t="shared" si="7"/>
        <v>44061</v>
      </c>
      <c r="U20" s="36">
        <f t="shared" si="7"/>
        <v>44062</v>
      </c>
      <c r="V20" s="36">
        <f t="shared" si="7"/>
        <v>44063</v>
      </c>
      <c r="W20" s="36">
        <f t="shared" ref="W20:AD21" si="8">V20+1</f>
        <v>44064</v>
      </c>
      <c r="X20" s="36">
        <f t="shared" si="8"/>
        <v>44065</v>
      </c>
      <c r="Y20" s="36">
        <f t="shared" si="8"/>
        <v>44066</v>
      </c>
      <c r="Z20" s="36">
        <f t="shared" si="8"/>
        <v>44067</v>
      </c>
      <c r="AA20" s="36">
        <f t="shared" si="8"/>
        <v>44068</v>
      </c>
      <c r="AB20" s="36">
        <f t="shared" si="8"/>
        <v>44069</v>
      </c>
      <c r="AC20" s="36">
        <f t="shared" si="8"/>
        <v>44070</v>
      </c>
      <c r="AD20" s="36">
        <f t="shared" si="8"/>
        <v>44071</v>
      </c>
      <c r="AE20" s="36">
        <f t="shared" ref="AE20:AG21" si="9">IF(AD20="","",IF(MONTH(AD20+1)=MONTH(AD20),AD20+1,""))</f>
        <v>44072</v>
      </c>
      <c r="AF20" s="36">
        <f t="shared" si="9"/>
        <v>44073</v>
      </c>
      <c r="AG20" s="36">
        <f t="shared" si="9"/>
        <v>44074</v>
      </c>
      <c r="AH20" s="201"/>
      <c r="AI20" s="177"/>
    </row>
    <row r="21" spans="1:35" ht="20.25" customHeight="1" x14ac:dyDescent="0.2">
      <c r="A21" s="70" t="s">
        <v>41</v>
      </c>
      <c r="B21" s="178"/>
      <c r="C21" s="98">
        <f>DATE(F4,H4,1)</f>
        <v>44044</v>
      </c>
      <c r="D21" s="99">
        <f t="shared" si="6"/>
        <v>44045</v>
      </c>
      <c r="E21" s="99">
        <f t="shared" si="6"/>
        <v>44046</v>
      </c>
      <c r="F21" s="99">
        <f>E21+1</f>
        <v>44047</v>
      </c>
      <c r="G21" s="99">
        <f t="shared" si="7"/>
        <v>44048</v>
      </c>
      <c r="H21" s="99">
        <f t="shared" si="7"/>
        <v>44049</v>
      </c>
      <c r="I21" s="99">
        <f t="shared" si="7"/>
        <v>44050</v>
      </c>
      <c r="J21" s="100">
        <f t="shared" si="7"/>
        <v>44051</v>
      </c>
      <c r="K21" s="99">
        <f t="shared" si="7"/>
        <v>44052</v>
      </c>
      <c r="L21" s="99">
        <f t="shared" si="7"/>
        <v>44053</v>
      </c>
      <c r="M21" s="99">
        <f t="shared" si="7"/>
        <v>44054</v>
      </c>
      <c r="N21" s="99">
        <f t="shared" si="7"/>
        <v>44055</v>
      </c>
      <c r="O21" s="99">
        <f t="shared" si="7"/>
        <v>44056</v>
      </c>
      <c r="P21" s="99">
        <f t="shared" si="7"/>
        <v>44057</v>
      </c>
      <c r="Q21" s="99">
        <f t="shared" si="7"/>
        <v>44058</v>
      </c>
      <c r="R21" s="99">
        <f t="shared" si="7"/>
        <v>44059</v>
      </c>
      <c r="S21" s="99">
        <f t="shared" si="7"/>
        <v>44060</v>
      </c>
      <c r="T21" s="99">
        <f t="shared" si="7"/>
        <v>44061</v>
      </c>
      <c r="U21" s="99">
        <f t="shared" si="7"/>
        <v>44062</v>
      </c>
      <c r="V21" s="99">
        <f t="shared" si="7"/>
        <v>44063</v>
      </c>
      <c r="W21" s="100">
        <f t="shared" si="8"/>
        <v>44064</v>
      </c>
      <c r="X21" s="99">
        <f t="shared" si="8"/>
        <v>44065</v>
      </c>
      <c r="Y21" s="99">
        <f t="shared" si="8"/>
        <v>44066</v>
      </c>
      <c r="Z21" s="99">
        <f t="shared" si="8"/>
        <v>44067</v>
      </c>
      <c r="AA21" s="99">
        <f t="shared" si="8"/>
        <v>44068</v>
      </c>
      <c r="AB21" s="99">
        <f t="shared" si="8"/>
        <v>44069</v>
      </c>
      <c r="AC21" s="99">
        <f t="shared" si="8"/>
        <v>44070</v>
      </c>
      <c r="AD21" s="99">
        <f t="shared" si="8"/>
        <v>44071</v>
      </c>
      <c r="AE21" s="99">
        <f t="shared" si="9"/>
        <v>44072</v>
      </c>
      <c r="AF21" s="99">
        <f t="shared" si="9"/>
        <v>44073</v>
      </c>
      <c r="AG21" s="26">
        <f t="shared" si="9"/>
        <v>44074</v>
      </c>
      <c r="AH21" s="200"/>
      <c r="AI21" s="176"/>
    </row>
    <row r="22" spans="1:35" ht="24.95" customHeight="1" x14ac:dyDescent="0.2">
      <c r="A22" s="93" t="s">
        <v>61</v>
      </c>
      <c r="B22" s="182">
        <f>SUM('07'!AI22)</f>
        <v>16</v>
      </c>
      <c r="C22" s="265"/>
      <c r="D22" s="102"/>
      <c r="E22" s="102"/>
      <c r="F22" s="102"/>
      <c r="G22" s="268"/>
      <c r="H22" s="268"/>
      <c r="I22" s="268"/>
      <c r="J22" s="268"/>
      <c r="K22" s="268"/>
      <c r="L22" s="287">
        <v>1</v>
      </c>
      <c r="M22" s="287">
        <v>1</v>
      </c>
      <c r="N22" s="287">
        <v>1</v>
      </c>
      <c r="O22" s="287">
        <v>1</v>
      </c>
      <c r="P22" s="287">
        <v>1</v>
      </c>
      <c r="Q22" s="102"/>
      <c r="R22" s="287"/>
      <c r="S22" s="287">
        <v>1</v>
      </c>
      <c r="T22" s="287">
        <v>1</v>
      </c>
      <c r="U22" s="287">
        <v>1</v>
      </c>
      <c r="V22" s="287">
        <v>1</v>
      </c>
      <c r="W22" s="287">
        <v>1</v>
      </c>
      <c r="X22" s="287"/>
      <c r="Y22" s="287"/>
      <c r="Z22" s="102"/>
      <c r="AA22" s="102"/>
      <c r="AB22" s="268"/>
      <c r="AC22" s="268"/>
      <c r="AD22" s="268"/>
      <c r="AE22" s="287"/>
      <c r="AF22" s="287"/>
      <c r="AG22" s="45"/>
      <c r="AH22" s="178">
        <f>SUM(C22:AG22)</f>
        <v>10</v>
      </c>
      <c r="AI22" s="184">
        <f>SUM(B22-AH22)</f>
        <v>6</v>
      </c>
    </row>
    <row r="23" spans="1:35" ht="24.95" customHeight="1" x14ac:dyDescent="0.2">
      <c r="A23" s="97" t="s">
        <v>55</v>
      </c>
      <c r="B23" s="182">
        <f>SUM('07'!AI23)</f>
        <v>21</v>
      </c>
      <c r="C23" s="265"/>
      <c r="D23" s="102"/>
      <c r="E23" s="102"/>
      <c r="F23" s="268"/>
      <c r="G23" s="268"/>
      <c r="H23" s="268"/>
      <c r="I23" s="268"/>
      <c r="J23" s="287"/>
      <c r="K23" s="287"/>
      <c r="L23" s="211"/>
      <c r="M23" s="211"/>
      <c r="N23" s="268"/>
      <c r="O23" s="268"/>
      <c r="P23" s="268"/>
      <c r="Q23" s="102"/>
      <c r="R23" s="102"/>
      <c r="S23" s="287">
        <v>1</v>
      </c>
      <c r="T23" s="287">
        <v>1</v>
      </c>
      <c r="U23" s="287">
        <v>1</v>
      </c>
      <c r="V23" s="287">
        <v>1</v>
      </c>
      <c r="W23" s="287">
        <v>1</v>
      </c>
      <c r="X23" s="102"/>
      <c r="Y23" s="102"/>
      <c r="Z23" s="102"/>
      <c r="AA23" s="102"/>
      <c r="AB23" s="102"/>
      <c r="AC23" s="102"/>
      <c r="AD23" s="102"/>
      <c r="AE23" s="102"/>
      <c r="AF23" s="102"/>
      <c r="AG23" s="45"/>
      <c r="AH23" s="178">
        <f t="shared" ref="AH23:AH27" si="10">SUM(C23:AG23)</f>
        <v>5</v>
      </c>
      <c r="AI23" s="184">
        <f t="shared" ref="AI23:AI27" si="11">SUM(B23-AH23)</f>
        <v>16</v>
      </c>
    </row>
    <row r="24" spans="1:35" ht="24.95" customHeight="1" x14ac:dyDescent="0.2">
      <c r="A24" s="97" t="s">
        <v>57</v>
      </c>
      <c r="B24" s="182">
        <f>SUM('07'!AI24)</f>
        <v>24</v>
      </c>
      <c r="C24" s="291"/>
      <c r="D24" s="294"/>
      <c r="E24" s="287">
        <v>1</v>
      </c>
      <c r="F24" s="287">
        <v>1</v>
      </c>
      <c r="G24" s="287">
        <v>1</v>
      </c>
      <c r="H24" s="287">
        <v>1</v>
      </c>
      <c r="I24" s="287">
        <v>1</v>
      </c>
      <c r="J24" s="212"/>
      <c r="K24" s="295"/>
      <c r="L24" s="287">
        <v>1</v>
      </c>
      <c r="M24" s="287">
        <v>1</v>
      </c>
      <c r="N24" s="287">
        <v>1</v>
      </c>
      <c r="O24" s="287">
        <v>1</v>
      </c>
      <c r="P24" s="287">
        <v>1</v>
      </c>
      <c r="Q24" s="212"/>
      <c r="R24" s="287"/>
      <c r="S24" s="211"/>
      <c r="T24" s="211"/>
      <c r="U24" s="212"/>
      <c r="V24" s="212"/>
      <c r="W24" s="211"/>
      <c r="X24" s="211"/>
      <c r="Y24" s="294"/>
      <c r="Z24" s="211"/>
      <c r="AA24" s="211"/>
      <c r="AB24" s="102"/>
      <c r="AC24" s="102"/>
      <c r="AD24" s="211"/>
      <c r="AE24" s="211"/>
      <c r="AF24" s="211"/>
      <c r="AG24" s="214"/>
      <c r="AH24" s="178">
        <f t="shared" si="10"/>
        <v>10</v>
      </c>
      <c r="AI24" s="184">
        <f t="shared" si="11"/>
        <v>14</v>
      </c>
    </row>
    <row r="25" spans="1:35" ht="24.95" customHeight="1" x14ac:dyDescent="0.2">
      <c r="A25" s="93" t="s">
        <v>54</v>
      </c>
      <c r="B25" s="182">
        <f>SUM('07'!AI25)</f>
        <v>18</v>
      </c>
      <c r="C25" s="296"/>
      <c r="D25" s="287"/>
      <c r="E25" s="287">
        <v>1</v>
      </c>
      <c r="F25" s="287">
        <v>1</v>
      </c>
      <c r="G25" s="287">
        <v>1</v>
      </c>
      <c r="H25" s="287">
        <v>1</v>
      </c>
      <c r="I25" s="287">
        <v>1</v>
      </c>
      <c r="J25" s="295"/>
      <c r="K25" s="295"/>
      <c r="L25" s="211"/>
      <c r="M25" s="211"/>
      <c r="N25" s="211"/>
      <c r="O25" s="212"/>
      <c r="P25" s="212"/>
      <c r="Q25" s="212"/>
      <c r="R25" s="212"/>
      <c r="S25" s="212"/>
      <c r="T25" s="212"/>
      <c r="U25" s="212"/>
      <c r="V25" s="212"/>
      <c r="W25" s="212"/>
      <c r="X25" s="102"/>
      <c r="Y25" s="212"/>
      <c r="Z25" s="212"/>
      <c r="AA25" s="212"/>
      <c r="AB25" s="287">
        <v>1</v>
      </c>
      <c r="AC25" s="287">
        <v>1</v>
      </c>
      <c r="AD25" s="287">
        <v>1</v>
      </c>
      <c r="AE25" s="212"/>
      <c r="AF25" s="212"/>
      <c r="AG25" s="122">
        <v>1</v>
      </c>
      <c r="AH25" s="178">
        <f t="shared" si="10"/>
        <v>9</v>
      </c>
      <c r="AI25" s="184">
        <f t="shared" si="11"/>
        <v>9</v>
      </c>
    </row>
    <row r="26" spans="1:35" ht="24.95" customHeight="1" x14ac:dyDescent="0.2">
      <c r="A26" s="93" t="s">
        <v>60</v>
      </c>
      <c r="B26" s="182">
        <f>SUM('07'!AI26)</f>
        <v>17</v>
      </c>
      <c r="C26" s="291"/>
      <c r="D26" s="211"/>
      <c r="E26" s="211"/>
      <c r="F26" s="211"/>
      <c r="G26" s="102"/>
      <c r="H26" s="102"/>
      <c r="I26" s="211"/>
      <c r="J26" s="211"/>
      <c r="K26" s="211"/>
      <c r="L26" s="211"/>
      <c r="M26" s="211"/>
      <c r="N26" s="212"/>
      <c r="O26" s="102"/>
      <c r="P26" s="211"/>
      <c r="Q26" s="102"/>
      <c r="R26" s="211"/>
      <c r="S26" s="211"/>
      <c r="T26" s="211"/>
      <c r="U26" s="212"/>
      <c r="V26" s="212"/>
      <c r="W26" s="212"/>
      <c r="X26" s="212"/>
      <c r="Y26" s="212"/>
      <c r="Z26" s="287">
        <v>1</v>
      </c>
      <c r="AA26" s="287">
        <v>1</v>
      </c>
      <c r="AB26" s="102"/>
      <c r="AC26" s="102"/>
      <c r="AD26" s="102"/>
      <c r="AE26" s="102"/>
      <c r="AF26" s="102"/>
      <c r="AG26" s="122">
        <v>1</v>
      </c>
      <c r="AH26" s="178">
        <f t="shared" si="10"/>
        <v>3</v>
      </c>
      <c r="AI26" s="184">
        <f t="shared" si="11"/>
        <v>14</v>
      </c>
    </row>
    <row r="27" spans="1:35" ht="24.95" customHeight="1" x14ac:dyDescent="0.2">
      <c r="A27" s="93" t="s">
        <v>62</v>
      </c>
      <c r="B27" s="182">
        <f>SUM('07'!AI27)</f>
        <v>5</v>
      </c>
      <c r="C27" s="291"/>
      <c r="D27" s="211"/>
      <c r="E27" s="287">
        <v>1</v>
      </c>
      <c r="F27" s="211"/>
      <c r="G27" s="211"/>
      <c r="H27" s="287">
        <v>0.5</v>
      </c>
      <c r="I27" s="102"/>
      <c r="J27" s="211"/>
      <c r="K27" s="211"/>
      <c r="L27" s="211"/>
      <c r="M27" s="211"/>
      <c r="N27" s="211"/>
      <c r="O27" s="211"/>
      <c r="P27" s="211"/>
      <c r="Q27" s="102"/>
      <c r="R27" s="102"/>
      <c r="S27" s="212"/>
      <c r="T27" s="212"/>
      <c r="U27" s="212"/>
      <c r="V27" s="211"/>
      <c r="W27" s="211"/>
      <c r="X27" s="212"/>
      <c r="Y27" s="102"/>
      <c r="Z27" s="102"/>
      <c r="AA27" s="102"/>
      <c r="AB27" s="212"/>
      <c r="AC27" s="212"/>
      <c r="AD27" s="212"/>
      <c r="AE27" s="212"/>
      <c r="AF27" s="102"/>
      <c r="AG27" s="45"/>
      <c r="AH27" s="178">
        <f t="shared" si="10"/>
        <v>1.5</v>
      </c>
      <c r="AI27" s="184">
        <f t="shared" si="11"/>
        <v>3.5</v>
      </c>
    </row>
    <row r="28" spans="1:35" ht="24.95" customHeight="1" x14ac:dyDescent="0.2">
      <c r="A28" s="69"/>
      <c r="B28" s="182"/>
      <c r="C28" s="283"/>
      <c r="D28" s="102"/>
      <c r="E28" s="102"/>
      <c r="F28" s="102"/>
      <c r="G28" s="102"/>
      <c r="H28" s="102"/>
      <c r="I28" s="102"/>
      <c r="J28" s="212"/>
      <c r="K28" s="102"/>
      <c r="L28" s="102"/>
      <c r="M28" s="102"/>
      <c r="N28" s="102"/>
      <c r="O28" s="102"/>
      <c r="P28" s="102"/>
      <c r="Q28" s="102"/>
      <c r="R28" s="102"/>
      <c r="S28" s="102"/>
      <c r="T28" s="102"/>
      <c r="U28" s="102"/>
      <c r="V28" s="102"/>
      <c r="W28" s="102"/>
      <c r="X28" s="212"/>
      <c r="Y28" s="102"/>
      <c r="Z28" s="102"/>
      <c r="AA28" s="102"/>
      <c r="AB28" s="102"/>
      <c r="AC28" s="102"/>
      <c r="AD28" s="102"/>
      <c r="AE28" s="212"/>
      <c r="AF28" s="102"/>
      <c r="AG28" s="45"/>
      <c r="AH28" s="178">
        <f t="shared" ref="AH28" si="12">SUM(C28:AG28)</f>
        <v>0</v>
      </c>
      <c r="AI28" s="184">
        <f t="shared" ref="AI28" si="13">SUM(B28-AH28)</f>
        <v>0</v>
      </c>
    </row>
    <row r="29" spans="1:35" ht="12" customHeight="1" x14ac:dyDescent="0.2">
      <c r="A29" s="40"/>
      <c r="B29" s="176"/>
      <c r="C29" s="8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179"/>
      <c r="AI29" s="176"/>
    </row>
    <row r="30" spans="1:35" x14ac:dyDescent="0.2">
      <c r="A30" s="73"/>
      <c r="B30" s="177"/>
      <c r="AH30" s="180"/>
      <c r="AI30" s="177"/>
    </row>
    <row r="31" spans="1:35" x14ac:dyDescent="0.2">
      <c r="A31" s="73"/>
      <c r="B31" s="177"/>
      <c r="AH31" s="180"/>
      <c r="AI31" s="177"/>
    </row>
    <row r="32" spans="1:35" x14ac:dyDescent="0.2">
      <c r="A32" s="73"/>
      <c r="B32" s="177"/>
      <c r="H32" s="35" t="s">
        <v>45</v>
      </c>
      <c r="AH32" s="180"/>
      <c r="AI32" s="177"/>
    </row>
    <row r="33" spans="1:35" x14ac:dyDescent="0.2">
      <c r="A33" s="73"/>
      <c r="B33" s="177"/>
      <c r="AH33" s="180"/>
      <c r="AI33" s="177"/>
    </row>
    <row r="34" spans="1:35" x14ac:dyDescent="0.2">
      <c r="A34" s="73"/>
      <c r="B34" s="177"/>
      <c r="AH34" s="180"/>
      <c r="AI34" s="177"/>
    </row>
    <row r="35" spans="1:35" x14ac:dyDescent="0.2">
      <c r="A35" s="73"/>
      <c r="B35" s="177"/>
      <c r="AH35" s="180"/>
      <c r="AI35" s="177"/>
    </row>
    <row r="36" spans="1:35" x14ac:dyDescent="0.2">
      <c r="A36" s="73"/>
      <c r="B36" s="177"/>
      <c r="AH36" s="180"/>
      <c r="AI36" s="177"/>
    </row>
    <row r="37" spans="1:35" x14ac:dyDescent="0.2">
      <c r="A37" s="73"/>
      <c r="B37" s="177"/>
      <c r="C37" s="103" t="s">
        <v>2</v>
      </c>
      <c r="D37" s="95"/>
      <c r="E37" s="95"/>
      <c r="F37" s="95"/>
      <c r="G37" s="95"/>
      <c r="H37" s="95"/>
      <c r="I37" s="95"/>
      <c r="J37" s="95"/>
      <c r="K37" s="95"/>
      <c r="AH37" s="180"/>
      <c r="AI37" s="177"/>
    </row>
    <row r="38" spans="1:35" x14ac:dyDescent="0.2">
      <c r="A38" s="73"/>
      <c r="B38" s="177"/>
      <c r="AH38" s="180"/>
      <c r="AI38" s="177"/>
    </row>
    <row r="39" spans="1:35" ht="20.85" customHeight="1" x14ac:dyDescent="0.2">
      <c r="A39" s="73"/>
      <c r="B39" s="177"/>
      <c r="C39" s="37">
        <f>DATE(F4,H4,1)</f>
        <v>44044</v>
      </c>
      <c r="D39" s="37">
        <f t="shared" ref="D39:AG39" si="14">C20+1</f>
        <v>44045</v>
      </c>
      <c r="E39" s="37">
        <f t="shared" si="14"/>
        <v>44046</v>
      </c>
      <c r="F39" s="37">
        <f t="shared" si="14"/>
        <v>44047</v>
      </c>
      <c r="G39" s="37">
        <f t="shared" si="14"/>
        <v>44048</v>
      </c>
      <c r="H39" s="37">
        <f t="shared" si="14"/>
        <v>44049</v>
      </c>
      <c r="I39" s="37">
        <f t="shared" si="14"/>
        <v>44050</v>
      </c>
      <c r="J39" s="37">
        <f t="shared" si="14"/>
        <v>44051</v>
      </c>
      <c r="K39" s="37">
        <f t="shared" si="14"/>
        <v>44052</v>
      </c>
      <c r="L39" s="37">
        <f t="shared" si="14"/>
        <v>44053</v>
      </c>
      <c r="M39" s="37">
        <f t="shared" si="14"/>
        <v>44054</v>
      </c>
      <c r="N39" s="37">
        <f t="shared" si="14"/>
        <v>44055</v>
      </c>
      <c r="O39" s="37">
        <f t="shared" si="14"/>
        <v>44056</v>
      </c>
      <c r="P39" s="37">
        <f t="shared" si="14"/>
        <v>44057</v>
      </c>
      <c r="Q39" s="37">
        <f t="shared" si="14"/>
        <v>44058</v>
      </c>
      <c r="R39" s="37">
        <f t="shared" si="14"/>
        <v>44059</v>
      </c>
      <c r="S39" s="37">
        <f t="shared" si="14"/>
        <v>44060</v>
      </c>
      <c r="T39" s="37">
        <f t="shared" si="14"/>
        <v>44061</v>
      </c>
      <c r="U39" s="37">
        <f t="shared" si="14"/>
        <v>44062</v>
      </c>
      <c r="V39" s="37">
        <f t="shared" si="14"/>
        <v>44063</v>
      </c>
      <c r="W39" s="37">
        <f t="shared" si="14"/>
        <v>44064</v>
      </c>
      <c r="X39" s="37">
        <f t="shared" si="14"/>
        <v>44065</v>
      </c>
      <c r="Y39" s="37">
        <f t="shared" si="14"/>
        <v>44066</v>
      </c>
      <c r="Z39" s="37">
        <f t="shared" si="14"/>
        <v>44067</v>
      </c>
      <c r="AA39" s="37">
        <f t="shared" si="14"/>
        <v>44068</v>
      </c>
      <c r="AB39" s="37">
        <f t="shared" si="14"/>
        <v>44069</v>
      </c>
      <c r="AC39" s="37">
        <f t="shared" si="14"/>
        <v>44070</v>
      </c>
      <c r="AD39" s="37">
        <f t="shared" si="14"/>
        <v>44071</v>
      </c>
      <c r="AE39" s="37">
        <f t="shared" si="14"/>
        <v>44072</v>
      </c>
      <c r="AF39" s="37">
        <f t="shared" si="14"/>
        <v>44073</v>
      </c>
      <c r="AG39" s="37">
        <f t="shared" si="14"/>
        <v>44074</v>
      </c>
      <c r="AH39" s="180"/>
      <c r="AI39" s="177"/>
    </row>
    <row r="40" spans="1:35" ht="20.85" customHeight="1" x14ac:dyDescent="0.2">
      <c r="A40" s="41" t="s">
        <v>41</v>
      </c>
      <c r="B40" s="176"/>
      <c r="C40" s="107">
        <f>DATE(F4,H4,1)</f>
        <v>44044</v>
      </c>
      <c r="D40" s="108">
        <f>C40+1</f>
        <v>44045</v>
      </c>
      <c r="E40" s="108">
        <f t="shared" ref="E40:AD40" si="15">D40+1</f>
        <v>44046</v>
      </c>
      <c r="F40" s="108">
        <f t="shared" si="15"/>
        <v>44047</v>
      </c>
      <c r="G40" s="108">
        <f t="shared" si="15"/>
        <v>44048</v>
      </c>
      <c r="H40" s="108">
        <f t="shared" si="15"/>
        <v>44049</v>
      </c>
      <c r="I40" s="108">
        <f t="shared" si="15"/>
        <v>44050</v>
      </c>
      <c r="J40" s="108">
        <f t="shared" si="15"/>
        <v>44051</v>
      </c>
      <c r="K40" s="108">
        <f t="shared" si="15"/>
        <v>44052</v>
      </c>
      <c r="L40" s="108">
        <f t="shared" si="15"/>
        <v>44053</v>
      </c>
      <c r="M40" s="108">
        <f t="shared" si="15"/>
        <v>44054</v>
      </c>
      <c r="N40" s="108">
        <f t="shared" si="15"/>
        <v>44055</v>
      </c>
      <c r="O40" s="108">
        <f t="shared" si="15"/>
        <v>44056</v>
      </c>
      <c r="P40" s="108">
        <f t="shared" si="15"/>
        <v>44057</v>
      </c>
      <c r="Q40" s="108">
        <f t="shared" si="15"/>
        <v>44058</v>
      </c>
      <c r="R40" s="108">
        <f t="shared" si="15"/>
        <v>44059</v>
      </c>
      <c r="S40" s="108">
        <f t="shared" si="15"/>
        <v>44060</v>
      </c>
      <c r="T40" s="108">
        <f t="shared" si="15"/>
        <v>44061</v>
      </c>
      <c r="U40" s="108">
        <f t="shared" si="15"/>
        <v>44062</v>
      </c>
      <c r="V40" s="108">
        <f t="shared" si="15"/>
        <v>44063</v>
      </c>
      <c r="W40" s="108">
        <f t="shared" si="15"/>
        <v>44064</v>
      </c>
      <c r="X40" s="108">
        <f t="shared" si="15"/>
        <v>44065</v>
      </c>
      <c r="Y40" s="108">
        <f t="shared" si="15"/>
        <v>44066</v>
      </c>
      <c r="Z40" s="108">
        <f t="shared" si="15"/>
        <v>44067</v>
      </c>
      <c r="AA40" s="108">
        <f t="shared" si="15"/>
        <v>44068</v>
      </c>
      <c r="AB40" s="108">
        <f t="shared" si="15"/>
        <v>44069</v>
      </c>
      <c r="AC40" s="108">
        <f t="shared" si="15"/>
        <v>44070</v>
      </c>
      <c r="AD40" s="108">
        <f t="shared" si="15"/>
        <v>44071</v>
      </c>
      <c r="AE40" s="99">
        <f>IF(AD40="","",IF(MONTH(AD40+1)=MONTH(AD40),AD40+1,""))</f>
        <v>44072</v>
      </c>
      <c r="AF40" s="99">
        <f t="shared" ref="AF40:AG40" si="16">IF(AE40="","",IF(MONTH(AE40+1)=MONTH(AE40),AE40+1,""))</f>
        <v>44073</v>
      </c>
      <c r="AG40" s="99">
        <f t="shared" si="16"/>
        <v>44074</v>
      </c>
      <c r="AH40" s="200"/>
      <c r="AI40" s="177"/>
    </row>
    <row r="41" spans="1:35" ht="24.95" customHeight="1" x14ac:dyDescent="0.2">
      <c r="A41" s="97" t="s">
        <v>3</v>
      </c>
      <c r="B41" s="182"/>
      <c r="C41" s="109"/>
      <c r="D41" s="102"/>
      <c r="E41" s="102"/>
      <c r="F41" s="102"/>
      <c r="G41" s="102"/>
      <c r="H41" s="102"/>
      <c r="I41" s="102"/>
      <c r="J41" s="102"/>
      <c r="K41" s="102"/>
      <c r="L41" s="102"/>
      <c r="M41" s="102"/>
      <c r="N41" s="102"/>
      <c r="O41" s="102"/>
      <c r="P41" s="102"/>
      <c r="Q41" s="102"/>
      <c r="R41" s="102"/>
      <c r="S41" s="102"/>
      <c r="T41" s="102"/>
      <c r="U41" s="102"/>
      <c r="V41" s="102"/>
      <c r="W41" s="102"/>
      <c r="X41" s="102"/>
      <c r="Y41" s="102"/>
      <c r="Z41" s="102">
        <v>1</v>
      </c>
      <c r="AA41" s="102">
        <v>1</v>
      </c>
      <c r="AB41" s="102">
        <v>1</v>
      </c>
      <c r="AC41" s="102">
        <v>1</v>
      </c>
      <c r="AD41" s="102">
        <v>1</v>
      </c>
      <c r="AE41" s="102"/>
      <c r="AF41" s="102"/>
      <c r="AG41" s="102">
        <v>1</v>
      </c>
      <c r="AH41" s="178">
        <f>SUM(C41:AG41)</f>
        <v>6</v>
      </c>
      <c r="AI41" s="177"/>
    </row>
    <row r="42" spans="1:35" ht="24.95" customHeight="1" x14ac:dyDescent="0.2">
      <c r="A42" s="97" t="s">
        <v>56</v>
      </c>
      <c r="B42" s="182"/>
      <c r="C42" s="265"/>
      <c r="D42" s="102"/>
      <c r="E42" s="102">
        <v>1</v>
      </c>
      <c r="F42" s="102">
        <v>1</v>
      </c>
      <c r="G42" s="102">
        <v>1</v>
      </c>
      <c r="H42" s="102">
        <v>1</v>
      </c>
      <c r="I42" s="102">
        <v>1</v>
      </c>
      <c r="J42" s="102"/>
      <c r="K42" s="102"/>
      <c r="L42" s="102">
        <v>1</v>
      </c>
      <c r="M42" s="102">
        <v>1</v>
      </c>
      <c r="N42" s="102">
        <v>1</v>
      </c>
      <c r="O42" s="102">
        <v>1</v>
      </c>
      <c r="P42" s="102">
        <v>1</v>
      </c>
      <c r="Q42" s="102"/>
      <c r="R42" s="102"/>
      <c r="S42" s="102">
        <v>1</v>
      </c>
      <c r="T42" s="102">
        <v>1</v>
      </c>
      <c r="U42" s="102">
        <v>1</v>
      </c>
      <c r="V42" s="102">
        <v>1</v>
      </c>
      <c r="W42" s="102">
        <v>2</v>
      </c>
      <c r="X42" s="102"/>
      <c r="Y42" s="102"/>
      <c r="Z42" s="102">
        <v>1</v>
      </c>
      <c r="AA42" s="102">
        <v>1</v>
      </c>
      <c r="AB42" s="102">
        <v>1</v>
      </c>
      <c r="AC42" s="102">
        <v>1</v>
      </c>
      <c r="AD42" s="102">
        <v>1</v>
      </c>
      <c r="AE42" s="102"/>
      <c r="AF42" s="102"/>
      <c r="AG42" s="102">
        <v>1</v>
      </c>
      <c r="AH42" s="178">
        <f t="shared" ref="AH42:AH44" si="17">SUM(C42:AG42)</f>
        <v>22</v>
      </c>
      <c r="AI42" s="177"/>
    </row>
    <row r="43" spans="1:35" ht="24.95" customHeight="1" x14ac:dyDescent="0.2">
      <c r="A43" s="97" t="s">
        <v>59</v>
      </c>
      <c r="B43" s="182"/>
      <c r="C43" s="265"/>
      <c r="D43" s="102"/>
      <c r="E43" s="102">
        <v>1</v>
      </c>
      <c r="F43" s="102">
        <v>1</v>
      </c>
      <c r="G43" s="102">
        <v>1</v>
      </c>
      <c r="H43" s="102">
        <v>1</v>
      </c>
      <c r="I43" s="102">
        <v>1</v>
      </c>
      <c r="J43" s="102"/>
      <c r="K43" s="102"/>
      <c r="L43" s="102">
        <v>1</v>
      </c>
      <c r="M43" s="102">
        <v>1</v>
      </c>
      <c r="N43" s="102">
        <v>1</v>
      </c>
      <c r="O43" s="102">
        <v>1</v>
      </c>
      <c r="P43" s="102">
        <v>1</v>
      </c>
      <c r="Q43" s="102"/>
      <c r="R43" s="102"/>
      <c r="S43" s="102">
        <v>1</v>
      </c>
      <c r="T43" s="102">
        <v>1</v>
      </c>
      <c r="U43" s="102">
        <v>1</v>
      </c>
      <c r="V43" s="102">
        <v>1</v>
      </c>
      <c r="W43" s="102"/>
      <c r="X43" s="102"/>
      <c r="Y43" s="102"/>
      <c r="Z43" s="102">
        <v>1</v>
      </c>
      <c r="AA43" s="102"/>
      <c r="AB43" s="102"/>
      <c r="AC43" s="102"/>
      <c r="AD43" s="102"/>
      <c r="AE43" s="102"/>
      <c r="AF43" s="102"/>
      <c r="AG43" s="102"/>
      <c r="AH43" s="178">
        <f t="shared" si="17"/>
        <v>15</v>
      </c>
      <c r="AI43" s="177"/>
    </row>
    <row r="44" spans="1:35" ht="24.75" customHeight="1" x14ac:dyDescent="0.2">
      <c r="A44" s="97" t="s">
        <v>63</v>
      </c>
      <c r="B44" s="183"/>
      <c r="C44" s="324"/>
      <c r="D44" s="322"/>
      <c r="E44" s="322">
        <v>1</v>
      </c>
      <c r="F44" s="322">
        <v>1</v>
      </c>
      <c r="G44" s="322">
        <v>1</v>
      </c>
      <c r="H44" s="322">
        <v>1</v>
      </c>
      <c r="I44" s="322">
        <v>1</v>
      </c>
      <c r="J44" s="322"/>
      <c r="K44" s="322"/>
      <c r="L44" s="322">
        <v>1</v>
      </c>
      <c r="M44" s="322">
        <v>1</v>
      </c>
      <c r="N44" s="322">
        <v>1</v>
      </c>
      <c r="O44" s="322">
        <v>1</v>
      </c>
      <c r="P44" s="322">
        <v>1</v>
      </c>
      <c r="Q44" s="322"/>
      <c r="R44" s="322"/>
      <c r="S44" s="322">
        <v>1</v>
      </c>
      <c r="T44" s="322">
        <v>1</v>
      </c>
      <c r="U44" s="322">
        <v>1</v>
      </c>
      <c r="V44" s="322">
        <v>1</v>
      </c>
      <c r="W44" s="322">
        <v>1</v>
      </c>
      <c r="X44" s="322"/>
      <c r="Y44" s="322"/>
      <c r="Z44" s="322"/>
      <c r="AA44" s="322"/>
      <c r="AB44" s="322"/>
      <c r="AC44" s="322"/>
      <c r="AD44" s="322"/>
      <c r="AE44" s="322"/>
      <c r="AF44" s="322"/>
      <c r="AG44" s="322">
        <v>1</v>
      </c>
      <c r="AH44" s="239">
        <f t="shared" si="17"/>
        <v>16</v>
      </c>
      <c r="AI44" s="177"/>
    </row>
    <row r="45" spans="1:35" ht="12" customHeight="1" x14ac:dyDescent="0.2">
      <c r="A45" s="40"/>
      <c r="B45" s="176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00"/>
      <c r="AI45" s="177"/>
    </row>
    <row r="46" spans="1:35" x14ac:dyDescent="0.2">
      <c r="A46" s="73"/>
      <c r="P46" s="1"/>
      <c r="Q46" s="1"/>
      <c r="R46" s="1"/>
      <c r="S46" s="1"/>
      <c r="AH46" s="201"/>
      <c r="AI46" s="177"/>
    </row>
    <row r="47" spans="1:35" x14ac:dyDescent="0.2">
      <c r="A47" s="73"/>
      <c r="B47" s="177"/>
      <c r="C47" s="103" t="s">
        <v>1</v>
      </c>
      <c r="D47" s="103"/>
      <c r="E47" s="103"/>
      <c r="F47" s="95"/>
      <c r="G47" s="95"/>
      <c r="AH47" s="201"/>
      <c r="AI47" s="177"/>
    </row>
    <row r="48" spans="1:35" ht="12.75" customHeight="1" x14ac:dyDescent="0.2">
      <c r="A48" s="73"/>
      <c r="B48" s="177"/>
    </row>
    <row r="49" spans="1:35" s="243" customFormat="1" ht="20.85" customHeight="1" x14ac:dyDescent="0.2">
      <c r="A49" s="73"/>
      <c r="B49" s="177"/>
      <c r="C49" s="37">
        <f>DATE(F4,H4,1)</f>
        <v>44044</v>
      </c>
      <c r="D49" s="37">
        <f t="shared" ref="D49:AG49" si="18">C49+1</f>
        <v>44045</v>
      </c>
      <c r="E49" s="37">
        <f t="shared" si="18"/>
        <v>44046</v>
      </c>
      <c r="F49" s="37">
        <f t="shared" si="18"/>
        <v>44047</v>
      </c>
      <c r="G49" s="37">
        <f t="shared" si="18"/>
        <v>44048</v>
      </c>
      <c r="H49" s="37">
        <f t="shared" si="18"/>
        <v>44049</v>
      </c>
      <c r="I49" s="37">
        <f t="shared" si="18"/>
        <v>44050</v>
      </c>
      <c r="J49" s="37">
        <f t="shared" si="18"/>
        <v>44051</v>
      </c>
      <c r="K49" s="37">
        <f t="shared" si="18"/>
        <v>44052</v>
      </c>
      <c r="L49" s="37">
        <f t="shared" si="18"/>
        <v>44053</v>
      </c>
      <c r="M49" s="37">
        <f t="shared" si="18"/>
        <v>44054</v>
      </c>
      <c r="N49" s="37">
        <f t="shared" si="18"/>
        <v>44055</v>
      </c>
      <c r="O49" s="37">
        <f t="shared" si="18"/>
        <v>44056</v>
      </c>
      <c r="P49" s="37">
        <f t="shared" si="18"/>
        <v>44057</v>
      </c>
      <c r="Q49" s="37">
        <f t="shared" si="18"/>
        <v>44058</v>
      </c>
      <c r="R49" s="37">
        <f t="shared" si="18"/>
        <v>44059</v>
      </c>
      <c r="S49" s="37">
        <f t="shared" si="18"/>
        <v>44060</v>
      </c>
      <c r="T49" s="37">
        <f t="shared" si="18"/>
        <v>44061</v>
      </c>
      <c r="U49" s="37">
        <f t="shared" si="18"/>
        <v>44062</v>
      </c>
      <c r="V49" s="37">
        <f t="shared" si="18"/>
        <v>44063</v>
      </c>
      <c r="W49" s="37">
        <f t="shared" si="18"/>
        <v>44064</v>
      </c>
      <c r="X49" s="37">
        <f t="shared" si="18"/>
        <v>44065</v>
      </c>
      <c r="Y49" s="37">
        <f t="shared" si="18"/>
        <v>44066</v>
      </c>
      <c r="Z49" s="37">
        <f t="shared" si="18"/>
        <v>44067</v>
      </c>
      <c r="AA49" s="37">
        <f t="shared" si="18"/>
        <v>44068</v>
      </c>
      <c r="AB49" s="37">
        <f t="shared" si="18"/>
        <v>44069</v>
      </c>
      <c r="AC49" s="37">
        <f t="shared" si="18"/>
        <v>44070</v>
      </c>
      <c r="AD49" s="37">
        <f t="shared" si="18"/>
        <v>44071</v>
      </c>
      <c r="AE49" s="37">
        <f t="shared" si="18"/>
        <v>44072</v>
      </c>
      <c r="AF49" s="37">
        <f t="shared" si="18"/>
        <v>44073</v>
      </c>
      <c r="AG49" s="37">
        <f t="shared" si="18"/>
        <v>44074</v>
      </c>
      <c r="AH49" s="202"/>
      <c r="AI49" s="177"/>
    </row>
    <row r="50" spans="1:35" ht="20.85" customHeight="1" x14ac:dyDescent="0.2">
      <c r="A50" s="41" t="s">
        <v>41</v>
      </c>
      <c r="B50" s="176"/>
      <c r="C50" s="107">
        <f>DATE(F4,H4,1)</f>
        <v>44044</v>
      </c>
      <c r="D50" s="108">
        <f>C50+1</f>
        <v>44045</v>
      </c>
      <c r="E50" s="108">
        <f t="shared" ref="E50:AD50" si="19">D50+1</f>
        <v>44046</v>
      </c>
      <c r="F50" s="108">
        <f t="shared" si="19"/>
        <v>44047</v>
      </c>
      <c r="G50" s="108">
        <f t="shared" si="19"/>
        <v>44048</v>
      </c>
      <c r="H50" s="108">
        <f t="shared" si="19"/>
        <v>44049</v>
      </c>
      <c r="I50" s="108">
        <f t="shared" si="19"/>
        <v>44050</v>
      </c>
      <c r="J50" s="108">
        <f t="shared" si="19"/>
        <v>44051</v>
      </c>
      <c r="K50" s="108">
        <f t="shared" si="19"/>
        <v>44052</v>
      </c>
      <c r="L50" s="108">
        <f t="shared" si="19"/>
        <v>44053</v>
      </c>
      <c r="M50" s="108">
        <f t="shared" si="19"/>
        <v>44054</v>
      </c>
      <c r="N50" s="108">
        <f t="shared" si="19"/>
        <v>44055</v>
      </c>
      <c r="O50" s="108">
        <f t="shared" si="19"/>
        <v>44056</v>
      </c>
      <c r="P50" s="108">
        <f t="shared" si="19"/>
        <v>44057</v>
      </c>
      <c r="Q50" s="108">
        <f t="shared" si="19"/>
        <v>44058</v>
      </c>
      <c r="R50" s="108">
        <f t="shared" si="19"/>
        <v>44059</v>
      </c>
      <c r="S50" s="108">
        <f t="shared" si="19"/>
        <v>44060</v>
      </c>
      <c r="T50" s="108">
        <f t="shared" si="19"/>
        <v>44061</v>
      </c>
      <c r="U50" s="108">
        <f t="shared" si="19"/>
        <v>44062</v>
      </c>
      <c r="V50" s="108">
        <f t="shared" si="19"/>
        <v>44063</v>
      </c>
      <c r="W50" s="108">
        <f t="shared" si="19"/>
        <v>44064</v>
      </c>
      <c r="X50" s="108">
        <f t="shared" si="19"/>
        <v>44065</v>
      </c>
      <c r="Y50" s="108">
        <f t="shared" si="19"/>
        <v>44066</v>
      </c>
      <c r="Z50" s="108">
        <f t="shared" si="19"/>
        <v>44067</v>
      </c>
      <c r="AA50" s="108">
        <f t="shared" si="19"/>
        <v>44068</v>
      </c>
      <c r="AB50" s="108">
        <f t="shared" si="19"/>
        <v>44069</v>
      </c>
      <c r="AC50" s="108">
        <f t="shared" si="19"/>
        <v>44070</v>
      </c>
      <c r="AD50" s="108">
        <f t="shared" si="19"/>
        <v>44071</v>
      </c>
      <c r="AE50" s="99">
        <f>IF(AD50="","",IF(MONTH(AD50+1)=MONTH(AD50),AD50+1,""))</f>
        <v>44072</v>
      </c>
      <c r="AF50" s="99">
        <f t="shared" ref="AF50:AG50" si="20">IF(AE50="","",IF(MONTH(AE50+1)=MONTH(AE50),AE50+1,""))</f>
        <v>44073</v>
      </c>
      <c r="AG50" s="99">
        <f t="shared" si="20"/>
        <v>44074</v>
      </c>
      <c r="AH50" s="179"/>
      <c r="AI50" s="176"/>
    </row>
    <row r="51" spans="1:35" ht="24.95" customHeight="1" x14ac:dyDescent="0.2">
      <c r="A51" s="97" t="s">
        <v>3</v>
      </c>
      <c r="B51" s="184">
        <f>SUM('07'!AI51)</f>
        <v>24</v>
      </c>
      <c r="C51" s="311"/>
      <c r="D51" s="287"/>
      <c r="E51" s="287">
        <v>1</v>
      </c>
      <c r="F51" s="287">
        <v>1</v>
      </c>
      <c r="G51" s="287">
        <v>1</v>
      </c>
      <c r="H51" s="287">
        <v>1</v>
      </c>
      <c r="I51" s="287">
        <v>1</v>
      </c>
      <c r="J51" s="211"/>
      <c r="K51" s="211"/>
      <c r="L51" s="287">
        <v>1</v>
      </c>
      <c r="M51" s="287">
        <v>1</v>
      </c>
      <c r="N51" s="287">
        <v>1</v>
      </c>
      <c r="O51" s="287">
        <v>1</v>
      </c>
      <c r="P51" s="287">
        <v>1</v>
      </c>
      <c r="Q51" s="105"/>
      <c r="R51" s="211"/>
      <c r="S51" s="287">
        <v>1</v>
      </c>
      <c r="T51" s="287">
        <v>1</v>
      </c>
      <c r="U51" s="287">
        <v>1</v>
      </c>
      <c r="V51" s="287">
        <v>1</v>
      </c>
      <c r="W51" s="460">
        <v>1</v>
      </c>
      <c r="X51" s="312"/>
      <c r="Y51" s="312"/>
      <c r="Z51" s="312"/>
      <c r="AA51" s="312"/>
      <c r="AB51" s="212"/>
      <c r="AC51" s="212"/>
      <c r="AD51" s="125"/>
      <c r="AE51" s="125"/>
      <c r="AF51" s="125"/>
      <c r="AG51" s="125"/>
      <c r="AH51" s="178">
        <f>SUM(C51:W51)</f>
        <v>15</v>
      </c>
      <c r="AI51" s="184">
        <f>SUM(B51-AH51)</f>
        <v>9</v>
      </c>
    </row>
    <row r="52" spans="1:35" ht="24.95" customHeight="1" x14ac:dyDescent="0.2">
      <c r="A52" s="97" t="s">
        <v>56</v>
      </c>
      <c r="B52" s="184">
        <f>SUM('07'!AI52)</f>
        <v>10</v>
      </c>
      <c r="C52" s="275"/>
      <c r="D52" s="275"/>
      <c r="E52" s="275"/>
      <c r="F52" s="300"/>
      <c r="G52" s="265"/>
      <c r="H52" s="275"/>
      <c r="I52" s="275"/>
      <c r="J52" s="275"/>
      <c r="K52" s="275"/>
      <c r="L52" s="275"/>
      <c r="M52" s="300"/>
      <c r="N52" s="265"/>
      <c r="O52" s="275"/>
      <c r="P52" s="275"/>
      <c r="Q52" s="275"/>
      <c r="R52" s="275"/>
      <c r="S52" s="275"/>
      <c r="T52" s="300"/>
      <c r="U52" s="265"/>
      <c r="V52" s="275"/>
      <c r="W52" s="275"/>
      <c r="X52" s="275"/>
      <c r="Y52" s="275"/>
      <c r="Z52" s="275"/>
      <c r="AA52" s="300"/>
      <c r="AB52" s="265"/>
      <c r="AC52" s="275"/>
      <c r="AD52" s="275"/>
      <c r="AE52" s="275"/>
      <c r="AF52" s="275"/>
      <c r="AG52" s="275"/>
      <c r="AH52" s="178">
        <f t="shared" ref="AH52:AH54" si="21">SUM(C52:AG52)</f>
        <v>0</v>
      </c>
      <c r="AI52" s="184">
        <f t="shared" ref="AI52:AI54" si="22">SUM(B52-AH52)</f>
        <v>10</v>
      </c>
    </row>
    <row r="53" spans="1:35" ht="24.75" customHeight="1" x14ac:dyDescent="0.2">
      <c r="A53" s="97" t="s">
        <v>59</v>
      </c>
      <c r="B53" s="184">
        <f>SUM('07'!AI53)</f>
        <v>10</v>
      </c>
      <c r="C53" s="310"/>
      <c r="D53" s="105"/>
      <c r="E53" s="102"/>
      <c r="F53" s="105"/>
      <c r="G53" s="105"/>
      <c r="H53" s="102"/>
      <c r="I53" s="105"/>
      <c r="J53" s="105"/>
      <c r="K53" s="102"/>
      <c r="L53" s="102"/>
      <c r="M53" s="105"/>
      <c r="N53" s="268"/>
      <c r="O53" s="268"/>
      <c r="P53" s="268"/>
      <c r="Q53" s="105"/>
      <c r="R53" s="287"/>
      <c r="S53" s="102"/>
      <c r="T53" s="211"/>
      <c r="U53" s="268"/>
      <c r="V53" s="268"/>
      <c r="W53" s="268"/>
      <c r="X53" s="287"/>
      <c r="Y53" s="287"/>
      <c r="Z53" s="102"/>
      <c r="AA53" s="211"/>
      <c r="AB53" s="268"/>
      <c r="AC53" s="268"/>
      <c r="AD53" s="268"/>
      <c r="AE53" s="287"/>
      <c r="AF53" s="287"/>
      <c r="AG53" s="212"/>
      <c r="AH53" s="178">
        <f t="shared" si="21"/>
        <v>0</v>
      </c>
      <c r="AI53" s="184">
        <f t="shared" si="22"/>
        <v>10</v>
      </c>
    </row>
    <row r="54" spans="1:35" ht="24.75" customHeight="1" x14ac:dyDescent="0.2">
      <c r="A54" s="97" t="s">
        <v>63</v>
      </c>
      <c r="B54" s="184">
        <f>SUM('07'!AI54)</f>
        <v>6</v>
      </c>
      <c r="C54" s="339"/>
      <c r="D54" s="340"/>
      <c r="E54" s="322"/>
      <c r="F54" s="340"/>
      <c r="G54" s="337"/>
      <c r="H54" s="337"/>
      <c r="I54" s="337"/>
      <c r="J54" s="357"/>
      <c r="K54" s="357"/>
      <c r="L54" s="322"/>
      <c r="M54" s="340"/>
      <c r="N54" s="340"/>
      <c r="O54" s="322"/>
      <c r="P54" s="340"/>
      <c r="Q54" s="340"/>
      <c r="R54" s="322"/>
      <c r="S54" s="322"/>
      <c r="T54" s="347"/>
      <c r="U54" s="347"/>
      <c r="V54" s="322"/>
      <c r="W54" s="347"/>
      <c r="X54" s="347"/>
      <c r="Y54" s="347"/>
      <c r="Z54" s="357">
        <v>1</v>
      </c>
      <c r="AA54" s="357">
        <v>1</v>
      </c>
      <c r="AB54" s="357">
        <v>1</v>
      </c>
      <c r="AC54" s="357">
        <v>1</v>
      </c>
      <c r="AD54" s="357">
        <v>1</v>
      </c>
      <c r="AE54" s="347"/>
      <c r="AF54" s="347"/>
      <c r="AG54" s="347"/>
      <c r="AH54" s="239">
        <f t="shared" si="21"/>
        <v>5</v>
      </c>
      <c r="AI54" s="184">
        <f t="shared" si="22"/>
        <v>1</v>
      </c>
    </row>
    <row r="55" spans="1:35" x14ac:dyDescent="0.2">
      <c r="A55" s="2"/>
      <c r="B55" s="2"/>
      <c r="C55" s="94"/>
      <c r="D55" s="94"/>
      <c r="E55" s="94"/>
      <c r="F55" s="94"/>
      <c r="G55" s="94"/>
      <c r="H55" s="94"/>
      <c r="I55" s="94"/>
      <c r="J55" s="94"/>
      <c r="K55" s="94"/>
      <c r="L55" s="94"/>
      <c r="M55" s="94"/>
      <c r="N55" s="94"/>
      <c r="O55" s="94"/>
      <c r="P55" s="94"/>
      <c r="Q55" s="94"/>
      <c r="R55" s="94"/>
      <c r="S55" s="94"/>
      <c r="T55" s="94"/>
      <c r="U55" s="94"/>
      <c r="V55" s="94"/>
      <c r="W55" s="94"/>
      <c r="X55" s="94"/>
      <c r="Y55" s="94"/>
      <c r="Z55" s="94"/>
      <c r="AA55" s="94"/>
      <c r="AB55" s="94"/>
      <c r="AC55" s="94"/>
      <c r="AD55" s="94"/>
      <c r="AE55" s="94"/>
      <c r="AF55" s="94"/>
      <c r="AG55" s="94"/>
      <c r="AH55" s="2"/>
      <c r="AI55" s="2"/>
    </row>
    <row r="56" spans="1:35" s="243" customFormat="1" x14ac:dyDescent="0.2">
      <c r="A56" s="343"/>
      <c r="B56" s="343"/>
      <c r="C56" s="346"/>
      <c r="D56" s="346"/>
      <c r="E56" s="346"/>
      <c r="F56" s="346"/>
      <c r="G56" s="346"/>
      <c r="H56" s="346"/>
      <c r="I56" s="346"/>
      <c r="J56" s="346"/>
      <c r="K56" s="346"/>
      <c r="L56" s="346"/>
      <c r="M56" s="346"/>
      <c r="N56" s="346"/>
      <c r="O56" s="346"/>
      <c r="P56" s="346"/>
      <c r="Q56" s="346"/>
      <c r="R56" s="346"/>
      <c r="S56" s="346"/>
      <c r="T56" s="346"/>
      <c r="U56" s="346"/>
      <c r="V56" s="346"/>
      <c r="W56" s="346"/>
      <c r="X56" s="346"/>
      <c r="Y56" s="346"/>
      <c r="Z56" s="346"/>
      <c r="AA56" s="346"/>
      <c r="AB56" s="346"/>
      <c r="AC56" s="346"/>
      <c r="AD56" s="346"/>
      <c r="AE56" s="346"/>
      <c r="AF56" s="346"/>
      <c r="AG56" s="346"/>
      <c r="AH56" s="343"/>
      <c r="AI56" s="343"/>
    </row>
    <row r="57" spans="1:35" x14ac:dyDescent="0.2">
      <c r="E57" s="343"/>
      <c r="F57" s="343"/>
      <c r="G57" s="343"/>
      <c r="H57" s="343"/>
      <c r="I57" s="343"/>
      <c r="J57" s="343"/>
      <c r="K57" s="343"/>
      <c r="L57" s="343"/>
      <c r="M57" s="343"/>
      <c r="N57" s="343"/>
      <c r="O57" s="343"/>
      <c r="P57" s="343"/>
      <c r="Q57" s="343"/>
      <c r="R57" s="343"/>
      <c r="S57" s="343"/>
      <c r="T57" s="343"/>
      <c r="U57" s="343"/>
      <c r="V57" s="343"/>
      <c r="W57" s="343"/>
      <c r="X57" s="343"/>
      <c r="Y57" s="343"/>
      <c r="Z57" s="343"/>
      <c r="AA57" s="343"/>
      <c r="AB57" s="343"/>
      <c r="AC57" s="343"/>
      <c r="AD57" s="343"/>
      <c r="AE57" s="343"/>
      <c r="AF57" s="343"/>
      <c r="AG57" s="343"/>
      <c r="AH57" s="343"/>
    </row>
    <row r="58" spans="1:35" x14ac:dyDescent="0.2">
      <c r="A58" s="343" t="s">
        <v>5</v>
      </c>
      <c r="B58" s="343"/>
      <c r="C58" s="10"/>
      <c r="D58" s="343"/>
    </row>
    <row r="59" spans="1:35" x14ac:dyDescent="0.2">
      <c r="A59" t="s">
        <v>4</v>
      </c>
      <c r="C59" s="342"/>
    </row>
    <row r="60" spans="1:35" x14ac:dyDescent="0.2">
      <c r="A60" t="s">
        <v>6</v>
      </c>
      <c r="C60" s="5"/>
    </row>
  </sheetData>
  <mergeCells count="5">
    <mergeCell ref="F3:G3"/>
    <mergeCell ref="H3:J3"/>
    <mergeCell ref="F4:G4"/>
    <mergeCell ref="H4:J4"/>
    <mergeCell ref="M4:S5"/>
  </mergeCells>
  <conditionalFormatting sqref="C8:AG15">
    <cfRule type="expression" dxfId="34" priority="7" stopIfTrue="1">
      <formula>COUNTIF(fériés,C$8)=1</formula>
    </cfRule>
    <cfRule type="expression" dxfId="33" priority="8" stopIfTrue="1">
      <formula>OR(WEEKDAY(C$8)=7,WEEKDAY(C$8)=1)</formula>
    </cfRule>
  </conditionalFormatting>
  <conditionalFormatting sqref="C21:AG28">
    <cfRule type="expression" dxfId="32" priority="5" stopIfTrue="1">
      <formula>COUNTIF(fériés,C$8)=1</formula>
    </cfRule>
    <cfRule type="expression" dxfId="31" priority="6" stopIfTrue="1">
      <formula>OR(WEEKDAY(C$8)=7,WEEKDAY(C$8)=1)</formula>
    </cfRule>
  </conditionalFormatting>
  <conditionalFormatting sqref="C40:AG44 C50:AG54">
    <cfRule type="expression" dxfId="30" priority="3">
      <formula>COUNTIF(fériés,C$40)=1</formula>
    </cfRule>
    <cfRule type="expression" dxfId="29" priority="4">
      <formula>OR(WEEKDAY(C$40)=7,WEEKDAY(C$40)=1)</formula>
    </cfRule>
  </conditionalFormatting>
  <dataValidations count="2">
    <dataValidation type="list" allowBlank="1" showInputMessage="1" showErrorMessage="1" sqref="H4:J4" xr:uid="{00000000-0002-0000-0E00-000000000000}">
      <formula1>"1,2,3,4,5,6,7,8,9,10,11,12"</formula1>
    </dataValidation>
    <dataValidation type="list" allowBlank="1" showInputMessage="1" showErrorMessage="1" sqref="F4:G4" xr:uid="{00000000-0002-0000-0E00-000001000000}">
      <formula1>"2013,2014,2015,2016,2017,2018,2019,2020,2021,2023,2024,2025"</formula1>
    </dataValidation>
  </dataValidations>
  <pageMargins left="0" right="0" top="0.19685039370078741" bottom="0.19685039370078741" header="0.51181102362204722" footer="0.51181102362204722"/>
  <pageSetup paperSize="9" orientation="landscape" r:id="rId1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I54"/>
  <sheetViews>
    <sheetView workbookViewId="0">
      <selection sqref="A1:B3"/>
    </sheetView>
  </sheetViews>
  <sheetFormatPr baseColWidth="10" defaultRowHeight="12.75" x14ac:dyDescent="0.2"/>
  <cols>
    <col min="1" max="1" width="14.7109375" customWidth="1"/>
    <col min="2" max="2" width="8.5703125" customWidth="1"/>
    <col min="3" max="3" width="9.7109375" customWidth="1"/>
    <col min="4" max="4" width="10.7109375" customWidth="1"/>
    <col min="5" max="5" width="14.7109375" customWidth="1"/>
    <col min="6" max="6" width="14.140625" customWidth="1"/>
    <col min="7" max="7" width="12.7109375" customWidth="1"/>
    <col min="8" max="8" width="14.7109375" customWidth="1"/>
    <col min="9" max="9" width="21.28515625" customWidth="1"/>
    <col min="10" max="11" width="14.7109375" customWidth="1"/>
  </cols>
  <sheetData>
    <row r="1" spans="1:33" x14ac:dyDescent="0.2">
      <c r="A1" s="27"/>
      <c r="B1" s="27"/>
    </row>
    <row r="2" spans="1:33" x14ac:dyDescent="0.2">
      <c r="A2" s="27"/>
      <c r="B2" s="27"/>
    </row>
    <row r="3" spans="1:33" x14ac:dyDescent="0.2">
      <c r="A3" s="27"/>
      <c r="B3" s="27"/>
    </row>
    <row r="5" spans="1:33" ht="30" customHeight="1" x14ac:dyDescent="0.2">
      <c r="A5" s="28"/>
      <c r="B5" s="28"/>
      <c r="C5" s="28"/>
      <c r="D5" s="28"/>
      <c r="E5" s="544" t="s">
        <v>48</v>
      </c>
      <c r="F5" s="544"/>
      <c r="G5" s="48">
        <v>2020</v>
      </c>
      <c r="H5" s="28"/>
      <c r="I5" s="28"/>
      <c r="J5" s="28"/>
      <c r="K5" s="28"/>
    </row>
    <row r="7" spans="1:33" ht="15" x14ac:dyDescent="0.25">
      <c r="A7" s="166" t="s">
        <v>26</v>
      </c>
      <c r="B7" s="166" t="s">
        <v>7</v>
      </c>
      <c r="C7" s="167" t="s">
        <v>8</v>
      </c>
      <c r="D7" s="168" t="s">
        <v>9</v>
      </c>
      <c r="E7" s="543" t="s">
        <v>1</v>
      </c>
      <c r="F7" s="543"/>
      <c r="G7" s="543"/>
      <c r="H7" s="543"/>
      <c r="I7" s="543"/>
      <c r="J7" s="543"/>
      <c r="K7" s="543"/>
    </row>
    <row r="8" spans="1:33" ht="15" x14ac:dyDescent="0.2">
      <c r="A8" s="169" t="s">
        <v>25</v>
      </c>
      <c r="B8" s="169" t="s">
        <v>28</v>
      </c>
      <c r="C8" s="246" t="s">
        <v>10</v>
      </c>
      <c r="D8" s="247"/>
      <c r="E8" s="391" t="s">
        <v>5</v>
      </c>
      <c r="F8" s="392" t="s">
        <v>11</v>
      </c>
      <c r="G8" s="393" t="s">
        <v>12</v>
      </c>
      <c r="H8" s="391" t="s">
        <v>13</v>
      </c>
      <c r="I8" s="391" t="s">
        <v>14</v>
      </c>
      <c r="J8" s="391" t="s">
        <v>19</v>
      </c>
      <c r="K8" s="394" t="s">
        <v>15</v>
      </c>
      <c r="L8" s="95"/>
      <c r="M8" s="95"/>
      <c r="N8" s="95"/>
      <c r="O8" s="95"/>
      <c r="P8" s="95"/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95"/>
      <c r="AF8" s="95"/>
      <c r="AG8" s="95"/>
    </row>
    <row r="9" spans="1:33" ht="15" x14ac:dyDescent="0.2">
      <c r="A9" s="169" t="s">
        <v>61</v>
      </c>
      <c r="B9" s="169" t="s">
        <v>27</v>
      </c>
      <c r="C9" s="248"/>
      <c r="D9" s="246"/>
      <c r="E9" s="153"/>
      <c r="F9" s="395"/>
      <c r="G9" s="74" t="s">
        <v>16</v>
      </c>
      <c r="H9" s="153" t="s">
        <v>17</v>
      </c>
      <c r="I9" s="153" t="s">
        <v>18</v>
      </c>
      <c r="J9" s="153" t="s">
        <v>18</v>
      </c>
      <c r="K9" s="396"/>
      <c r="L9" s="95"/>
      <c r="M9" s="95"/>
      <c r="N9" s="95"/>
      <c r="O9" s="95"/>
      <c r="P9" s="95"/>
      <c r="Q9" s="95"/>
      <c r="R9" s="95"/>
      <c r="S9" s="95"/>
      <c r="T9" s="95"/>
      <c r="U9" s="95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</row>
    <row r="10" spans="1:33" x14ac:dyDescent="0.2">
      <c r="A10" s="170"/>
      <c r="B10" s="170"/>
      <c r="C10" s="251"/>
      <c r="D10" s="252"/>
      <c r="E10" s="154"/>
      <c r="F10" s="397"/>
      <c r="G10" s="75"/>
      <c r="H10" s="154"/>
      <c r="I10" s="154"/>
      <c r="J10" s="154"/>
      <c r="K10" s="398"/>
      <c r="L10" s="95"/>
      <c r="M10" s="95"/>
      <c r="N10" s="95"/>
      <c r="O10" s="95"/>
      <c r="P10" s="95"/>
      <c r="Q10" s="95"/>
      <c r="R10" s="95"/>
      <c r="S10" s="95"/>
      <c r="T10" s="95"/>
      <c r="U10" s="95"/>
      <c r="V10" s="95"/>
      <c r="W10" s="95"/>
      <c r="X10" s="95"/>
      <c r="Y10" s="95"/>
      <c r="Z10" s="95"/>
      <c r="AA10" s="95"/>
      <c r="AB10" s="95"/>
      <c r="AC10" s="95"/>
      <c r="AD10" s="95"/>
      <c r="AE10" s="95"/>
      <c r="AF10" s="95"/>
      <c r="AG10" s="95"/>
    </row>
    <row r="11" spans="1:33" ht="24.95" customHeight="1" x14ac:dyDescent="0.2">
      <c r="A11" s="381" t="s">
        <v>61</v>
      </c>
      <c r="B11" s="52" t="s">
        <v>20</v>
      </c>
      <c r="C11" s="257">
        <f>SUM('08'!AH9)</f>
        <v>10</v>
      </c>
      <c r="D11" s="228"/>
      <c r="E11" s="399"/>
      <c r="F11" s="389" t="s">
        <v>24</v>
      </c>
      <c r="G11" s="400"/>
      <c r="H11" s="400"/>
      <c r="I11" s="65" t="s">
        <v>97</v>
      </c>
      <c r="J11" s="400"/>
      <c r="K11" s="400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  <c r="Y11" s="95"/>
      <c r="Z11" s="95"/>
      <c r="AA11" s="95"/>
      <c r="AB11" s="95"/>
      <c r="AC11" s="95"/>
      <c r="AD11" s="95"/>
      <c r="AE11" s="95"/>
      <c r="AF11" s="95"/>
      <c r="AG11" s="95"/>
    </row>
    <row r="12" spans="1:33" ht="5.0999999999999996" customHeight="1" x14ac:dyDescent="0.2">
      <c r="A12" s="6"/>
      <c r="B12" s="52"/>
      <c r="C12" s="260"/>
      <c r="D12" s="240"/>
      <c r="E12" s="402"/>
      <c r="F12" s="389"/>
      <c r="G12" s="66"/>
      <c r="H12" s="66"/>
      <c r="I12" s="111"/>
      <c r="J12" s="66"/>
      <c r="K12" s="66"/>
      <c r="L12" s="95"/>
      <c r="M12" s="95"/>
      <c r="N12" s="95"/>
      <c r="O12" s="95"/>
      <c r="P12" s="95"/>
      <c r="Q12" s="95"/>
      <c r="R12" s="95"/>
      <c r="S12" s="95"/>
      <c r="T12" s="95"/>
      <c r="U12" s="95"/>
      <c r="V12" s="95"/>
      <c r="W12" s="95"/>
      <c r="X12" s="95"/>
      <c r="Y12" s="95"/>
      <c r="Z12" s="95"/>
      <c r="AA12" s="95"/>
      <c r="AB12" s="95"/>
      <c r="AC12" s="95"/>
      <c r="AD12" s="95"/>
      <c r="AE12" s="95"/>
      <c r="AF12" s="95"/>
      <c r="AG12" s="95"/>
    </row>
    <row r="13" spans="1:33" ht="24.95" customHeight="1" x14ac:dyDescent="0.2">
      <c r="A13" s="381" t="s">
        <v>0</v>
      </c>
      <c r="B13" s="52" t="s">
        <v>20</v>
      </c>
      <c r="C13" s="257">
        <f>SUM('08'!AH10)</f>
        <v>0</v>
      </c>
      <c r="D13" s="228"/>
      <c r="E13" s="403"/>
      <c r="F13" s="389" t="s">
        <v>24</v>
      </c>
      <c r="G13" s="400"/>
      <c r="H13" s="400"/>
      <c r="I13" s="65" t="s">
        <v>98</v>
      </c>
      <c r="J13" s="400"/>
      <c r="K13" s="400"/>
      <c r="L13" s="95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5"/>
      <c r="AC13" s="95"/>
      <c r="AD13" s="95"/>
      <c r="AE13" s="95"/>
      <c r="AF13" s="95"/>
      <c r="AG13" s="95"/>
    </row>
    <row r="14" spans="1:33" ht="5.0999999999999996" customHeight="1" x14ac:dyDescent="0.2">
      <c r="A14" s="6"/>
      <c r="B14" s="2"/>
      <c r="C14" s="96"/>
      <c r="D14" s="507"/>
      <c r="E14" s="390"/>
      <c r="F14" s="390"/>
      <c r="G14" s="40"/>
      <c r="H14" s="40"/>
      <c r="I14" s="404"/>
      <c r="J14" s="66"/>
      <c r="K14" s="66"/>
      <c r="L14" s="95"/>
      <c r="M14" s="95"/>
      <c r="N14" s="95"/>
      <c r="O14" s="95"/>
      <c r="P14" s="95"/>
      <c r="Q14" s="95"/>
      <c r="R14" s="95"/>
      <c r="S14" s="95"/>
      <c r="T14" s="95"/>
      <c r="U14" s="95"/>
      <c r="V14" s="95"/>
      <c r="W14" s="95"/>
      <c r="X14" s="95"/>
      <c r="Y14" s="95"/>
      <c r="Z14" s="95"/>
      <c r="AA14" s="95"/>
      <c r="AB14" s="95"/>
      <c r="AC14" s="95"/>
      <c r="AD14" s="95"/>
      <c r="AE14" s="95"/>
      <c r="AF14" s="95"/>
      <c r="AG14" s="95"/>
    </row>
    <row r="15" spans="1:33" ht="24.95" customHeight="1" x14ac:dyDescent="0.2">
      <c r="A15" s="381" t="s">
        <v>57</v>
      </c>
      <c r="B15" s="52" t="s">
        <v>20</v>
      </c>
      <c r="C15" s="257">
        <f>SUM('08'!AH11)</f>
        <v>0.5</v>
      </c>
      <c r="D15" s="228"/>
      <c r="E15" s="449"/>
      <c r="F15" s="389" t="s">
        <v>24</v>
      </c>
      <c r="G15" s="400"/>
      <c r="H15" s="400"/>
      <c r="I15" s="65" t="s">
        <v>100</v>
      </c>
      <c r="J15" s="400"/>
      <c r="K15" s="400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95"/>
    </row>
    <row r="16" spans="1:33" ht="5.0999999999999996" customHeight="1" x14ac:dyDescent="0.2">
      <c r="A16" s="2"/>
      <c r="B16" s="2"/>
      <c r="C16" s="96"/>
      <c r="D16" s="507"/>
      <c r="E16" s="406"/>
      <c r="F16" s="389"/>
      <c r="G16" s="40"/>
      <c r="H16" s="40"/>
      <c r="I16" s="404"/>
      <c r="J16" s="66"/>
      <c r="K16" s="66"/>
    </row>
    <row r="17" spans="1:32" ht="24.75" customHeight="1" x14ac:dyDescent="0.2">
      <c r="A17" s="6" t="s">
        <v>46</v>
      </c>
      <c r="B17" s="52" t="s">
        <v>20</v>
      </c>
      <c r="C17" s="264">
        <f>SUM('08'!AH12)</f>
        <v>6</v>
      </c>
      <c r="D17" s="507"/>
      <c r="E17" s="406"/>
      <c r="F17" s="389" t="s">
        <v>24</v>
      </c>
      <c r="G17" s="40"/>
      <c r="H17" s="40"/>
      <c r="I17" s="510" t="s">
        <v>113</v>
      </c>
      <c r="J17" s="66"/>
      <c r="K17" s="66"/>
    </row>
    <row r="18" spans="1:32" ht="5.0999999999999996" customHeight="1" x14ac:dyDescent="0.2">
      <c r="A18" s="2"/>
      <c r="B18" s="2"/>
      <c r="C18" s="264"/>
      <c r="D18" s="507"/>
      <c r="E18" s="406"/>
      <c r="F18" s="390"/>
      <c r="G18" s="40"/>
      <c r="H18" s="40"/>
      <c r="I18" s="404"/>
      <c r="J18" s="66"/>
      <c r="K18" s="66"/>
    </row>
    <row r="19" spans="1:32" ht="24.95" customHeight="1" x14ac:dyDescent="0.2">
      <c r="A19" s="6" t="s">
        <v>60</v>
      </c>
      <c r="B19" s="52" t="s">
        <v>20</v>
      </c>
      <c r="C19" s="264">
        <f>SUM('08'!AH13)</f>
        <v>0</v>
      </c>
      <c r="D19" s="508" t="s">
        <v>103</v>
      </c>
      <c r="E19" s="406"/>
      <c r="F19" s="389" t="s">
        <v>24</v>
      </c>
      <c r="G19" s="40"/>
      <c r="H19" s="40"/>
      <c r="I19" s="517">
        <v>44074</v>
      </c>
      <c r="J19" s="400"/>
      <c r="K19" s="415" t="s">
        <v>112</v>
      </c>
    </row>
    <row r="20" spans="1:32" ht="5.0999999999999996" customHeight="1" x14ac:dyDescent="0.2">
      <c r="A20" s="6"/>
      <c r="B20" s="52"/>
      <c r="C20" s="260"/>
      <c r="D20" s="240"/>
      <c r="E20" s="407"/>
      <c r="F20" s="389"/>
      <c r="G20" s="66"/>
      <c r="H20" s="66"/>
      <c r="I20" s="111"/>
      <c r="J20" s="66"/>
      <c r="K20" s="66"/>
    </row>
    <row r="21" spans="1:32" ht="24.95" customHeight="1" x14ac:dyDescent="0.2">
      <c r="A21" s="6" t="s">
        <v>62</v>
      </c>
      <c r="B21" s="52" t="s">
        <v>20</v>
      </c>
      <c r="C21" s="260">
        <f>SUM('08'!AH14)</f>
        <v>8</v>
      </c>
      <c r="D21" s="240"/>
      <c r="E21" s="407"/>
      <c r="F21" s="389" t="s">
        <v>24</v>
      </c>
      <c r="G21" s="66"/>
      <c r="H21" s="66"/>
      <c r="I21" s="416" t="s">
        <v>109</v>
      </c>
      <c r="J21" s="66"/>
      <c r="K21" s="441" t="s">
        <v>114</v>
      </c>
      <c r="L21" s="95"/>
      <c r="M21" s="95"/>
      <c r="N21" s="95"/>
      <c r="O21" s="95"/>
      <c r="P21" s="95"/>
      <c r="Q21" s="95"/>
      <c r="R21" s="95"/>
      <c r="S21" s="95"/>
      <c r="T21" s="95"/>
      <c r="U21" s="95"/>
      <c r="V21" s="95"/>
      <c r="W21" s="95"/>
      <c r="X21" s="95"/>
      <c r="Y21" s="95"/>
      <c r="Z21" s="95"/>
      <c r="AA21" s="95"/>
      <c r="AB21" s="95"/>
      <c r="AC21" s="95"/>
      <c r="AD21" s="95"/>
      <c r="AE21" s="95"/>
      <c r="AF21" s="95"/>
    </row>
    <row r="22" spans="1:32" ht="5.0999999999999996" customHeight="1" x14ac:dyDescent="0.2">
      <c r="A22" s="382"/>
      <c r="B22" s="52"/>
      <c r="C22" s="260"/>
      <c r="D22" s="240"/>
      <c r="E22" s="402"/>
      <c r="F22" s="389"/>
      <c r="G22" s="66"/>
      <c r="H22" s="66"/>
      <c r="I22" s="111"/>
      <c r="J22" s="66"/>
      <c r="K22" s="66"/>
      <c r="L22" s="95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</row>
    <row r="23" spans="1:32" ht="24.75" customHeight="1" x14ac:dyDescent="0.2">
      <c r="A23" s="6" t="s">
        <v>3</v>
      </c>
      <c r="B23" s="52" t="s">
        <v>20</v>
      </c>
      <c r="C23" s="257">
        <f>SUM('08'!AH41)</f>
        <v>6</v>
      </c>
      <c r="D23" s="228"/>
      <c r="E23" s="403"/>
      <c r="F23" s="389" t="s">
        <v>24</v>
      </c>
      <c r="G23" s="400"/>
      <c r="H23" s="400"/>
      <c r="I23" s="522" t="s">
        <v>110</v>
      </c>
      <c r="J23" s="400"/>
      <c r="K23" s="400"/>
      <c r="L23" s="95"/>
      <c r="M23" s="95"/>
      <c r="N23" s="95"/>
      <c r="O23" s="95"/>
      <c r="P23" s="95"/>
      <c r="Q23" s="95"/>
      <c r="R23" s="95"/>
      <c r="S23" s="95"/>
      <c r="T23" s="95"/>
      <c r="U23" s="95"/>
      <c r="V23" s="95"/>
      <c r="W23" s="95"/>
      <c r="X23" s="95"/>
      <c r="Y23" s="95"/>
      <c r="Z23" s="95"/>
      <c r="AA23" s="95"/>
      <c r="AB23" s="95"/>
      <c r="AC23" s="95"/>
      <c r="AD23" s="95"/>
      <c r="AE23" s="95"/>
      <c r="AF23" s="95"/>
    </row>
    <row r="24" spans="1:32" ht="5.0999999999999996" customHeight="1" x14ac:dyDescent="0.2">
      <c r="A24" s="227"/>
      <c r="B24" s="52"/>
      <c r="C24" s="260"/>
      <c r="D24" s="240"/>
      <c r="E24" s="402"/>
      <c r="F24" s="389"/>
      <c r="G24" s="66"/>
      <c r="H24" s="66"/>
      <c r="I24" s="111"/>
      <c r="J24" s="66"/>
      <c r="K24" s="66"/>
      <c r="L24" s="95"/>
      <c r="M24" s="95"/>
      <c r="N24" s="95"/>
      <c r="O24" s="95"/>
      <c r="P24" s="95"/>
      <c r="Q24" s="95"/>
      <c r="R24" s="95"/>
      <c r="S24" s="95"/>
      <c r="T24" s="95"/>
      <c r="U24" s="95"/>
      <c r="V24" s="95"/>
      <c r="W24" s="95"/>
      <c r="X24" s="95"/>
      <c r="Y24" s="95"/>
      <c r="Z24" s="95"/>
      <c r="AA24" s="95"/>
      <c r="AB24" s="95"/>
      <c r="AC24" s="95"/>
      <c r="AD24" s="95"/>
      <c r="AE24" s="95"/>
      <c r="AF24" s="95"/>
    </row>
    <row r="25" spans="1:32" ht="24.75" customHeight="1" x14ac:dyDescent="0.2">
      <c r="A25" s="6" t="s">
        <v>56</v>
      </c>
      <c r="B25" s="52" t="s">
        <v>20</v>
      </c>
      <c r="C25" s="260">
        <f>SUM('08'!AH42)</f>
        <v>22</v>
      </c>
      <c r="D25" s="240"/>
      <c r="E25" s="402"/>
      <c r="F25" s="389" t="s">
        <v>24</v>
      </c>
      <c r="G25" s="66"/>
      <c r="H25" s="66"/>
      <c r="I25" s="111"/>
      <c r="J25" s="66"/>
      <c r="K25" s="66"/>
      <c r="L25" s="95"/>
      <c r="M25" s="95"/>
      <c r="N25" s="95"/>
      <c r="O25" s="95"/>
      <c r="P25" s="95"/>
      <c r="Q25" s="95"/>
      <c r="R25" s="95"/>
      <c r="S25" s="95"/>
      <c r="T25" s="95"/>
      <c r="U25" s="95"/>
      <c r="V25" s="95"/>
      <c r="W25" s="95"/>
      <c r="X25" s="95"/>
      <c r="Y25" s="95"/>
      <c r="Z25" s="95"/>
      <c r="AA25" s="95"/>
      <c r="AB25" s="95"/>
      <c r="AC25" s="95"/>
      <c r="AD25" s="95"/>
      <c r="AE25" s="95"/>
      <c r="AF25" s="95"/>
    </row>
    <row r="26" spans="1:32" ht="5.0999999999999996" customHeight="1" x14ac:dyDescent="0.2">
      <c r="A26" s="46"/>
      <c r="B26" s="52"/>
      <c r="C26" s="260"/>
      <c r="D26" s="240"/>
      <c r="E26" s="402"/>
      <c r="F26" s="389"/>
      <c r="G26" s="66"/>
      <c r="H26" s="66"/>
      <c r="I26" s="111"/>
      <c r="J26" s="66"/>
      <c r="K26" s="66"/>
      <c r="L26" s="95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  <c r="Z26" s="95"/>
      <c r="AA26" s="95"/>
      <c r="AB26" s="95"/>
      <c r="AC26" s="95"/>
      <c r="AD26" s="95"/>
      <c r="AE26" s="95"/>
      <c r="AF26" s="95"/>
    </row>
    <row r="27" spans="1:32" s="7" customFormat="1" ht="24.95" customHeight="1" x14ac:dyDescent="0.2">
      <c r="A27" s="6" t="s">
        <v>59</v>
      </c>
      <c r="B27" s="53" t="s">
        <v>20</v>
      </c>
      <c r="C27" s="286">
        <f>SUM('08'!AH43)</f>
        <v>15</v>
      </c>
      <c r="D27" s="509" t="s">
        <v>104</v>
      </c>
      <c r="E27" s="403" t="s">
        <v>111</v>
      </c>
      <c r="F27" s="389" t="s">
        <v>24</v>
      </c>
      <c r="G27" s="400"/>
      <c r="H27" s="400"/>
      <c r="I27" s="401">
        <v>44042</v>
      </c>
      <c r="J27" s="400"/>
      <c r="K27" s="400"/>
      <c r="L27" s="281"/>
      <c r="M27" s="281"/>
      <c r="N27" s="281"/>
      <c r="O27" s="281"/>
      <c r="P27" s="281"/>
      <c r="Q27" s="281"/>
      <c r="R27" s="281"/>
      <c r="S27" s="281"/>
      <c r="T27" s="281"/>
      <c r="U27" s="281"/>
      <c r="V27" s="281"/>
      <c r="W27" s="281"/>
      <c r="X27" s="281"/>
      <c r="Y27" s="281"/>
      <c r="Z27" s="281"/>
      <c r="AA27" s="281"/>
      <c r="AB27" s="281"/>
      <c r="AC27" s="281"/>
      <c r="AD27" s="281"/>
      <c r="AE27" s="281"/>
      <c r="AF27" s="281"/>
    </row>
    <row r="28" spans="1:32" ht="5.0999999999999996" customHeight="1" x14ac:dyDescent="0.2">
      <c r="A28" s="6"/>
      <c r="B28" s="53"/>
      <c r="C28" s="260"/>
      <c r="D28" s="240"/>
      <c r="E28" s="403"/>
      <c r="F28" s="389"/>
      <c r="G28" s="400"/>
      <c r="H28" s="400"/>
      <c r="I28" s="401"/>
      <c r="J28" s="66"/>
      <c r="K28" s="66"/>
      <c r="L28" s="95"/>
      <c r="M28" s="95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95"/>
      <c r="Y28" s="95"/>
      <c r="Z28" s="95"/>
      <c r="AA28" s="95"/>
      <c r="AB28" s="95"/>
      <c r="AC28" s="95"/>
      <c r="AD28" s="95"/>
      <c r="AE28" s="95"/>
      <c r="AF28" s="95"/>
    </row>
    <row r="29" spans="1:32" ht="24.95" customHeight="1" x14ac:dyDescent="0.2">
      <c r="A29" s="381" t="s">
        <v>63</v>
      </c>
      <c r="B29" s="53" t="s">
        <v>20</v>
      </c>
      <c r="C29" s="286">
        <f>SUM('08'!AH44)</f>
        <v>16</v>
      </c>
      <c r="D29" s="228" t="s">
        <v>105</v>
      </c>
      <c r="E29" s="403"/>
      <c r="F29" s="389" t="s">
        <v>24</v>
      </c>
      <c r="G29" s="400"/>
      <c r="H29" s="400"/>
      <c r="I29" s="401" t="s">
        <v>102</v>
      </c>
      <c r="J29" s="66"/>
      <c r="K29" s="66"/>
    </row>
    <row r="30" spans="1:32" ht="5.0999999999999996" customHeight="1" x14ac:dyDescent="0.2">
      <c r="A30" s="2"/>
      <c r="B30" s="53"/>
      <c r="C30" s="49"/>
      <c r="D30" s="50"/>
      <c r="E30" s="66"/>
      <c r="F30" s="435"/>
      <c r="G30" s="66"/>
      <c r="H30" s="66"/>
      <c r="I30" s="420"/>
      <c r="J30" s="66"/>
      <c r="K30" s="66"/>
    </row>
    <row r="31" spans="1:32" ht="24.95" customHeight="1" x14ac:dyDescent="0.2">
      <c r="A31" s="132"/>
      <c r="B31" s="53"/>
      <c r="C31" s="49"/>
      <c r="D31" s="50"/>
      <c r="E31" s="66"/>
      <c r="F31" s="435"/>
      <c r="G31" s="419"/>
      <c r="H31" s="66"/>
      <c r="I31" s="420"/>
      <c r="J31" s="66"/>
      <c r="K31" s="66"/>
    </row>
    <row r="32" spans="1:32" ht="5.0999999999999996" customHeight="1" x14ac:dyDescent="0.2">
      <c r="A32" s="6"/>
      <c r="B32" s="52"/>
      <c r="C32" s="49"/>
      <c r="D32" s="6"/>
      <c r="E32" s="135"/>
      <c r="F32" s="140"/>
      <c r="G32" s="50"/>
      <c r="H32" s="141"/>
      <c r="I32" s="139"/>
      <c r="J32" s="50"/>
      <c r="K32" s="50"/>
    </row>
    <row r="33" spans="1:34" ht="28.5" customHeight="1" x14ac:dyDescent="0.2">
      <c r="E33" s="123"/>
      <c r="F33" s="123"/>
      <c r="G33" s="123"/>
      <c r="H33" s="123"/>
      <c r="I33" s="123"/>
    </row>
    <row r="40" spans="1:34" x14ac:dyDescent="0.2">
      <c r="C40" s="95"/>
      <c r="D40" s="95"/>
      <c r="E40" s="95"/>
      <c r="F40" s="95"/>
      <c r="G40" s="95"/>
      <c r="H40" s="95"/>
      <c r="I40" s="95"/>
      <c r="J40" s="95"/>
      <c r="K40" s="95"/>
      <c r="L40" s="95"/>
      <c r="M40" s="95"/>
      <c r="N40" s="95"/>
      <c r="O40" s="95"/>
      <c r="P40" s="95"/>
      <c r="Q40" s="95"/>
      <c r="R40" s="95"/>
      <c r="S40" s="95"/>
      <c r="T40" s="95"/>
      <c r="U40" s="95"/>
      <c r="V40" s="95"/>
      <c r="W40" s="95"/>
      <c r="X40" s="95"/>
      <c r="Y40" s="95"/>
      <c r="Z40" s="95"/>
      <c r="AA40" s="95"/>
      <c r="AB40" s="95"/>
      <c r="AC40" s="95"/>
      <c r="AD40" s="95"/>
      <c r="AE40" s="95"/>
      <c r="AF40" s="95"/>
      <c r="AG40" s="95"/>
    </row>
    <row r="41" spans="1:34" x14ac:dyDescent="0.2">
      <c r="C41" s="95"/>
      <c r="D41" s="95"/>
      <c r="E41" s="95"/>
      <c r="F41" s="95"/>
      <c r="G41" s="95"/>
      <c r="H41" s="95"/>
      <c r="I41" s="95"/>
      <c r="J41" s="95"/>
      <c r="K41" s="95"/>
      <c r="L41" s="95"/>
      <c r="M41" s="95"/>
      <c r="N41" s="95"/>
      <c r="O41" s="95"/>
      <c r="P41" s="95"/>
      <c r="Q41" s="95"/>
      <c r="R41" s="95"/>
      <c r="S41" s="95"/>
      <c r="T41" s="95"/>
      <c r="U41" s="95"/>
      <c r="V41" s="95"/>
      <c r="W41" s="95"/>
      <c r="X41" s="95"/>
      <c r="Y41" s="95"/>
      <c r="Z41" s="95"/>
      <c r="AA41" s="95"/>
      <c r="AB41" s="95"/>
      <c r="AC41" s="95"/>
      <c r="AD41" s="95"/>
      <c r="AE41" s="95"/>
      <c r="AF41" s="95"/>
      <c r="AG41" s="95"/>
    </row>
    <row r="42" spans="1:34" x14ac:dyDescent="0.2">
      <c r="C42" s="95"/>
      <c r="D42" s="95"/>
      <c r="E42" s="95"/>
      <c r="F42" s="95"/>
      <c r="G42" s="95"/>
      <c r="H42" s="95"/>
      <c r="I42" s="95"/>
      <c r="J42" s="95"/>
      <c r="K42" s="95"/>
      <c r="L42" s="95"/>
      <c r="M42" s="95"/>
      <c r="N42" s="95"/>
      <c r="O42" s="95"/>
      <c r="P42" s="95"/>
      <c r="Q42" s="95"/>
      <c r="R42" s="95"/>
      <c r="S42" s="95"/>
      <c r="T42" s="95"/>
      <c r="U42" s="95"/>
      <c r="V42" s="95"/>
      <c r="W42" s="95"/>
      <c r="X42" s="95"/>
      <c r="Y42" s="95"/>
      <c r="Z42" s="95"/>
      <c r="AA42" s="95"/>
      <c r="AB42" s="95"/>
      <c r="AC42" s="95"/>
      <c r="AD42" s="95"/>
      <c r="AE42" s="95"/>
      <c r="AF42" s="95"/>
      <c r="AG42" s="95"/>
    </row>
    <row r="43" spans="1:34" x14ac:dyDescent="0.2">
      <c r="C43" s="95"/>
      <c r="D43" s="95"/>
      <c r="E43" s="95"/>
      <c r="F43" s="95"/>
      <c r="G43" s="95"/>
      <c r="H43" s="95"/>
      <c r="I43" s="95"/>
      <c r="J43" s="95"/>
      <c r="K43" s="95"/>
      <c r="L43" s="95"/>
      <c r="M43" s="95"/>
      <c r="N43" s="95"/>
      <c r="O43" s="95"/>
      <c r="P43" s="95"/>
      <c r="Q43" s="95"/>
      <c r="R43" s="95"/>
      <c r="S43" s="95"/>
      <c r="T43" s="95"/>
      <c r="U43" s="95"/>
      <c r="V43" s="95"/>
      <c r="W43" s="95"/>
      <c r="X43" s="95"/>
      <c r="Y43" s="95"/>
      <c r="Z43" s="95"/>
      <c r="AA43" s="95"/>
      <c r="AB43" s="95"/>
      <c r="AC43" s="95"/>
      <c r="AD43" s="95"/>
      <c r="AE43" s="95"/>
      <c r="AF43" s="95"/>
      <c r="AG43" s="95"/>
    </row>
    <row r="44" spans="1:34" x14ac:dyDescent="0.2">
      <c r="C44" s="95"/>
      <c r="D44" s="95"/>
      <c r="E44" s="95"/>
      <c r="F44" s="95"/>
      <c r="G44" s="95"/>
      <c r="H44" s="95"/>
      <c r="I44" s="95"/>
      <c r="J44" s="95"/>
      <c r="K44" s="95"/>
      <c r="L44" s="95"/>
      <c r="M44" s="95"/>
      <c r="N44" s="95"/>
      <c r="O44" s="95"/>
      <c r="P44" s="95"/>
      <c r="Q44" s="95"/>
      <c r="R44" s="95"/>
      <c r="S44" s="95"/>
      <c r="T44" s="95"/>
      <c r="U44" s="95"/>
      <c r="V44" s="95"/>
      <c r="W44" s="95"/>
      <c r="X44" s="95"/>
      <c r="Y44" s="95"/>
      <c r="Z44" s="95"/>
      <c r="AA44" s="95"/>
      <c r="AB44" s="95"/>
      <c r="AC44" s="95"/>
      <c r="AD44" s="95"/>
      <c r="AE44" s="95"/>
      <c r="AF44" s="95"/>
      <c r="AG44" s="95"/>
    </row>
    <row r="45" spans="1:34" ht="12" customHeight="1" x14ac:dyDescent="0.2">
      <c r="A45" s="343"/>
      <c r="B45" s="343"/>
      <c r="C45" s="343"/>
      <c r="D45" s="343"/>
      <c r="E45" s="343"/>
      <c r="F45" s="343"/>
      <c r="G45" s="343"/>
      <c r="H45" s="343"/>
      <c r="I45" s="343"/>
      <c r="J45" s="343"/>
      <c r="K45" s="343"/>
      <c r="L45" s="343"/>
      <c r="M45" s="343"/>
      <c r="N45" s="343"/>
      <c r="O45" s="343"/>
      <c r="P45" s="343"/>
      <c r="Q45" s="343"/>
      <c r="R45" s="343"/>
      <c r="S45" s="343"/>
      <c r="T45" s="343"/>
      <c r="U45" s="343"/>
      <c r="V45" s="343"/>
      <c r="W45" s="8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</row>
    <row r="50" spans="1:35" x14ac:dyDescent="0.2">
      <c r="A50" s="243"/>
      <c r="C50" s="95"/>
      <c r="D50" s="95"/>
      <c r="E50" s="95"/>
      <c r="F50" s="95"/>
      <c r="G50" s="95"/>
      <c r="H50" s="95"/>
      <c r="I50" s="95"/>
      <c r="J50" s="95"/>
      <c r="K50" s="95"/>
      <c r="L50" s="95"/>
      <c r="M50" s="95"/>
      <c r="N50" s="95"/>
      <c r="O50" s="95"/>
      <c r="P50" s="95"/>
      <c r="Q50" s="95"/>
      <c r="R50" s="95"/>
      <c r="S50" s="95"/>
      <c r="T50" s="95"/>
      <c r="U50" s="95"/>
      <c r="V50" s="95"/>
      <c r="W50" s="95"/>
      <c r="X50" s="95"/>
      <c r="Y50" s="95"/>
      <c r="Z50" s="95"/>
      <c r="AA50" s="95"/>
      <c r="AB50" s="95"/>
      <c r="AC50" s="95"/>
      <c r="AD50" s="95"/>
      <c r="AE50" s="95"/>
      <c r="AF50" s="95"/>
      <c r="AG50" s="95"/>
    </row>
    <row r="51" spans="1:35" x14ac:dyDescent="0.2">
      <c r="A51" s="243"/>
      <c r="C51" s="95"/>
      <c r="D51" s="95"/>
      <c r="E51" s="95"/>
      <c r="F51" s="95"/>
      <c r="G51" s="95"/>
      <c r="H51" s="95"/>
      <c r="I51" s="95"/>
      <c r="J51" s="95"/>
      <c r="K51" s="95"/>
      <c r="L51" s="95"/>
      <c r="M51" s="95"/>
      <c r="N51" s="95"/>
      <c r="O51" s="95"/>
      <c r="P51" s="95"/>
      <c r="Q51" s="95"/>
      <c r="R51" s="95"/>
      <c r="S51" s="95"/>
      <c r="T51" s="95"/>
      <c r="U51" s="95"/>
      <c r="V51" s="95"/>
      <c r="W51" s="95"/>
      <c r="X51" s="95"/>
      <c r="Y51" s="95"/>
      <c r="Z51" s="95"/>
      <c r="AA51" s="95"/>
      <c r="AB51" s="95"/>
      <c r="AC51" s="95"/>
      <c r="AD51" s="95"/>
      <c r="AE51" s="95"/>
      <c r="AF51" s="95"/>
      <c r="AG51" s="95"/>
    </row>
    <row r="52" spans="1:35" x14ac:dyDescent="0.2">
      <c r="A52" s="243"/>
      <c r="C52" s="95"/>
      <c r="D52" s="95"/>
      <c r="E52" s="95"/>
      <c r="F52" s="95"/>
      <c r="G52" s="95"/>
      <c r="H52" s="95"/>
      <c r="I52" s="95"/>
      <c r="J52" s="95"/>
      <c r="K52" s="95"/>
      <c r="L52" s="95"/>
      <c r="M52" s="95"/>
      <c r="N52" s="95"/>
      <c r="O52" s="95"/>
      <c r="P52" s="95"/>
      <c r="Q52" s="95"/>
      <c r="R52" s="95"/>
      <c r="S52" s="95"/>
      <c r="T52" s="95"/>
      <c r="U52" s="95"/>
      <c r="V52" s="95"/>
      <c r="W52" s="95"/>
      <c r="X52" s="95"/>
      <c r="Y52" s="95"/>
      <c r="Z52" s="95"/>
      <c r="AA52" s="95"/>
      <c r="AB52" s="95"/>
      <c r="AC52" s="95"/>
      <c r="AD52" s="95"/>
      <c r="AE52" s="95"/>
      <c r="AF52" s="95"/>
      <c r="AG52" s="95"/>
    </row>
    <row r="53" spans="1:35" s="243" customFormat="1" x14ac:dyDescent="0.2">
      <c r="A53" s="343"/>
      <c r="B53" s="343"/>
      <c r="C53" s="346"/>
      <c r="D53" s="346"/>
      <c r="E53" s="346"/>
      <c r="F53" s="346"/>
      <c r="G53" s="346"/>
      <c r="H53" s="346"/>
      <c r="I53" s="346"/>
      <c r="J53" s="346"/>
      <c r="K53" s="346"/>
      <c r="L53" s="346"/>
      <c r="M53" s="346"/>
      <c r="N53" s="346"/>
      <c r="O53" s="346"/>
      <c r="P53" s="346"/>
      <c r="Q53" s="346"/>
      <c r="R53" s="346"/>
      <c r="S53" s="346"/>
      <c r="T53" s="346"/>
      <c r="U53" s="346"/>
      <c r="V53" s="346"/>
      <c r="W53" s="346"/>
      <c r="X53" s="346"/>
      <c r="Y53" s="346"/>
      <c r="Z53" s="346"/>
      <c r="AA53" s="346"/>
      <c r="AB53" s="346"/>
      <c r="AC53" s="346"/>
      <c r="AD53" s="346"/>
      <c r="AE53" s="346"/>
      <c r="AF53" s="346"/>
      <c r="AG53" s="346"/>
      <c r="AH53" s="343"/>
      <c r="AI53" s="343"/>
    </row>
    <row r="54" spans="1:35" x14ac:dyDescent="0.2">
      <c r="A54" s="343"/>
      <c r="B54" s="343"/>
      <c r="C54" s="343"/>
      <c r="D54" s="343"/>
      <c r="E54" s="343"/>
      <c r="F54" s="343"/>
      <c r="G54" s="343"/>
      <c r="H54" s="343"/>
      <c r="I54" s="343"/>
      <c r="J54" s="343"/>
      <c r="K54" s="343"/>
      <c r="L54" s="343"/>
      <c r="M54" s="343"/>
      <c r="N54" s="343"/>
      <c r="O54" s="343"/>
      <c r="P54" s="343"/>
      <c r="Q54" s="343"/>
      <c r="R54" s="343"/>
      <c r="S54" s="343"/>
      <c r="T54" s="343"/>
      <c r="U54" s="343"/>
      <c r="V54" s="343"/>
      <c r="W54" s="343"/>
      <c r="X54" s="343"/>
      <c r="Y54" s="343"/>
      <c r="Z54" s="343"/>
      <c r="AA54" s="343"/>
      <c r="AB54" s="343"/>
      <c r="AC54" s="343"/>
      <c r="AD54" s="343"/>
      <c r="AE54" s="343"/>
      <c r="AF54" s="343"/>
      <c r="AG54" s="343"/>
      <c r="AH54" s="343"/>
    </row>
  </sheetData>
  <mergeCells count="2">
    <mergeCell ref="E5:F5"/>
    <mergeCell ref="E7:K7"/>
  </mergeCells>
  <dataValidations count="2">
    <dataValidation type="list" allowBlank="1" showInputMessage="1" showErrorMessage="1" sqref="E5" xr:uid="{00000000-0002-0000-0F00-000000000000}">
      <formula1>"JANVIER,FEVRIER,MARS,AVRIL,MAI,JUIN,JUILLET,AOUT,SEPTEMBRE,OCTOBRE,NOVEMBRE,DECEMBRE"</formula1>
    </dataValidation>
    <dataValidation type="list" allowBlank="1" showInputMessage="1" showErrorMessage="1" sqref="G5" xr:uid="{00000000-0002-0000-0F00-000001000000}">
      <formula1>"2013,2014,2015,2016,2017,2018,2019,2020,2021,2022,2023,2024,2025"</formula1>
    </dataValidation>
  </dataValidations>
  <pageMargins left="3.937007874015748E-2" right="3.937007874015748E-2" top="0.35433070866141736" bottom="0.35433070866141736" header="0.31496062992125984" footer="0.31496062992125984"/>
  <pageSetup paperSize="9" orientation="landscape" r:id="rId1"/>
  <legacy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I60"/>
  <sheetViews>
    <sheetView workbookViewId="0">
      <selection activeCell="Z24" sqref="Z24:AA24"/>
    </sheetView>
  </sheetViews>
  <sheetFormatPr baseColWidth="10" defaultRowHeight="12.75" x14ac:dyDescent="0.2"/>
  <cols>
    <col min="1" max="1" width="9" customWidth="1"/>
    <col min="2" max="2" width="5" customWidth="1"/>
    <col min="3" max="33" width="4" customWidth="1"/>
    <col min="34" max="34" width="3.85546875" customWidth="1"/>
    <col min="35" max="35" width="4.28515625" customWidth="1"/>
  </cols>
  <sheetData>
    <row r="1" spans="1:35" ht="12.75" customHeight="1" x14ac:dyDescent="0.2">
      <c r="A1" t="s">
        <v>5</v>
      </c>
      <c r="C1" s="3"/>
      <c r="E1" s="12"/>
      <c r="F1" s="11"/>
      <c r="G1" s="11"/>
      <c r="H1" s="11"/>
    </row>
    <row r="2" spans="1:35" ht="12.75" customHeight="1" x14ac:dyDescent="0.2">
      <c r="A2" t="s">
        <v>4</v>
      </c>
      <c r="C2" s="4"/>
      <c r="E2" s="13"/>
      <c r="F2" s="11"/>
      <c r="G2" s="11"/>
      <c r="H2" s="11"/>
    </row>
    <row r="3" spans="1:35" ht="12.75" customHeight="1" x14ac:dyDescent="0.2">
      <c r="A3" t="s">
        <v>6</v>
      </c>
      <c r="C3" s="5"/>
      <c r="D3" s="1"/>
      <c r="E3" s="1"/>
      <c r="F3" s="540" t="s">
        <v>39</v>
      </c>
      <c r="G3" s="542"/>
      <c r="H3" s="540" t="s">
        <v>40</v>
      </c>
      <c r="I3" s="540"/>
      <c r="J3" s="540"/>
    </row>
    <row r="4" spans="1:35" ht="12.75" customHeight="1" x14ac:dyDescent="0.2">
      <c r="D4" s="1"/>
      <c r="E4" s="1"/>
      <c r="F4" s="541">
        <v>2020</v>
      </c>
      <c r="G4" s="542"/>
      <c r="H4" s="540">
        <v>9</v>
      </c>
      <c r="I4" s="540"/>
      <c r="J4" s="540"/>
      <c r="M4" s="534" t="str">
        <f>PROPER(TEXT(DATE($F$4,H$4,1),"mmmm"))</f>
        <v>Septembre</v>
      </c>
      <c r="N4" s="535"/>
      <c r="O4" s="535"/>
      <c r="P4" s="535"/>
      <c r="Q4" s="535"/>
      <c r="R4" s="535"/>
      <c r="S4" s="536"/>
      <c r="W4" s="30"/>
    </row>
    <row r="5" spans="1:35" ht="12.75" customHeight="1" x14ac:dyDescent="0.2">
      <c r="D5" s="1"/>
      <c r="E5" s="1"/>
      <c r="F5" s="1"/>
      <c r="G5" s="1"/>
      <c r="H5" s="1"/>
      <c r="I5" s="1"/>
      <c r="J5" s="1"/>
      <c r="M5" s="537"/>
      <c r="N5" s="538"/>
      <c r="O5" s="538"/>
      <c r="P5" s="538"/>
      <c r="Q5" s="538"/>
      <c r="R5" s="538"/>
      <c r="S5" s="539"/>
    </row>
    <row r="6" spans="1:35" ht="12.75" customHeight="1" x14ac:dyDescent="0.2">
      <c r="D6" s="1"/>
      <c r="E6" s="1"/>
      <c r="F6" s="1"/>
      <c r="G6" s="1"/>
      <c r="H6" s="1"/>
      <c r="I6" s="1"/>
      <c r="J6" s="1"/>
    </row>
    <row r="7" spans="1:35" ht="12.75" customHeight="1" x14ac:dyDescent="0.2">
      <c r="C7" s="36">
        <f>DATE(F4,H4,1)</f>
        <v>44075</v>
      </c>
      <c r="D7" s="36">
        <f t="shared" ref="D7:S8" si="0">C7+1</f>
        <v>44076</v>
      </c>
      <c r="E7" s="36">
        <f t="shared" si="0"/>
        <v>44077</v>
      </c>
      <c r="F7" s="36">
        <f>E7+1</f>
        <v>44078</v>
      </c>
      <c r="G7" s="36">
        <f t="shared" ref="G7:V7" si="1">F7+1</f>
        <v>44079</v>
      </c>
      <c r="H7" s="36">
        <f t="shared" si="1"/>
        <v>44080</v>
      </c>
      <c r="I7" s="36">
        <f t="shared" si="1"/>
        <v>44081</v>
      </c>
      <c r="J7" s="36">
        <f t="shared" si="1"/>
        <v>44082</v>
      </c>
      <c r="K7" s="36">
        <f t="shared" si="1"/>
        <v>44083</v>
      </c>
      <c r="L7" s="36">
        <f t="shared" si="1"/>
        <v>44084</v>
      </c>
      <c r="M7" s="36">
        <f t="shared" si="1"/>
        <v>44085</v>
      </c>
      <c r="N7" s="36">
        <f t="shared" si="1"/>
        <v>44086</v>
      </c>
      <c r="O7" s="36">
        <f t="shared" si="1"/>
        <v>44087</v>
      </c>
      <c r="P7" s="36">
        <f t="shared" si="1"/>
        <v>44088</v>
      </c>
      <c r="Q7" s="36">
        <f t="shared" si="1"/>
        <v>44089</v>
      </c>
      <c r="R7" s="36">
        <f t="shared" si="1"/>
        <v>44090</v>
      </c>
      <c r="S7" s="36">
        <f t="shared" si="1"/>
        <v>44091</v>
      </c>
      <c r="T7" s="36">
        <f t="shared" si="1"/>
        <v>44092</v>
      </c>
      <c r="U7" s="36">
        <f t="shared" si="1"/>
        <v>44093</v>
      </c>
      <c r="V7" s="36">
        <f t="shared" si="1"/>
        <v>44094</v>
      </c>
      <c r="W7" s="36">
        <f t="shared" ref="T7:AD8" si="2">V7+1</f>
        <v>44095</v>
      </c>
      <c r="X7" s="36">
        <f t="shared" si="2"/>
        <v>44096</v>
      </c>
      <c r="Y7" s="36">
        <f t="shared" si="2"/>
        <v>44097</v>
      </c>
      <c r="Z7" s="36">
        <f t="shared" si="2"/>
        <v>44098</v>
      </c>
      <c r="AA7" s="36">
        <f t="shared" si="2"/>
        <v>44099</v>
      </c>
      <c r="AB7" s="36">
        <f t="shared" si="2"/>
        <v>44100</v>
      </c>
      <c r="AC7" s="36">
        <f t="shared" si="2"/>
        <v>44101</v>
      </c>
      <c r="AD7" s="36">
        <f t="shared" si="2"/>
        <v>44102</v>
      </c>
      <c r="AE7" s="36">
        <f t="shared" ref="AE7:AG8" si="3">IF(AD7="","",IF(MONTH(AD7+1)=MONTH(AD7),AD7+1,""))</f>
        <v>44103</v>
      </c>
      <c r="AF7" s="36">
        <f t="shared" si="3"/>
        <v>44104</v>
      </c>
      <c r="AG7" s="36" t="str">
        <f t="shared" si="3"/>
        <v/>
      </c>
    </row>
    <row r="8" spans="1:35" ht="24.95" customHeight="1" x14ac:dyDescent="0.2">
      <c r="A8" s="70" t="s">
        <v>41</v>
      </c>
      <c r="B8" s="203"/>
      <c r="C8" s="98">
        <f>DATE(F4,H4,1)</f>
        <v>44075</v>
      </c>
      <c r="D8" s="99">
        <f t="shared" si="0"/>
        <v>44076</v>
      </c>
      <c r="E8" s="99">
        <f t="shared" si="0"/>
        <v>44077</v>
      </c>
      <c r="F8" s="99">
        <f>E8+1</f>
        <v>44078</v>
      </c>
      <c r="G8" s="99">
        <f t="shared" si="0"/>
        <v>44079</v>
      </c>
      <c r="H8" s="99">
        <f t="shared" si="0"/>
        <v>44080</v>
      </c>
      <c r="I8" s="99">
        <f t="shared" si="0"/>
        <v>44081</v>
      </c>
      <c r="J8" s="100">
        <f t="shared" si="0"/>
        <v>44082</v>
      </c>
      <c r="K8" s="99">
        <f t="shared" si="0"/>
        <v>44083</v>
      </c>
      <c r="L8" s="99">
        <f t="shared" si="0"/>
        <v>44084</v>
      </c>
      <c r="M8" s="99">
        <f t="shared" si="0"/>
        <v>44085</v>
      </c>
      <c r="N8" s="99">
        <f t="shared" si="0"/>
        <v>44086</v>
      </c>
      <c r="O8" s="99">
        <f t="shared" si="0"/>
        <v>44087</v>
      </c>
      <c r="P8" s="99">
        <f t="shared" si="0"/>
        <v>44088</v>
      </c>
      <c r="Q8" s="99">
        <f t="shared" si="0"/>
        <v>44089</v>
      </c>
      <c r="R8" s="99">
        <f t="shared" si="0"/>
        <v>44090</v>
      </c>
      <c r="S8" s="99">
        <f t="shared" si="0"/>
        <v>44091</v>
      </c>
      <c r="T8" s="99">
        <f t="shared" si="2"/>
        <v>44092</v>
      </c>
      <c r="U8" s="99">
        <f t="shared" si="2"/>
        <v>44093</v>
      </c>
      <c r="V8" s="99">
        <f t="shared" si="2"/>
        <v>44094</v>
      </c>
      <c r="W8" s="100">
        <f t="shared" si="2"/>
        <v>44095</v>
      </c>
      <c r="X8" s="99">
        <f t="shared" si="2"/>
        <v>44096</v>
      </c>
      <c r="Y8" s="99">
        <f t="shared" si="2"/>
        <v>44097</v>
      </c>
      <c r="Z8" s="99">
        <f t="shared" si="2"/>
        <v>44098</v>
      </c>
      <c r="AA8" s="99">
        <f t="shared" si="2"/>
        <v>44099</v>
      </c>
      <c r="AB8" s="99">
        <f t="shared" si="2"/>
        <v>44100</v>
      </c>
      <c r="AC8" s="99">
        <f t="shared" si="2"/>
        <v>44101</v>
      </c>
      <c r="AD8" s="99">
        <f>AC8+1</f>
        <v>44102</v>
      </c>
      <c r="AE8" s="99">
        <f t="shared" si="3"/>
        <v>44103</v>
      </c>
      <c r="AF8" s="99">
        <f t="shared" si="3"/>
        <v>44104</v>
      </c>
      <c r="AG8" s="99" t="str">
        <f t="shared" si="3"/>
        <v/>
      </c>
      <c r="AH8" s="192"/>
      <c r="AI8" s="193"/>
    </row>
    <row r="9" spans="1:35" ht="24.95" customHeight="1" x14ac:dyDescent="0.2">
      <c r="A9" s="93" t="s">
        <v>61</v>
      </c>
      <c r="B9" s="182"/>
      <c r="C9" s="265"/>
      <c r="D9" s="102"/>
      <c r="E9" s="102"/>
      <c r="F9" s="102"/>
      <c r="G9" s="102"/>
      <c r="H9" s="102"/>
      <c r="I9" s="102"/>
      <c r="J9" s="102"/>
      <c r="K9" s="102"/>
      <c r="L9" s="102"/>
      <c r="M9" s="274"/>
      <c r="N9" s="274"/>
      <c r="O9" s="274"/>
      <c r="P9" s="274"/>
      <c r="Q9" s="274"/>
      <c r="R9" s="102"/>
      <c r="S9" s="102"/>
      <c r="T9" s="102"/>
      <c r="U9" s="102"/>
      <c r="V9" s="102"/>
      <c r="W9" s="102"/>
      <c r="X9" s="102"/>
      <c r="Y9" s="102"/>
      <c r="Z9" s="102"/>
      <c r="AA9" s="102"/>
      <c r="AB9" s="102"/>
      <c r="AC9" s="102"/>
      <c r="AD9" s="102"/>
      <c r="AE9" s="102"/>
      <c r="AF9" s="102"/>
      <c r="AG9" s="102"/>
      <c r="AH9" s="194">
        <f>SUM(C9:AG9)</f>
        <v>0</v>
      </c>
      <c r="AI9" s="193"/>
    </row>
    <row r="10" spans="1:35" ht="24.95" customHeight="1" x14ac:dyDescent="0.2">
      <c r="A10" s="97" t="s">
        <v>55</v>
      </c>
      <c r="B10" s="182"/>
      <c r="C10" s="265"/>
      <c r="D10" s="102"/>
      <c r="E10" s="102"/>
      <c r="F10" s="102"/>
      <c r="G10" s="102"/>
      <c r="H10" s="102"/>
      <c r="I10" s="102"/>
      <c r="J10" s="102"/>
      <c r="K10" s="102"/>
      <c r="L10" s="102"/>
      <c r="M10" s="102"/>
      <c r="N10" s="102"/>
      <c r="O10" s="102"/>
      <c r="P10" s="102"/>
      <c r="Q10" s="212"/>
      <c r="R10" s="102"/>
      <c r="S10" s="102"/>
      <c r="T10" s="102"/>
      <c r="U10" s="102"/>
      <c r="V10" s="102"/>
      <c r="W10" s="102"/>
      <c r="X10" s="102"/>
      <c r="Y10" s="102"/>
      <c r="Z10" s="102"/>
      <c r="AA10" s="102"/>
      <c r="AB10" s="102"/>
      <c r="AC10" s="102"/>
      <c r="AD10" s="102"/>
      <c r="AE10" s="102"/>
      <c r="AF10" s="102"/>
      <c r="AG10" s="102"/>
      <c r="AH10" s="194">
        <f t="shared" ref="AH10:AH13" si="4">SUM(C10:AG10)</f>
        <v>0</v>
      </c>
      <c r="AI10" s="193"/>
    </row>
    <row r="11" spans="1:35" ht="24.95" customHeight="1" x14ac:dyDescent="0.2">
      <c r="A11" s="97" t="s">
        <v>57</v>
      </c>
      <c r="B11" s="182"/>
      <c r="C11" s="126"/>
      <c r="D11" s="102"/>
      <c r="E11" s="102"/>
      <c r="F11" s="102"/>
      <c r="G11" s="102"/>
      <c r="H11" s="102"/>
      <c r="I11" s="102"/>
      <c r="J11" s="102"/>
      <c r="K11" s="102"/>
      <c r="L11" s="102"/>
      <c r="M11" s="274"/>
      <c r="N11" s="274"/>
      <c r="O11" s="274"/>
      <c r="P11" s="274"/>
      <c r="Q11" s="274"/>
      <c r="R11" s="102"/>
      <c r="S11" s="102"/>
      <c r="T11" s="102"/>
      <c r="U11" s="102"/>
      <c r="V11" s="102"/>
      <c r="W11" s="102"/>
      <c r="X11" s="102"/>
      <c r="Y11" s="102"/>
      <c r="Z11" s="102"/>
      <c r="AA11" s="102"/>
      <c r="AB11" s="102"/>
      <c r="AC11" s="102"/>
      <c r="AD11" s="102"/>
      <c r="AE11" s="102"/>
      <c r="AF11" s="102"/>
      <c r="AG11" s="102"/>
      <c r="AH11" s="194">
        <f t="shared" si="4"/>
        <v>0</v>
      </c>
      <c r="AI11" s="193"/>
    </row>
    <row r="12" spans="1:35" ht="24.95" customHeight="1" x14ac:dyDescent="0.2">
      <c r="A12" s="93" t="s">
        <v>54</v>
      </c>
      <c r="B12" s="182"/>
      <c r="C12" s="265"/>
      <c r="D12" s="102"/>
      <c r="E12" s="102"/>
      <c r="F12" s="102"/>
      <c r="G12" s="102"/>
      <c r="H12" s="102"/>
      <c r="I12" s="102"/>
      <c r="J12" s="102"/>
      <c r="K12" s="102"/>
      <c r="L12" s="102"/>
      <c r="M12" s="102"/>
      <c r="N12" s="102"/>
      <c r="O12" s="102"/>
      <c r="P12" s="102"/>
      <c r="Q12" s="212"/>
      <c r="R12" s="102"/>
      <c r="S12" s="102"/>
      <c r="T12" s="102"/>
      <c r="U12" s="102"/>
      <c r="V12" s="102"/>
      <c r="W12" s="102"/>
      <c r="X12" s="102"/>
      <c r="Y12" s="102"/>
      <c r="Z12" s="102"/>
      <c r="AA12" s="102"/>
      <c r="AB12" s="102"/>
      <c r="AC12" s="102"/>
      <c r="AD12" s="102"/>
      <c r="AE12" s="102"/>
      <c r="AF12" s="102"/>
      <c r="AG12" s="102"/>
      <c r="AH12" s="194">
        <f t="shared" si="4"/>
        <v>0</v>
      </c>
      <c r="AI12" s="193"/>
    </row>
    <row r="13" spans="1:35" ht="24.95" customHeight="1" x14ac:dyDescent="0.2">
      <c r="A13" s="93" t="s">
        <v>60</v>
      </c>
      <c r="B13" s="182"/>
      <c r="C13" s="265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212"/>
      <c r="R13" s="102"/>
      <c r="S13" s="110"/>
      <c r="T13" s="102"/>
      <c r="U13" s="102"/>
      <c r="V13" s="102"/>
      <c r="W13" s="102"/>
      <c r="X13" s="102"/>
      <c r="Y13" s="102"/>
      <c r="Z13" s="102"/>
      <c r="AA13" s="102"/>
      <c r="AB13" s="102"/>
      <c r="AC13" s="102"/>
      <c r="AD13" s="102"/>
      <c r="AE13" s="102"/>
      <c r="AF13" s="102"/>
      <c r="AG13" s="102"/>
      <c r="AH13" s="194">
        <f t="shared" si="4"/>
        <v>0</v>
      </c>
      <c r="AI13" s="193"/>
    </row>
    <row r="14" spans="1:35" ht="24.95" customHeight="1" x14ac:dyDescent="0.2">
      <c r="A14" s="93" t="s">
        <v>62</v>
      </c>
      <c r="B14" s="182"/>
      <c r="C14" s="265"/>
      <c r="D14" s="102"/>
      <c r="E14" s="102"/>
      <c r="F14" s="102"/>
      <c r="G14" s="102"/>
      <c r="H14" s="102"/>
      <c r="I14" s="102"/>
      <c r="J14" s="102"/>
      <c r="K14" s="110"/>
      <c r="L14" s="102"/>
      <c r="M14" s="102"/>
      <c r="N14" s="102"/>
      <c r="O14" s="102"/>
      <c r="P14" s="102"/>
      <c r="Q14" s="212"/>
      <c r="R14" s="102"/>
      <c r="S14" s="102"/>
      <c r="T14" s="102"/>
      <c r="U14" s="102"/>
      <c r="V14" s="102"/>
      <c r="W14" s="102"/>
      <c r="X14" s="102"/>
      <c r="Y14" s="102"/>
      <c r="Z14" s="110"/>
      <c r="AA14" s="102"/>
      <c r="AB14" s="102"/>
      <c r="AC14" s="102"/>
      <c r="AD14" s="102"/>
      <c r="AE14" s="102"/>
      <c r="AF14" s="102"/>
      <c r="AG14" s="102"/>
      <c r="AH14" s="194">
        <f>SUM(C14:AG14)</f>
        <v>0</v>
      </c>
      <c r="AI14" s="193"/>
    </row>
    <row r="15" spans="1:35" ht="24.95" customHeight="1" x14ac:dyDescent="0.2">
      <c r="A15" s="71"/>
      <c r="B15" s="182"/>
      <c r="C15" s="265"/>
      <c r="D15" s="102"/>
      <c r="E15" s="102"/>
      <c r="F15" s="102"/>
      <c r="G15" s="102"/>
      <c r="H15" s="102"/>
      <c r="I15" s="102"/>
      <c r="J15" s="102"/>
      <c r="K15" s="102"/>
      <c r="L15" s="102"/>
      <c r="M15" s="102"/>
      <c r="N15" s="102"/>
      <c r="O15" s="102"/>
      <c r="P15" s="102"/>
      <c r="Q15" s="102"/>
      <c r="R15" s="102"/>
      <c r="S15" s="102"/>
      <c r="T15" s="102"/>
      <c r="U15" s="102"/>
      <c r="V15" s="102"/>
      <c r="W15" s="102"/>
      <c r="X15" s="102"/>
      <c r="Y15" s="102"/>
      <c r="Z15" s="102"/>
      <c r="AA15" s="102"/>
      <c r="AB15" s="102"/>
      <c r="AC15" s="102"/>
      <c r="AD15" s="102"/>
      <c r="AE15" s="102"/>
      <c r="AF15" s="102"/>
      <c r="AG15" s="102"/>
      <c r="AH15" s="194"/>
      <c r="AI15" s="193"/>
    </row>
    <row r="16" spans="1:35" ht="12" customHeight="1" x14ac:dyDescent="0.2">
      <c r="A16" s="40"/>
      <c r="B16" s="203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190"/>
      <c r="AI16" s="193"/>
    </row>
    <row r="17" spans="1:35" ht="7.5" customHeight="1" x14ac:dyDescent="0.2">
      <c r="A17" s="73"/>
      <c r="B17" s="204"/>
      <c r="AH17" s="191"/>
      <c r="AI17" s="193"/>
    </row>
    <row r="18" spans="1:35" x14ac:dyDescent="0.2">
      <c r="A18" s="73"/>
      <c r="B18" s="204"/>
      <c r="C18" s="1" t="s">
        <v>1</v>
      </c>
      <c r="D18" s="1"/>
      <c r="E18" s="1"/>
      <c r="F18" s="1" t="s">
        <v>51</v>
      </c>
      <c r="G18" s="1"/>
      <c r="H18" s="1" t="s">
        <v>52</v>
      </c>
      <c r="I18" s="1"/>
      <c r="J18" s="1"/>
      <c r="P18" s="1"/>
      <c r="Q18" s="1"/>
      <c r="R18" s="1"/>
      <c r="S18" s="1"/>
      <c r="AH18" s="191"/>
      <c r="AI18" s="193"/>
    </row>
    <row r="19" spans="1:35" ht="7.5" customHeight="1" x14ac:dyDescent="0.2">
      <c r="A19" s="73"/>
      <c r="B19" s="204"/>
      <c r="AH19" s="191"/>
      <c r="AI19" s="193"/>
    </row>
    <row r="20" spans="1:35" ht="20.25" customHeight="1" x14ac:dyDescent="0.2">
      <c r="A20" s="73"/>
      <c r="B20" s="204"/>
      <c r="C20" s="36">
        <f>DATE(F4,H4,1)</f>
        <v>44075</v>
      </c>
      <c r="D20" s="36">
        <f t="shared" ref="D20:E21" si="5">C20+1</f>
        <v>44076</v>
      </c>
      <c r="E20" s="36">
        <f t="shared" si="5"/>
        <v>44077</v>
      </c>
      <c r="F20" s="36">
        <f>E20+1</f>
        <v>44078</v>
      </c>
      <c r="G20" s="36">
        <f t="shared" ref="G20:V21" si="6">F20+1</f>
        <v>44079</v>
      </c>
      <c r="H20" s="36">
        <f t="shared" si="6"/>
        <v>44080</v>
      </c>
      <c r="I20" s="36">
        <f t="shared" si="6"/>
        <v>44081</v>
      </c>
      <c r="J20" s="36">
        <f t="shared" si="6"/>
        <v>44082</v>
      </c>
      <c r="K20" s="36">
        <f t="shared" si="6"/>
        <v>44083</v>
      </c>
      <c r="L20" s="36">
        <f t="shared" si="6"/>
        <v>44084</v>
      </c>
      <c r="M20" s="36">
        <f t="shared" si="6"/>
        <v>44085</v>
      </c>
      <c r="N20" s="36">
        <f t="shared" si="6"/>
        <v>44086</v>
      </c>
      <c r="O20" s="36">
        <f t="shared" si="6"/>
        <v>44087</v>
      </c>
      <c r="P20" s="36">
        <f t="shared" si="6"/>
        <v>44088</v>
      </c>
      <c r="Q20" s="36">
        <f t="shared" si="6"/>
        <v>44089</v>
      </c>
      <c r="R20" s="36">
        <f t="shared" si="6"/>
        <v>44090</v>
      </c>
      <c r="S20" s="36">
        <f t="shared" si="6"/>
        <v>44091</v>
      </c>
      <c r="T20" s="36">
        <f t="shared" si="6"/>
        <v>44092</v>
      </c>
      <c r="U20" s="36">
        <f t="shared" si="6"/>
        <v>44093</v>
      </c>
      <c r="V20" s="36">
        <f t="shared" si="6"/>
        <v>44094</v>
      </c>
      <c r="W20" s="36">
        <f t="shared" ref="W20:AD21" si="7">V20+1</f>
        <v>44095</v>
      </c>
      <c r="X20" s="36">
        <f t="shared" si="7"/>
        <v>44096</v>
      </c>
      <c r="Y20" s="36">
        <f t="shared" si="7"/>
        <v>44097</v>
      </c>
      <c r="Z20" s="36">
        <f t="shared" si="7"/>
        <v>44098</v>
      </c>
      <c r="AA20" s="36">
        <f t="shared" si="7"/>
        <v>44099</v>
      </c>
      <c r="AB20" s="36">
        <f t="shared" si="7"/>
        <v>44100</v>
      </c>
      <c r="AC20" s="36">
        <f t="shared" si="7"/>
        <v>44101</v>
      </c>
      <c r="AD20" s="36">
        <f t="shared" si="7"/>
        <v>44102</v>
      </c>
      <c r="AE20" s="36">
        <f t="shared" ref="AE20:AG21" si="8">IF(AD20="","",IF(MONTH(AD20+1)=MONTH(AD20),AD20+1,""))</f>
        <v>44103</v>
      </c>
      <c r="AF20" s="36">
        <f t="shared" si="8"/>
        <v>44104</v>
      </c>
      <c r="AG20" s="36" t="str">
        <f t="shared" si="8"/>
        <v/>
      </c>
      <c r="AH20" s="191"/>
      <c r="AI20" s="193"/>
    </row>
    <row r="21" spans="1:35" ht="20.25" customHeight="1" x14ac:dyDescent="0.2">
      <c r="A21" s="70" t="s">
        <v>41</v>
      </c>
      <c r="B21" s="203"/>
      <c r="C21" s="98">
        <f>DATE(F4,H4,1)</f>
        <v>44075</v>
      </c>
      <c r="D21" s="99">
        <f t="shared" si="5"/>
        <v>44076</v>
      </c>
      <c r="E21" s="99">
        <f t="shared" si="5"/>
        <v>44077</v>
      </c>
      <c r="F21" s="99">
        <f>E21+1</f>
        <v>44078</v>
      </c>
      <c r="G21" s="99">
        <f t="shared" si="6"/>
        <v>44079</v>
      </c>
      <c r="H21" s="99">
        <f t="shared" si="6"/>
        <v>44080</v>
      </c>
      <c r="I21" s="99">
        <f t="shared" si="6"/>
        <v>44081</v>
      </c>
      <c r="J21" s="100">
        <f t="shared" si="6"/>
        <v>44082</v>
      </c>
      <c r="K21" s="99">
        <f t="shared" si="6"/>
        <v>44083</v>
      </c>
      <c r="L21" s="99">
        <f t="shared" si="6"/>
        <v>44084</v>
      </c>
      <c r="M21" s="99">
        <f t="shared" si="6"/>
        <v>44085</v>
      </c>
      <c r="N21" s="99">
        <f t="shared" si="6"/>
        <v>44086</v>
      </c>
      <c r="O21" s="99">
        <f t="shared" si="6"/>
        <v>44087</v>
      </c>
      <c r="P21" s="99">
        <f t="shared" si="6"/>
        <v>44088</v>
      </c>
      <c r="Q21" s="99">
        <f t="shared" si="6"/>
        <v>44089</v>
      </c>
      <c r="R21" s="99">
        <f t="shared" si="6"/>
        <v>44090</v>
      </c>
      <c r="S21" s="99">
        <f t="shared" si="6"/>
        <v>44091</v>
      </c>
      <c r="T21" s="99">
        <f t="shared" si="6"/>
        <v>44092</v>
      </c>
      <c r="U21" s="99">
        <f t="shared" si="6"/>
        <v>44093</v>
      </c>
      <c r="V21" s="99">
        <f t="shared" si="6"/>
        <v>44094</v>
      </c>
      <c r="W21" s="100">
        <f t="shared" si="7"/>
        <v>44095</v>
      </c>
      <c r="X21" s="99">
        <f t="shared" si="7"/>
        <v>44096</v>
      </c>
      <c r="Y21" s="99">
        <f t="shared" si="7"/>
        <v>44097</v>
      </c>
      <c r="Z21" s="99">
        <f t="shared" si="7"/>
        <v>44098</v>
      </c>
      <c r="AA21" s="99">
        <f t="shared" si="7"/>
        <v>44099</v>
      </c>
      <c r="AB21" s="99">
        <f t="shared" si="7"/>
        <v>44100</v>
      </c>
      <c r="AC21" s="99">
        <f t="shared" si="7"/>
        <v>44101</v>
      </c>
      <c r="AD21" s="99">
        <f t="shared" si="7"/>
        <v>44102</v>
      </c>
      <c r="AE21" s="99">
        <f t="shared" si="8"/>
        <v>44103</v>
      </c>
      <c r="AF21" s="99">
        <f t="shared" si="8"/>
        <v>44104</v>
      </c>
      <c r="AG21" s="26" t="str">
        <f t="shared" si="8"/>
        <v/>
      </c>
      <c r="AH21" s="190"/>
      <c r="AI21" s="192"/>
    </row>
    <row r="22" spans="1:35" ht="24.95" customHeight="1" x14ac:dyDescent="0.2">
      <c r="A22" s="93" t="s">
        <v>61</v>
      </c>
      <c r="B22" s="182">
        <f>SUM('08'!AI22)</f>
        <v>6</v>
      </c>
      <c r="C22" s="104"/>
      <c r="D22" s="105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25"/>
      <c r="R22" s="105"/>
      <c r="S22" s="105"/>
      <c r="T22" s="105"/>
      <c r="U22" s="105"/>
      <c r="V22" s="105"/>
      <c r="W22" s="105"/>
      <c r="X22" s="211"/>
      <c r="Y22" s="105"/>
      <c r="Z22" s="105"/>
      <c r="AA22" s="105"/>
      <c r="AB22" s="105"/>
      <c r="AC22" s="105"/>
      <c r="AD22" s="105"/>
      <c r="AE22" s="105"/>
      <c r="AF22" s="268"/>
      <c r="AG22" s="89"/>
      <c r="AH22" s="194">
        <f>SUM(C22:AG22)</f>
        <v>0</v>
      </c>
      <c r="AI22" s="205">
        <f>SUM(B22-AH22)</f>
        <v>6</v>
      </c>
    </row>
    <row r="23" spans="1:35" ht="24.95" customHeight="1" x14ac:dyDescent="0.2">
      <c r="A23" s="97" t="s">
        <v>55</v>
      </c>
      <c r="B23" s="182">
        <f>SUM('08'!AI23)</f>
        <v>16</v>
      </c>
      <c r="C23" s="104"/>
      <c r="D23" s="105"/>
      <c r="E23" s="105"/>
      <c r="F23" s="105"/>
      <c r="G23" s="105"/>
      <c r="H23" s="105"/>
      <c r="I23" s="105"/>
      <c r="J23" s="105"/>
      <c r="K23" s="105"/>
      <c r="L23" s="105"/>
      <c r="M23" s="105"/>
      <c r="N23" s="105"/>
      <c r="O23" s="105"/>
      <c r="P23" s="105"/>
      <c r="Q23" s="125"/>
      <c r="R23" s="105"/>
      <c r="S23" s="105"/>
      <c r="T23" s="105"/>
      <c r="U23" s="105"/>
      <c r="V23" s="105"/>
      <c r="W23" s="105"/>
      <c r="X23" s="211"/>
      <c r="Y23" s="105"/>
      <c r="Z23" s="105"/>
      <c r="AA23" s="105"/>
      <c r="AB23" s="105"/>
      <c r="AC23" s="105"/>
      <c r="AD23" s="105"/>
      <c r="AE23" s="105"/>
      <c r="AF23" s="105"/>
      <c r="AG23" s="89"/>
      <c r="AH23" s="194">
        <f t="shared" ref="AH23:AH27" si="9">SUM(C23:AG23)</f>
        <v>0</v>
      </c>
      <c r="AI23" s="205">
        <f t="shared" ref="AI23:AI27" si="10">SUM(B23-AH23)</f>
        <v>16</v>
      </c>
    </row>
    <row r="24" spans="1:35" ht="24.95" customHeight="1" x14ac:dyDescent="0.2">
      <c r="A24" s="97" t="s">
        <v>57</v>
      </c>
      <c r="B24" s="182">
        <f>SUM('08'!AI24)</f>
        <v>14</v>
      </c>
      <c r="C24" s="291"/>
      <c r="D24" s="125"/>
      <c r="E24" s="125"/>
      <c r="F24" s="125"/>
      <c r="G24" s="125"/>
      <c r="H24" s="125"/>
      <c r="I24" s="125"/>
      <c r="J24" s="125"/>
      <c r="K24" s="125"/>
      <c r="L24" s="125"/>
      <c r="M24" s="125"/>
      <c r="N24" s="125"/>
      <c r="O24" s="125"/>
      <c r="P24" s="125"/>
      <c r="Q24" s="125"/>
      <c r="R24" s="125"/>
      <c r="S24" s="125"/>
      <c r="T24" s="125"/>
      <c r="U24" s="125"/>
      <c r="V24" s="125"/>
      <c r="W24" s="125"/>
      <c r="X24" s="211"/>
      <c r="Y24" s="125"/>
      <c r="Z24" s="532"/>
      <c r="AA24" s="532"/>
      <c r="AB24" s="105"/>
      <c r="AC24" s="105"/>
      <c r="AD24" s="105"/>
      <c r="AE24" s="125"/>
      <c r="AF24" s="125"/>
      <c r="AG24" s="89"/>
      <c r="AH24" s="194">
        <f t="shared" si="9"/>
        <v>0</v>
      </c>
      <c r="AI24" s="205">
        <f t="shared" si="10"/>
        <v>14</v>
      </c>
    </row>
    <row r="25" spans="1:35" ht="24.95" customHeight="1" x14ac:dyDescent="0.2">
      <c r="A25" s="93" t="s">
        <v>54</v>
      </c>
      <c r="B25" s="182">
        <f>SUM('08'!AI25)</f>
        <v>9</v>
      </c>
      <c r="C25" s="296">
        <v>1</v>
      </c>
      <c r="D25" s="287">
        <v>1</v>
      </c>
      <c r="E25" s="287">
        <v>1</v>
      </c>
      <c r="F25" s="287">
        <v>1</v>
      </c>
      <c r="G25" s="125"/>
      <c r="H25" s="125"/>
      <c r="I25" s="287">
        <v>1</v>
      </c>
      <c r="J25" s="287">
        <v>1</v>
      </c>
      <c r="K25" s="287">
        <v>1</v>
      </c>
      <c r="L25" s="287">
        <v>1</v>
      </c>
      <c r="M25" s="125"/>
      <c r="N25" s="125"/>
      <c r="O25" s="125"/>
      <c r="P25" s="125"/>
      <c r="Q25" s="125"/>
      <c r="R25" s="125"/>
      <c r="S25" s="125"/>
      <c r="T25" s="125"/>
      <c r="U25" s="125"/>
      <c r="V25" s="125"/>
      <c r="W25" s="125"/>
      <c r="X25" s="211"/>
      <c r="Y25" s="125"/>
      <c r="Z25" s="125"/>
      <c r="AA25" s="125"/>
      <c r="AB25" s="125"/>
      <c r="AC25" s="125"/>
      <c r="AD25" s="125"/>
      <c r="AE25" s="125"/>
      <c r="AF25" s="125"/>
      <c r="AG25" s="89"/>
      <c r="AH25" s="194">
        <f t="shared" si="9"/>
        <v>8</v>
      </c>
      <c r="AI25" s="205">
        <f t="shared" si="10"/>
        <v>1</v>
      </c>
    </row>
    <row r="26" spans="1:35" ht="24.95" customHeight="1" x14ac:dyDescent="0.2">
      <c r="A26" s="93" t="s">
        <v>60</v>
      </c>
      <c r="B26" s="182">
        <f>SUM('08'!AI26)</f>
        <v>14</v>
      </c>
      <c r="C26" s="126"/>
      <c r="D26" s="105"/>
      <c r="E26" s="244"/>
      <c r="F26" s="105"/>
      <c r="G26" s="105"/>
      <c r="H26" s="287"/>
      <c r="I26" s="287">
        <v>1</v>
      </c>
      <c r="J26" s="287">
        <v>1</v>
      </c>
      <c r="K26" s="287">
        <v>1</v>
      </c>
      <c r="L26" s="287">
        <v>1</v>
      </c>
      <c r="M26" s="287">
        <v>1</v>
      </c>
      <c r="N26" s="125"/>
      <c r="O26" s="105"/>
      <c r="P26" s="105"/>
      <c r="Q26" s="125"/>
      <c r="R26" s="125"/>
      <c r="S26" s="125"/>
      <c r="T26" s="125"/>
      <c r="U26" s="125"/>
      <c r="V26" s="125"/>
      <c r="W26" s="125"/>
      <c r="X26" s="287">
        <v>1</v>
      </c>
      <c r="Y26" s="125"/>
      <c r="Z26" s="125"/>
      <c r="AA26" s="105"/>
      <c r="AB26" s="105"/>
      <c r="AC26" s="105"/>
      <c r="AD26" s="105"/>
      <c r="AE26" s="105"/>
      <c r="AF26" s="105"/>
      <c r="AG26" s="89"/>
      <c r="AH26" s="194">
        <f t="shared" si="9"/>
        <v>6</v>
      </c>
      <c r="AI26" s="205">
        <f t="shared" si="10"/>
        <v>8</v>
      </c>
    </row>
    <row r="27" spans="1:35" ht="24.95" customHeight="1" x14ac:dyDescent="0.2">
      <c r="A27" s="93" t="s">
        <v>62</v>
      </c>
      <c r="B27" s="182">
        <f>SUM('08'!AI27)</f>
        <v>3.5</v>
      </c>
      <c r="C27" s="126"/>
      <c r="D27" s="125"/>
      <c r="E27" s="125"/>
      <c r="F27" s="105"/>
      <c r="G27" s="105"/>
      <c r="H27" s="125"/>
      <c r="I27" s="105"/>
      <c r="J27" s="105"/>
      <c r="K27" s="105"/>
      <c r="L27" s="125"/>
      <c r="M27" s="292"/>
      <c r="N27" s="292"/>
      <c r="O27" s="292"/>
      <c r="P27" s="460">
        <v>1</v>
      </c>
      <c r="Q27" s="287">
        <v>1</v>
      </c>
      <c r="R27" s="287">
        <v>1</v>
      </c>
      <c r="S27" s="287">
        <v>1</v>
      </c>
      <c r="T27" s="287">
        <v>1</v>
      </c>
      <c r="U27" s="125"/>
      <c r="V27" s="105"/>
      <c r="W27" s="105"/>
      <c r="X27" s="211"/>
      <c r="Y27" s="105"/>
      <c r="Z27" s="105"/>
      <c r="AA27" s="105"/>
      <c r="AB27" s="125"/>
      <c r="AC27" s="125"/>
      <c r="AD27" s="125"/>
      <c r="AE27" s="125"/>
      <c r="AF27" s="105"/>
      <c r="AG27" s="89"/>
      <c r="AH27" s="194">
        <f t="shared" si="9"/>
        <v>5</v>
      </c>
      <c r="AI27" s="205">
        <f t="shared" si="10"/>
        <v>-1.5</v>
      </c>
    </row>
    <row r="28" spans="1:35" ht="24.95" customHeight="1" x14ac:dyDescent="0.2">
      <c r="A28" s="69"/>
      <c r="B28" s="182"/>
      <c r="C28" s="126"/>
      <c r="D28" s="105"/>
      <c r="E28" s="105"/>
      <c r="F28" s="105"/>
      <c r="G28" s="105"/>
      <c r="H28" s="105"/>
      <c r="I28" s="105"/>
      <c r="J28" s="125"/>
      <c r="K28" s="105"/>
      <c r="L28" s="105"/>
      <c r="M28" s="105"/>
      <c r="N28" s="105"/>
      <c r="O28" s="105"/>
      <c r="P28" s="105"/>
      <c r="Q28" s="105"/>
      <c r="R28" s="105"/>
      <c r="S28" s="105"/>
      <c r="T28" s="105"/>
      <c r="U28" s="105"/>
      <c r="V28" s="105"/>
      <c r="W28" s="105"/>
      <c r="X28" s="125"/>
      <c r="Y28" s="105"/>
      <c r="Z28" s="105"/>
      <c r="AA28" s="293"/>
      <c r="AB28" s="105"/>
      <c r="AC28" s="105"/>
      <c r="AD28" s="105"/>
      <c r="AE28" s="125"/>
      <c r="AF28" s="105"/>
      <c r="AG28" s="89"/>
      <c r="AH28" s="194"/>
      <c r="AI28" s="205"/>
    </row>
    <row r="29" spans="1:35" ht="12" customHeight="1" x14ac:dyDescent="0.2">
      <c r="A29" s="40"/>
      <c r="B29" s="203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190"/>
      <c r="AI29" s="192"/>
    </row>
    <row r="30" spans="1:35" x14ac:dyDescent="0.2">
      <c r="A30" s="73"/>
      <c r="B30" s="204"/>
      <c r="AH30" s="191"/>
      <c r="AI30" s="193"/>
    </row>
    <row r="31" spans="1:35" x14ac:dyDescent="0.2">
      <c r="A31" s="73"/>
      <c r="B31" s="204"/>
      <c r="AH31" s="191"/>
      <c r="AI31" s="193"/>
    </row>
    <row r="32" spans="1:35" x14ac:dyDescent="0.2">
      <c r="A32" s="73"/>
      <c r="B32" s="204"/>
      <c r="H32" s="35" t="s">
        <v>45</v>
      </c>
      <c r="AH32" s="191"/>
      <c r="AI32" s="193"/>
    </row>
    <row r="33" spans="1:35" x14ac:dyDescent="0.2">
      <c r="A33" s="73"/>
      <c r="B33" s="204"/>
      <c r="AH33" s="191"/>
      <c r="AI33" s="193"/>
    </row>
    <row r="34" spans="1:35" x14ac:dyDescent="0.2">
      <c r="A34" s="73"/>
      <c r="B34" s="204"/>
      <c r="AH34" s="191"/>
      <c r="AI34" s="193"/>
    </row>
    <row r="35" spans="1:35" x14ac:dyDescent="0.2">
      <c r="A35" s="73"/>
      <c r="B35" s="204"/>
      <c r="AH35" s="191"/>
      <c r="AI35" s="193"/>
    </row>
    <row r="36" spans="1:35" x14ac:dyDescent="0.2">
      <c r="A36" s="73"/>
      <c r="B36" s="204"/>
      <c r="AH36" s="191"/>
      <c r="AI36" s="193"/>
    </row>
    <row r="37" spans="1:35" x14ac:dyDescent="0.2">
      <c r="A37" s="73"/>
      <c r="B37" s="204"/>
      <c r="C37" s="103" t="s">
        <v>2</v>
      </c>
      <c r="D37" s="95"/>
      <c r="E37" s="95"/>
      <c r="F37" s="95"/>
      <c r="G37" s="95"/>
      <c r="H37" s="95"/>
      <c r="I37" s="95"/>
      <c r="J37" s="95"/>
      <c r="K37" s="95"/>
      <c r="AH37" s="191"/>
      <c r="AI37" s="193"/>
    </row>
    <row r="38" spans="1:35" x14ac:dyDescent="0.2">
      <c r="A38" s="73"/>
      <c r="B38" s="204"/>
      <c r="AH38" s="191"/>
      <c r="AI38" s="193"/>
    </row>
    <row r="39" spans="1:35" ht="20.85" customHeight="1" x14ac:dyDescent="0.2">
      <c r="A39" s="73"/>
      <c r="B39" s="204"/>
      <c r="C39" s="37">
        <f>DATE(F4,H4,1)</f>
        <v>44075</v>
      </c>
      <c r="D39" s="37">
        <f t="shared" ref="D39:AG39" si="11">C20+1</f>
        <v>44076</v>
      </c>
      <c r="E39" s="37">
        <f t="shared" si="11"/>
        <v>44077</v>
      </c>
      <c r="F39" s="37">
        <f t="shared" si="11"/>
        <v>44078</v>
      </c>
      <c r="G39" s="37">
        <f t="shared" si="11"/>
        <v>44079</v>
      </c>
      <c r="H39" s="37">
        <f t="shared" si="11"/>
        <v>44080</v>
      </c>
      <c r="I39" s="37">
        <f t="shared" si="11"/>
        <v>44081</v>
      </c>
      <c r="J39" s="37">
        <f t="shared" si="11"/>
        <v>44082</v>
      </c>
      <c r="K39" s="37">
        <f t="shared" si="11"/>
        <v>44083</v>
      </c>
      <c r="L39" s="37">
        <f t="shared" si="11"/>
        <v>44084</v>
      </c>
      <c r="M39" s="37">
        <f t="shared" si="11"/>
        <v>44085</v>
      </c>
      <c r="N39" s="37">
        <f t="shared" si="11"/>
        <v>44086</v>
      </c>
      <c r="O39" s="37">
        <f t="shared" si="11"/>
        <v>44087</v>
      </c>
      <c r="P39" s="37">
        <f t="shared" si="11"/>
        <v>44088</v>
      </c>
      <c r="Q39" s="37">
        <f t="shared" si="11"/>
        <v>44089</v>
      </c>
      <c r="R39" s="37">
        <f t="shared" si="11"/>
        <v>44090</v>
      </c>
      <c r="S39" s="37">
        <f t="shared" si="11"/>
        <v>44091</v>
      </c>
      <c r="T39" s="37">
        <f t="shared" si="11"/>
        <v>44092</v>
      </c>
      <c r="U39" s="37">
        <f t="shared" si="11"/>
        <v>44093</v>
      </c>
      <c r="V39" s="37">
        <f t="shared" si="11"/>
        <v>44094</v>
      </c>
      <c r="W39" s="37">
        <f t="shared" si="11"/>
        <v>44095</v>
      </c>
      <c r="X39" s="37">
        <f t="shared" si="11"/>
        <v>44096</v>
      </c>
      <c r="Y39" s="37">
        <f t="shared" si="11"/>
        <v>44097</v>
      </c>
      <c r="Z39" s="37">
        <f t="shared" si="11"/>
        <v>44098</v>
      </c>
      <c r="AA39" s="37">
        <f t="shared" si="11"/>
        <v>44099</v>
      </c>
      <c r="AB39" s="37">
        <f t="shared" si="11"/>
        <v>44100</v>
      </c>
      <c r="AC39" s="37">
        <f t="shared" si="11"/>
        <v>44101</v>
      </c>
      <c r="AD39" s="37">
        <f t="shared" si="11"/>
        <v>44102</v>
      </c>
      <c r="AE39" s="37">
        <f t="shared" si="11"/>
        <v>44103</v>
      </c>
      <c r="AF39" s="37">
        <f t="shared" si="11"/>
        <v>44104</v>
      </c>
      <c r="AG39" s="37">
        <f t="shared" si="11"/>
        <v>44105</v>
      </c>
      <c r="AH39" s="191"/>
      <c r="AI39" s="193"/>
    </row>
    <row r="40" spans="1:35" ht="20.85" customHeight="1" x14ac:dyDescent="0.2">
      <c r="A40" s="41" t="s">
        <v>41</v>
      </c>
      <c r="B40" s="203"/>
      <c r="C40" s="107">
        <f>DATE(F4,H4,1)</f>
        <v>44075</v>
      </c>
      <c r="D40" s="108">
        <f>C40+1</f>
        <v>44076</v>
      </c>
      <c r="E40" s="108">
        <f t="shared" ref="E40:AD40" si="12">D40+1</f>
        <v>44077</v>
      </c>
      <c r="F40" s="108">
        <f t="shared" si="12"/>
        <v>44078</v>
      </c>
      <c r="G40" s="108">
        <f t="shared" si="12"/>
        <v>44079</v>
      </c>
      <c r="H40" s="108">
        <f t="shared" si="12"/>
        <v>44080</v>
      </c>
      <c r="I40" s="108">
        <f t="shared" si="12"/>
        <v>44081</v>
      </c>
      <c r="J40" s="108">
        <f t="shared" si="12"/>
        <v>44082</v>
      </c>
      <c r="K40" s="108">
        <f t="shared" si="12"/>
        <v>44083</v>
      </c>
      <c r="L40" s="108">
        <f t="shared" si="12"/>
        <v>44084</v>
      </c>
      <c r="M40" s="108">
        <f t="shared" si="12"/>
        <v>44085</v>
      </c>
      <c r="N40" s="108">
        <f t="shared" si="12"/>
        <v>44086</v>
      </c>
      <c r="O40" s="108">
        <f t="shared" si="12"/>
        <v>44087</v>
      </c>
      <c r="P40" s="108">
        <f t="shared" si="12"/>
        <v>44088</v>
      </c>
      <c r="Q40" s="108">
        <f t="shared" si="12"/>
        <v>44089</v>
      </c>
      <c r="R40" s="108">
        <f t="shared" si="12"/>
        <v>44090</v>
      </c>
      <c r="S40" s="108">
        <f t="shared" si="12"/>
        <v>44091</v>
      </c>
      <c r="T40" s="108">
        <f t="shared" si="12"/>
        <v>44092</v>
      </c>
      <c r="U40" s="108">
        <f t="shared" si="12"/>
        <v>44093</v>
      </c>
      <c r="V40" s="108">
        <f t="shared" si="12"/>
        <v>44094</v>
      </c>
      <c r="W40" s="108">
        <f t="shared" si="12"/>
        <v>44095</v>
      </c>
      <c r="X40" s="108">
        <f t="shared" si="12"/>
        <v>44096</v>
      </c>
      <c r="Y40" s="108">
        <f t="shared" si="12"/>
        <v>44097</v>
      </c>
      <c r="Z40" s="108">
        <f t="shared" si="12"/>
        <v>44098</v>
      </c>
      <c r="AA40" s="108">
        <f t="shared" si="12"/>
        <v>44099</v>
      </c>
      <c r="AB40" s="108">
        <f t="shared" si="12"/>
        <v>44100</v>
      </c>
      <c r="AC40" s="108">
        <f t="shared" si="12"/>
        <v>44101</v>
      </c>
      <c r="AD40" s="108">
        <f t="shared" si="12"/>
        <v>44102</v>
      </c>
      <c r="AE40" s="99">
        <f>IF(AD40="","",IF(MONTH(AD40+1)=MONTH(AD40),AD40+1,""))</f>
        <v>44103</v>
      </c>
      <c r="AF40" s="99">
        <f t="shared" ref="AF40:AG40" si="13">IF(AE40="","",IF(MONTH(AE40+1)=MONTH(AE40),AE40+1,""))</f>
        <v>44104</v>
      </c>
      <c r="AG40" s="99" t="str">
        <f t="shared" si="13"/>
        <v/>
      </c>
      <c r="AH40" s="190"/>
      <c r="AI40" s="193"/>
    </row>
    <row r="41" spans="1:35" ht="24.95" customHeight="1" x14ac:dyDescent="0.2">
      <c r="A41" s="97" t="s">
        <v>3</v>
      </c>
      <c r="B41" s="182"/>
      <c r="C41" s="265"/>
      <c r="D41" s="102"/>
      <c r="E41" s="102"/>
      <c r="F41" s="102"/>
      <c r="G41" s="102"/>
      <c r="H41" s="102"/>
      <c r="I41" s="102"/>
      <c r="J41" s="102"/>
      <c r="K41" s="102"/>
      <c r="L41" s="102"/>
      <c r="M41" s="102"/>
      <c r="N41" s="102"/>
      <c r="O41" s="102"/>
      <c r="P41" s="102"/>
      <c r="Q41" s="102"/>
      <c r="R41" s="102"/>
      <c r="S41" s="102"/>
      <c r="T41" s="102"/>
      <c r="U41" s="102"/>
      <c r="V41" s="102"/>
      <c r="W41" s="102"/>
      <c r="X41" s="102"/>
      <c r="Y41" s="102"/>
      <c r="Z41" s="102"/>
      <c r="AA41" s="102"/>
      <c r="AB41" s="102"/>
      <c r="AC41" s="102"/>
      <c r="AD41" s="102"/>
      <c r="AE41" s="102"/>
      <c r="AF41" s="102"/>
      <c r="AG41" s="102"/>
      <c r="AH41" s="194">
        <f>SUM(C41:AG41)</f>
        <v>0</v>
      </c>
      <c r="AI41" s="193"/>
    </row>
    <row r="42" spans="1:35" ht="24.95" customHeight="1" x14ac:dyDescent="0.2">
      <c r="A42" s="97" t="s">
        <v>56</v>
      </c>
      <c r="B42" s="182"/>
      <c r="C42" s="265"/>
      <c r="D42" s="102"/>
      <c r="E42" s="102"/>
      <c r="F42" s="102"/>
      <c r="G42" s="102"/>
      <c r="H42" s="102"/>
      <c r="I42" s="102"/>
      <c r="J42" s="102"/>
      <c r="K42" s="102"/>
      <c r="L42" s="102"/>
      <c r="M42" s="102"/>
      <c r="N42" s="102"/>
      <c r="O42" s="102"/>
      <c r="P42" s="102"/>
      <c r="Q42" s="102"/>
      <c r="R42" s="102"/>
      <c r="S42" s="102"/>
      <c r="T42" s="102"/>
      <c r="U42" s="102"/>
      <c r="V42" s="102"/>
      <c r="W42" s="102"/>
      <c r="X42" s="102"/>
      <c r="Y42" s="102"/>
      <c r="Z42" s="102"/>
      <c r="AA42" s="102"/>
      <c r="AB42" s="102"/>
      <c r="AC42" s="102"/>
      <c r="AD42" s="102"/>
      <c r="AE42" s="102"/>
      <c r="AF42" s="102"/>
      <c r="AG42" s="102"/>
      <c r="AH42" s="194">
        <f t="shared" ref="AH42:AH44" si="14">SUM(C42:AG42)</f>
        <v>0</v>
      </c>
      <c r="AI42" s="193"/>
    </row>
    <row r="43" spans="1:35" ht="24.95" customHeight="1" x14ac:dyDescent="0.2">
      <c r="A43" s="97" t="s">
        <v>59</v>
      </c>
      <c r="B43" s="182"/>
      <c r="C43" s="265">
        <v>-1</v>
      </c>
      <c r="D43" s="102"/>
      <c r="E43" s="102"/>
      <c r="F43" s="102"/>
      <c r="G43" s="102"/>
      <c r="H43" s="102"/>
      <c r="I43" s="102"/>
      <c r="J43" s="102"/>
      <c r="K43" s="102"/>
      <c r="L43" s="102"/>
      <c r="M43" s="102"/>
      <c r="N43" s="102"/>
      <c r="O43" s="102"/>
      <c r="P43" s="102"/>
      <c r="Q43" s="102"/>
      <c r="R43" s="102"/>
      <c r="S43" s="102"/>
      <c r="T43" s="102"/>
      <c r="U43" s="102"/>
      <c r="V43" s="102"/>
      <c r="W43" s="102"/>
      <c r="X43" s="102"/>
      <c r="Y43" s="102"/>
      <c r="Z43" s="102"/>
      <c r="AA43" s="102"/>
      <c r="AB43" s="102"/>
      <c r="AC43" s="102"/>
      <c r="AD43" s="102"/>
      <c r="AE43" s="102"/>
      <c r="AF43" s="102"/>
      <c r="AG43" s="102"/>
      <c r="AH43" s="194">
        <f t="shared" si="14"/>
        <v>-1</v>
      </c>
      <c r="AI43" s="193"/>
    </row>
    <row r="44" spans="1:35" ht="24.75" customHeight="1" x14ac:dyDescent="0.2">
      <c r="A44" s="97" t="s">
        <v>63</v>
      </c>
      <c r="B44" s="326"/>
      <c r="C44" s="513"/>
      <c r="D44" s="322"/>
      <c r="E44" s="322"/>
      <c r="F44" s="322"/>
      <c r="G44" s="322"/>
      <c r="H44" s="322"/>
      <c r="I44" s="322"/>
      <c r="J44" s="322"/>
      <c r="K44" s="322"/>
      <c r="L44" s="322"/>
      <c r="M44" s="322"/>
      <c r="N44" s="322"/>
      <c r="O44" s="322"/>
      <c r="P44" s="322"/>
      <c r="Q44" s="322"/>
      <c r="R44" s="322"/>
      <c r="S44" s="322"/>
      <c r="T44" s="322"/>
      <c r="U44" s="322"/>
      <c r="V44" s="322"/>
      <c r="W44" s="322"/>
      <c r="X44" s="322"/>
      <c r="Y44" s="322"/>
      <c r="Z44" s="322"/>
      <c r="AA44" s="322"/>
      <c r="AB44" s="322"/>
      <c r="AC44" s="322"/>
      <c r="AD44" s="322"/>
      <c r="AE44" s="322"/>
      <c r="AF44" s="322"/>
      <c r="AG44" s="322"/>
      <c r="AH44" s="195">
        <f t="shared" si="14"/>
        <v>0</v>
      </c>
      <c r="AI44" s="193"/>
    </row>
    <row r="45" spans="1:35" ht="12" customHeight="1" x14ac:dyDescent="0.2">
      <c r="A45" s="40"/>
      <c r="B45" s="203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190"/>
      <c r="AI45" s="193"/>
    </row>
    <row r="46" spans="1:35" x14ac:dyDescent="0.2">
      <c r="A46" s="73"/>
      <c r="B46" s="204"/>
      <c r="P46" s="1"/>
      <c r="Q46" s="1"/>
      <c r="R46" s="1"/>
      <c r="S46" s="1"/>
      <c r="AH46" s="191"/>
      <c r="AI46" s="193"/>
    </row>
    <row r="47" spans="1:35" x14ac:dyDescent="0.2">
      <c r="A47" s="73"/>
      <c r="B47" s="204"/>
      <c r="C47" s="103" t="s">
        <v>1</v>
      </c>
      <c r="D47" s="103"/>
      <c r="E47" s="103"/>
      <c r="AH47" s="191"/>
      <c r="AI47" s="193"/>
    </row>
    <row r="48" spans="1:35" ht="12.75" customHeight="1" x14ac:dyDescent="0.2">
      <c r="A48" s="73"/>
      <c r="B48" s="204"/>
    </row>
    <row r="49" spans="1:35" s="243" customFormat="1" ht="20.85" customHeight="1" x14ac:dyDescent="0.2">
      <c r="A49" s="73"/>
      <c r="C49" s="37">
        <f>DATE(F4,H4,1)</f>
        <v>44075</v>
      </c>
      <c r="D49" s="37">
        <f t="shared" ref="D49:AG49" si="15">C49+1</f>
        <v>44076</v>
      </c>
      <c r="E49" s="37">
        <f t="shared" si="15"/>
        <v>44077</v>
      </c>
      <c r="F49" s="37">
        <f t="shared" si="15"/>
        <v>44078</v>
      </c>
      <c r="G49" s="37">
        <f t="shared" si="15"/>
        <v>44079</v>
      </c>
      <c r="H49" s="37">
        <f t="shared" si="15"/>
        <v>44080</v>
      </c>
      <c r="I49" s="37">
        <f t="shared" si="15"/>
        <v>44081</v>
      </c>
      <c r="J49" s="37">
        <f t="shared" si="15"/>
        <v>44082</v>
      </c>
      <c r="K49" s="37">
        <f t="shared" si="15"/>
        <v>44083</v>
      </c>
      <c r="L49" s="37">
        <f t="shared" si="15"/>
        <v>44084</v>
      </c>
      <c r="M49" s="37">
        <f t="shared" si="15"/>
        <v>44085</v>
      </c>
      <c r="N49" s="37">
        <f t="shared" si="15"/>
        <v>44086</v>
      </c>
      <c r="O49" s="37">
        <f t="shared" si="15"/>
        <v>44087</v>
      </c>
      <c r="P49" s="37">
        <f t="shared" si="15"/>
        <v>44088</v>
      </c>
      <c r="Q49" s="37">
        <f t="shared" si="15"/>
        <v>44089</v>
      </c>
      <c r="R49" s="37">
        <f t="shared" si="15"/>
        <v>44090</v>
      </c>
      <c r="S49" s="37">
        <f t="shared" si="15"/>
        <v>44091</v>
      </c>
      <c r="T49" s="37">
        <f t="shared" si="15"/>
        <v>44092</v>
      </c>
      <c r="U49" s="37">
        <f t="shared" si="15"/>
        <v>44093</v>
      </c>
      <c r="V49" s="37">
        <f t="shared" si="15"/>
        <v>44094</v>
      </c>
      <c r="W49" s="37">
        <f t="shared" si="15"/>
        <v>44095</v>
      </c>
      <c r="X49" s="37">
        <f t="shared" si="15"/>
        <v>44096</v>
      </c>
      <c r="Y49" s="37">
        <f t="shared" si="15"/>
        <v>44097</v>
      </c>
      <c r="Z49" s="37">
        <f t="shared" si="15"/>
        <v>44098</v>
      </c>
      <c r="AA49" s="37">
        <f t="shared" si="15"/>
        <v>44099</v>
      </c>
      <c r="AB49" s="37">
        <f t="shared" si="15"/>
        <v>44100</v>
      </c>
      <c r="AC49" s="37">
        <f t="shared" si="15"/>
        <v>44101</v>
      </c>
      <c r="AD49" s="37">
        <f t="shared" si="15"/>
        <v>44102</v>
      </c>
      <c r="AE49" s="37">
        <f t="shared" si="15"/>
        <v>44103</v>
      </c>
      <c r="AF49" s="37">
        <f t="shared" si="15"/>
        <v>44104</v>
      </c>
      <c r="AG49" s="37">
        <f t="shared" si="15"/>
        <v>44105</v>
      </c>
      <c r="AH49" s="193"/>
      <c r="AI49" s="193"/>
    </row>
    <row r="50" spans="1:35" ht="20.85" customHeight="1" x14ac:dyDescent="0.2">
      <c r="A50" s="41" t="s">
        <v>41</v>
      </c>
      <c r="B50" s="203"/>
      <c r="C50" s="107">
        <f>DATE(F4,H4,1)</f>
        <v>44075</v>
      </c>
      <c r="D50" s="108">
        <f>C50+1</f>
        <v>44076</v>
      </c>
      <c r="E50" s="108">
        <f t="shared" ref="E50:AD50" si="16">D50+1</f>
        <v>44077</v>
      </c>
      <c r="F50" s="108">
        <f t="shared" si="16"/>
        <v>44078</v>
      </c>
      <c r="G50" s="108">
        <f t="shared" si="16"/>
        <v>44079</v>
      </c>
      <c r="H50" s="108">
        <f t="shared" si="16"/>
        <v>44080</v>
      </c>
      <c r="I50" s="108">
        <f t="shared" si="16"/>
        <v>44081</v>
      </c>
      <c r="J50" s="108">
        <f t="shared" si="16"/>
        <v>44082</v>
      </c>
      <c r="K50" s="108">
        <f t="shared" si="16"/>
        <v>44083</v>
      </c>
      <c r="L50" s="108">
        <f t="shared" si="16"/>
        <v>44084</v>
      </c>
      <c r="M50" s="108">
        <f t="shared" si="16"/>
        <v>44085</v>
      </c>
      <c r="N50" s="108">
        <f t="shared" si="16"/>
        <v>44086</v>
      </c>
      <c r="O50" s="108">
        <f t="shared" si="16"/>
        <v>44087</v>
      </c>
      <c r="P50" s="108">
        <f t="shared" si="16"/>
        <v>44088</v>
      </c>
      <c r="Q50" s="108">
        <f t="shared" si="16"/>
        <v>44089</v>
      </c>
      <c r="R50" s="108">
        <f t="shared" si="16"/>
        <v>44090</v>
      </c>
      <c r="S50" s="108">
        <f t="shared" si="16"/>
        <v>44091</v>
      </c>
      <c r="T50" s="108">
        <f t="shared" si="16"/>
        <v>44092</v>
      </c>
      <c r="U50" s="108">
        <f t="shared" si="16"/>
        <v>44093</v>
      </c>
      <c r="V50" s="108">
        <f t="shared" si="16"/>
        <v>44094</v>
      </c>
      <c r="W50" s="108">
        <f t="shared" si="16"/>
        <v>44095</v>
      </c>
      <c r="X50" s="108">
        <f t="shared" si="16"/>
        <v>44096</v>
      </c>
      <c r="Y50" s="108">
        <f t="shared" si="16"/>
        <v>44097</v>
      </c>
      <c r="Z50" s="108">
        <f t="shared" si="16"/>
        <v>44098</v>
      </c>
      <c r="AA50" s="108">
        <f t="shared" si="16"/>
        <v>44099</v>
      </c>
      <c r="AB50" s="108">
        <f t="shared" si="16"/>
        <v>44100</v>
      </c>
      <c r="AC50" s="108">
        <f t="shared" si="16"/>
        <v>44101</v>
      </c>
      <c r="AD50" s="108">
        <f t="shared" si="16"/>
        <v>44102</v>
      </c>
      <c r="AE50" s="99">
        <f>IF(AD50="","",IF(MONTH(AD50+1)=MONTH(AD50),AD50+1,""))</f>
        <v>44103</v>
      </c>
      <c r="AF50" s="99">
        <f t="shared" ref="AF50:AG50" si="17">IF(AE50="","",IF(MONTH(AE50+1)=MONTH(AE50),AE50+1,""))</f>
        <v>44104</v>
      </c>
      <c r="AG50" s="99" t="str">
        <f t="shared" si="17"/>
        <v/>
      </c>
      <c r="AH50" s="190"/>
      <c r="AI50" s="192"/>
    </row>
    <row r="51" spans="1:35" ht="24.95" customHeight="1" x14ac:dyDescent="0.2">
      <c r="A51" s="97" t="s">
        <v>3</v>
      </c>
      <c r="B51" s="182">
        <f>SUM('08'!AI51)</f>
        <v>9</v>
      </c>
      <c r="C51" s="127"/>
      <c r="D51" s="125"/>
      <c r="E51" s="125"/>
      <c r="F51" s="125"/>
      <c r="G51" s="125"/>
      <c r="H51" s="125"/>
      <c r="I51" s="125"/>
      <c r="J51" s="125"/>
      <c r="K51" s="105"/>
      <c r="L51" s="125"/>
      <c r="M51" s="125"/>
      <c r="N51" s="125"/>
      <c r="O51" s="125"/>
      <c r="P51" s="125"/>
      <c r="Q51" s="125"/>
      <c r="R51" s="105"/>
      <c r="S51" s="105"/>
      <c r="T51" s="105"/>
      <c r="U51" s="105"/>
      <c r="V51" s="105"/>
      <c r="W51" s="105"/>
      <c r="X51" s="298"/>
      <c r="Y51" s="529"/>
      <c r="Z51" s="529"/>
      <c r="AA51" s="529"/>
      <c r="AB51" s="125"/>
      <c r="AC51" s="125"/>
      <c r="AD51" s="125"/>
      <c r="AE51" s="125"/>
      <c r="AF51" s="125"/>
      <c r="AG51" s="125"/>
      <c r="AH51" s="194">
        <f>SUM(C51:AG51)</f>
        <v>0</v>
      </c>
      <c r="AI51" s="334">
        <f>SUM(B51-AH51)</f>
        <v>9</v>
      </c>
    </row>
    <row r="52" spans="1:35" ht="24.95" customHeight="1" x14ac:dyDescent="0.2">
      <c r="A52" s="97" t="s">
        <v>56</v>
      </c>
      <c r="B52" s="182">
        <f>SUM('08'!AI52)</f>
        <v>10</v>
      </c>
      <c r="C52" s="126">
        <v>1</v>
      </c>
      <c r="D52" s="275"/>
      <c r="E52" s="275"/>
      <c r="F52" s="275"/>
      <c r="G52" s="275"/>
      <c r="H52" s="275"/>
      <c r="I52" s="300"/>
      <c r="J52" s="300"/>
      <c r="K52" s="300"/>
      <c r="L52" s="300"/>
      <c r="M52" s="300"/>
      <c r="N52" s="300"/>
      <c r="O52" s="300"/>
      <c r="P52" s="524">
        <v>1</v>
      </c>
      <c r="Q52" s="300"/>
      <c r="R52" s="275"/>
      <c r="S52" s="275"/>
      <c r="T52" s="275"/>
      <c r="U52" s="275"/>
      <c r="V52" s="275"/>
      <c r="W52" s="300"/>
      <c r="X52" s="300"/>
      <c r="Y52" s="275"/>
      <c r="Z52" s="275"/>
      <c r="AA52" s="275"/>
      <c r="AB52" s="275"/>
      <c r="AC52" s="275"/>
      <c r="AD52" s="300"/>
      <c r="AE52" s="300"/>
      <c r="AF52" s="531"/>
      <c r="AG52" s="125"/>
      <c r="AH52" s="194">
        <f t="shared" ref="AH52:AH54" si="18">SUM(C52:AG52)</f>
        <v>2</v>
      </c>
      <c r="AI52" s="334">
        <f t="shared" ref="AI52:AI54" si="19">SUM(B52-AH52)</f>
        <v>8</v>
      </c>
    </row>
    <row r="53" spans="1:35" ht="24.75" customHeight="1" x14ac:dyDescent="0.2">
      <c r="A53" s="97" t="s">
        <v>59</v>
      </c>
      <c r="B53" s="182">
        <f>SUM('08'!AI53)</f>
        <v>10</v>
      </c>
      <c r="C53" s="519"/>
      <c r="D53" s="520"/>
      <c r="E53" s="520"/>
      <c r="F53" s="521"/>
      <c r="G53" s="293"/>
      <c r="H53" s="275"/>
      <c r="I53" s="293"/>
      <c r="J53" s="293"/>
      <c r="K53" s="275"/>
      <c r="L53" s="275"/>
      <c r="M53" s="293"/>
      <c r="N53" s="293"/>
      <c r="O53" s="275"/>
      <c r="P53" s="293"/>
      <c r="Q53" s="298"/>
      <c r="R53" s="275"/>
      <c r="S53" s="275"/>
      <c r="T53" s="287">
        <v>1</v>
      </c>
      <c r="U53" s="293"/>
      <c r="V53" s="275"/>
      <c r="W53" s="293"/>
      <c r="X53" s="298"/>
      <c r="Y53" s="275"/>
      <c r="Z53" s="275"/>
      <c r="AA53" s="293"/>
      <c r="AB53" s="293"/>
      <c r="AC53" s="275"/>
      <c r="AD53" s="532"/>
      <c r="AE53" s="532"/>
      <c r="AF53" s="126"/>
      <c r="AG53" s="125"/>
      <c r="AH53" s="194">
        <f t="shared" si="18"/>
        <v>1</v>
      </c>
      <c r="AI53" s="334">
        <f t="shared" si="19"/>
        <v>9</v>
      </c>
    </row>
    <row r="54" spans="1:35" ht="24.75" customHeight="1" x14ac:dyDescent="0.2">
      <c r="A54" s="97" t="s">
        <v>63</v>
      </c>
      <c r="B54" s="182">
        <f>SUM('08'!AI54)</f>
        <v>1</v>
      </c>
      <c r="C54" s="514">
        <v>1</v>
      </c>
      <c r="D54" s="349"/>
      <c r="E54" s="324"/>
      <c r="F54" s="347"/>
      <c r="G54" s="347"/>
      <c r="H54" s="349"/>
      <c r="I54" s="347"/>
      <c r="J54" s="347"/>
      <c r="K54" s="349"/>
      <c r="L54" s="350"/>
      <c r="M54" s="336"/>
      <c r="N54" s="336"/>
      <c r="O54" s="350"/>
      <c r="P54" s="336"/>
      <c r="Q54" s="351"/>
      <c r="R54" s="352"/>
      <c r="S54" s="353"/>
      <c r="T54" s="357">
        <v>1</v>
      </c>
      <c r="U54" s="354"/>
      <c r="V54" s="355"/>
      <c r="W54" s="336"/>
      <c r="X54" s="351"/>
      <c r="Y54" s="353"/>
      <c r="Z54" s="350"/>
      <c r="AA54" s="336"/>
      <c r="AB54" s="336"/>
      <c r="AC54" s="350"/>
      <c r="AD54" s="533"/>
      <c r="AE54" s="533"/>
      <c r="AF54" s="356"/>
      <c r="AG54" s="338"/>
      <c r="AH54" s="195">
        <f t="shared" si="18"/>
        <v>2</v>
      </c>
      <c r="AI54" s="334">
        <f t="shared" si="19"/>
        <v>-1</v>
      </c>
    </row>
    <row r="55" spans="1:35" x14ac:dyDescent="0.2">
      <c r="A55" s="2"/>
      <c r="B55" s="2"/>
      <c r="C55" s="94"/>
      <c r="D55" s="94"/>
      <c r="E55" s="94"/>
      <c r="F55" s="94"/>
      <c r="G55" s="94"/>
      <c r="H55" s="94"/>
      <c r="I55" s="94"/>
      <c r="J55" s="94"/>
      <c r="K55" s="94"/>
      <c r="L55" s="94"/>
      <c r="M55" s="94"/>
      <c r="N55" s="94"/>
      <c r="O55" s="94"/>
      <c r="P55" s="94"/>
      <c r="Q55" s="94"/>
      <c r="R55" s="94"/>
      <c r="S55" s="94"/>
      <c r="T55" s="94"/>
      <c r="U55" s="94"/>
      <c r="V55" s="94"/>
      <c r="W55" s="94"/>
      <c r="X55" s="94"/>
      <c r="Y55" s="94"/>
      <c r="Z55" s="94"/>
      <c r="AA55" s="94"/>
      <c r="AB55" s="94"/>
      <c r="AC55" s="94"/>
      <c r="AD55" s="94"/>
      <c r="AE55" s="94"/>
      <c r="AF55" s="94"/>
      <c r="AG55" s="94"/>
      <c r="AH55" s="94"/>
      <c r="AI55" s="94"/>
    </row>
    <row r="56" spans="1:35" s="243" customFormat="1" x14ac:dyDescent="0.2">
      <c r="A56" s="343"/>
      <c r="B56" s="343"/>
      <c r="C56" s="346"/>
      <c r="D56" s="346"/>
      <c r="E56" s="346"/>
      <c r="F56" s="346"/>
      <c r="G56" s="346"/>
      <c r="H56" s="346"/>
      <c r="I56" s="346"/>
      <c r="J56" s="346"/>
      <c r="K56" s="346"/>
      <c r="L56" s="346"/>
      <c r="M56" s="346"/>
      <c r="N56" s="346"/>
      <c r="O56" s="346"/>
      <c r="P56" s="346"/>
      <c r="Q56" s="346"/>
      <c r="R56" s="346"/>
      <c r="S56" s="346"/>
      <c r="T56" s="346"/>
      <c r="U56" s="346"/>
      <c r="V56" s="346"/>
      <c r="W56" s="346"/>
      <c r="X56" s="346"/>
      <c r="Y56" s="346"/>
      <c r="Z56" s="346"/>
      <c r="AA56" s="346"/>
      <c r="AB56" s="346"/>
      <c r="AC56" s="346"/>
      <c r="AD56" s="346"/>
      <c r="AE56" s="346"/>
      <c r="AF56" s="346"/>
      <c r="AG56" s="346"/>
      <c r="AH56" s="343"/>
      <c r="AI56" s="343"/>
    </row>
    <row r="57" spans="1:35" x14ac:dyDescent="0.2">
      <c r="D57" s="343"/>
      <c r="E57" s="343"/>
      <c r="F57" s="343"/>
      <c r="G57" s="343"/>
      <c r="H57" s="343"/>
      <c r="I57" s="343"/>
      <c r="J57" s="343"/>
      <c r="K57" s="343"/>
      <c r="L57" s="343"/>
      <c r="M57" s="343"/>
      <c r="N57" s="343"/>
      <c r="O57" s="343"/>
      <c r="P57" s="343"/>
      <c r="Q57" s="343"/>
      <c r="R57" s="343"/>
      <c r="S57" s="343"/>
      <c r="T57" s="343"/>
      <c r="U57" s="343"/>
      <c r="V57" s="343"/>
      <c r="W57" s="343"/>
      <c r="X57" s="343"/>
      <c r="Y57" s="343"/>
      <c r="Z57" s="343"/>
      <c r="AA57" s="343"/>
      <c r="AB57" s="343"/>
      <c r="AC57" s="343"/>
      <c r="AD57" s="343"/>
      <c r="AE57" s="343"/>
      <c r="AF57" s="343"/>
      <c r="AG57" s="343"/>
      <c r="AH57" s="343"/>
    </row>
    <row r="58" spans="1:35" x14ac:dyDescent="0.2">
      <c r="A58" s="343" t="s">
        <v>5</v>
      </c>
      <c r="B58" s="343"/>
      <c r="C58" s="10"/>
      <c r="H58" s="530"/>
      <c r="I58" s="8" t="s">
        <v>118</v>
      </c>
    </row>
    <row r="59" spans="1:35" x14ac:dyDescent="0.2">
      <c r="A59" t="s">
        <v>4</v>
      </c>
      <c r="C59" s="4"/>
    </row>
    <row r="60" spans="1:35" x14ac:dyDescent="0.2">
      <c r="A60" t="s">
        <v>6</v>
      </c>
      <c r="C60" s="5"/>
    </row>
  </sheetData>
  <mergeCells count="5">
    <mergeCell ref="F3:G3"/>
    <mergeCell ref="H3:J3"/>
    <mergeCell ref="F4:G4"/>
    <mergeCell ref="H4:J4"/>
    <mergeCell ref="M4:S5"/>
  </mergeCells>
  <conditionalFormatting sqref="C8:AG15">
    <cfRule type="expression" dxfId="28" priority="7" stopIfTrue="1">
      <formula>COUNTIF(fériés,C$8)=1</formula>
    </cfRule>
    <cfRule type="expression" dxfId="27" priority="8" stopIfTrue="1">
      <formula>OR(WEEKDAY(C$8)=7,WEEKDAY(C$8)=1)</formula>
    </cfRule>
  </conditionalFormatting>
  <conditionalFormatting sqref="C21:AG28">
    <cfRule type="expression" dxfId="26" priority="5" stopIfTrue="1">
      <formula>COUNTIF(fériés,C$8)=1</formula>
    </cfRule>
    <cfRule type="expression" dxfId="25" priority="6" stopIfTrue="1">
      <formula>OR(WEEKDAY(C$8)=7,WEEKDAY(C$8)=1)</formula>
    </cfRule>
  </conditionalFormatting>
  <conditionalFormatting sqref="C40:AG44 C50:AG54">
    <cfRule type="expression" dxfId="24" priority="3">
      <formula>COUNTIF(fériés,C$40)=1</formula>
    </cfRule>
    <cfRule type="expression" dxfId="23" priority="4">
      <formula>OR(WEEKDAY(C$40)=7,WEEKDAY(C$40)=1)</formula>
    </cfRule>
  </conditionalFormatting>
  <dataValidations count="2">
    <dataValidation type="list" allowBlank="1" showInputMessage="1" showErrorMessage="1" sqref="F4:G4" xr:uid="{00000000-0002-0000-1000-000000000000}">
      <formula1>"2013,2014,2015,2016,2017,2018,2019,2020,2021,2023,2024,2025"</formula1>
    </dataValidation>
    <dataValidation type="list" allowBlank="1" showInputMessage="1" showErrorMessage="1" sqref="H4:J4" xr:uid="{00000000-0002-0000-1000-000001000000}">
      <formula1>"1,2,3,4,5,6,7,8,9,10,11,12"</formula1>
    </dataValidation>
  </dataValidations>
  <pageMargins left="0" right="0" top="0.19685039370078741" bottom="0.19685039370078741" header="0.51181102362204722" footer="0.51181102362204722"/>
  <pageSetup paperSize="9" orientation="landscape" r:id="rId1"/>
  <headerFooter alignWithMargins="0"/>
  <legacy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H47"/>
  <sheetViews>
    <sheetView workbookViewId="0">
      <selection sqref="A1:C4"/>
    </sheetView>
  </sheetViews>
  <sheetFormatPr baseColWidth="10" defaultRowHeight="12.75" x14ac:dyDescent="0.2"/>
  <cols>
    <col min="1" max="1" width="14.7109375" customWidth="1"/>
    <col min="2" max="2" width="8.5703125" customWidth="1"/>
    <col min="3" max="3" width="9.7109375" customWidth="1"/>
    <col min="4" max="4" width="10.7109375" customWidth="1"/>
    <col min="5" max="5" width="14.7109375" customWidth="1"/>
    <col min="6" max="6" width="14.140625" customWidth="1"/>
    <col min="7" max="7" width="12.7109375" customWidth="1"/>
    <col min="8" max="8" width="14.7109375" customWidth="1"/>
    <col min="9" max="9" width="17.42578125" customWidth="1"/>
    <col min="10" max="11" width="14.7109375" customWidth="1"/>
  </cols>
  <sheetData>
    <row r="1" spans="1:33" x14ac:dyDescent="0.2">
      <c r="A1" s="27"/>
      <c r="B1" s="27"/>
    </row>
    <row r="2" spans="1:33" x14ac:dyDescent="0.2">
      <c r="A2" s="27"/>
      <c r="B2" s="27"/>
    </row>
    <row r="3" spans="1:33" x14ac:dyDescent="0.2">
      <c r="A3" s="27"/>
      <c r="B3" s="27"/>
    </row>
    <row r="5" spans="1:33" ht="30" customHeight="1" x14ac:dyDescent="0.2">
      <c r="A5" s="28"/>
      <c r="B5" s="28"/>
      <c r="C5" s="28"/>
      <c r="D5" s="28"/>
      <c r="E5" s="544" t="s">
        <v>49</v>
      </c>
      <c r="F5" s="544"/>
      <c r="G5" s="48">
        <v>2020</v>
      </c>
      <c r="H5" s="28"/>
      <c r="I5" s="28"/>
      <c r="J5" s="28"/>
      <c r="K5" s="28"/>
    </row>
    <row r="7" spans="1:33" ht="15" x14ac:dyDescent="0.25">
      <c r="A7" s="166" t="s">
        <v>26</v>
      </c>
      <c r="B7" s="166" t="s">
        <v>7</v>
      </c>
      <c r="C7" s="167" t="s">
        <v>8</v>
      </c>
      <c r="D7" s="168" t="s">
        <v>9</v>
      </c>
      <c r="E7" s="543" t="s">
        <v>1</v>
      </c>
      <c r="F7" s="543"/>
      <c r="G7" s="543"/>
      <c r="H7" s="543"/>
      <c r="I7" s="543"/>
      <c r="J7" s="543"/>
      <c r="K7" s="543"/>
    </row>
    <row r="8" spans="1:33" ht="15" x14ac:dyDescent="0.2">
      <c r="A8" s="169" t="s">
        <v>25</v>
      </c>
      <c r="B8" s="169" t="s">
        <v>28</v>
      </c>
      <c r="C8" s="246" t="s">
        <v>10</v>
      </c>
      <c r="D8" s="247"/>
      <c r="E8" s="391" t="s">
        <v>5</v>
      </c>
      <c r="F8" s="392" t="s">
        <v>11</v>
      </c>
      <c r="G8" s="393" t="s">
        <v>12</v>
      </c>
      <c r="H8" s="391" t="s">
        <v>13</v>
      </c>
      <c r="I8" s="391" t="s">
        <v>14</v>
      </c>
      <c r="J8" s="391" t="s">
        <v>19</v>
      </c>
      <c r="K8" s="394" t="s">
        <v>15</v>
      </c>
      <c r="L8" s="95"/>
      <c r="M8" s="95"/>
      <c r="N8" s="95"/>
      <c r="O8" s="95"/>
      <c r="P8" s="95"/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95"/>
      <c r="AF8" s="95"/>
      <c r="AG8" s="95"/>
    </row>
    <row r="9" spans="1:33" ht="15" x14ac:dyDescent="0.2">
      <c r="A9" s="169" t="s">
        <v>61</v>
      </c>
      <c r="B9" s="169" t="s">
        <v>27</v>
      </c>
      <c r="C9" s="248"/>
      <c r="D9" s="246"/>
      <c r="E9" s="153"/>
      <c r="F9" s="395"/>
      <c r="G9" s="74" t="s">
        <v>16</v>
      </c>
      <c r="H9" s="153" t="s">
        <v>17</v>
      </c>
      <c r="I9" s="153" t="s">
        <v>18</v>
      </c>
      <c r="J9" s="153" t="s">
        <v>18</v>
      </c>
      <c r="K9" s="396"/>
      <c r="L9" s="95"/>
      <c r="M9" s="95"/>
      <c r="N9" s="95"/>
      <c r="O9" s="95"/>
      <c r="P9" s="95"/>
      <c r="Q9" s="95"/>
      <c r="R9" s="95"/>
      <c r="S9" s="95"/>
      <c r="T9" s="95"/>
      <c r="U9" s="95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</row>
    <row r="10" spans="1:33" x14ac:dyDescent="0.2">
      <c r="A10" s="170"/>
      <c r="B10" s="170"/>
      <c r="C10" s="251"/>
      <c r="D10" s="252"/>
      <c r="E10" s="154"/>
      <c r="F10" s="397"/>
      <c r="G10" s="75"/>
      <c r="H10" s="154"/>
      <c r="I10" s="154"/>
      <c r="J10" s="154"/>
      <c r="K10" s="398"/>
      <c r="L10" s="95"/>
      <c r="M10" s="95"/>
      <c r="N10" s="95"/>
      <c r="O10" s="95"/>
      <c r="P10" s="95"/>
      <c r="Q10" s="95"/>
      <c r="R10" s="95"/>
      <c r="S10" s="95"/>
      <c r="T10" s="95"/>
      <c r="U10" s="95"/>
      <c r="V10" s="95"/>
      <c r="W10" s="95"/>
      <c r="X10" s="95"/>
      <c r="Y10" s="95"/>
      <c r="Z10" s="95"/>
      <c r="AA10" s="95"/>
      <c r="AB10" s="95"/>
      <c r="AC10" s="95"/>
      <c r="AD10" s="95"/>
      <c r="AE10" s="95"/>
      <c r="AF10" s="95"/>
      <c r="AG10" s="95"/>
    </row>
    <row r="11" spans="1:33" ht="24.95" customHeight="1" x14ac:dyDescent="0.2">
      <c r="A11" s="381" t="s">
        <v>61</v>
      </c>
      <c r="B11" s="52" t="s">
        <v>20</v>
      </c>
      <c r="C11" s="383">
        <f>SUM('09'!AH9)</f>
        <v>0</v>
      </c>
      <c r="D11" s="526"/>
      <c r="E11" s="258"/>
      <c r="F11" s="389" t="s">
        <v>24</v>
      </c>
      <c r="G11" s="228"/>
      <c r="H11" s="228"/>
      <c r="I11" s="266"/>
      <c r="J11" s="228"/>
      <c r="K11" s="273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  <c r="Y11" s="95"/>
      <c r="Z11" s="95"/>
      <c r="AA11" s="95"/>
      <c r="AB11" s="95"/>
      <c r="AC11" s="95"/>
      <c r="AD11" s="95"/>
      <c r="AE11" s="95"/>
      <c r="AF11" s="95"/>
      <c r="AG11" s="95"/>
    </row>
    <row r="12" spans="1:33" ht="5.0999999999999996" customHeight="1" x14ac:dyDescent="0.2">
      <c r="A12" s="6"/>
      <c r="B12" s="52"/>
      <c r="C12" s="384"/>
      <c r="D12" s="527"/>
      <c r="E12" s="261"/>
      <c r="F12" s="389"/>
      <c r="G12" s="240"/>
      <c r="H12" s="240"/>
      <c r="I12" s="121"/>
      <c r="J12" s="240"/>
      <c r="K12" s="240"/>
      <c r="L12" s="95"/>
      <c r="M12" s="95"/>
      <c r="N12" s="95"/>
      <c r="O12" s="95"/>
      <c r="P12" s="95"/>
      <c r="Q12" s="95"/>
      <c r="R12" s="95"/>
      <c r="S12" s="95"/>
      <c r="T12" s="95"/>
      <c r="U12" s="95"/>
      <c r="V12" s="95"/>
      <c r="W12" s="95"/>
      <c r="X12" s="95"/>
      <c r="Y12" s="95"/>
      <c r="Z12" s="95"/>
      <c r="AA12" s="95"/>
      <c r="AB12" s="95"/>
      <c r="AC12" s="95"/>
      <c r="AD12" s="95"/>
      <c r="AE12" s="95"/>
      <c r="AF12" s="95"/>
      <c r="AG12" s="95"/>
    </row>
    <row r="13" spans="1:33" ht="24.95" customHeight="1" x14ac:dyDescent="0.2">
      <c r="A13" s="381" t="s">
        <v>0</v>
      </c>
      <c r="B13" s="52" t="s">
        <v>20</v>
      </c>
      <c r="C13" s="383">
        <f>SUM('09'!AH10)</f>
        <v>0</v>
      </c>
      <c r="D13" s="526"/>
      <c r="E13" s="262"/>
      <c r="F13" s="389" t="s">
        <v>24</v>
      </c>
      <c r="G13" s="228"/>
      <c r="H13" s="228"/>
      <c r="I13" s="259"/>
      <c r="J13" s="228"/>
      <c r="K13" s="228"/>
      <c r="L13" s="95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5"/>
      <c r="AC13" s="95"/>
      <c r="AD13" s="95"/>
      <c r="AE13" s="95"/>
      <c r="AF13" s="95"/>
      <c r="AG13" s="95"/>
    </row>
    <row r="14" spans="1:33" ht="5.0999999999999996" customHeight="1" x14ac:dyDescent="0.2">
      <c r="A14" s="6"/>
      <c r="B14" s="2"/>
      <c r="C14" s="40"/>
      <c r="D14" s="528"/>
      <c r="E14" s="263"/>
      <c r="F14" s="390"/>
      <c r="G14" s="94"/>
      <c r="H14" s="94"/>
      <c r="I14" s="234"/>
      <c r="J14" s="240"/>
      <c r="K14" s="240"/>
      <c r="L14" s="95"/>
      <c r="M14" s="95"/>
      <c r="N14" s="95"/>
      <c r="O14" s="95"/>
      <c r="P14" s="95"/>
      <c r="Q14" s="95"/>
      <c r="R14" s="95"/>
      <c r="S14" s="95"/>
      <c r="T14" s="95"/>
      <c r="U14" s="95"/>
      <c r="V14" s="95"/>
      <c r="W14" s="95"/>
      <c r="X14" s="95"/>
      <c r="Y14" s="95"/>
      <c r="Z14" s="95"/>
      <c r="AA14" s="95"/>
      <c r="AB14" s="95"/>
      <c r="AC14" s="95"/>
      <c r="AD14" s="95"/>
      <c r="AE14" s="95"/>
      <c r="AF14" s="95"/>
      <c r="AG14" s="95"/>
    </row>
    <row r="15" spans="1:33" ht="24.95" customHeight="1" x14ac:dyDescent="0.2">
      <c r="A15" s="381" t="s">
        <v>57</v>
      </c>
      <c r="B15" s="52" t="s">
        <v>20</v>
      </c>
      <c r="C15" s="383">
        <f>SUM('09'!AH11)</f>
        <v>0</v>
      </c>
      <c r="D15" s="526"/>
      <c r="E15" s="267"/>
      <c r="F15" s="389" t="s">
        <v>24</v>
      </c>
      <c r="G15" s="228"/>
      <c r="H15" s="228"/>
      <c r="I15" s="259"/>
      <c r="J15" s="228"/>
      <c r="K15" s="228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95"/>
    </row>
    <row r="16" spans="1:33" ht="5.0999999999999996" customHeight="1" x14ac:dyDescent="0.2">
      <c r="A16" s="2"/>
      <c r="B16" s="2"/>
      <c r="C16" s="40"/>
      <c r="D16" s="528"/>
      <c r="E16" s="133"/>
      <c r="F16" s="390"/>
      <c r="G16" s="2"/>
      <c r="H16" s="2"/>
      <c r="I16" s="130"/>
      <c r="J16" s="50"/>
      <c r="K16" s="50"/>
    </row>
    <row r="17" spans="1:32" ht="24.75" customHeight="1" x14ac:dyDescent="0.2">
      <c r="A17" s="6" t="s">
        <v>46</v>
      </c>
      <c r="B17" s="52" t="s">
        <v>20</v>
      </c>
      <c r="C17" s="385">
        <f>SUM('09'!AH12)</f>
        <v>0</v>
      </c>
      <c r="D17" s="528"/>
      <c r="E17" s="133"/>
      <c r="F17" s="389" t="s">
        <v>24</v>
      </c>
      <c r="G17" s="2"/>
      <c r="H17" s="2"/>
      <c r="I17" s="68"/>
      <c r="J17" s="50"/>
      <c r="K17" s="50"/>
    </row>
    <row r="18" spans="1:32" ht="5.0999999999999996" customHeight="1" x14ac:dyDescent="0.2">
      <c r="A18" s="2"/>
      <c r="B18" s="2"/>
      <c r="C18" s="386"/>
      <c r="D18" s="528"/>
      <c r="E18" s="133"/>
      <c r="F18" s="390"/>
      <c r="G18" s="2"/>
      <c r="H18" s="2"/>
      <c r="I18" s="130"/>
      <c r="J18" s="50"/>
      <c r="K18" s="50"/>
    </row>
    <row r="19" spans="1:32" ht="24.95" customHeight="1" x14ac:dyDescent="0.2">
      <c r="A19" s="6" t="s">
        <v>60</v>
      </c>
      <c r="B19" s="52" t="s">
        <v>20</v>
      </c>
      <c r="C19" s="387">
        <f>SUM('09'!AH13)</f>
        <v>0</v>
      </c>
      <c r="D19" s="528">
        <v>1100</v>
      </c>
      <c r="E19" s="133"/>
      <c r="F19" s="389" t="s">
        <v>24</v>
      </c>
      <c r="G19" s="2"/>
      <c r="H19" s="2"/>
      <c r="I19" s="445" t="s">
        <v>107</v>
      </c>
      <c r="J19" s="47"/>
      <c r="K19" s="523" t="s">
        <v>116</v>
      </c>
    </row>
    <row r="20" spans="1:32" ht="5.0999999999999996" customHeight="1" x14ac:dyDescent="0.2">
      <c r="A20" s="6"/>
      <c r="B20" s="52"/>
      <c r="C20" s="384"/>
      <c r="D20" s="527"/>
      <c r="E20" s="134"/>
      <c r="F20" s="389"/>
      <c r="G20" s="50"/>
      <c r="H20" s="50"/>
      <c r="I20" s="56"/>
      <c r="J20" s="50"/>
      <c r="K20" s="50"/>
    </row>
    <row r="21" spans="1:32" ht="24.95" customHeight="1" x14ac:dyDescent="0.2">
      <c r="A21" s="6" t="s">
        <v>62</v>
      </c>
      <c r="B21" s="52" t="s">
        <v>20</v>
      </c>
      <c r="C21" s="384">
        <f>SUM('09'!AH14)</f>
        <v>0</v>
      </c>
      <c r="D21" s="527">
        <v>800</v>
      </c>
      <c r="E21" s="285"/>
      <c r="F21" s="389" t="s">
        <v>24</v>
      </c>
      <c r="G21" s="240"/>
      <c r="H21" s="240"/>
      <c r="I21" s="111" t="s">
        <v>106</v>
      </c>
      <c r="J21" s="240"/>
      <c r="K21" s="290" t="s">
        <v>115</v>
      </c>
      <c r="L21" s="95"/>
      <c r="M21" s="95"/>
      <c r="N21" s="95"/>
      <c r="O21" s="95"/>
      <c r="P21" s="95"/>
      <c r="Q21" s="95"/>
      <c r="R21" s="95"/>
      <c r="S21" s="95"/>
      <c r="T21" s="95"/>
      <c r="U21" s="95"/>
      <c r="V21" s="95"/>
      <c r="W21" s="95"/>
      <c r="X21" s="95"/>
      <c r="Y21" s="95"/>
      <c r="Z21" s="95"/>
      <c r="AA21" s="95"/>
      <c r="AB21" s="95"/>
      <c r="AC21" s="95"/>
      <c r="AD21" s="95"/>
      <c r="AE21" s="95"/>
      <c r="AF21" s="95"/>
    </row>
    <row r="22" spans="1:32" ht="5.0999999999999996" customHeight="1" x14ac:dyDescent="0.2">
      <c r="A22" s="382"/>
      <c r="B22" s="52"/>
      <c r="C22" s="384"/>
      <c r="D22" s="527"/>
      <c r="E22" s="261"/>
      <c r="F22" s="389"/>
      <c r="G22" s="240"/>
      <c r="H22" s="240"/>
      <c r="I22" s="121"/>
      <c r="J22" s="240"/>
      <c r="K22" s="240"/>
      <c r="L22" s="95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</row>
    <row r="23" spans="1:32" ht="24.95" customHeight="1" x14ac:dyDescent="0.2">
      <c r="A23" s="6" t="s">
        <v>3</v>
      </c>
      <c r="B23" s="52" t="s">
        <v>20</v>
      </c>
      <c r="C23" s="383">
        <f>SUM('09'!AH41)</f>
        <v>0</v>
      </c>
      <c r="D23" s="526"/>
      <c r="E23" s="262"/>
      <c r="F23" s="389" t="s">
        <v>24</v>
      </c>
      <c r="G23" s="228"/>
      <c r="H23" s="228"/>
      <c r="I23" s="266"/>
      <c r="J23" s="228"/>
      <c r="K23" s="228" t="s">
        <v>119</v>
      </c>
      <c r="L23" s="95"/>
      <c r="M23" s="95"/>
      <c r="N23" s="95"/>
      <c r="O23" s="95"/>
      <c r="P23" s="95"/>
      <c r="Q23" s="95"/>
      <c r="R23" s="95"/>
      <c r="S23" s="95"/>
      <c r="T23" s="95"/>
      <c r="U23" s="95"/>
      <c r="V23" s="95"/>
      <c r="W23" s="95"/>
      <c r="X23" s="95"/>
      <c r="Y23" s="95"/>
      <c r="Z23" s="95"/>
      <c r="AA23" s="95"/>
      <c r="AB23" s="95"/>
      <c r="AC23" s="95"/>
      <c r="AD23" s="95"/>
      <c r="AE23" s="95"/>
      <c r="AF23" s="95"/>
    </row>
    <row r="24" spans="1:32" ht="5.0999999999999996" customHeight="1" x14ac:dyDescent="0.2">
      <c r="A24" s="227"/>
      <c r="B24" s="52"/>
      <c r="C24" s="384"/>
      <c r="D24" s="527"/>
      <c r="E24" s="261"/>
      <c r="F24" s="389"/>
      <c r="G24" s="240"/>
      <c r="H24" s="240"/>
      <c r="I24" s="121"/>
      <c r="J24" s="240"/>
      <c r="K24" s="240"/>
      <c r="L24" s="95"/>
      <c r="M24" s="95"/>
      <c r="N24" s="95"/>
      <c r="O24" s="95"/>
      <c r="P24" s="95"/>
      <c r="Q24" s="95"/>
      <c r="R24" s="95"/>
      <c r="S24" s="95"/>
      <c r="T24" s="95"/>
      <c r="U24" s="95"/>
      <c r="V24" s="95"/>
      <c r="W24" s="95"/>
      <c r="X24" s="95"/>
      <c r="Y24" s="95"/>
      <c r="Z24" s="95"/>
      <c r="AA24" s="95"/>
      <c r="AB24" s="95"/>
      <c r="AC24" s="95"/>
      <c r="AD24" s="95"/>
      <c r="AE24" s="95"/>
      <c r="AF24" s="95"/>
    </row>
    <row r="25" spans="1:32" ht="24.75" customHeight="1" x14ac:dyDescent="0.2">
      <c r="A25" s="6" t="s">
        <v>56</v>
      </c>
      <c r="B25" s="52" t="s">
        <v>20</v>
      </c>
      <c r="C25" s="384">
        <f>SUM('09'!AH42)</f>
        <v>0</v>
      </c>
      <c r="D25" s="527"/>
      <c r="E25" s="261"/>
      <c r="F25" s="389" t="s">
        <v>24</v>
      </c>
      <c r="G25" s="240"/>
      <c r="H25" s="240"/>
      <c r="I25" s="518"/>
      <c r="J25" s="240"/>
      <c r="K25" s="240">
        <v>30</v>
      </c>
      <c r="L25" s="95"/>
      <c r="M25" s="95"/>
      <c r="N25" s="95"/>
      <c r="O25" s="95"/>
      <c r="P25" s="95"/>
      <c r="Q25" s="95"/>
      <c r="R25" s="95"/>
      <c r="S25" s="95"/>
      <c r="T25" s="95"/>
      <c r="U25" s="95"/>
      <c r="V25" s="95"/>
      <c r="W25" s="95"/>
      <c r="X25" s="95"/>
      <c r="Y25" s="95"/>
      <c r="Z25" s="95"/>
      <c r="AA25" s="95"/>
      <c r="AB25" s="95"/>
      <c r="AC25" s="95"/>
      <c r="AD25" s="95"/>
      <c r="AE25" s="95"/>
      <c r="AF25" s="95"/>
    </row>
    <row r="26" spans="1:32" ht="5.0999999999999996" customHeight="1" x14ac:dyDescent="0.2">
      <c r="A26" s="46"/>
      <c r="B26" s="52"/>
      <c r="C26" s="384"/>
      <c r="D26" s="527"/>
      <c r="E26" s="261"/>
      <c r="F26" s="389"/>
      <c r="G26" s="240"/>
      <c r="H26" s="240"/>
      <c r="I26" s="121"/>
      <c r="J26" s="240"/>
      <c r="K26" s="240"/>
      <c r="L26" s="95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  <c r="Z26" s="95"/>
      <c r="AA26" s="95"/>
      <c r="AB26" s="95"/>
      <c r="AC26" s="95"/>
      <c r="AD26" s="95"/>
      <c r="AE26" s="95"/>
      <c r="AF26" s="95"/>
    </row>
    <row r="27" spans="1:32" s="7" customFormat="1" ht="24.95" customHeight="1" x14ac:dyDescent="0.2">
      <c r="A27" s="6" t="s">
        <v>59</v>
      </c>
      <c r="B27" s="53" t="s">
        <v>20</v>
      </c>
      <c r="C27" s="388">
        <f>SUM('09'!AH43)</f>
        <v>-1</v>
      </c>
      <c r="D27" s="525">
        <v>350</v>
      </c>
      <c r="E27" s="403" t="s">
        <v>108</v>
      </c>
      <c r="F27" s="389" t="s">
        <v>24</v>
      </c>
      <c r="G27" s="228"/>
      <c r="H27" s="280"/>
      <c r="I27" s="266">
        <v>44042</v>
      </c>
      <c r="J27" s="228"/>
      <c r="K27" s="273" t="s">
        <v>121</v>
      </c>
      <c r="L27" s="281"/>
      <c r="M27" s="281"/>
      <c r="N27" s="281"/>
      <c r="O27" s="281"/>
      <c r="P27" s="281"/>
      <c r="Q27" s="281"/>
      <c r="R27" s="281"/>
      <c r="S27" s="281"/>
      <c r="T27" s="281"/>
      <c r="U27" s="281"/>
      <c r="V27" s="281"/>
      <c r="W27" s="281"/>
      <c r="X27" s="281"/>
      <c r="Y27" s="281"/>
      <c r="Z27" s="281"/>
      <c r="AA27" s="281"/>
      <c r="AB27" s="281"/>
      <c r="AC27" s="281"/>
      <c r="AD27" s="281"/>
      <c r="AE27" s="281"/>
      <c r="AF27" s="281"/>
    </row>
    <row r="28" spans="1:32" ht="5.0999999999999996" customHeight="1" x14ac:dyDescent="0.2">
      <c r="A28" s="6"/>
      <c r="B28" s="53"/>
      <c r="C28" s="384"/>
      <c r="D28" s="527"/>
      <c r="E28" s="262"/>
      <c r="F28" s="389"/>
      <c r="G28" s="228"/>
      <c r="H28" s="280"/>
      <c r="I28" s="266"/>
      <c r="J28" s="240"/>
      <c r="K28" s="240"/>
      <c r="L28" s="95"/>
      <c r="M28" s="95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95"/>
      <c r="Y28" s="95"/>
      <c r="Z28" s="95"/>
      <c r="AA28" s="95"/>
      <c r="AB28" s="95"/>
      <c r="AC28" s="95"/>
      <c r="AD28" s="95"/>
      <c r="AE28" s="95"/>
      <c r="AF28" s="95"/>
    </row>
    <row r="29" spans="1:32" ht="24.95" customHeight="1" x14ac:dyDescent="0.2">
      <c r="A29" s="381" t="s">
        <v>63</v>
      </c>
      <c r="B29" s="52" t="s">
        <v>20</v>
      </c>
      <c r="C29" s="388">
        <f>SUM('09'!AH44)</f>
        <v>0</v>
      </c>
      <c r="D29" s="525">
        <v>600</v>
      </c>
      <c r="E29" s="57"/>
      <c r="F29" s="389" t="s">
        <v>24</v>
      </c>
      <c r="G29" s="47"/>
      <c r="H29" s="171"/>
      <c r="I29" s="67">
        <v>44075</v>
      </c>
      <c r="J29" s="50"/>
      <c r="K29" s="50" t="s">
        <v>120</v>
      </c>
    </row>
    <row r="30" spans="1:32" ht="5.0999999999999996" customHeight="1" x14ac:dyDescent="0.2">
      <c r="A30" s="2"/>
      <c r="B30" s="53"/>
      <c r="C30" s="49"/>
      <c r="D30" s="527"/>
      <c r="E30" s="50"/>
      <c r="F30" s="54"/>
      <c r="G30" s="50"/>
      <c r="H30" s="50"/>
      <c r="I30" s="229"/>
      <c r="J30" s="50"/>
      <c r="K30" s="50"/>
    </row>
    <row r="31" spans="1:32" ht="24.95" customHeight="1" x14ac:dyDescent="0.2">
      <c r="A31" s="132"/>
      <c r="B31" s="53"/>
      <c r="C31" s="49"/>
      <c r="D31" s="527"/>
      <c r="E31" s="50"/>
      <c r="F31" s="54"/>
      <c r="G31" s="142"/>
      <c r="H31" s="50"/>
      <c r="I31" s="230"/>
      <c r="J31" s="50"/>
      <c r="K31" s="50"/>
    </row>
    <row r="32" spans="1:32" ht="5.0999999999999996" customHeight="1" x14ac:dyDescent="0.2">
      <c r="A32" s="6"/>
      <c r="B32" s="52"/>
      <c r="C32" s="49"/>
      <c r="D32" s="6"/>
      <c r="E32" s="50"/>
      <c r="F32" s="140"/>
      <c r="G32" s="50"/>
      <c r="H32" s="141"/>
      <c r="I32" s="229"/>
      <c r="J32" s="50"/>
      <c r="K32" s="50"/>
    </row>
    <row r="33" spans="1:34" ht="24.95" customHeight="1" x14ac:dyDescent="0.25">
      <c r="A33" s="46"/>
      <c r="B33" s="52"/>
      <c r="C33" s="49"/>
      <c r="D33" s="6"/>
      <c r="E33" s="135"/>
      <c r="F33" s="143"/>
      <c r="G33" s="144"/>
      <c r="H33" s="135"/>
      <c r="I33" s="138"/>
      <c r="J33" s="50"/>
      <c r="K33" s="50"/>
    </row>
    <row r="34" spans="1:34" ht="4.5" customHeight="1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9"/>
    </row>
    <row r="35" spans="1:34" ht="28.5" customHeight="1" x14ac:dyDescent="0.2">
      <c r="A35" s="8"/>
    </row>
    <row r="40" spans="1:34" x14ac:dyDescent="0.2">
      <c r="C40" s="95"/>
      <c r="D40" s="95"/>
      <c r="E40" s="95"/>
      <c r="F40" s="95"/>
      <c r="G40" s="95"/>
      <c r="H40" s="95"/>
      <c r="I40" s="95"/>
      <c r="J40" s="95"/>
      <c r="K40" s="95"/>
      <c r="L40" s="95"/>
      <c r="M40" s="95"/>
      <c r="N40" s="95"/>
      <c r="O40" s="95"/>
      <c r="P40" s="95"/>
      <c r="Q40" s="95"/>
      <c r="R40" s="95"/>
      <c r="S40" s="95"/>
      <c r="T40" s="95"/>
      <c r="U40" s="95"/>
      <c r="V40" s="95"/>
      <c r="W40" s="95"/>
      <c r="X40" s="95"/>
      <c r="Y40" s="95"/>
      <c r="Z40" s="95"/>
      <c r="AA40" s="95"/>
      <c r="AB40" s="95"/>
      <c r="AC40" s="95"/>
      <c r="AD40" s="95"/>
      <c r="AE40" s="95"/>
      <c r="AF40" s="95"/>
      <c r="AG40" s="95"/>
    </row>
    <row r="41" spans="1:34" x14ac:dyDescent="0.2">
      <c r="C41" s="95"/>
      <c r="D41" s="95"/>
      <c r="E41" s="95"/>
      <c r="F41" s="95"/>
      <c r="G41" s="95"/>
      <c r="H41" s="95"/>
      <c r="I41" s="95"/>
      <c r="J41" s="95"/>
      <c r="K41" s="95"/>
      <c r="L41" s="95"/>
      <c r="M41" s="95"/>
      <c r="N41" s="95"/>
      <c r="O41" s="95"/>
      <c r="P41" s="95"/>
      <c r="Q41" s="95"/>
      <c r="R41" s="95"/>
      <c r="S41" s="95"/>
      <c r="T41" s="95"/>
      <c r="U41" s="95"/>
      <c r="V41" s="95"/>
      <c r="W41" s="95"/>
      <c r="X41" s="95"/>
      <c r="Y41" s="95"/>
      <c r="Z41" s="95"/>
      <c r="AA41" s="95"/>
      <c r="AB41" s="95"/>
      <c r="AC41" s="95"/>
      <c r="AD41" s="95"/>
      <c r="AE41" s="95"/>
      <c r="AF41" s="95"/>
      <c r="AG41" s="95"/>
    </row>
    <row r="46" spans="1:34" x14ac:dyDescent="0.2">
      <c r="A46" s="243"/>
      <c r="C46" s="95"/>
      <c r="D46" s="95"/>
      <c r="E46" s="95"/>
      <c r="F46" s="95"/>
      <c r="G46" s="95"/>
      <c r="H46" s="95"/>
      <c r="I46" s="95"/>
      <c r="J46" s="95"/>
      <c r="K46" s="95"/>
      <c r="L46" s="95"/>
      <c r="M46" s="95"/>
      <c r="N46" s="95"/>
      <c r="O46" s="95"/>
      <c r="P46" s="95"/>
      <c r="Q46" s="95"/>
      <c r="R46" s="95"/>
      <c r="S46" s="95"/>
      <c r="T46" s="95"/>
      <c r="U46" s="95"/>
      <c r="V46" s="95"/>
      <c r="W46" s="95"/>
      <c r="X46" s="95"/>
      <c r="Y46" s="95"/>
      <c r="Z46" s="95"/>
      <c r="AA46" s="95"/>
      <c r="AB46" s="95"/>
      <c r="AC46" s="95"/>
      <c r="AD46" s="95"/>
      <c r="AE46" s="95"/>
      <c r="AF46" s="95"/>
      <c r="AG46" s="95"/>
    </row>
    <row r="47" spans="1:34" x14ac:dyDescent="0.2">
      <c r="A47" s="343"/>
      <c r="B47" s="343"/>
      <c r="C47" s="343"/>
      <c r="D47" s="343"/>
      <c r="E47" s="343"/>
      <c r="F47" s="343"/>
      <c r="G47" s="343"/>
      <c r="H47" s="343"/>
      <c r="I47" s="343"/>
      <c r="J47" s="343"/>
      <c r="K47" s="343"/>
      <c r="L47" s="343"/>
      <c r="M47" s="343"/>
      <c r="N47" s="343"/>
      <c r="O47" s="343"/>
      <c r="P47" s="343"/>
      <c r="Q47" s="343"/>
      <c r="R47" s="343"/>
      <c r="S47" s="343"/>
      <c r="T47" s="343"/>
      <c r="U47" s="343"/>
      <c r="V47" s="343"/>
      <c r="W47" s="343"/>
      <c r="X47" s="343"/>
      <c r="Y47" s="343"/>
      <c r="Z47" s="343"/>
      <c r="AA47" s="343"/>
      <c r="AB47" s="343"/>
      <c r="AC47" s="343"/>
      <c r="AD47" s="343"/>
      <c r="AE47" s="343"/>
      <c r="AF47" s="343"/>
      <c r="AG47" s="343"/>
      <c r="AH47" s="343"/>
    </row>
  </sheetData>
  <mergeCells count="2">
    <mergeCell ref="E5:F5"/>
    <mergeCell ref="E7:K7"/>
  </mergeCells>
  <dataValidations count="2">
    <dataValidation type="list" allowBlank="1" showInputMessage="1" showErrorMessage="1" sqref="G5" xr:uid="{00000000-0002-0000-1100-000000000000}">
      <formula1>"2013,2014,2015,2016,2017,2018,2019,2020,2021,2022,2023,2024,2025"</formula1>
    </dataValidation>
    <dataValidation type="list" allowBlank="1" showInputMessage="1" showErrorMessage="1" sqref="E5" xr:uid="{00000000-0002-0000-1100-000001000000}">
      <formula1>"JANVIER,FEVRIER,MARS,AVRIL,MAI,JUIN,JUILLET,AOUT,SEPTEMBRE,OCTOBRE,NOVEMBRE,DECEMBRE"</formula1>
    </dataValidation>
  </dataValidations>
  <pageMargins left="3.937007874015748E-2" right="3.937007874015748E-2" top="0.35433070866141736" bottom="0.35433070866141736" header="0.31496062992125984" footer="0.31496062992125984"/>
  <pageSetup paperSize="9" orientation="landscape" r:id="rId1"/>
  <legacy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I60"/>
  <sheetViews>
    <sheetView topLeftCell="A28" workbookViewId="0">
      <selection activeCell="Z53" sqref="Z53"/>
    </sheetView>
  </sheetViews>
  <sheetFormatPr baseColWidth="10" defaultRowHeight="12.75" x14ac:dyDescent="0.2"/>
  <cols>
    <col min="1" max="1" width="9.5703125" customWidth="1"/>
    <col min="2" max="33" width="4" customWidth="1"/>
    <col min="34" max="35" width="3.85546875" customWidth="1"/>
  </cols>
  <sheetData>
    <row r="1" spans="1:35" ht="12.75" customHeight="1" x14ac:dyDescent="0.2">
      <c r="A1" t="s">
        <v>5</v>
      </c>
      <c r="C1" s="3"/>
      <c r="E1" s="12"/>
      <c r="F1" s="11"/>
      <c r="G1" s="11"/>
      <c r="H1" s="11"/>
    </row>
    <row r="2" spans="1:35" ht="12.75" customHeight="1" x14ac:dyDescent="0.2">
      <c r="A2" t="s">
        <v>4</v>
      </c>
      <c r="C2" s="4"/>
      <c r="E2" s="13"/>
      <c r="F2" s="11"/>
      <c r="G2" s="11"/>
      <c r="H2" s="11"/>
    </row>
    <row r="3" spans="1:35" ht="12.75" customHeight="1" x14ac:dyDescent="0.2">
      <c r="A3" t="s">
        <v>6</v>
      </c>
      <c r="C3" s="5"/>
      <c r="D3" s="1"/>
      <c r="E3" s="1"/>
      <c r="F3" s="540" t="s">
        <v>39</v>
      </c>
      <c r="G3" s="542"/>
      <c r="H3" s="540" t="s">
        <v>40</v>
      </c>
      <c r="I3" s="540"/>
      <c r="J3" s="540"/>
    </row>
    <row r="4" spans="1:35" ht="12.75" customHeight="1" x14ac:dyDescent="0.2">
      <c r="D4" s="1"/>
      <c r="E4" s="1"/>
      <c r="F4" s="541">
        <v>2020</v>
      </c>
      <c r="G4" s="542"/>
      <c r="H4" s="540">
        <v>10</v>
      </c>
      <c r="I4" s="540"/>
      <c r="J4" s="540"/>
      <c r="M4" s="534" t="str">
        <f>PROPER(TEXT(DATE($F$4,H$4,1),"mmmm"))</f>
        <v>Octobre</v>
      </c>
      <c r="N4" s="535"/>
      <c r="O4" s="535"/>
      <c r="P4" s="535"/>
      <c r="Q4" s="535"/>
      <c r="R4" s="535"/>
      <c r="S4" s="536"/>
      <c r="W4" s="30"/>
    </row>
    <row r="5" spans="1:35" ht="12.75" customHeight="1" x14ac:dyDescent="0.2">
      <c r="D5" s="1"/>
      <c r="E5" s="1"/>
      <c r="F5" s="1"/>
      <c r="G5" s="1"/>
      <c r="H5" s="1"/>
      <c r="I5" s="1"/>
      <c r="J5" s="1"/>
      <c r="M5" s="537"/>
      <c r="N5" s="538"/>
      <c r="O5" s="538"/>
      <c r="P5" s="538"/>
      <c r="Q5" s="538"/>
      <c r="R5" s="538"/>
      <c r="S5" s="539"/>
    </row>
    <row r="6" spans="1:35" ht="12.75" customHeight="1" x14ac:dyDescent="0.2">
      <c r="D6" s="1"/>
      <c r="E6" s="1"/>
      <c r="F6" s="1"/>
      <c r="G6" s="1"/>
      <c r="H6" s="1"/>
      <c r="I6" s="1"/>
      <c r="J6" s="1"/>
    </row>
    <row r="7" spans="1:35" ht="12.75" customHeight="1" x14ac:dyDescent="0.2">
      <c r="C7" s="36">
        <f>DATE(F4,H4,1)</f>
        <v>44105</v>
      </c>
      <c r="D7" s="36">
        <f t="shared" ref="D7:S8" si="0">C7+1</f>
        <v>44106</v>
      </c>
      <c r="E7" s="36">
        <f t="shared" si="0"/>
        <v>44107</v>
      </c>
      <c r="F7" s="36">
        <f>E7+1</f>
        <v>44108</v>
      </c>
      <c r="G7" s="36">
        <f t="shared" ref="G7:V7" si="1">F7+1</f>
        <v>44109</v>
      </c>
      <c r="H7" s="36">
        <f t="shared" si="1"/>
        <v>44110</v>
      </c>
      <c r="I7" s="36">
        <f t="shared" si="1"/>
        <v>44111</v>
      </c>
      <c r="J7" s="36">
        <f t="shared" si="1"/>
        <v>44112</v>
      </c>
      <c r="K7" s="36">
        <f t="shared" si="1"/>
        <v>44113</v>
      </c>
      <c r="L7" s="36">
        <f t="shared" si="1"/>
        <v>44114</v>
      </c>
      <c r="M7" s="36">
        <f t="shared" si="1"/>
        <v>44115</v>
      </c>
      <c r="N7" s="36">
        <f t="shared" si="1"/>
        <v>44116</v>
      </c>
      <c r="O7" s="36">
        <f t="shared" si="1"/>
        <v>44117</v>
      </c>
      <c r="P7" s="36">
        <f t="shared" si="1"/>
        <v>44118</v>
      </c>
      <c r="Q7" s="36">
        <f t="shared" si="1"/>
        <v>44119</v>
      </c>
      <c r="R7" s="36">
        <f t="shared" si="1"/>
        <v>44120</v>
      </c>
      <c r="S7" s="36">
        <f t="shared" si="1"/>
        <v>44121</v>
      </c>
      <c r="T7" s="36">
        <f t="shared" si="1"/>
        <v>44122</v>
      </c>
      <c r="U7" s="36">
        <f t="shared" si="1"/>
        <v>44123</v>
      </c>
      <c r="V7" s="36">
        <f t="shared" si="1"/>
        <v>44124</v>
      </c>
      <c r="W7" s="36">
        <f t="shared" ref="T7:AD8" si="2">V7+1</f>
        <v>44125</v>
      </c>
      <c r="X7" s="36">
        <f t="shared" si="2"/>
        <v>44126</v>
      </c>
      <c r="Y7" s="36">
        <f t="shared" si="2"/>
        <v>44127</v>
      </c>
      <c r="Z7" s="36">
        <f t="shared" si="2"/>
        <v>44128</v>
      </c>
      <c r="AA7" s="36">
        <f t="shared" si="2"/>
        <v>44129</v>
      </c>
      <c r="AB7" s="36">
        <f t="shared" si="2"/>
        <v>44130</v>
      </c>
      <c r="AC7" s="36">
        <f t="shared" si="2"/>
        <v>44131</v>
      </c>
      <c r="AD7" s="36">
        <f t="shared" si="2"/>
        <v>44132</v>
      </c>
      <c r="AE7" s="36">
        <f t="shared" ref="AE7:AG8" si="3">IF(AD7="","",IF(MONTH(AD7+1)=MONTH(AD7),AD7+1,""))</f>
        <v>44133</v>
      </c>
      <c r="AF7" s="36">
        <f t="shared" si="3"/>
        <v>44134</v>
      </c>
      <c r="AG7" s="36">
        <f t="shared" si="3"/>
        <v>44135</v>
      </c>
    </row>
    <row r="8" spans="1:35" ht="24.95" customHeight="1" x14ac:dyDescent="0.2">
      <c r="A8" s="70" t="s">
        <v>41</v>
      </c>
      <c r="B8" s="194"/>
      <c r="C8" s="98">
        <f>DATE(F4,H4,1)</f>
        <v>44105</v>
      </c>
      <c r="D8" s="99">
        <f t="shared" si="0"/>
        <v>44106</v>
      </c>
      <c r="E8" s="99">
        <f t="shared" si="0"/>
        <v>44107</v>
      </c>
      <c r="F8" s="99">
        <f>E8+1</f>
        <v>44108</v>
      </c>
      <c r="G8" s="99">
        <f t="shared" si="0"/>
        <v>44109</v>
      </c>
      <c r="H8" s="99">
        <f t="shared" si="0"/>
        <v>44110</v>
      </c>
      <c r="I8" s="99">
        <f t="shared" si="0"/>
        <v>44111</v>
      </c>
      <c r="J8" s="100">
        <f t="shared" si="0"/>
        <v>44112</v>
      </c>
      <c r="K8" s="99">
        <f t="shared" si="0"/>
        <v>44113</v>
      </c>
      <c r="L8" s="99">
        <f t="shared" si="0"/>
        <v>44114</v>
      </c>
      <c r="M8" s="99">
        <f t="shared" si="0"/>
        <v>44115</v>
      </c>
      <c r="N8" s="99">
        <f t="shared" si="0"/>
        <v>44116</v>
      </c>
      <c r="O8" s="99">
        <f t="shared" si="0"/>
        <v>44117</v>
      </c>
      <c r="P8" s="99">
        <f t="shared" si="0"/>
        <v>44118</v>
      </c>
      <c r="Q8" s="99">
        <f t="shared" si="0"/>
        <v>44119</v>
      </c>
      <c r="R8" s="99">
        <f t="shared" si="0"/>
        <v>44120</v>
      </c>
      <c r="S8" s="99">
        <f t="shared" si="0"/>
        <v>44121</v>
      </c>
      <c r="T8" s="99">
        <f t="shared" si="2"/>
        <v>44122</v>
      </c>
      <c r="U8" s="99">
        <f t="shared" si="2"/>
        <v>44123</v>
      </c>
      <c r="V8" s="99">
        <f t="shared" si="2"/>
        <v>44124</v>
      </c>
      <c r="W8" s="100">
        <f t="shared" si="2"/>
        <v>44125</v>
      </c>
      <c r="X8" s="99">
        <f t="shared" si="2"/>
        <v>44126</v>
      </c>
      <c r="Y8" s="99">
        <f t="shared" si="2"/>
        <v>44127</v>
      </c>
      <c r="Z8" s="99">
        <f t="shared" si="2"/>
        <v>44128</v>
      </c>
      <c r="AA8" s="99">
        <f t="shared" si="2"/>
        <v>44129</v>
      </c>
      <c r="AB8" s="99">
        <f t="shared" si="2"/>
        <v>44130</v>
      </c>
      <c r="AC8" s="99">
        <f t="shared" si="2"/>
        <v>44131</v>
      </c>
      <c r="AD8" s="99">
        <f>AC8+1</f>
        <v>44132</v>
      </c>
      <c r="AE8" s="99">
        <f t="shared" si="3"/>
        <v>44133</v>
      </c>
      <c r="AF8" s="99">
        <f t="shared" si="3"/>
        <v>44134</v>
      </c>
      <c r="AG8" s="99">
        <f t="shared" si="3"/>
        <v>44135</v>
      </c>
      <c r="AH8" s="40"/>
    </row>
    <row r="9" spans="1:35" ht="24.95" customHeight="1" x14ac:dyDescent="0.2">
      <c r="A9" s="93" t="s">
        <v>61</v>
      </c>
      <c r="B9" s="206"/>
      <c r="C9" s="271"/>
      <c r="D9" s="110"/>
      <c r="E9" s="110"/>
      <c r="F9" s="110"/>
      <c r="G9" s="110"/>
      <c r="H9" s="110"/>
      <c r="I9" s="110"/>
      <c r="J9" s="110"/>
      <c r="K9" s="110"/>
      <c r="L9" s="110"/>
      <c r="M9" s="110"/>
      <c r="N9" s="110"/>
      <c r="O9" s="110"/>
      <c r="P9" s="110"/>
      <c r="Q9" s="110"/>
      <c r="R9" s="110"/>
      <c r="S9" s="272"/>
      <c r="T9" s="272"/>
      <c r="U9" s="272"/>
      <c r="V9" s="272"/>
      <c r="W9" s="272"/>
      <c r="X9" s="110"/>
      <c r="Y9" s="110"/>
      <c r="Z9" s="110"/>
      <c r="AA9" s="110"/>
      <c r="AB9" s="110"/>
      <c r="AC9" s="110"/>
      <c r="AD9" s="110"/>
      <c r="AE9" s="110"/>
      <c r="AF9" s="110"/>
      <c r="AG9" s="110"/>
      <c r="AH9" s="178">
        <f>SUM(C9:AG9)</f>
        <v>0</v>
      </c>
      <c r="AI9" s="177"/>
    </row>
    <row r="10" spans="1:35" ht="24.95" customHeight="1" x14ac:dyDescent="0.2">
      <c r="A10" s="97" t="s">
        <v>55</v>
      </c>
      <c r="B10" s="206"/>
      <c r="C10" s="271"/>
      <c r="D10" s="110"/>
      <c r="E10" s="110"/>
      <c r="F10" s="110"/>
      <c r="G10" s="110"/>
      <c r="H10" s="110"/>
      <c r="I10" s="110"/>
      <c r="J10" s="110"/>
      <c r="K10" s="110"/>
      <c r="L10" s="110"/>
      <c r="M10" s="110"/>
      <c r="N10" s="110"/>
      <c r="O10" s="110"/>
      <c r="P10" s="110"/>
      <c r="Q10" s="110"/>
      <c r="R10" s="110"/>
      <c r="S10" s="110"/>
      <c r="T10" s="110"/>
      <c r="U10" s="110"/>
      <c r="V10" s="110"/>
      <c r="W10" s="110"/>
      <c r="X10" s="110"/>
      <c r="Y10" s="110"/>
      <c r="Z10" s="110"/>
      <c r="AA10" s="110"/>
      <c r="AB10" s="110"/>
      <c r="AC10" s="110"/>
      <c r="AD10" s="110"/>
      <c r="AE10" s="110"/>
      <c r="AF10" s="110"/>
      <c r="AG10" s="110"/>
      <c r="AH10" s="178">
        <f t="shared" ref="AH10:AH14" si="4">SUM(C10:AG10)</f>
        <v>0</v>
      </c>
      <c r="AI10" s="177"/>
    </row>
    <row r="11" spans="1:35" ht="24.95" customHeight="1" x14ac:dyDescent="0.2">
      <c r="A11" s="97" t="s">
        <v>57</v>
      </c>
      <c r="B11" s="206"/>
      <c r="C11" s="271"/>
      <c r="D11" s="110"/>
      <c r="E11" s="110"/>
      <c r="F11" s="110"/>
      <c r="G11" s="110"/>
      <c r="H11" s="110"/>
      <c r="I11" s="110"/>
      <c r="J11" s="110"/>
      <c r="K11" s="110"/>
      <c r="L11" s="110"/>
      <c r="M11" s="110"/>
      <c r="N11" s="110"/>
      <c r="O11" s="110"/>
      <c r="P11" s="110"/>
      <c r="Q11" s="110"/>
      <c r="R11" s="110"/>
      <c r="S11" s="110"/>
      <c r="T11" s="110"/>
      <c r="U11" s="110"/>
      <c r="V11" s="110"/>
      <c r="W11" s="110"/>
      <c r="X11" s="110"/>
      <c r="Y11" s="110"/>
      <c r="Z11" s="110"/>
      <c r="AA11" s="110"/>
      <c r="AB11" s="110"/>
      <c r="AC11" s="110"/>
      <c r="AD11" s="110"/>
      <c r="AE11" s="110"/>
      <c r="AF11" s="110"/>
      <c r="AG11" s="110"/>
      <c r="AH11" s="178">
        <f t="shared" si="4"/>
        <v>0</v>
      </c>
      <c r="AI11" s="177"/>
    </row>
    <row r="12" spans="1:35" ht="24.95" customHeight="1" x14ac:dyDescent="0.2">
      <c r="A12" s="93" t="s">
        <v>54</v>
      </c>
      <c r="B12" s="206"/>
      <c r="C12" s="271"/>
      <c r="D12" s="110"/>
      <c r="E12" s="110"/>
      <c r="F12" s="110"/>
      <c r="G12" s="110"/>
      <c r="H12" s="110"/>
      <c r="I12" s="110"/>
      <c r="J12" s="110"/>
      <c r="K12" s="110"/>
      <c r="L12" s="110"/>
      <c r="M12" s="110"/>
      <c r="N12" s="110"/>
      <c r="O12" s="110"/>
      <c r="P12" s="110"/>
      <c r="Q12" s="110"/>
      <c r="R12" s="110"/>
      <c r="S12" s="110"/>
      <c r="T12" s="110"/>
      <c r="U12" s="110"/>
      <c r="V12" s="110"/>
      <c r="W12" s="110"/>
      <c r="X12" s="110"/>
      <c r="Y12" s="110"/>
      <c r="Z12" s="110"/>
      <c r="AA12" s="110"/>
      <c r="AB12" s="110"/>
      <c r="AC12" s="110"/>
      <c r="AD12" s="110"/>
      <c r="AE12" s="110"/>
      <c r="AF12" s="110"/>
      <c r="AG12" s="110"/>
      <c r="AH12" s="178">
        <f t="shared" si="4"/>
        <v>0</v>
      </c>
      <c r="AI12" s="177"/>
    </row>
    <row r="13" spans="1:35" ht="24.95" customHeight="1" x14ac:dyDescent="0.2">
      <c r="A13" s="93" t="s">
        <v>60</v>
      </c>
      <c r="B13" s="206"/>
      <c r="C13" s="271"/>
      <c r="D13" s="110"/>
      <c r="E13" s="110"/>
      <c r="F13" s="110"/>
      <c r="G13" s="110"/>
      <c r="H13" s="110"/>
      <c r="I13" s="110"/>
      <c r="J13" s="110"/>
      <c r="K13" s="110"/>
      <c r="L13" s="110"/>
      <c r="M13" s="110"/>
      <c r="N13" s="110"/>
      <c r="O13" s="110"/>
      <c r="P13" s="110"/>
      <c r="Q13" s="110"/>
      <c r="R13" s="110"/>
      <c r="S13" s="110"/>
      <c r="T13" s="110"/>
      <c r="U13" s="110"/>
      <c r="V13" s="110"/>
      <c r="W13" s="110"/>
      <c r="X13" s="110"/>
      <c r="Y13" s="110"/>
      <c r="Z13" s="110"/>
      <c r="AA13" s="110"/>
      <c r="AB13" s="110"/>
      <c r="AC13" s="110"/>
      <c r="AD13" s="110"/>
      <c r="AE13" s="110"/>
      <c r="AF13" s="110"/>
      <c r="AG13" s="110"/>
      <c r="AH13" s="178">
        <f t="shared" si="4"/>
        <v>0</v>
      </c>
      <c r="AI13" s="177"/>
    </row>
    <row r="14" spans="1:35" ht="24.95" customHeight="1" x14ac:dyDescent="0.2">
      <c r="A14" s="93" t="s">
        <v>62</v>
      </c>
      <c r="B14" s="206"/>
      <c r="C14" s="271"/>
      <c r="D14" s="110"/>
      <c r="E14" s="110"/>
      <c r="F14" s="110"/>
      <c r="G14" s="110"/>
      <c r="H14" s="110"/>
      <c r="I14" s="110"/>
      <c r="J14" s="110"/>
      <c r="K14" s="110"/>
      <c r="L14" s="110"/>
      <c r="M14" s="110"/>
      <c r="N14" s="110"/>
      <c r="O14" s="110"/>
      <c r="P14" s="110"/>
      <c r="Q14" s="110"/>
      <c r="R14" s="110"/>
      <c r="S14" s="110"/>
      <c r="T14" s="110"/>
      <c r="U14" s="110"/>
      <c r="V14" s="110"/>
      <c r="W14" s="110"/>
      <c r="X14" s="110"/>
      <c r="Y14" s="110"/>
      <c r="Z14" s="110"/>
      <c r="AA14" s="110"/>
      <c r="AB14" s="110"/>
      <c r="AC14" s="110"/>
      <c r="AD14" s="110"/>
      <c r="AE14" s="110"/>
      <c r="AF14" s="110"/>
      <c r="AG14" s="110"/>
      <c r="AH14" s="178">
        <f t="shared" si="4"/>
        <v>0</v>
      </c>
      <c r="AI14" s="177"/>
    </row>
    <row r="15" spans="1:35" ht="24.95" customHeight="1" x14ac:dyDescent="0.2">
      <c r="A15" s="71"/>
      <c r="B15" s="206"/>
      <c r="C15" s="271"/>
      <c r="D15" s="110"/>
      <c r="E15" s="110"/>
      <c r="F15" s="110"/>
      <c r="G15" s="110"/>
      <c r="H15" s="110"/>
      <c r="I15" s="110"/>
      <c r="J15" s="110"/>
      <c r="K15" s="110"/>
      <c r="L15" s="110"/>
      <c r="M15" s="110"/>
      <c r="N15" s="110"/>
      <c r="O15" s="110"/>
      <c r="P15" s="110"/>
      <c r="Q15" s="110"/>
      <c r="R15" s="110"/>
      <c r="S15" s="110"/>
      <c r="T15" s="110"/>
      <c r="U15" s="110"/>
      <c r="V15" s="110"/>
      <c r="W15" s="110"/>
      <c r="X15" s="110"/>
      <c r="Y15" s="110"/>
      <c r="Z15" s="110"/>
      <c r="AA15" s="110"/>
      <c r="AB15" s="110"/>
      <c r="AC15" s="110"/>
      <c r="AD15" s="110"/>
      <c r="AE15" s="110"/>
      <c r="AF15" s="110"/>
      <c r="AG15" s="110"/>
      <c r="AH15" s="178"/>
      <c r="AI15" s="177"/>
    </row>
    <row r="16" spans="1:35" ht="12" customHeight="1" x14ac:dyDescent="0.2">
      <c r="A16" s="80"/>
      <c r="B16" s="192"/>
      <c r="C16" s="8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179"/>
      <c r="AI16" s="177"/>
    </row>
    <row r="17" spans="1:35" ht="7.5" customHeight="1" x14ac:dyDescent="0.2">
      <c r="A17" s="73"/>
      <c r="B17" s="193"/>
      <c r="AH17" s="180"/>
      <c r="AI17" s="177"/>
    </row>
    <row r="18" spans="1:35" x14ac:dyDescent="0.2">
      <c r="A18" s="73"/>
      <c r="B18" s="193"/>
      <c r="C18" s="1" t="s">
        <v>1</v>
      </c>
      <c r="D18" s="1"/>
      <c r="E18" s="1"/>
      <c r="F18" s="1" t="s">
        <v>51</v>
      </c>
      <c r="G18" s="1"/>
      <c r="H18" s="1" t="s">
        <v>52</v>
      </c>
      <c r="I18" s="1"/>
      <c r="J18" s="1"/>
      <c r="P18" s="1"/>
      <c r="Q18" s="1"/>
      <c r="R18" s="1"/>
      <c r="S18" s="1"/>
      <c r="AH18" s="180"/>
      <c r="AI18" s="177"/>
    </row>
    <row r="19" spans="1:35" ht="7.5" customHeight="1" x14ac:dyDescent="0.2">
      <c r="A19" s="73"/>
      <c r="B19" s="193"/>
      <c r="AH19" s="180"/>
      <c r="AI19" s="177"/>
    </row>
    <row r="20" spans="1:35" ht="20.25" customHeight="1" x14ac:dyDescent="0.2">
      <c r="A20" s="73"/>
      <c r="B20" s="193"/>
      <c r="C20" s="36">
        <f>DATE(F4,H4,1)</f>
        <v>44105</v>
      </c>
      <c r="D20" s="36">
        <f t="shared" ref="D20:E21" si="5">C20+1</f>
        <v>44106</v>
      </c>
      <c r="E20" s="36">
        <f t="shared" si="5"/>
        <v>44107</v>
      </c>
      <c r="F20" s="36">
        <f>E20+1</f>
        <v>44108</v>
      </c>
      <c r="G20" s="36">
        <f t="shared" ref="G20:V21" si="6">F20+1</f>
        <v>44109</v>
      </c>
      <c r="H20" s="36">
        <f t="shared" si="6"/>
        <v>44110</v>
      </c>
      <c r="I20" s="36">
        <f t="shared" si="6"/>
        <v>44111</v>
      </c>
      <c r="J20" s="36">
        <f t="shared" si="6"/>
        <v>44112</v>
      </c>
      <c r="K20" s="36">
        <f t="shared" si="6"/>
        <v>44113</v>
      </c>
      <c r="L20" s="36">
        <f t="shared" si="6"/>
        <v>44114</v>
      </c>
      <c r="M20" s="36">
        <f t="shared" si="6"/>
        <v>44115</v>
      </c>
      <c r="N20" s="36">
        <f t="shared" si="6"/>
        <v>44116</v>
      </c>
      <c r="O20" s="36">
        <f t="shared" si="6"/>
        <v>44117</v>
      </c>
      <c r="P20" s="36">
        <f t="shared" si="6"/>
        <v>44118</v>
      </c>
      <c r="Q20" s="36">
        <f t="shared" si="6"/>
        <v>44119</v>
      </c>
      <c r="R20" s="36">
        <f t="shared" si="6"/>
        <v>44120</v>
      </c>
      <c r="S20" s="36">
        <f t="shared" si="6"/>
        <v>44121</v>
      </c>
      <c r="T20" s="36">
        <f t="shared" si="6"/>
        <v>44122</v>
      </c>
      <c r="U20" s="36">
        <f t="shared" si="6"/>
        <v>44123</v>
      </c>
      <c r="V20" s="36">
        <f t="shared" si="6"/>
        <v>44124</v>
      </c>
      <c r="W20" s="36">
        <f t="shared" ref="W20:AD21" si="7">V20+1</f>
        <v>44125</v>
      </c>
      <c r="X20" s="36">
        <f t="shared" si="7"/>
        <v>44126</v>
      </c>
      <c r="Y20" s="36">
        <f t="shared" si="7"/>
        <v>44127</v>
      </c>
      <c r="Z20" s="36">
        <f t="shared" si="7"/>
        <v>44128</v>
      </c>
      <c r="AA20" s="36">
        <f t="shared" si="7"/>
        <v>44129</v>
      </c>
      <c r="AB20" s="36">
        <f t="shared" si="7"/>
        <v>44130</v>
      </c>
      <c r="AC20" s="36">
        <f t="shared" si="7"/>
        <v>44131</v>
      </c>
      <c r="AD20" s="36">
        <f t="shared" si="7"/>
        <v>44132</v>
      </c>
      <c r="AE20" s="36">
        <f t="shared" ref="AE20:AG21" si="8">IF(AD20="","",IF(MONTH(AD20+1)=MONTH(AD20),AD20+1,""))</f>
        <v>44133</v>
      </c>
      <c r="AF20" s="36">
        <f t="shared" si="8"/>
        <v>44134</v>
      </c>
      <c r="AG20" s="36">
        <f t="shared" si="8"/>
        <v>44135</v>
      </c>
      <c r="AH20" s="180"/>
      <c r="AI20" s="177"/>
    </row>
    <row r="21" spans="1:35" ht="20.25" customHeight="1" x14ac:dyDescent="0.2">
      <c r="A21" s="70" t="s">
        <v>41</v>
      </c>
      <c r="B21" s="194"/>
      <c r="C21" s="98">
        <f>DATE(F4,H4,1)</f>
        <v>44105</v>
      </c>
      <c r="D21" s="99">
        <f t="shared" si="5"/>
        <v>44106</v>
      </c>
      <c r="E21" s="99">
        <f t="shared" si="5"/>
        <v>44107</v>
      </c>
      <c r="F21" s="99">
        <f>E21+1</f>
        <v>44108</v>
      </c>
      <c r="G21" s="99">
        <f t="shared" si="6"/>
        <v>44109</v>
      </c>
      <c r="H21" s="99">
        <f t="shared" si="6"/>
        <v>44110</v>
      </c>
      <c r="I21" s="99">
        <f t="shared" si="6"/>
        <v>44111</v>
      </c>
      <c r="J21" s="100">
        <f t="shared" si="6"/>
        <v>44112</v>
      </c>
      <c r="K21" s="99">
        <f t="shared" si="6"/>
        <v>44113</v>
      </c>
      <c r="L21" s="99">
        <f t="shared" si="6"/>
        <v>44114</v>
      </c>
      <c r="M21" s="99">
        <f t="shared" si="6"/>
        <v>44115</v>
      </c>
      <c r="N21" s="99">
        <f t="shared" si="6"/>
        <v>44116</v>
      </c>
      <c r="O21" s="99">
        <f t="shared" si="6"/>
        <v>44117</v>
      </c>
      <c r="P21" s="99">
        <f t="shared" si="6"/>
        <v>44118</v>
      </c>
      <c r="Q21" s="99">
        <f t="shared" si="6"/>
        <v>44119</v>
      </c>
      <c r="R21" s="99">
        <f t="shared" si="6"/>
        <v>44120</v>
      </c>
      <c r="S21" s="99">
        <f t="shared" si="6"/>
        <v>44121</v>
      </c>
      <c r="T21" s="99">
        <f t="shared" si="6"/>
        <v>44122</v>
      </c>
      <c r="U21" s="99">
        <f t="shared" si="6"/>
        <v>44123</v>
      </c>
      <c r="V21" s="99">
        <f t="shared" si="6"/>
        <v>44124</v>
      </c>
      <c r="W21" s="100">
        <f t="shared" si="7"/>
        <v>44125</v>
      </c>
      <c r="X21" s="99">
        <f t="shared" si="7"/>
        <v>44126</v>
      </c>
      <c r="Y21" s="99">
        <f t="shared" si="7"/>
        <v>44127</v>
      </c>
      <c r="Z21" s="99">
        <f t="shared" si="7"/>
        <v>44128</v>
      </c>
      <c r="AA21" s="99">
        <f t="shared" si="7"/>
        <v>44129</v>
      </c>
      <c r="AB21" s="99">
        <f t="shared" si="7"/>
        <v>44130</v>
      </c>
      <c r="AC21" s="99">
        <f t="shared" si="7"/>
        <v>44131</v>
      </c>
      <c r="AD21" s="99">
        <f t="shared" si="7"/>
        <v>44132</v>
      </c>
      <c r="AE21" s="99">
        <f t="shared" si="8"/>
        <v>44133</v>
      </c>
      <c r="AF21" s="99">
        <f t="shared" si="8"/>
        <v>44134</v>
      </c>
      <c r="AG21" s="26">
        <f t="shared" si="8"/>
        <v>44135</v>
      </c>
      <c r="AH21" s="179"/>
      <c r="AI21" s="207"/>
    </row>
    <row r="22" spans="1:35" ht="24.95" customHeight="1" x14ac:dyDescent="0.2">
      <c r="A22" s="93" t="s">
        <v>61</v>
      </c>
      <c r="B22" s="206">
        <f>SUM('09'!AI22)</f>
        <v>6</v>
      </c>
      <c r="C22" s="104"/>
      <c r="D22" s="105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268"/>
      <c r="R22" s="105"/>
      <c r="S22" s="105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5"/>
      <c r="AE22" s="105"/>
      <c r="AF22" s="105"/>
      <c r="AG22" s="89"/>
      <c r="AH22" s="178">
        <f>SUM(C22:AG22)</f>
        <v>0</v>
      </c>
      <c r="AI22" s="184">
        <f t="shared" ref="AI22:AI27" si="9">SUM(B22-AH22)</f>
        <v>6</v>
      </c>
    </row>
    <row r="23" spans="1:35" ht="24.95" customHeight="1" x14ac:dyDescent="0.2">
      <c r="A23" s="97" t="s">
        <v>55</v>
      </c>
      <c r="B23" s="206">
        <f>SUM('09'!AI23)</f>
        <v>16</v>
      </c>
      <c r="C23" s="104"/>
      <c r="D23" s="105"/>
      <c r="E23" s="105"/>
      <c r="F23" s="105"/>
      <c r="G23" s="105"/>
      <c r="H23" s="105"/>
      <c r="I23" s="105"/>
      <c r="J23" s="105"/>
      <c r="K23" s="105"/>
      <c r="L23" s="211"/>
      <c r="M23" s="211"/>
      <c r="N23" s="211"/>
      <c r="O23" s="105"/>
      <c r="P23" s="105"/>
      <c r="Q23" s="105"/>
      <c r="R23" s="105"/>
      <c r="S23" s="212"/>
      <c r="T23" s="212"/>
      <c r="U23" s="212"/>
      <c r="V23" s="105"/>
      <c r="W23" s="105"/>
      <c r="X23" s="105"/>
      <c r="Y23" s="105"/>
      <c r="Z23" s="105"/>
      <c r="AA23" s="105"/>
      <c r="AB23" s="105"/>
      <c r="AC23" s="105"/>
      <c r="AD23" s="105"/>
      <c r="AE23" s="105"/>
      <c r="AF23" s="105"/>
      <c r="AG23" s="89"/>
      <c r="AH23" s="178">
        <f t="shared" ref="AH23:AH27" si="10">SUM(C23:AG23)</f>
        <v>0</v>
      </c>
      <c r="AI23" s="184">
        <f t="shared" si="9"/>
        <v>16</v>
      </c>
    </row>
    <row r="24" spans="1:35" ht="24.95" customHeight="1" x14ac:dyDescent="0.2">
      <c r="A24" s="97" t="s">
        <v>57</v>
      </c>
      <c r="B24" s="206">
        <f>SUM('09'!AI24)</f>
        <v>14</v>
      </c>
      <c r="C24" s="104"/>
      <c r="D24" s="212"/>
      <c r="E24" s="212"/>
      <c r="F24" s="212"/>
      <c r="G24" s="212"/>
      <c r="H24" s="212"/>
      <c r="I24" s="212"/>
      <c r="J24" s="212"/>
      <c r="K24" s="212"/>
      <c r="L24" s="212"/>
      <c r="M24" s="212"/>
      <c r="N24" s="212"/>
      <c r="O24" s="212"/>
      <c r="P24" s="212"/>
      <c r="Q24" s="212"/>
      <c r="R24" s="212"/>
      <c r="S24" s="212"/>
      <c r="T24" s="212"/>
      <c r="U24" s="212"/>
      <c r="V24" s="212"/>
      <c r="W24" s="212"/>
      <c r="X24" s="212"/>
      <c r="Y24" s="212"/>
      <c r="Z24" s="105"/>
      <c r="AA24" s="105"/>
      <c r="AB24" s="105"/>
      <c r="AC24" s="105"/>
      <c r="AD24" s="105"/>
      <c r="AE24" s="212"/>
      <c r="AF24" s="212"/>
      <c r="AG24" s="89"/>
      <c r="AH24" s="178">
        <f t="shared" si="10"/>
        <v>0</v>
      </c>
      <c r="AI24" s="184">
        <f t="shared" si="9"/>
        <v>14</v>
      </c>
    </row>
    <row r="25" spans="1:35" ht="24.95" customHeight="1" x14ac:dyDescent="0.2">
      <c r="A25" s="93" t="s">
        <v>54</v>
      </c>
      <c r="B25" s="206">
        <f>SUM('09'!AI25)</f>
        <v>1</v>
      </c>
      <c r="C25" s="104"/>
      <c r="D25" s="105"/>
      <c r="E25" s="212"/>
      <c r="F25" s="212"/>
      <c r="G25" s="212"/>
      <c r="H25" s="212"/>
      <c r="I25" s="212"/>
      <c r="J25" s="105"/>
      <c r="K25" s="212"/>
      <c r="L25" s="212"/>
      <c r="M25" s="212"/>
      <c r="N25" s="212"/>
      <c r="O25" s="212"/>
      <c r="P25" s="212"/>
      <c r="Q25" s="212"/>
      <c r="R25" s="212"/>
      <c r="S25" s="212"/>
      <c r="T25" s="212"/>
      <c r="U25" s="212"/>
      <c r="V25" s="212"/>
      <c r="W25" s="268"/>
      <c r="X25" s="268"/>
      <c r="Y25" s="268"/>
      <c r="Z25" s="268"/>
      <c r="AA25" s="268"/>
      <c r="AB25" s="212"/>
      <c r="AC25" s="212"/>
      <c r="AD25" s="212"/>
      <c r="AE25" s="212"/>
      <c r="AF25" s="212"/>
      <c r="AG25" s="209"/>
      <c r="AH25" s="178">
        <f t="shared" si="10"/>
        <v>0</v>
      </c>
      <c r="AI25" s="184">
        <f t="shared" si="9"/>
        <v>1</v>
      </c>
    </row>
    <row r="26" spans="1:35" ht="24.95" customHeight="1" x14ac:dyDescent="0.2">
      <c r="A26" s="93" t="s">
        <v>60</v>
      </c>
      <c r="B26" s="206">
        <f>SUM('09'!AI26)</f>
        <v>8</v>
      </c>
      <c r="C26" s="283"/>
      <c r="D26" s="105"/>
      <c r="E26" s="105"/>
      <c r="F26" s="105"/>
      <c r="G26" s="105"/>
      <c r="H26" s="105"/>
      <c r="I26" s="282"/>
      <c r="J26" s="282"/>
      <c r="K26" s="282"/>
      <c r="L26" s="282"/>
      <c r="M26" s="282"/>
      <c r="N26" s="212"/>
      <c r="O26" s="105"/>
      <c r="P26" s="105"/>
      <c r="Q26" s="105"/>
      <c r="R26" s="212"/>
      <c r="S26" s="212"/>
      <c r="T26" s="212"/>
      <c r="U26" s="211"/>
      <c r="V26" s="211"/>
      <c r="W26" s="211"/>
      <c r="X26" s="212"/>
      <c r="Y26" s="212"/>
      <c r="Z26" s="211"/>
      <c r="AA26" s="211"/>
      <c r="AB26" s="105"/>
      <c r="AC26" s="105"/>
      <c r="AD26" s="105"/>
      <c r="AE26" s="105"/>
      <c r="AF26" s="105"/>
      <c r="AG26" s="89"/>
      <c r="AH26" s="178">
        <f t="shared" si="10"/>
        <v>0</v>
      </c>
      <c r="AI26" s="184">
        <f t="shared" si="9"/>
        <v>8</v>
      </c>
    </row>
    <row r="27" spans="1:35" ht="24.95" customHeight="1" x14ac:dyDescent="0.2">
      <c r="A27" s="93" t="s">
        <v>62</v>
      </c>
      <c r="B27" s="206">
        <f>SUM('09'!AI27)</f>
        <v>-1.5</v>
      </c>
      <c r="C27" s="283"/>
      <c r="D27" s="212"/>
      <c r="E27" s="212"/>
      <c r="F27" s="211"/>
      <c r="G27" s="211"/>
      <c r="H27" s="211"/>
      <c r="I27" s="211"/>
      <c r="J27" s="105"/>
      <c r="K27" s="105"/>
      <c r="L27" s="211"/>
      <c r="M27" s="211"/>
      <c r="N27" s="211"/>
      <c r="O27" s="211"/>
      <c r="P27" s="211"/>
      <c r="Q27" s="105"/>
      <c r="R27" s="105"/>
      <c r="S27" s="212"/>
      <c r="T27" s="212"/>
      <c r="U27" s="212"/>
      <c r="V27" s="105"/>
      <c r="W27" s="105"/>
      <c r="X27" s="212"/>
      <c r="Y27" s="105"/>
      <c r="Z27" s="105"/>
      <c r="AA27" s="105"/>
      <c r="AB27" s="212"/>
      <c r="AC27" s="212"/>
      <c r="AD27" s="212"/>
      <c r="AE27" s="212"/>
      <c r="AF27" s="105"/>
      <c r="AG27" s="89"/>
      <c r="AH27" s="178">
        <f t="shared" si="10"/>
        <v>0</v>
      </c>
      <c r="AI27" s="184">
        <f t="shared" si="9"/>
        <v>-1.5</v>
      </c>
    </row>
    <row r="28" spans="1:35" ht="24.95" customHeight="1" x14ac:dyDescent="0.2">
      <c r="A28" s="69"/>
      <c r="B28" s="206"/>
      <c r="C28" s="283"/>
      <c r="D28" s="105"/>
      <c r="E28" s="105"/>
      <c r="F28" s="105"/>
      <c r="G28" s="105"/>
      <c r="H28" s="105"/>
      <c r="I28" s="105"/>
      <c r="J28" s="212"/>
      <c r="K28" s="105"/>
      <c r="L28" s="105"/>
      <c r="M28" s="105"/>
      <c r="N28" s="105"/>
      <c r="O28" s="105"/>
      <c r="P28" s="105"/>
      <c r="Q28" s="105"/>
      <c r="R28" s="105"/>
      <c r="S28" s="105"/>
      <c r="T28" s="105"/>
      <c r="U28" s="105"/>
      <c r="V28" s="105"/>
      <c r="W28" s="105"/>
      <c r="X28" s="212"/>
      <c r="Y28" s="105"/>
      <c r="Z28" s="105"/>
      <c r="AA28" s="105"/>
      <c r="AB28" s="105"/>
      <c r="AC28" s="105"/>
      <c r="AD28" s="105"/>
      <c r="AE28" s="212"/>
      <c r="AF28" s="105"/>
      <c r="AG28" s="89"/>
      <c r="AH28" s="178"/>
      <c r="AI28" s="184"/>
    </row>
    <row r="29" spans="1:35" ht="12" customHeight="1" x14ac:dyDescent="0.2">
      <c r="A29" s="40"/>
      <c r="B29" s="19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179"/>
      <c r="AI29" s="207"/>
    </row>
    <row r="30" spans="1:35" x14ac:dyDescent="0.2">
      <c r="A30" s="73"/>
      <c r="B30" s="193"/>
      <c r="AH30" s="180"/>
      <c r="AI30" s="177"/>
    </row>
    <row r="31" spans="1:35" x14ac:dyDescent="0.2">
      <c r="A31" s="73"/>
      <c r="B31" s="193"/>
      <c r="AH31" s="180"/>
      <c r="AI31" s="177"/>
    </row>
    <row r="32" spans="1:35" x14ac:dyDescent="0.2">
      <c r="A32" s="73"/>
      <c r="B32" s="193"/>
      <c r="H32" s="35" t="s">
        <v>45</v>
      </c>
      <c r="AH32" s="180"/>
      <c r="AI32" s="177"/>
    </row>
    <row r="33" spans="1:35" x14ac:dyDescent="0.2">
      <c r="A33" s="73"/>
      <c r="B33" s="193"/>
      <c r="AH33" s="180"/>
      <c r="AI33" s="177"/>
    </row>
    <row r="34" spans="1:35" x14ac:dyDescent="0.2">
      <c r="A34" s="73"/>
      <c r="B34" s="193"/>
      <c r="AH34" s="180"/>
      <c r="AI34" s="177"/>
    </row>
    <row r="35" spans="1:35" x14ac:dyDescent="0.2">
      <c r="A35" s="73"/>
      <c r="B35" s="193"/>
      <c r="AH35" s="180"/>
      <c r="AI35" s="177"/>
    </row>
    <row r="36" spans="1:35" x14ac:dyDescent="0.2">
      <c r="A36" s="73"/>
      <c r="B36" s="193"/>
      <c r="AH36" s="180"/>
      <c r="AI36" s="177"/>
    </row>
    <row r="37" spans="1:35" x14ac:dyDescent="0.2">
      <c r="A37" s="73"/>
      <c r="B37" s="193"/>
      <c r="C37" s="1" t="s">
        <v>2</v>
      </c>
      <c r="AH37" s="180"/>
      <c r="AI37" s="177"/>
    </row>
    <row r="38" spans="1:35" x14ac:dyDescent="0.2">
      <c r="A38" s="73"/>
      <c r="B38" s="193"/>
      <c r="AH38" s="180"/>
      <c r="AI38" s="177"/>
    </row>
    <row r="39" spans="1:35" ht="20.85" customHeight="1" x14ac:dyDescent="0.2">
      <c r="A39" s="73"/>
      <c r="B39" s="193"/>
      <c r="C39" s="37">
        <f>DATE(F4,H4,1)</f>
        <v>44105</v>
      </c>
      <c r="D39" s="37">
        <f>C20+1</f>
        <v>44106</v>
      </c>
      <c r="E39" s="37">
        <f t="shared" ref="E39:AG39" si="11">D20+1</f>
        <v>44107</v>
      </c>
      <c r="F39" s="37">
        <f t="shared" si="11"/>
        <v>44108</v>
      </c>
      <c r="G39" s="37">
        <f t="shared" si="11"/>
        <v>44109</v>
      </c>
      <c r="H39" s="37">
        <f t="shared" si="11"/>
        <v>44110</v>
      </c>
      <c r="I39" s="37">
        <f t="shared" si="11"/>
        <v>44111</v>
      </c>
      <c r="J39" s="37">
        <f t="shared" si="11"/>
        <v>44112</v>
      </c>
      <c r="K39" s="37">
        <f t="shared" si="11"/>
        <v>44113</v>
      </c>
      <c r="L39" s="37">
        <f t="shared" si="11"/>
        <v>44114</v>
      </c>
      <c r="M39" s="37">
        <f t="shared" si="11"/>
        <v>44115</v>
      </c>
      <c r="N39" s="37">
        <f t="shared" si="11"/>
        <v>44116</v>
      </c>
      <c r="O39" s="37">
        <f t="shared" si="11"/>
        <v>44117</v>
      </c>
      <c r="P39" s="37">
        <f t="shared" si="11"/>
        <v>44118</v>
      </c>
      <c r="Q39" s="37">
        <f t="shared" si="11"/>
        <v>44119</v>
      </c>
      <c r="R39" s="37">
        <f t="shared" si="11"/>
        <v>44120</v>
      </c>
      <c r="S39" s="37">
        <f t="shared" si="11"/>
        <v>44121</v>
      </c>
      <c r="T39" s="37">
        <f t="shared" si="11"/>
        <v>44122</v>
      </c>
      <c r="U39" s="37">
        <f t="shared" si="11"/>
        <v>44123</v>
      </c>
      <c r="V39" s="37">
        <f t="shared" si="11"/>
        <v>44124</v>
      </c>
      <c r="W39" s="37">
        <f t="shared" si="11"/>
        <v>44125</v>
      </c>
      <c r="X39" s="37">
        <f t="shared" si="11"/>
        <v>44126</v>
      </c>
      <c r="Y39" s="37">
        <f t="shared" si="11"/>
        <v>44127</v>
      </c>
      <c r="Z39" s="37">
        <f t="shared" si="11"/>
        <v>44128</v>
      </c>
      <c r="AA39" s="37">
        <f t="shared" si="11"/>
        <v>44129</v>
      </c>
      <c r="AB39" s="37">
        <f t="shared" si="11"/>
        <v>44130</v>
      </c>
      <c r="AC39" s="37">
        <f t="shared" si="11"/>
        <v>44131</v>
      </c>
      <c r="AD39" s="37">
        <f t="shared" si="11"/>
        <v>44132</v>
      </c>
      <c r="AE39" s="37">
        <f t="shared" si="11"/>
        <v>44133</v>
      </c>
      <c r="AF39" s="37">
        <f t="shared" si="11"/>
        <v>44134</v>
      </c>
      <c r="AG39" s="37">
        <f t="shared" si="11"/>
        <v>44135</v>
      </c>
      <c r="AH39" s="180"/>
      <c r="AI39" s="177"/>
    </row>
    <row r="40" spans="1:35" ht="20.85" customHeight="1" x14ac:dyDescent="0.2">
      <c r="A40" s="41" t="s">
        <v>41</v>
      </c>
      <c r="B40" s="192"/>
      <c r="C40" s="107">
        <f>DATE(F4,H4,1)</f>
        <v>44105</v>
      </c>
      <c r="D40" s="108">
        <f>C40+1</f>
        <v>44106</v>
      </c>
      <c r="E40" s="108">
        <f t="shared" ref="E40:AD40" si="12">D40+1</f>
        <v>44107</v>
      </c>
      <c r="F40" s="108">
        <f t="shared" si="12"/>
        <v>44108</v>
      </c>
      <c r="G40" s="108">
        <f t="shared" si="12"/>
        <v>44109</v>
      </c>
      <c r="H40" s="108">
        <f t="shared" si="12"/>
        <v>44110</v>
      </c>
      <c r="I40" s="108">
        <f t="shared" si="12"/>
        <v>44111</v>
      </c>
      <c r="J40" s="108">
        <f t="shared" si="12"/>
        <v>44112</v>
      </c>
      <c r="K40" s="108">
        <f t="shared" si="12"/>
        <v>44113</v>
      </c>
      <c r="L40" s="108">
        <f t="shared" si="12"/>
        <v>44114</v>
      </c>
      <c r="M40" s="108">
        <f t="shared" si="12"/>
        <v>44115</v>
      </c>
      <c r="N40" s="108">
        <f t="shared" si="12"/>
        <v>44116</v>
      </c>
      <c r="O40" s="108">
        <f t="shared" si="12"/>
        <v>44117</v>
      </c>
      <c r="P40" s="108">
        <f t="shared" si="12"/>
        <v>44118</v>
      </c>
      <c r="Q40" s="108">
        <f t="shared" si="12"/>
        <v>44119</v>
      </c>
      <c r="R40" s="108">
        <f t="shared" si="12"/>
        <v>44120</v>
      </c>
      <c r="S40" s="108">
        <f t="shared" si="12"/>
        <v>44121</v>
      </c>
      <c r="T40" s="108">
        <f t="shared" si="12"/>
        <v>44122</v>
      </c>
      <c r="U40" s="108">
        <f t="shared" si="12"/>
        <v>44123</v>
      </c>
      <c r="V40" s="108">
        <f t="shared" si="12"/>
        <v>44124</v>
      </c>
      <c r="W40" s="108">
        <f t="shared" si="12"/>
        <v>44125</v>
      </c>
      <c r="X40" s="108">
        <f t="shared" si="12"/>
        <v>44126</v>
      </c>
      <c r="Y40" s="108">
        <f t="shared" si="12"/>
        <v>44127</v>
      </c>
      <c r="Z40" s="108">
        <f t="shared" si="12"/>
        <v>44128</v>
      </c>
      <c r="AA40" s="108">
        <f t="shared" si="12"/>
        <v>44129</v>
      </c>
      <c r="AB40" s="108">
        <f t="shared" si="12"/>
        <v>44130</v>
      </c>
      <c r="AC40" s="108">
        <f t="shared" si="12"/>
        <v>44131</v>
      </c>
      <c r="AD40" s="108">
        <f t="shared" si="12"/>
        <v>44132</v>
      </c>
      <c r="AE40" s="99">
        <f>IF(AD40="","",IF(MONTH(AD40+1)=MONTH(AD40),AD40+1,""))</f>
        <v>44133</v>
      </c>
      <c r="AF40" s="99">
        <f t="shared" ref="AF40:AG40" si="13">IF(AE40="","",IF(MONTH(AE40+1)=MONTH(AE40),AE40+1,""))</f>
        <v>44134</v>
      </c>
      <c r="AG40" s="99">
        <f t="shared" si="13"/>
        <v>44135</v>
      </c>
      <c r="AH40" s="179"/>
      <c r="AI40" s="177"/>
    </row>
    <row r="41" spans="1:35" ht="24.95" customHeight="1" x14ac:dyDescent="0.2">
      <c r="A41" s="97" t="s">
        <v>3</v>
      </c>
      <c r="B41" s="206"/>
      <c r="C41" s="265"/>
      <c r="D41" s="102"/>
      <c r="E41" s="102"/>
      <c r="F41" s="102"/>
      <c r="G41" s="102"/>
      <c r="H41" s="102"/>
      <c r="I41" s="102"/>
      <c r="J41" s="102"/>
      <c r="K41" s="102"/>
      <c r="L41" s="102"/>
      <c r="M41" s="102"/>
      <c r="N41" s="102"/>
      <c r="O41" s="102"/>
      <c r="P41" s="102"/>
      <c r="Q41" s="102"/>
      <c r="R41" s="102"/>
      <c r="S41" s="102"/>
      <c r="T41" s="102"/>
      <c r="U41" s="102"/>
      <c r="V41" s="102"/>
      <c r="W41" s="102"/>
      <c r="X41" s="102"/>
      <c r="Y41" s="102"/>
      <c r="Z41" s="102"/>
      <c r="AA41" s="102"/>
      <c r="AB41" s="102"/>
      <c r="AC41" s="102"/>
      <c r="AD41" s="102"/>
      <c r="AE41" s="102"/>
      <c r="AF41" s="102"/>
      <c r="AG41" s="102"/>
      <c r="AH41" s="178">
        <f>SUM(C41:AG41)</f>
        <v>0</v>
      </c>
      <c r="AI41" s="177"/>
    </row>
    <row r="42" spans="1:35" ht="24.95" customHeight="1" x14ac:dyDescent="0.2">
      <c r="A42" s="97" t="s">
        <v>56</v>
      </c>
      <c r="B42" s="206"/>
      <c r="C42" s="265"/>
      <c r="D42" s="102"/>
      <c r="E42" s="102"/>
      <c r="F42" s="102"/>
      <c r="G42" s="102"/>
      <c r="H42" s="102"/>
      <c r="I42" s="102"/>
      <c r="J42" s="102"/>
      <c r="K42" s="102"/>
      <c r="L42" s="102"/>
      <c r="M42" s="102"/>
      <c r="N42" s="102"/>
      <c r="O42" s="102"/>
      <c r="P42" s="102"/>
      <c r="Q42" s="102"/>
      <c r="R42" s="102"/>
      <c r="S42" s="102"/>
      <c r="T42" s="102"/>
      <c r="U42" s="102"/>
      <c r="V42" s="102"/>
      <c r="W42" s="102"/>
      <c r="X42" s="102"/>
      <c r="Y42" s="102"/>
      <c r="Z42" s="102"/>
      <c r="AA42" s="102"/>
      <c r="AB42" s="102"/>
      <c r="AC42" s="102"/>
      <c r="AD42" s="102"/>
      <c r="AE42" s="102"/>
      <c r="AF42" s="102"/>
      <c r="AG42" s="102"/>
      <c r="AH42" s="178">
        <f t="shared" ref="AH42:AH44" si="14">SUM(C42:AG42)</f>
        <v>0</v>
      </c>
      <c r="AI42" s="177"/>
    </row>
    <row r="43" spans="1:35" ht="24.95" customHeight="1" x14ac:dyDescent="0.2">
      <c r="A43" s="97" t="s">
        <v>59</v>
      </c>
      <c r="B43" s="206"/>
      <c r="C43" s="265"/>
      <c r="D43" s="102"/>
      <c r="E43" s="102"/>
      <c r="F43" s="102"/>
      <c r="G43" s="102"/>
      <c r="H43" s="102"/>
      <c r="I43" s="102"/>
      <c r="J43" s="102"/>
      <c r="K43" s="102"/>
      <c r="L43" s="102"/>
      <c r="M43" s="102"/>
      <c r="N43" s="102"/>
      <c r="O43" s="102"/>
      <c r="P43" s="102"/>
      <c r="Q43" s="102"/>
      <c r="R43" s="102"/>
      <c r="S43" s="102"/>
      <c r="T43" s="102"/>
      <c r="U43" s="102"/>
      <c r="V43" s="102"/>
      <c r="W43" s="102"/>
      <c r="X43" s="102"/>
      <c r="Y43" s="102"/>
      <c r="Z43" s="102"/>
      <c r="AA43" s="102"/>
      <c r="AB43" s="102"/>
      <c r="AC43" s="102"/>
      <c r="AD43" s="102"/>
      <c r="AE43" s="102"/>
      <c r="AF43" s="102"/>
      <c r="AG43" s="102"/>
      <c r="AH43" s="178">
        <f t="shared" si="14"/>
        <v>0</v>
      </c>
      <c r="AI43" s="177"/>
    </row>
    <row r="44" spans="1:35" ht="24.75" customHeight="1" x14ac:dyDescent="0.2">
      <c r="A44" s="97" t="s">
        <v>63</v>
      </c>
      <c r="B44" s="325"/>
      <c r="C44" s="324"/>
      <c r="D44" s="322"/>
      <c r="E44" s="322"/>
      <c r="F44" s="322"/>
      <c r="G44" s="322"/>
      <c r="H44" s="322"/>
      <c r="I44" s="322"/>
      <c r="J44" s="322"/>
      <c r="K44" s="322"/>
      <c r="L44" s="322"/>
      <c r="M44" s="322"/>
      <c r="N44" s="322"/>
      <c r="O44" s="322"/>
      <c r="P44" s="322"/>
      <c r="Q44" s="322"/>
      <c r="R44" s="322"/>
      <c r="S44" s="322"/>
      <c r="T44" s="322"/>
      <c r="U44" s="322"/>
      <c r="V44" s="322"/>
      <c r="W44" s="322"/>
      <c r="X44" s="322"/>
      <c r="Y44" s="322"/>
      <c r="Z44" s="322"/>
      <c r="AA44" s="322"/>
      <c r="AB44" s="322"/>
      <c r="AC44" s="322"/>
      <c r="AD44" s="322"/>
      <c r="AE44" s="322"/>
      <c r="AF44" s="322"/>
      <c r="AG44" s="322"/>
      <c r="AH44" s="239">
        <f t="shared" si="14"/>
        <v>0</v>
      </c>
      <c r="AI44" s="177"/>
    </row>
    <row r="45" spans="1:35" ht="12" customHeight="1" x14ac:dyDescent="0.2">
      <c r="A45" s="40"/>
      <c r="B45" s="19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179"/>
      <c r="AI45" s="177"/>
    </row>
    <row r="46" spans="1:35" x14ac:dyDescent="0.2">
      <c r="A46" s="73"/>
      <c r="B46" s="193"/>
      <c r="P46" s="1"/>
      <c r="Q46" s="1"/>
      <c r="R46" s="1"/>
      <c r="S46" s="1"/>
      <c r="AH46" s="180"/>
      <c r="AI46" s="177"/>
    </row>
    <row r="47" spans="1:35" x14ac:dyDescent="0.2">
      <c r="A47" s="73"/>
      <c r="B47" s="193"/>
      <c r="C47" s="103" t="s">
        <v>1</v>
      </c>
      <c r="D47" s="103"/>
      <c r="E47" s="103"/>
      <c r="AH47" s="180"/>
      <c r="AI47" s="177"/>
    </row>
    <row r="48" spans="1:35" ht="12.75" customHeight="1" x14ac:dyDescent="0.2">
      <c r="A48" s="73"/>
      <c r="B48" s="193"/>
    </row>
    <row r="49" spans="1:35" s="243" customFormat="1" ht="20.85" customHeight="1" x14ac:dyDescent="0.2">
      <c r="A49" s="73"/>
      <c r="B49" s="193"/>
      <c r="C49" s="37">
        <f>DATE(F4,H4,1)</f>
        <v>44105</v>
      </c>
      <c r="D49" s="37">
        <f t="shared" ref="D49:AG49" si="15">C49+1</f>
        <v>44106</v>
      </c>
      <c r="E49" s="37">
        <f t="shared" si="15"/>
        <v>44107</v>
      </c>
      <c r="F49" s="37">
        <f t="shared" si="15"/>
        <v>44108</v>
      </c>
      <c r="G49" s="37">
        <f t="shared" si="15"/>
        <v>44109</v>
      </c>
      <c r="H49" s="37">
        <f t="shared" si="15"/>
        <v>44110</v>
      </c>
      <c r="I49" s="37">
        <f t="shared" si="15"/>
        <v>44111</v>
      </c>
      <c r="J49" s="37">
        <f t="shared" si="15"/>
        <v>44112</v>
      </c>
      <c r="K49" s="37">
        <f t="shared" si="15"/>
        <v>44113</v>
      </c>
      <c r="L49" s="37">
        <f t="shared" si="15"/>
        <v>44114</v>
      </c>
      <c r="M49" s="37">
        <f t="shared" si="15"/>
        <v>44115</v>
      </c>
      <c r="N49" s="37">
        <f t="shared" si="15"/>
        <v>44116</v>
      </c>
      <c r="O49" s="37">
        <f t="shared" si="15"/>
        <v>44117</v>
      </c>
      <c r="P49" s="37">
        <f t="shared" si="15"/>
        <v>44118</v>
      </c>
      <c r="Q49" s="37">
        <f t="shared" si="15"/>
        <v>44119</v>
      </c>
      <c r="R49" s="37">
        <f t="shared" si="15"/>
        <v>44120</v>
      </c>
      <c r="S49" s="37">
        <f t="shared" si="15"/>
        <v>44121</v>
      </c>
      <c r="T49" s="37">
        <f t="shared" si="15"/>
        <v>44122</v>
      </c>
      <c r="U49" s="37">
        <f t="shared" si="15"/>
        <v>44123</v>
      </c>
      <c r="V49" s="37">
        <f t="shared" si="15"/>
        <v>44124</v>
      </c>
      <c r="W49" s="37">
        <f t="shared" si="15"/>
        <v>44125</v>
      </c>
      <c r="X49" s="37">
        <f t="shared" si="15"/>
        <v>44126</v>
      </c>
      <c r="Y49" s="37">
        <f t="shared" si="15"/>
        <v>44127</v>
      </c>
      <c r="Z49" s="37">
        <f t="shared" si="15"/>
        <v>44128</v>
      </c>
      <c r="AA49" s="37">
        <f t="shared" si="15"/>
        <v>44129</v>
      </c>
      <c r="AB49" s="37">
        <f t="shared" si="15"/>
        <v>44130</v>
      </c>
      <c r="AC49" s="37">
        <f t="shared" si="15"/>
        <v>44131</v>
      </c>
      <c r="AD49" s="37">
        <f t="shared" si="15"/>
        <v>44132</v>
      </c>
      <c r="AE49" s="37">
        <f t="shared" si="15"/>
        <v>44133</v>
      </c>
      <c r="AF49" s="37">
        <f t="shared" si="15"/>
        <v>44134</v>
      </c>
      <c r="AG49" s="37">
        <f t="shared" si="15"/>
        <v>44135</v>
      </c>
      <c r="AH49" s="181"/>
      <c r="AI49" s="177"/>
    </row>
    <row r="50" spans="1:35" ht="20.85" customHeight="1" x14ac:dyDescent="0.2">
      <c r="A50" s="41" t="s">
        <v>41</v>
      </c>
      <c r="B50" s="192"/>
      <c r="C50" s="108">
        <f>DATE(F4,H4,1)</f>
        <v>44105</v>
      </c>
      <c r="D50" s="108">
        <f>C50+1</f>
        <v>44106</v>
      </c>
      <c r="E50" s="108">
        <f t="shared" ref="E50:AD50" si="16">D50+1</f>
        <v>44107</v>
      </c>
      <c r="F50" s="108">
        <f t="shared" si="16"/>
        <v>44108</v>
      </c>
      <c r="G50" s="108">
        <f t="shared" si="16"/>
        <v>44109</v>
      </c>
      <c r="H50" s="108">
        <f t="shared" si="16"/>
        <v>44110</v>
      </c>
      <c r="I50" s="108">
        <f t="shared" si="16"/>
        <v>44111</v>
      </c>
      <c r="J50" s="108">
        <f t="shared" si="16"/>
        <v>44112</v>
      </c>
      <c r="K50" s="108">
        <f t="shared" si="16"/>
        <v>44113</v>
      </c>
      <c r="L50" s="108">
        <f t="shared" si="16"/>
        <v>44114</v>
      </c>
      <c r="M50" s="108">
        <f t="shared" si="16"/>
        <v>44115</v>
      </c>
      <c r="N50" s="108">
        <f t="shared" si="16"/>
        <v>44116</v>
      </c>
      <c r="O50" s="108">
        <f t="shared" si="16"/>
        <v>44117</v>
      </c>
      <c r="P50" s="108">
        <f t="shared" si="16"/>
        <v>44118</v>
      </c>
      <c r="Q50" s="108">
        <f t="shared" si="16"/>
        <v>44119</v>
      </c>
      <c r="R50" s="108">
        <f t="shared" si="16"/>
        <v>44120</v>
      </c>
      <c r="S50" s="108">
        <f t="shared" si="16"/>
        <v>44121</v>
      </c>
      <c r="T50" s="108">
        <f t="shared" si="16"/>
        <v>44122</v>
      </c>
      <c r="U50" s="108">
        <f t="shared" si="16"/>
        <v>44123</v>
      </c>
      <c r="V50" s="108">
        <f t="shared" si="16"/>
        <v>44124</v>
      </c>
      <c r="W50" s="108">
        <f t="shared" si="16"/>
        <v>44125</v>
      </c>
      <c r="X50" s="108">
        <f t="shared" si="16"/>
        <v>44126</v>
      </c>
      <c r="Y50" s="108">
        <f t="shared" si="16"/>
        <v>44127</v>
      </c>
      <c r="Z50" s="108">
        <f t="shared" si="16"/>
        <v>44128</v>
      </c>
      <c r="AA50" s="108">
        <f t="shared" si="16"/>
        <v>44129</v>
      </c>
      <c r="AB50" s="108">
        <f t="shared" si="16"/>
        <v>44130</v>
      </c>
      <c r="AC50" s="108">
        <f t="shared" si="16"/>
        <v>44131</v>
      </c>
      <c r="AD50" s="108">
        <f t="shared" si="16"/>
        <v>44132</v>
      </c>
      <c r="AE50" s="99">
        <f>IF(AD50="","",IF(MONTH(AD50+1)=MONTH(AD50),AD50+1,""))</f>
        <v>44133</v>
      </c>
      <c r="AF50" s="99">
        <f t="shared" ref="AF50:AG50" si="17">IF(AE50="","",IF(MONTH(AE50+1)=MONTH(AE50),AE50+1,""))</f>
        <v>44134</v>
      </c>
      <c r="AG50" s="99">
        <f t="shared" si="17"/>
        <v>44135</v>
      </c>
      <c r="AH50" s="179"/>
      <c r="AI50" s="207"/>
    </row>
    <row r="51" spans="1:35" ht="24.95" customHeight="1" x14ac:dyDescent="0.2">
      <c r="A51" s="97" t="s">
        <v>3</v>
      </c>
      <c r="B51" s="205">
        <f>SUM('09'!AI51)</f>
        <v>9</v>
      </c>
      <c r="C51" s="307"/>
      <c r="D51" s="212"/>
      <c r="E51" s="212"/>
      <c r="F51" s="212"/>
      <c r="G51" s="212"/>
      <c r="H51" s="212"/>
      <c r="I51" s="212"/>
      <c r="J51" s="212"/>
      <c r="K51" s="105"/>
      <c r="L51" s="212"/>
      <c r="M51" s="212"/>
      <c r="N51" s="212"/>
      <c r="O51" s="212"/>
      <c r="P51" s="212"/>
      <c r="Q51" s="105"/>
      <c r="R51" s="105"/>
      <c r="S51" s="105"/>
      <c r="T51" s="105"/>
      <c r="U51" s="105"/>
      <c r="V51" s="105"/>
      <c r="W51" s="105"/>
      <c r="X51" s="105"/>
      <c r="Y51" s="212"/>
      <c r="Z51" s="212"/>
      <c r="AA51" s="212"/>
      <c r="AB51" s="212"/>
      <c r="AC51" s="212"/>
      <c r="AD51" s="212"/>
      <c r="AE51" s="212"/>
      <c r="AF51" s="212"/>
      <c r="AG51" s="102"/>
      <c r="AH51" s="178">
        <f>SUM(C51:AG51)</f>
        <v>0</v>
      </c>
      <c r="AI51" s="323">
        <f>SUM(B51-AH51)</f>
        <v>9</v>
      </c>
    </row>
    <row r="52" spans="1:35" ht="24.95" customHeight="1" x14ac:dyDescent="0.2">
      <c r="A52" s="97" t="s">
        <v>56</v>
      </c>
      <c r="B52" s="205">
        <f>SUM('09'!AI52)</f>
        <v>8</v>
      </c>
      <c r="C52" s="275"/>
      <c r="D52" s="275"/>
      <c r="E52" s="275"/>
      <c r="F52" s="275"/>
      <c r="G52" s="300"/>
      <c r="H52" s="300"/>
      <c r="I52" s="275"/>
      <c r="J52" s="275"/>
      <c r="K52" s="275"/>
      <c r="L52" s="275"/>
      <c r="M52" s="275"/>
      <c r="N52" s="300"/>
      <c r="O52" s="300"/>
      <c r="P52" s="275"/>
      <c r="Q52" s="275"/>
      <c r="R52" s="275"/>
      <c r="S52" s="275"/>
      <c r="T52" s="275"/>
      <c r="U52" s="300"/>
      <c r="V52" s="300"/>
      <c r="W52" s="275"/>
      <c r="X52" s="275"/>
      <c r="Y52" s="275"/>
      <c r="Z52" s="275"/>
      <c r="AA52" s="275"/>
      <c r="AB52" s="300"/>
      <c r="AC52" s="300"/>
      <c r="AD52" s="275"/>
      <c r="AE52" s="275"/>
      <c r="AF52" s="275"/>
      <c r="AG52" s="275"/>
      <c r="AH52" s="178">
        <f t="shared" ref="AH52:AH54" si="18">SUM(C52:AG52)</f>
        <v>0</v>
      </c>
      <c r="AI52" s="323">
        <f t="shared" ref="AI52:AI54" si="19">SUM(B52-AH52)</f>
        <v>8</v>
      </c>
    </row>
    <row r="53" spans="1:35" ht="24.75" customHeight="1" x14ac:dyDescent="0.2">
      <c r="A53" s="97" t="s">
        <v>59</v>
      </c>
      <c r="B53" s="205">
        <f>SUM('09'!AI53)</f>
        <v>9</v>
      </c>
      <c r="C53" s="310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2"/>
      <c r="Q53" s="102"/>
      <c r="R53" s="102"/>
      <c r="S53" s="265"/>
      <c r="T53" s="105"/>
      <c r="U53" s="287">
        <v>1</v>
      </c>
      <c r="V53" s="296">
        <v>1</v>
      </c>
      <c r="W53" s="287">
        <v>1</v>
      </c>
      <c r="X53" s="287">
        <v>1</v>
      </c>
      <c r="Y53" s="296">
        <v>1</v>
      </c>
      <c r="Z53" s="265"/>
      <c r="AA53" s="105"/>
      <c r="AB53" s="105"/>
      <c r="AC53" s="265"/>
      <c r="AD53" s="105"/>
      <c r="AE53" s="105"/>
      <c r="AF53" s="283"/>
      <c r="AG53" s="102"/>
      <c r="AH53" s="178">
        <f t="shared" si="18"/>
        <v>5</v>
      </c>
      <c r="AI53" s="323">
        <f t="shared" si="19"/>
        <v>4</v>
      </c>
    </row>
    <row r="54" spans="1:35" ht="24.75" customHeight="1" x14ac:dyDescent="0.2">
      <c r="A54" s="97" t="s">
        <v>63</v>
      </c>
      <c r="B54" s="205">
        <f>SUM('09'!AI54)</f>
        <v>-1</v>
      </c>
      <c r="C54" s="339"/>
      <c r="D54" s="324"/>
      <c r="E54" s="324"/>
      <c r="F54" s="340"/>
      <c r="G54" s="340"/>
      <c r="H54" s="324"/>
      <c r="I54" s="340"/>
      <c r="J54" s="340"/>
      <c r="K54" s="324"/>
      <c r="L54" s="324"/>
      <c r="M54" s="340"/>
      <c r="N54" s="340"/>
      <c r="O54" s="324"/>
      <c r="P54" s="340"/>
      <c r="Q54" s="340"/>
      <c r="R54" s="324"/>
      <c r="S54" s="324"/>
      <c r="T54" s="340"/>
      <c r="U54" s="340"/>
      <c r="V54" s="324"/>
      <c r="W54" s="337"/>
      <c r="X54" s="340"/>
      <c r="Y54" s="324"/>
      <c r="Z54" s="324"/>
      <c r="AA54" s="340"/>
      <c r="AB54" s="347"/>
      <c r="AC54" s="348"/>
      <c r="AD54" s="340"/>
      <c r="AE54" s="340"/>
      <c r="AF54" s="348"/>
      <c r="AG54" s="322"/>
      <c r="AH54" s="178">
        <f t="shared" si="18"/>
        <v>0</v>
      </c>
      <c r="AI54" s="323">
        <f t="shared" si="19"/>
        <v>-1</v>
      </c>
    </row>
    <row r="55" spans="1:35" x14ac:dyDescent="0.2">
      <c r="A55" s="2"/>
      <c r="B55" s="2"/>
      <c r="C55" s="94"/>
      <c r="D55" s="94"/>
      <c r="E55" s="94"/>
      <c r="F55" s="94"/>
      <c r="G55" s="94"/>
      <c r="H55" s="94"/>
      <c r="I55" s="94"/>
      <c r="J55" s="94"/>
      <c r="K55" s="94"/>
      <c r="L55" s="94"/>
      <c r="M55" s="94"/>
      <c r="N55" s="94"/>
      <c r="O55" s="94"/>
      <c r="P55" s="94"/>
      <c r="Q55" s="94"/>
      <c r="R55" s="94"/>
      <c r="S55" s="94"/>
      <c r="T55" s="94"/>
      <c r="U55" s="94"/>
      <c r="V55" s="94"/>
      <c r="W55" s="94"/>
      <c r="X55" s="94"/>
      <c r="Y55" s="94"/>
      <c r="Z55" s="94"/>
      <c r="AA55" s="94"/>
      <c r="AB55" s="94"/>
      <c r="AC55" s="94"/>
      <c r="AD55" s="94"/>
      <c r="AE55" s="94"/>
      <c r="AF55" s="94"/>
      <c r="AG55" s="94"/>
      <c r="AH55" s="2"/>
      <c r="AI55" s="2"/>
    </row>
    <row r="56" spans="1:35" s="243" customFormat="1" x14ac:dyDescent="0.2">
      <c r="A56" s="343"/>
      <c r="B56" s="343"/>
      <c r="C56" s="346"/>
      <c r="D56" s="346"/>
      <c r="E56" s="346"/>
      <c r="F56" s="346"/>
      <c r="G56" s="346"/>
      <c r="H56" s="346"/>
      <c r="I56" s="346"/>
      <c r="J56" s="346"/>
      <c r="K56" s="346"/>
      <c r="L56" s="346"/>
      <c r="M56" s="346"/>
      <c r="N56" s="346"/>
      <c r="O56" s="346"/>
      <c r="P56" s="346"/>
      <c r="Q56" s="346"/>
      <c r="R56" s="346"/>
      <c r="S56" s="346"/>
      <c r="T56" s="346"/>
      <c r="U56" s="346"/>
      <c r="V56" s="346"/>
      <c r="W56" s="346"/>
      <c r="X56" s="346"/>
      <c r="Y56" s="346"/>
      <c r="Z56" s="346"/>
      <c r="AA56" s="346"/>
      <c r="AB56" s="346"/>
      <c r="AC56" s="346"/>
      <c r="AD56" s="346"/>
      <c r="AE56" s="346"/>
      <c r="AF56" s="346"/>
      <c r="AG56" s="346"/>
      <c r="AH56" s="343"/>
      <c r="AI56" s="343"/>
    </row>
    <row r="57" spans="1:35" x14ac:dyDescent="0.2">
      <c r="D57" s="343"/>
      <c r="E57" s="343"/>
      <c r="F57" s="343"/>
      <c r="G57" s="343"/>
      <c r="H57" s="343"/>
      <c r="I57" s="343"/>
      <c r="J57" s="343"/>
      <c r="K57" s="343"/>
      <c r="L57" s="343"/>
      <c r="M57" s="343"/>
      <c r="N57" s="343"/>
      <c r="O57" s="343"/>
      <c r="P57" s="343"/>
      <c r="Q57" s="343"/>
      <c r="R57" s="343"/>
      <c r="S57" s="343"/>
      <c r="T57" s="343"/>
      <c r="U57" s="343"/>
      <c r="V57" s="343"/>
      <c r="W57" s="343"/>
      <c r="X57" s="343"/>
      <c r="Y57" s="343"/>
      <c r="Z57" s="343"/>
      <c r="AA57" s="343"/>
      <c r="AB57" s="343"/>
      <c r="AC57" s="343"/>
      <c r="AD57" s="343"/>
      <c r="AE57" s="343"/>
      <c r="AF57" s="343"/>
      <c r="AG57" s="343"/>
      <c r="AH57" s="343"/>
    </row>
    <row r="58" spans="1:35" x14ac:dyDescent="0.2">
      <c r="A58" s="343" t="s">
        <v>5</v>
      </c>
      <c r="B58" s="343"/>
      <c r="C58" s="10"/>
    </row>
    <row r="59" spans="1:35" x14ac:dyDescent="0.2">
      <c r="A59" t="s">
        <v>4</v>
      </c>
      <c r="C59" s="4"/>
    </row>
    <row r="60" spans="1:35" x14ac:dyDescent="0.2">
      <c r="A60" t="s">
        <v>6</v>
      </c>
      <c r="C60" s="5"/>
    </row>
  </sheetData>
  <mergeCells count="5">
    <mergeCell ref="F3:G3"/>
    <mergeCell ref="H3:J3"/>
    <mergeCell ref="F4:G4"/>
    <mergeCell ref="H4:J4"/>
    <mergeCell ref="M4:S5"/>
  </mergeCells>
  <conditionalFormatting sqref="C8:AG15">
    <cfRule type="expression" dxfId="22" priority="9" stopIfTrue="1">
      <formula>COUNTIF(fériés,C$8)=1</formula>
    </cfRule>
    <cfRule type="expression" dxfId="21" priority="10" stopIfTrue="1">
      <formula>OR(WEEKDAY(C$8)=7,WEEKDAY(C$8)=1)</formula>
    </cfRule>
  </conditionalFormatting>
  <conditionalFormatting sqref="C21:AG28">
    <cfRule type="expression" dxfId="20" priority="7" stopIfTrue="1">
      <formula>COUNTIF(fériés,C$8)=1</formula>
    </cfRule>
    <cfRule type="expression" dxfId="19" priority="8" stopIfTrue="1">
      <formula>OR(WEEKDAY(C$8)=7,WEEKDAY(C$8)=1)</formula>
    </cfRule>
  </conditionalFormatting>
  <conditionalFormatting sqref="C40:AG44 C50:AG52">
    <cfRule type="expression" dxfId="18" priority="5">
      <formula>COUNTIF(fériés,C$40)=1</formula>
    </cfRule>
    <cfRule type="expression" dxfId="17" priority="6">
      <formula>OR(WEEKDAY(C$40)=7,WEEKDAY(C$40)=1)</formula>
    </cfRule>
  </conditionalFormatting>
  <conditionalFormatting sqref="C54:AG54 C53 S53:AG53">
    <cfRule type="expression" dxfId="16" priority="3">
      <formula>COUNTIF(fériés,C$40)=1</formula>
    </cfRule>
    <cfRule type="expression" dxfId="15" priority="4">
      <formula>OR(WEEKDAY(C$40)=7,WEEKDAY(C$40)=1)</formula>
    </cfRule>
  </conditionalFormatting>
  <conditionalFormatting sqref="D53:R53">
    <cfRule type="expression" dxfId="14" priority="1">
      <formula>COUNTIF(fériés,D$40)=1</formula>
    </cfRule>
    <cfRule type="expression" dxfId="13" priority="2">
      <formula>OR(WEEKDAY(D$40)=7,WEEKDAY(D$40)=1)</formula>
    </cfRule>
  </conditionalFormatting>
  <dataValidations count="2">
    <dataValidation type="list" allowBlank="1" showInputMessage="1" showErrorMessage="1" sqref="H4:J4" xr:uid="{00000000-0002-0000-1200-000000000000}">
      <formula1>"1,2,3,4,5,6,7,8,9,10,11,12"</formula1>
    </dataValidation>
    <dataValidation type="list" allowBlank="1" showInputMessage="1" showErrorMessage="1" sqref="F4:G4" xr:uid="{00000000-0002-0000-1200-000001000000}">
      <formula1>"2013,2014,2015,2016,2017,2018,2019,2020,2021,2023,2024,2025"</formula1>
    </dataValidation>
  </dataValidations>
  <pageMargins left="0" right="0" top="0.19685039370078741" bottom="0.19685039370078741" header="0.51181102362204722" footer="0.51181102362204722"/>
  <pageSetup paperSize="9" orientation="landscape" r:id="rId1"/>
  <headerFooter alignWithMargins="0"/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G41"/>
  <sheetViews>
    <sheetView workbookViewId="0">
      <selection sqref="A1:B3"/>
    </sheetView>
  </sheetViews>
  <sheetFormatPr baseColWidth="10" defaultRowHeight="12.75" x14ac:dyDescent="0.2"/>
  <cols>
    <col min="1" max="1" width="14.7109375" customWidth="1"/>
    <col min="2" max="2" width="8.5703125" customWidth="1"/>
    <col min="3" max="3" width="9.7109375" customWidth="1"/>
    <col min="4" max="4" width="10.7109375" customWidth="1"/>
    <col min="5" max="5" width="14.7109375" customWidth="1"/>
    <col min="6" max="6" width="14.140625" customWidth="1"/>
    <col min="7" max="7" width="12.7109375" customWidth="1"/>
    <col min="8" max="11" width="14.7109375" customWidth="1"/>
  </cols>
  <sheetData>
    <row r="1" spans="1:33" x14ac:dyDescent="0.2">
      <c r="A1" s="27"/>
      <c r="B1" s="27"/>
    </row>
    <row r="2" spans="1:33" x14ac:dyDescent="0.2">
      <c r="A2" s="27"/>
      <c r="B2" s="27"/>
    </row>
    <row r="3" spans="1:33" x14ac:dyDescent="0.2">
      <c r="A3" s="27"/>
      <c r="B3" s="27"/>
    </row>
    <row r="5" spans="1:33" ht="30" customHeight="1" x14ac:dyDescent="0.2">
      <c r="A5" s="28"/>
      <c r="B5" s="28"/>
      <c r="C5" s="28"/>
      <c r="D5" s="28"/>
      <c r="E5" s="544" t="s">
        <v>36</v>
      </c>
      <c r="F5" s="544"/>
      <c r="G5" s="48">
        <v>2020</v>
      </c>
      <c r="H5" s="28"/>
      <c r="I5" s="28"/>
      <c r="J5" s="28"/>
      <c r="K5" s="28"/>
    </row>
    <row r="7" spans="1:33" ht="15" x14ac:dyDescent="0.25">
      <c r="A7" s="166" t="s">
        <v>26</v>
      </c>
      <c r="B7" s="166" t="s">
        <v>7</v>
      </c>
      <c r="C7" s="167" t="s">
        <v>8</v>
      </c>
      <c r="D7" s="168" t="s">
        <v>9</v>
      </c>
      <c r="E7" s="543" t="s">
        <v>1</v>
      </c>
      <c r="F7" s="543"/>
      <c r="G7" s="543"/>
      <c r="H7" s="543"/>
      <c r="I7" s="543"/>
      <c r="J7" s="543"/>
      <c r="K7" s="543"/>
    </row>
    <row r="8" spans="1:33" ht="15" x14ac:dyDescent="0.2">
      <c r="A8" s="169" t="s">
        <v>25</v>
      </c>
      <c r="B8" s="169" t="s">
        <v>28</v>
      </c>
      <c r="C8" s="246" t="s">
        <v>10</v>
      </c>
      <c r="D8" s="247"/>
      <c r="E8" s="391" t="s">
        <v>5</v>
      </c>
      <c r="F8" s="392" t="s">
        <v>11</v>
      </c>
      <c r="G8" s="393" t="s">
        <v>12</v>
      </c>
      <c r="H8" s="391" t="s">
        <v>13</v>
      </c>
      <c r="I8" s="391" t="s">
        <v>14</v>
      </c>
      <c r="J8" s="391" t="s">
        <v>19</v>
      </c>
      <c r="K8" s="394" t="s">
        <v>15</v>
      </c>
      <c r="L8" s="95"/>
      <c r="M8" s="95"/>
      <c r="N8" s="95"/>
      <c r="O8" s="95"/>
      <c r="P8" s="95"/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95"/>
      <c r="AF8" s="95"/>
      <c r="AG8" s="95"/>
    </row>
    <row r="9" spans="1:33" ht="15" x14ac:dyDescent="0.2">
      <c r="A9" s="169" t="s">
        <v>61</v>
      </c>
      <c r="B9" s="169" t="s">
        <v>27</v>
      </c>
      <c r="C9" s="248"/>
      <c r="D9" s="246"/>
      <c r="E9" s="153"/>
      <c r="F9" s="395"/>
      <c r="G9" s="74" t="s">
        <v>16</v>
      </c>
      <c r="H9" s="153" t="s">
        <v>17</v>
      </c>
      <c r="I9" s="153" t="s">
        <v>18</v>
      </c>
      <c r="J9" s="153" t="s">
        <v>18</v>
      </c>
      <c r="K9" s="396"/>
      <c r="L9" s="95"/>
      <c r="M9" s="95"/>
      <c r="N9" s="95"/>
      <c r="O9" s="95"/>
      <c r="P9" s="95"/>
      <c r="Q9" s="95"/>
      <c r="R9" s="95"/>
      <c r="S9" s="95"/>
      <c r="T9" s="95"/>
      <c r="U9" s="95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</row>
    <row r="10" spans="1:33" x14ac:dyDescent="0.2">
      <c r="A10" s="170"/>
      <c r="B10" s="170"/>
      <c r="C10" s="251"/>
      <c r="D10" s="252"/>
      <c r="E10" s="253"/>
      <c r="F10" s="254"/>
      <c r="G10" s="255"/>
      <c r="H10" s="253"/>
      <c r="I10" s="253"/>
      <c r="J10" s="253"/>
      <c r="K10" s="256"/>
      <c r="L10" s="95"/>
      <c r="M10" s="95"/>
      <c r="N10" s="95"/>
      <c r="O10" s="95"/>
      <c r="P10" s="95"/>
      <c r="Q10" s="95"/>
      <c r="R10" s="95"/>
      <c r="S10" s="95"/>
      <c r="T10" s="95"/>
      <c r="U10" s="95"/>
      <c r="V10" s="95"/>
      <c r="W10" s="95"/>
      <c r="X10" s="95"/>
      <c r="Y10" s="95"/>
      <c r="Z10" s="95"/>
      <c r="AA10" s="95"/>
      <c r="AB10" s="95"/>
      <c r="AC10" s="95"/>
      <c r="AD10" s="95"/>
      <c r="AE10" s="95"/>
      <c r="AF10" s="95"/>
      <c r="AG10" s="95"/>
    </row>
    <row r="11" spans="1:33" ht="24.95" customHeight="1" x14ac:dyDescent="0.2">
      <c r="A11" s="381" t="s">
        <v>61</v>
      </c>
      <c r="B11" s="52" t="s">
        <v>20</v>
      </c>
      <c r="C11" s="383">
        <f>SUM('10'!AH9)</f>
        <v>0</v>
      </c>
      <c r="D11" s="76"/>
      <c r="E11" s="399"/>
      <c r="F11" s="389" t="s">
        <v>24</v>
      </c>
      <c r="G11" s="400"/>
      <c r="H11" s="400"/>
      <c r="I11" s="401"/>
      <c r="J11" s="400"/>
      <c r="K11" s="400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  <c r="Y11" s="95"/>
      <c r="Z11" s="95"/>
      <c r="AA11" s="95"/>
      <c r="AB11" s="95"/>
      <c r="AC11" s="95"/>
      <c r="AD11" s="95"/>
      <c r="AE11" s="95"/>
      <c r="AF11" s="95"/>
      <c r="AG11" s="95"/>
    </row>
    <row r="12" spans="1:33" ht="5.0999999999999996" customHeight="1" x14ac:dyDescent="0.2">
      <c r="A12" s="6"/>
      <c r="B12" s="52"/>
      <c r="C12" s="384"/>
      <c r="D12" s="77"/>
      <c r="E12" s="402"/>
      <c r="F12" s="389"/>
      <c r="G12" s="66"/>
      <c r="H12" s="66"/>
      <c r="I12" s="111"/>
      <c r="J12" s="66"/>
      <c r="K12" s="66"/>
      <c r="L12" s="95"/>
      <c r="M12" s="95"/>
      <c r="N12" s="95"/>
      <c r="O12" s="95"/>
      <c r="P12" s="95"/>
      <c r="Q12" s="95"/>
      <c r="R12" s="95"/>
      <c r="S12" s="95"/>
      <c r="T12" s="95"/>
      <c r="U12" s="95"/>
      <c r="V12" s="95"/>
      <c r="W12" s="95"/>
      <c r="X12" s="95"/>
      <c r="Y12" s="95"/>
      <c r="Z12" s="95"/>
      <c r="AA12" s="95"/>
      <c r="AB12" s="95"/>
      <c r="AC12" s="95"/>
      <c r="AD12" s="95"/>
      <c r="AE12" s="95"/>
      <c r="AF12" s="95"/>
      <c r="AG12" s="95"/>
    </row>
    <row r="13" spans="1:33" ht="24.95" customHeight="1" x14ac:dyDescent="0.2">
      <c r="A13" s="381" t="s">
        <v>0</v>
      </c>
      <c r="B13" s="52" t="s">
        <v>20</v>
      </c>
      <c r="C13" s="383">
        <f>SUM('10'!AH10)</f>
        <v>0</v>
      </c>
      <c r="D13" s="76"/>
      <c r="E13" s="403"/>
      <c r="F13" s="389" t="s">
        <v>24</v>
      </c>
      <c r="G13" s="400"/>
      <c r="H13" s="400"/>
      <c r="I13" s="65"/>
      <c r="J13" s="400"/>
      <c r="K13" s="400"/>
      <c r="L13" s="95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5"/>
      <c r="AC13" s="95"/>
      <c r="AD13" s="95"/>
      <c r="AE13" s="95"/>
      <c r="AF13" s="95"/>
      <c r="AG13" s="95"/>
    </row>
    <row r="14" spans="1:33" ht="5.0999999999999996" customHeight="1" x14ac:dyDescent="0.2">
      <c r="A14" s="6"/>
      <c r="B14" s="2"/>
      <c r="C14" s="40"/>
      <c r="D14" s="40"/>
      <c r="E14" s="390"/>
      <c r="F14" s="390"/>
      <c r="G14" s="40"/>
      <c r="H14" s="40"/>
      <c r="I14" s="404"/>
      <c r="J14" s="66"/>
      <c r="K14" s="66"/>
      <c r="L14" s="95"/>
      <c r="M14" s="95"/>
      <c r="N14" s="95"/>
      <c r="O14" s="95"/>
      <c r="P14" s="95"/>
      <c r="Q14" s="95"/>
      <c r="R14" s="95"/>
      <c r="S14" s="95"/>
      <c r="T14" s="95"/>
      <c r="U14" s="95"/>
      <c r="V14" s="95"/>
      <c r="W14" s="95"/>
      <c r="X14" s="95"/>
      <c r="Y14" s="95"/>
      <c r="Z14" s="95"/>
      <c r="AA14" s="95"/>
      <c r="AB14" s="95"/>
      <c r="AC14" s="95"/>
      <c r="AD14" s="95"/>
      <c r="AE14" s="95"/>
      <c r="AF14" s="95"/>
      <c r="AG14" s="95"/>
    </row>
    <row r="15" spans="1:33" ht="24.95" customHeight="1" x14ac:dyDescent="0.2">
      <c r="A15" s="381" t="s">
        <v>57</v>
      </c>
      <c r="B15" s="52" t="s">
        <v>20</v>
      </c>
      <c r="C15" s="383">
        <f>SUM('10'!AH11)</f>
        <v>0</v>
      </c>
      <c r="D15" s="76"/>
      <c r="E15" s="405"/>
      <c r="F15" s="389" t="s">
        <v>24</v>
      </c>
      <c r="G15" s="400"/>
      <c r="H15" s="400"/>
      <c r="I15" s="65"/>
      <c r="J15" s="400"/>
      <c r="K15" s="400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95"/>
    </row>
    <row r="16" spans="1:33" ht="5.0999999999999996" customHeight="1" x14ac:dyDescent="0.2">
      <c r="A16" s="2"/>
      <c r="B16" s="2"/>
      <c r="C16" s="40"/>
      <c r="D16" s="40"/>
      <c r="E16" s="406"/>
      <c r="F16" s="390"/>
      <c r="G16" s="40"/>
      <c r="H16" s="40"/>
      <c r="I16" s="404"/>
      <c r="J16" s="66"/>
      <c r="K16" s="66"/>
    </row>
    <row r="17" spans="1:32" ht="24.75" customHeight="1" x14ac:dyDescent="0.2">
      <c r="A17" s="6" t="s">
        <v>46</v>
      </c>
      <c r="B17" s="52" t="s">
        <v>20</v>
      </c>
      <c r="C17" s="385">
        <f>SUM('10'!AH12)</f>
        <v>0</v>
      </c>
      <c r="D17" s="40"/>
      <c r="E17" s="406"/>
      <c r="F17" s="389" t="s">
        <v>24</v>
      </c>
      <c r="G17" s="40"/>
      <c r="H17" s="40"/>
      <c r="I17" s="210"/>
      <c r="J17" s="66"/>
      <c r="K17" s="66"/>
    </row>
    <row r="18" spans="1:32" ht="5.0999999999999996" customHeight="1" x14ac:dyDescent="0.2">
      <c r="A18" s="2"/>
      <c r="B18" s="2"/>
      <c r="C18" s="386"/>
      <c r="D18" s="40"/>
      <c r="E18" s="406"/>
      <c r="F18" s="390"/>
      <c r="G18" s="40"/>
      <c r="H18" s="40"/>
      <c r="I18" s="404"/>
      <c r="J18" s="66"/>
      <c r="K18" s="66"/>
    </row>
    <row r="19" spans="1:32" ht="24.95" customHeight="1" x14ac:dyDescent="0.2">
      <c r="A19" s="6" t="s">
        <v>60</v>
      </c>
      <c r="B19" s="52" t="s">
        <v>20</v>
      </c>
      <c r="C19" s="387">
        <f>SUM('10'!AH13)</f>
        <v>0</v>
      </c>
      <c r="D19" s="40"/>
      <c r="E19" s="406"/>
      <c r="F19" s="389" t="s">
        <v>24</v>
      </c>
      <c r="G19" s="40"/>
      <c r="H19" s="40"/>
      <c r="I19" s="404"/>
      <c r="J19" s="400"/>
      <c r="K19" s="400"/>
    </row>
    <row r="20" spans="1:32" ht="5.0999999999999996" customHeight="1" x14ac:dyDescent="0.2">
      <c r="A20" s="6"/>
      <c r="B20" s="52"/>
      <c r="C20" s="384"/>
      <c r="D20" s="77"/>
      <c r="E20" s="407"/>
      <c r="F20" s="389"/>
      <c r="G20" s="66"/>
      <c r="H20" s="66"/>
      <c r="I20" s="111"/>
      <c r="J20" s="66"/>
      <c r="K20" s="66"/>
    </row>
    <row r="21" spans="1:32" ht="24.95" customHeight="1" x14ac:dyDescent="0.2">
      <c r="A21" s="6" t="s">
        <v>62</v>
      </c>
      <c r="B21" s="52" t="s">
        <v>20</v>
      </c>
      <c r="C21" s="384">
        <f>SUM('10'!AH14)</f>
        <v>0</v>
      </c>
      <c r="D21" s="77"/>
      <c r="E21" s="407"/>
      <c r="F21" s="389" t="s">
        <v>24</v>
      </c>
      <c r="G21" s="66"/>
      <c r="H21" s="66"/>
      <c r="I21" s="111"/>
      <c r="J21" s="66"/>
      <c r="K21" s="66" t="s">
        <v>84</v>
      </c>
      <c r="L21" s="95"/>
      <c r="M21" s="95"/>
      <c r="N21" s="95"/>
      <c r="O21" s="95"/>
      <c r="P21" s="95"/>
      <c r="Q21" s="95"/>
      <c r="R21" s="95"/>
      <c r="S21" s="95"/>
      <c r="T21" s="95"/>
      <c r="U21" s="95"/>
      <c r="V21" s="95"/>
      <c r="W21" s="95"/>
      <c r="X21" s="95"/>
      <c r="Y21" s="95"/>
      <c r="Z21" s="95"/>
      <c r="AA21" s="95"/>
      <c r="AB21" s="95"/>
      <c r="AC21" s="95"/>
      <c r="AD21" s="95"/>
      <c r="AE21" s="95"/>
      <c r="AF21" s="95"/>
    </row>
    <row r="22" spans="1:32" ht="5.0999999999999996" customHeight="1" x14ac:dyDescent="0.2">
      <c r="A22" s="382"/>
      <c r="B22" s="52"/>
      <c r="C22" s="384"/>
      <c r="D22" s="77"/>
      <c r="E22" s="402"/>
      <c r="F22" s="389"/>
      <c r="G22" s="66"/>
      <c r="H22" s="66"/>
      <c r="I22" s="111"/>
      <c r="J22" s="66"/>
      <c r="K22" s="66"/>
      <c r="L22" s="95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</row>
    <row r="23" spans="1:32" ht="24.95" customHeight="1" x14ac:dyDescent="0.2">
      <c r="A23" s="6" t="s">
        <v>3</v>
      </c>
      <c r="B23" s="52" t="s">
        <v>20</v>
      </c>
      <c r="C23" s="383">
        <f>SUM('10'!AH41)</f>
        <v>0</v>
      </c>
      <c r="D23" s="408"/>
      <c r="E23" s="403"/>
      <c r="F23" s="389" t="s">
        <v>24</v>
      </c>
      <c r="G23" s="400"/>
      <c r="H23" s="400"/>
      <c r="I23" s="401"/>
      <c r="J23" s="400"/>
      <c r="K23" s="400"/>
      <c r="L23" s="95"/>
      <c r="M23" s="95"/>
      <c r="N23" s="95"/>
      <c r="O23" s="95"/>
      <c r="P23" s="95"/>
      <c r="Q23" s="95"/>
      <c r="R23" s="95"/>
      <c r="S23" s="95"/>
      <c r="T23" s="95"/>
      <c r="U23" s="95"/>
      <c r="V23" s="95"/>
      <c r="W23" s="95"/>
      <c r="X23" s="95"/>
      <c r="Y23" s="95"/>
      <c r="Z23" s="95"/>
      <c r="AA23" s="95"/>
      <c r="AB23" s="95"/>
      <c r="AC23" s="95"/>
      <c r="AD23" s="95"/>
      <c r="AE23" s="95"/>
      <c r="AF23" s="95"/>
    </row>
    <row r="24" spans="1:32" ht="5.0999999999999996" customHeight="1" x14ac:dyDescent="0.2">
      <c r="A24" s="227"/>
      <c r="B24" s="52"/>
      <c r="C24" s="384"/>
      <c r="D24" s="77"/>
      <c r="E24" s="402"/>
      <c r="F24" s="389"/>
      <c r="G24" s="66"/>
      <c r="H24" s="66"/>
      <c r="I24" s="111"/>
      <c r="J24" s="66"/>
      <c r="K24" s="66"/>
      <c r="L24" s="95"/>
      <c r="M24" s="95"/>
      <c r="N24" s="95"/>
      <c r="O24" s="95"/>
      <c r="P24" s="95"/>
      <c r="Q24" s="95"/>
      <c r="R24" s="95"/>
      <c r="S24" s="95"/>
      <c r="T24" s="95"/>
      <c r="U24" s="95"/>
      <c r="V24" s="95"/>
      <c r="W24" s="95"/>
      <c r="X24" s="95"/>
      <c r="Y24" s="95"/>
      <c r="Z24" s="95"/>
      <c r="AA24" s="95"/>
      <c r="AB24" s="95"/>
      <c r="AC24" s="95"/>
      <c r="AD24" s="95"/>
      <c r="AE24" s="95"/>
      <c r="AF24" s="95"/>
    </row>
    <row r="25" spans="1:32" ht="24.75" customHeight="1" x14ac:dyDescent="0.2">
      <c r="A25" s="6" t="s">
        <v>56</v>
      </c>
      <c r="B25" s="52" t="s">
        <v>20</v>
      </c>
      <c r="C25" s="384">
        <f>SUM('10'!AH42)</f>
        <v>0</v>
      </c>
      <c r="D25" s="77"/>
      <c r="E25" s="402"/>
      <c r="F25" s="389" t="s">
        <v>24</v>
      </c>
      <c r="G25" s="66"/>
      <c r="H25" s="66"/>
      <c r="I25" s="111"/>
      <c r="J25" s="66"/>
      <c r="K25" s="66"/>
      <c r="L25" s="95"/>
      <c r="M25" s="95"/>
      <c r="N25" s="95"/>
      <c r="O25" s="95"/>
      <c r="P25" s="95"/>
      <c r="Q25" s="95"/>
      <c r="R25" s="95"/>
      <c r="S25" s="95"/>
      <c r="T25" s="95"/>
      <c r="U25" s="95"/>
      <c r="V25" s="95"/>
      <c r="W25" s="95"/>
      <c r="X25" s="95"/>
      <c r="Y25" s="95"/>
      <c r="Z25" s="95"/>
      <c r="AA25" s="95"/>
      <c r="AB25" s="95"/>
      <c r="AC25" s="95"/>
      <c r="AD25" s="95"/>
      <c r="AE25" s="95"/>
      <c r="AF25" s="95"/>
    </row>
    <row r="26" spans="1:32" ht="5.0999999999999996" customHeight="1" x14ac:dyDescent="0.2">
      <c r="A26" s="46"/>
      <c r="B26" s="52"/>
      <c r="C26" s="384"/>
      <c r="D26" s="77"/>
      <c r="E26" s="402"/>
      <c r="F26" s="389"/>
      <c r="G26" s="66"/>
      <c r="H26" s="66"/>
      <c r="I26" s="111"/>
      <c r="J26" s="66"/>
      <c r="K26" s="66"/>
      <c r="L26" s="95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  <c r="Z26" s="95"/>
      <c r="AA26" s="95"/>
      <c r="AB26" s="95"/>
      <c r="AC26" s="95"/>
      <c r="AD26" s="95"/>
      <c r="AE26" s="95"/>
      <c r="AF26" s="95"/>
    </row>
    <row r="27" spans="1:32" s="7" customFormat="1" ht="24.95" customHeight="1" x14ac:dyDescent="0.2">
      <c r="A27" s="6" t="s">
        <v>59</v>
      </c>
      <c r="B27" s="53" t="s">
        <v>20</v>
      </c>
      <c r="C27" s="388">
        <f>SUM('10'!AH43)</f>
        <v>0</v>
      </c>
      <c r="D27" s="409"/>
      <c r="E27" s="403"/>
      <c r="F27" s="389" t="s">
        <v>24</v>
      </c>
      <c r="G27" s="400"/>
      <c r="H27" s="66"/>
      <c r="I27" s="401" t="s">
        <v>117</v>
      </c>
      <c r="J27" s="400"/>
      <c r="K27" s="400"/>
      <c r="L27" s="281"/>
      <c r="M27" s="281"/>
      <c r="N27" s="281"/>
      <c r="O27" s="281"/>
      <c r="P27" s="281"/>
      <c r="Q27" s="281"/>
      <c r="R27" s="281"/>
      <c r="S27" s="281"/>
      <c r="T27" s="281"/>
      <c r="U27" s="281"/>
      <c r="V27" s="281"/>
      <c r="W27" s="281"/>
      <c r="X27" s="281"/>
      <c r="Y27" s="281"/>
      <c r="Z27" s="281"/>
      <c r="AA27" s="281"/>
      <c r="AB27" s="281"/>
      <c r="AC27" s="281"/>
      <c r="AD27" s="281"/>
      <c r="AE27" s="281"/>
      <c r="AF27" s="281"/>
    </row>
    <row r="28" spans="1:32" ht="5.0999999999999996" customHeight="1" x14ac:dyDescent="0.2">
      <c r="A28" s="6"/>
      <c r="B28" s="52"/>
      <c r="C28" s="384"/>
      <c r="D28" s="77"/>
      <c r="E28" s="402"/>
      <c r="F28" s="389"/>
      <c r="G28" s="66"/>
      <c r="H28" s="66"/>
      <c r="I28" s="111"/>
      <c r="J28" s="66"/>
      <c r="K28" s="66"/>
      <c r="L28" s="95"/>
      <c r="M28" s="95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95"/>
      <c r="Y28" s="95"/>
      <c r="Z28" s="95"/>
      <c r="AA28" s="95"/>
      <c r="AB28" s="95"/>
      <c r="AC28" s="95"/>
      <c r="AD28" s="95"/>
      <c r="AE28" s="95"/>
      <c r="AF28" s="95"/>
    </row>
    <row r="29" spans="1:32" ht="24.95" customHeight="1" x14ac:dyDescent="0.2">
      <c r="A29" s="381" t="s">
        <v>63</v>
      </c>
      <c r="B29" s="53" t="s">
        <v>20</v>
      </c>
      <c r="C29" s="388">
        <f>SUM('10'!AH44)</f>
        <v>0</v>
      </c>
      <c r="D29" s="400"/>
      <c r="E29" s="402"/>
      <c r="F29" s="389" t="s">
        <v>24</v>
      </c>
      <c r="G29" s="66"/>
      <c r="H29" s="66"/>
      <c r="I29" s="111"/>
      <c r="J29" s="66"/>
      <c r="K29" s="66"/>
    </row>
    <row r="30" spans="1:32" ht="5.0999999999999996" customHeight="1" x14ac:dyDescent="0.2">
      <c r="A30" s="2"/>
      <c r="B30" s="53"/>
      <c r="C30" s="384"/>
      <c r="D30" s="77"/>
      <c r="E30" s="403"/>
      <c r="F30" s="389"/>
      <c r="G30" s="400"/>
      <c r="H30" s="66"/>
      <c r="I30" s="65"/>
      <c r="J30" s="66"/>
      <c r="K30" s="66"/>
    </row>
    <row r="31" spans="1:32" ht="24.95" customHeight="1" x14ac:dyDescent="0.2">
      <c r="A31" s="132"/>
      <c r="B31" s="53"/>
      <c r="C31" s="49"/>
      <c r="D31" s="6"/>
      <c r="E31" s="50"/>
      <c r="F31" s="54"/>
      <c r="G31" s="142"/>
      <c r="H31" s="66"/>
      <c r="I31" s="231"/>
      <c r="J31" s="50"/>
      <c r="K31" s="50"/>
    </row>
    <row r="32" spans="1:32" ht="5.0999999999999996" customHeight="1" x14ac:dyDescent="0.2">
      <c r="A32" s="6"/>
      <c r="B32" s="52"/>
      <c r="C32" s="49"/>
      <c r="D32" s="6"/>
      <c r="E32" s="135"/>
      <c r="F32" s="140"/>
      <c r="G32" s="50"/>
      <c r="H32" s="141"/>
      <c r="I32" s="136"/>
      <c r="J32" s="50"/>
      <c r="K32" s="50"/>
    </row>
    <row r="33" spans="1:33" ht="24.95" customHeight="1" x14ac:dyDescent="0.25">
      <c r="A33" s="46"/>
      <c r="B33" s="52"/>
      <c r="C33" s="49"/>
      <c r="D33" s="6"/>
      <c r="E33" s="135"/>
      <c r="F33" s="143"/>
      <c r="G33" s="144"/>
      <c r="H33" s="135"/>
      <c r="I33" s="138"/>
      <c r="J33" s="50"/>
      <c r="K33" s="50"/>
    </row>
    <row r="34" spans="1:33" ht="4.5" customHeight="1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9"/>
    </row>
    <row r="35" spans="1:33" ht="28.5" customHeight="1" x14ac:dyDescent="0.2"/>
    <row r="40" spans="1:33" x14ac:dyDescent="0.2">
      <c r="C40" s="95"/>
      <c r="D40" s="95"/>
      <c r="E40" s="95"/>
      <c r="F40" s="95"/>
      <c r="G40" s="95"/>
      <c r="H40" s="95"/>
      <c r="I40" s="95"/>
      <c r="J40" s="95"/>
      <c r="K40" s="95"/>
      <c r="L40" s="95"/>
      <c r="M40" s="95"/>
      <c r="N40" s="95"/>
      <c r="O40" s="95"/>
      <c r="P40" s="95"/>
      <c r="Q40" s="95"/>
      <c r="R40" s="95"/>
      <c r="S40" s="95"/>
      <c r="T40" s="95"/>
      <c r="U40" s="95"/>
      <c r="V40" s="95"/>
      <c r="W40" s="95"/>
      <c r="X40" s="95"/>
      <c r="Y40" s="95"/>
      <c r="Z40" s="95"/>
      <c r="AA40" s="95"/>
      <c r="AB40" s="95"/>
      <c r="AC40" s="95"/>
      <c r="AD40" s="95"/>
      <c r="AE40" s="95"/>
      <c r="AF40" s="95"/>
      <c r="AG40" s="95"/>
    </row>
    <row r="41" spans="1:33" x14ac:dyDescent="0.2">
      <c r="C41" s="95"/>
      <c r="D41" s="95"/>
      <c r="E41" s="95"/>
      <c r="F41" s="95"/>
      <c r="G41" s="95"/>
      <c r="H41" s="95"/>
      <c r="I41" s="95"/>
      <c r="J41" s="95"/>
      <c r="K41" s="95"/>
      <c r="L41" s="95"/>
      <c r="M41" s="95"/>
      <c r="N41" s="95"/>
      <c r="O41" s="95"/>
      <c r="P41" s="95"/>
      <c r="Q41" s="95"/>
      <c r="R41" s="95"/>
      <c r="S41" s="95"/>
      <c r="T41" s="95"/>
      <c r="U41" s="95"/>
      <c r="V41" s="95"/>
      <c r="W41" s="95"/>
      <c r="X41" s="95"/>
      <c r="Y41" s="95"/>
      <c r="Z41" s="95"/>
      <c r="AA41" s="95"/>
      <c r="AB41" s="95"/>
      <c r="AC41" s="95"/>
      <c r="AD41" s="95"/>
      <c r="AE41" s="95"/>
      <c r="AF41" s="95"/>
      <c r="AG41" s="95"/>
    </row>
  </sheetData>
  <mergeCells count="2">
    <mergeCell ref="E5:F5"/>
    <mergeCell ref="E7:K7"/>
  </mergeCells>
  <dataValidations count="2">
    <dataValidation type="list" allowBlank="1" showInputMessage="1" showErrorMessage="1" sqref="E5" xr:uid="{00000000-0002-0000-1300-000000000000}">
      <formula1>"JANVIER,FEVRIER,MARS,AVRIL,MAI,JUIN,JUILLET,AOUT,SEPTEMBRE,OCTOBRE,NOVEMBRE,DECEMBRE"</formula1>
    </dataValidation>
    <dataValidation type="list" allowBlank="1" showInputMessage="1" showErrorMessage="1" sqref="G5" xr:uid="{00000000-0002-0000-1300-000001000000}">
      <formula1>"2013,2014,2015,2016,2017,2018,2019,2020,2021,2022,2023,2024,2025"</formula1>
    </dataValidation>
  </dataValidations>
  <pageMargins left="3.937007874015748E-2" right="3.937007874015748E-2" top="0.35433070866141736" bottom="0.35433070866141736" header="0.31496062992125984" footer="0.31496062992125984"/>
  <pageSetup paperSize="9" orientation="landscape" r:id="rId1"/>
  <legacy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AI60"/>
  <sheetViews>
    <sheetView topLeftCell="A13" workbookViewId="0">
      <selection activeCell="B22" sqref="B22"/>
    </sheetView>
  </sheetViews>
  <sheetFormatPr baseColWidth="10" defaultRowHeight="12.75" x14ac:dyDescent="0.2"/>
  <cols>
    <col min="1" max="1" width="9.5703125" customWidth="1"/>
    <col min="2" max="2" width="3.7109375" customWidth="1"/>
    <col min="3" max="33" width="4" customWidth="1"/>
    <col min="34" max="34" width="3.7109375" customWidth="1"/>
    <col min="35" max="35" width="3.85546875" customWidth="1"/>
  </cols>
  <sheetData>
    <row r="1" spans="1:35" ht="12.75" customHeight="1" x14ac:dyDescent="0.2">
      <c r="A1" t="s">
        <v>5</v>
      </c>
      <c r="C1" s="3"/>
      <c r="E1" s="12"/>
      <c r="F1" s="11"/>
      <c r="G1" s="11"/>
      <c r="H1" s="11"/>
    </row>
    <row r="2" spans="1:35" ht="12.75" customHeight="1" x14ac:dyDescent="0.2">
      <c r="A2" t="s">
        <v>4</v>
      </c>
      <c r="C2" s="4"/>
      <c r="E2" s="13"/>
      <c r="F2" s="11"/>
      <c r="G2" s="11"/>
      <c r="H2" s="11"/>
    </row>
    <row r="3" spans="1:35" ht="12.75" customHeight="1" x14ac:dyDescent="0.2">
      <c r="A3" t="s">
        <v>6</v>
      </c>
      <c r="C3" s="5"/>
      <c r="D3" s="1"/>
      <c r="E3" s="1"/>
      <c r="F3" s="540" t="s">
        <v>39</v>
      </c>
      <c r="G3" s="542"/>
      <c r="H3" s="540" t="s">
        <v>40</v>
      </c>
      <c r="I3" s="540"/>
      <c r="J3" s="540"/>
    </row>
    <row r="4" spans="1:35" ht="12.75" customHeight="1" x14ac:dyDescent="0.2">
      <c r="D4" s="1"/>
      <c r="E4" s="1"/>
      <c r="F4" s="541">
        <v>2020</v>
      </c>
      <c r="G4" s="542"/>
      <c r="H4" s="540">
        <v>11</v>
      </c>
      <c r="I4" s="540"/>
      <c r="J4" s="540"/>
      <c r="M4" s="534" t="str">
        <f>PROPER(TEXT(DATE($F$4,H$4,1),"mmmm"))</f>
        <v>Novembre</v>
      </c>
      <c r="N4" s="535"/>
      <c r="O4" s="535"/>
      <c r="P4" s="535"/>
      <c r="Q4" s="535"/>
      <c r="R4" s="535"/>
      <c r="S4" s="536"/>
      <c r="W4" s="30"/>
    </row>
    <row r="5" spans="1:35" ht="12.75" customHeight="1" x14ac:dyDescent="0.2">
      <c r="D5" s="1"/>
      <c r="E5" s="1"/>
      <c r="F5" s="1"/>
      <c r="G5" s="1"/>
      <c r="H5" s="1"/>
      <c r="I5" s="1"/>
      <c r="J5" s="1"/>
      <c r="M5" s="537"/>
      <c r="N5" s="538"/>
      <c r="O5" s="538"/>
      <c r="P5" s="538"/>
      <c r="Q5" s="538"/>
      <c r="R5" s="538"/>
      <c r="S5" s="539"/>
    </row>
    <row r="6" spans="1:35" ht="12.75" customHeight="1" x14ac:dyDescent="0.2">
      <c r="D6" s="1"/>
      <c r="E6" s="1"/>
      <c r="F6" s="1"/>
      <c r="G6" s="1"/>
      <c r="H6" s="1"/>
      <c r="I6" s="1"/>
      <c r="J6" s="1"/>
    </row>
    <row r="7" spans="1:35" ht="12.75" customHeight="1" x14ac:dyDescent="0.2">
      <c r="C7" s="36">
        <f>DATE(F4,H4,1)</f>
        <v>44136</v>
      </c>
      <c r="D7" s="36">
        <f t="shared" ref="D7:S8" si="0">C7+1</f>
        <v>44137</v>
      </c>
      <c r="E7" s="36">
        <f t="shared" si="0"/>
        <v>44138</v>
      </c>
      <c r="F7" s="36">
        <f>E7+1</f>
        <v>44139</v>
      </c>
      <c r="G7" s="36">
        <f t="shared" ref="G7:V7" si="1">F7+1</f>
        <v>44140</v>
      </c>
      <c r="H7" s="36">
        <f t="shared" si="1"/>
        <v>44141</v>
      </c>
      <c r="I7" s="36">
        <f t="shared" si="1"/>
        <v>44142</v>
      </c>
      <c r="J7" s="36">
        <f t="shared" si="1"/>
        <v>44143</v>
      </c>
      <c r="K7" s="36">
        <f t="shared" si="1"/>
        <v>44144</v>
      </c>
      <c r="L7" s="36">
        <f t="shared" si="1"/>
        <v>44145</v>
      </c>
      <c r="M7" s="36">
        <f t="shared" si="1"/>
        <v>44146</v>
      </c>
      <c r="N7" s="36">
        <f t="shared" si="1"/>
        <v>44147</v>
      </c>
      <c r="O7" s="36">
        <f t="shared" si="1"/>
        <v>44148</v>
      </c>
      <c r="P7" s="36">
        <f t="shared" si="1"/>
        <v>44149</v>
      </c>
      <c r="Q7" s="36">
        <f t="shared" si="1"/>
        <v>44150</v>
      </c>
      <c r="R7" s="36">
        <f t="shared" si="1"/>
        <v>44151</v>
      </c>
      <c r="S7" s="36">
        <f t="shared" si="1"/>
        <v>44152</v>
      </c>
      <c r="T7" s="36">
        <f t="shared" si="1"/>
        <v>44153</v>
      </c>
      <c r="U7" s="36">
        <f t="shared" si="1"/>
        <v>44154</v>
      </c>
      <c r="V7" s="36">
        <f t="shared" si="1"/>
        <v>44155</v>
      </c>
      <c r="W7" s="36">
        <f t="shared" ref="T7:AD8" si="2">V7+1</f>
        <v>44156</v>
      </c>
      <c r="X7" s="36">
        <f t="shared" si="2"/>
        <v>44157</v>
      </c>
      <c r="Y7" s="36">
        <f t="shared" si="2"/>
        <v>44158</v>
      </c>
      <c r="Z7" s="36">
        <f t="shared" si="2"/>
        <v>44159</v>
      </c>
      <c r="AA7" s="36">
        <f t="shared" si="2"/>
        <v>44160</v>
      </c>
      <c r="AB7" s="36">
        <f t="shared" si="2"/>
        <v>44161</v>
      </c>
      <c r="AC7" s="36">
        <f t="shared" si="2"/>
        <v>44162</v>
      </c>
      <c r="AD7" s="36">
        <f t="shared" si="2"/>
        <v>44163</v>
      </c>
      <c r="AE7" s="36">
        <f t="shared" ref="AE7:AG8" si="3">IF(AD7="","",IF(MONTH(AD7+1)=MONTH(AD7),AD7+1,""))</f>
        <v>44164</v>
      </c>
      <c r="AF7" s="36">
        <f t="shared" si="3"/>
        <v>44165</v>
      </c>
      <c r="AG7" s="36" t="str">
        <f t="shared" si="3"/>
        <v/>
      </c>
    </row>
    <row r="8" spans="1:35" ht="24.95" customHeight="1" x14ac:dyDescent="0.2">
      <c r="A8" s="70" t="s">
        <v>41</v>
      </c>
      <c r="B8" s="83"/>
      <c r="C8" s="98">
        <f>DATE(F4,H4,1)</f>
        <v>44136</v>
      </c>
      <c r="D8" s="99">
        <f t="shared" si="0"/>
        <v>44137</v>
      </c>
      <c r="E8" s="99">
        <f t="shared" si="0"/>
        <v>44138</v>
      </c>
      <c r="F8" s="99">
        <f>E8+1</f>
        <v>44139</v>
      </c>
      <c r="G8" s="99">
        <f t="shared" si="0"/>
        <v>44140</v>
      </c>
      <c r="H8" s="99">
        <f t="shared" si="0"/>
        <v>44141</v>
      </c>
      <c r="I8" s="99">
        <f t="shared" si="0"/>
        <v>44142</v>
      </c>
      <c r="J8" s="100">
        <f t="shared" si="0"/>
        <v>44143</v>
      </c>
      <c r="K8" s="99">
        <f t="shared" si="0"/>
        <v>44144</v>
      </c>
      <c r="L8" s="99">
        <f t="shared" si="0"/>
        <v>44145</v>
      </c>
      <c r="M8" s="99">
        <f t="shared" si="0"/>
        <v>44146</v>
      </c>
      <c r="N8" s="99">
        <f t="shared" si="0"/>
        <v>44147</v>
      </c>
      <c r="O8" s="99">
        <f t="shared" si="0"/>
        <v>44148</v>
      </c>
      <c r="P8" s="99">
        <f t="shared" si="0"/>
        <v>44149</v>
      </c>
      <c r="Q8" s="99">
        <f t="shared" si="0"/>
        <v>44150</v>
      </c>
      <c r="R8" s="99">
        <f t="shared" si="0"/>
        <v>44151</v>
      </c>
      <c r="S8" s="99">
        <f t="shared" si="0"/>
        <v>44152</v>
      </c>
      <c r="T8" s="99">
        <f t="shared" si="2"/>
        <v>44153</v>
      </c>
      <c r="U8" s="99">
        <f t="shared" si="2"/>
        <v>44154</v>
      </c>
      <c r="V8" s="99">
        <f t="shared" si="2"/>
        <v>44155</v>
      </c>
      <c r="W8" s="100">
        <f t="shared" si="2"/>
        <v>44156</v>
      </c>
      <c r="X8" s="99">
        <f t="shared" si="2"/>
        <v>44157</v>
      </c>
      <c r="Y8" s="99">
        <f t="shared" si="2"/>
        <v>44158</v>
      </c>
      <c r="Z8" s="99">
        <f t="shared" si="2"/>
        <v>44159</v>
      </c>
      <c r="AA8" s="99">
        <f t="shared" si="2"/>
        <v>44160</v>
      </c>
      <c r="AB8" s="99">
        <f t="shared" si="2"/>
        <v>44161</v>
      </c>
      <c r="AC8" s="99">
        <f t="shared" si="2"/>
        <v>44162</v>
      </c>
      <c r="AD8" s="99">
        <f>AC8+1</f>
        <v>44163</v>
      </c>
      <c r="AE8" s="99">
        <f t="shared" si="3"/>
        <v>44164</v>
      </c>
      <c r="AF8" s="99">
        <f t="shared" si="3"/>
        <v>44165</v>
      </c>
      <c r="AG8" s="99" t="str">
        <f t="shared" si="3"/>
        <v/>
      </c>
      <c r="AH8" s="192"/>
      <c r="AI8" s="193"/>
    </row>
    <row r="9" spans="1:35" ht="24.95" customHeight="1" x14ac:dyDescent="0.2">
      <c r="A9" s="93" t="s">
        <v>61</v>
      </c>
      <c r="B9" s="205"/>
      <c r="C9" s="265"/>
      <c r="D9" s="102"/>
      <c r="E9" s="102"/>
      <c r="F9" s="102"/>
      <c r="G9" s="102"/>
      <c r="H9" s="102"/>
      <c r="I9" s="102"/>
      <c r="J9" s="102"/>
      <c r="K9" s="102"/>
      <c r="L9" s="102"/>
      <c r="M9" s="102"/>
      <c r="N9" s="102"/>
      <c r="O9" s="102"/>
      <c r="P9" s="102"/>
      <c r="Q9" s="102"/>
      <c r="R9" s="102"/>
      <c r="S9" s="268"/>
      <c r="T9" s="102"/>
      <c r="U9" s="102"/>
      <c r="V9" s="102"/>
      <c r="W9" s="102"/>
      <c r="X9" s="102"/>
      <c r="Y9" s="102"/>
      <c r="Z9" s="102"/>
      <c r="AA9" s="102"/>
      <c r="AB9" s="102"/>
      <c r="AC9" s="102"/>
      <c r="AD9" s="102"/>
      <c r="AE9" s="102"/>
      <c r="AF9" s="102"/>
      <c r="AG9" s="102"/>
      <c r="AH9" s="194">
        <f>SUM(C9:AG9)</f>
        <v>0</v>
      </c>
      <c r="AI9" s="193"/>
    </row>
    <row r="10" spans="1:35" ht="24.95" customHeight="1" x14ac:dyDescent="0.2">
      <c r="A10" s="97" t="s">
        <v>55</v>
      </c>
      <c r="B10" s="205"/>
      <c r="C10" s="265"/>
      <c r="D10" s="102"/>
      <c r="E10" s="102"/>
      <c r="F10" s="102"/>
      <c r="G10" s="102"/>
      <c r="H10" s="102"/>
      <c r="I10" s="102"/>
      <c r="J10" s="102"/>
      <c r="K10" s="102"/>
      <c r="L10" s="268"/>
      <c r="M10" s="102"/>
      <c r="N10" s="102"/>
      <c r="O10" s="102"/>
      <c r="P10" s="102"/>
      <c r="Q10" s="102"/>
      <c r="R10" s="102"/>
      <c r="S10" s="268"/>
      <c r="T10" s="102"/>
      <c r="U10" s="102"/>
      <c r="V10" s="102"/>
      <c r="W10" s="102"/>
      <c r="X10" s="102"/>
      <c r="Y10" s="102"/>
      <c r="Z10" s="268"/>
      <c r="AA10" s="102"/>
      <c r="AB10" s="102"/>
      <c r="AC10" s="102"/>
      <c r="AD10" s="102"/>
      <c r="AE10" s="102"/>
      <c r="AF10" s="102"/>
      <c r="AG10" s="102"/>
      <c r="AH10" s="194">
        <f t="shared" ref="AH10:AH14" si="4">SUM(C10:AG10)</f>
        <v>0</v>
      </c>
      <c r="AI10" s="193"/>
    </row>
    <row r="11" spans="1:35" ht="24.95" customHeight="1" x14ac:dyDescent="0.2">
      <c r="A11" s="97" t="s">
        <v>57</v>
      </c>
      <c r="B11" s="205"/>
      <c r="C11" s="265"/>
      <c r="D11" s="102"/>
      <c r="E11" s="102"/>
      <c r="F11" s="102"/>
      <c r="G11" s="102"/>
      <c r="H11" s="102"/>
      <c r="I11" s="102"/>
      <c r="J11" s="102"/>
      <c r="K11" s="102"/>
      <c r="L11" s="268"/>
      <c r="M11" s="102"/>
      <c r="N11" s="102"/>
      <c r="O11" s="102"/>
      <c r="P11" s="102"/>
      <c r="Q11" s="102"/>
      <c r="R11" s="102"/>
      <c r="S11" s="268"/>
      <c r="T11" s="102"/>
      <c r="U11" s="102"/>
      <c r="V11" s="102"/>
      <c r="W11" s="102"/>
      <c r="X11" s="102"/>
      <c r="Y11" s="102"/>
      <c r="Z11" s="268"/>
      <c r="AA11" s="102"/>
      <c r="AB11" s="102"/>
      <c r="AC11" s="102"/>
      <c r="AD11" s="102"/>
      <c r="AE11" s="102"/>
      <c r="AF11" s="102"/>
      <c r="AG11" s="102"/>
      <c r="AH11" s="194">
        <f t="shared" si="4"/>
        <v>0</v>
      </c>
      <c r="AI11" s="193"/>
    </row>
    <row r="12" spans="1:35" ht="24.95" customHeight="1" x14ac:dyDescent="0.2">
      <c r="A12" s="93" t="s">
        <v>54</v>
      </c>
      <c r="B12" s="205"/>
      <c r="C12" s="265"/>
      <c r="D12" s="102"/>
      <c r="E12" s="102"/>
      <c r="F12" s="102"/>
      <c r="G12" s="102"/>
      <c r="H12" s="102"/>
      <c r="I12" s="102"/>
      <c r="J12" s="102"/>
      <c r="K12" s="102"/>
      <c r="L12" s="102"/>
      <c r="M12" s="102"/>
      <c r="N12" s="102"/>
      <c r="O12" s="102"/>
      <c r="P12" s="102"/>
      <c r="Q12" s="102"/>
      <c r="R12" s="102"/>
      <c r="S12" s="268"/>
      <c r="T12" s="102"/>
      <c r="U12" s="102"/>
      <c r="V12" s="102"/>
      <c r="W12" s="102"/>
      <c r="X12" s="102"/>
      <c r="Y12" s="102"/>
      <c r="Z12" s="102"/>
      <c r="AA12" s="102"/>
      <c r="AB12" s="102"/>
      <c r="AC12" s="102"/>
      <c r="AD12" s="102"/>
      <c r="AE12" s="102"/>
      <c r="AF12" s="102"/>
      <c r="AG12" s="102"/>
      <c r="AH12" s="194">
        <f t="shared" si="4"/>
        <v>0</v>
      </c>
      <c r="AI12" s="193"/>
    </row>
    <row r="13" spans="1:35" ht="24.95" customHeight="1" x14ac:dyDescent="0.2">
      <c r="A13" s="93" t="s">
        <v>60</v>
      </c>
      <c r="B13" s="205"/>
      <c r="C13" s="265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268"/>
      <c r="T13" s="102"/>
      <c r="U13" s="102"/>
      <c r="V13" s="102"/>
      <c r="W13" s="102"/>
      <c r="X13" s="102"/>
      <c r="Y13" s="102"/>
      <c r="Z13" s="102"/>
      <c r="AA13" s="102"/>
      <c r="AB13" s="102"/>
      <c r="AC13" s="102"/>
      <c r="AD13" s="102"/>
      <c r="AE13" s="102"/>
      <c r="AF13" s="102"/>
      <c r="AG13" s="102"/>
      <c r="AH13" s="194">
        <f t="shared" si="4"/>
        <v>0</v>
      </c>
      <c r="AI13" s="193"/>
    </row>
    <row r="14" spans="1:35" ht="24.95" customHeight="1" x14ac:dyDescent="0.2">
      <c r="A14" s="93" t="s">
        <v>62</v>
      </c>
      <c r="B14" s="205"/>
      <c r="C14" s="265"/>
      <c r="D14" s="102"/>
      <c r="E14" s="102"/>
      <c r="F14" s="102"/>
      <c r="G14" s="102"/>
      <c r="H14" s="102"/>
      <c r="I14" s="102"/>
      <c r="J14" s="102"/>
      <c r="K14" s="102"/>
      <c r="L14" s="102"/>
      <c r="M14" s="102"/>
      <c r="N14" s="102"/>
      <c r="O14" s="102"/>
      <c r="P14" s="102"/>
      <c r="Q14" s="102"/>
      <c r="R14" s="102"/>
      <c r="S14" s="268"/>
      <c r="T14" s="102"/>
      <c r="U14" s="102"/>
      <c r="V14" s="102"/>
      <c r="W14" s="102"/>
      <c r="X14" s="102"/>
      <c r="Y14" s="102"/>
      <c r="Z14" s="102"/>
      <c r="AA14" s="102"/>
      <c r="AB14" s="102"/>
      <c r="AC14" s="102"/>
      <c r="AD14" s="102"/>
      <c r="AE14" s="102"/>
      <c r="AF14" s="102"/>
      <c r="AG14" s="102"/>
      <c r="AH14" s="194">
        <f t="shared" si="4"/>
        <v>0</v>
      </c>
      <c r="AI14" s="193"/>
    </row>
    <row r="15" spans="1:35" ht="24.95" customHeight="1" x14ac:dyDescent="0.2">
      <c r="B15" s="205"/>
      <c r="C15" s="265"/>
      <c r="D15" s="102"/>
      <c r="E15" s="102"/>
      <c r="F15" s="102"/>
      <c r="G15" s="102"/>
      <c r="H15" s="102"/>
      <c r="I15" s="102"/>
      <c r="J15" s="102"/>
      <c r="K15" s="102"/>
      <c r="L15" s="102"/>
      <c r="M15" s="102"/>
      <c r="N15" s="102"/>
      <c r="O15" s="102"/>
      <c r="P15" s="102"/>
      <c r="Q15" s="102"/>
      <c r="R15" s="102"/>
      <c r="S15" s="102"/>
      <c r="T15" s="102"/>
      <c r="U15" s="102"/>
      <c r="V15" s="102"/>
      <c r="W15" s="102"/>
      <c r="X15" s="102"/>
      <c r="Y15" s="102"/>
      <c r="Z15" s="102"/>
      <c r="AA15" s="102"/>
      <c r="AB15" s="102"/>
      <c r="AC15" s="102"/>
      <c r="AD15" s="102"/>
      <c r="AE15" s="102"/>
      <c r="AF15" s="102"/>
      <c r="AG15" s="102"/>
      <c r="AH15" s="194"/>
      <c r="AI15" s="193"/>
    </row>
    <row r="16" spans="1:35" ht="12" customHeight="1" x14ac:dyDescent="0.2">
      <c r="A16" s="80"/>
      <c r="B16" s="190"/>
      <c r="C16" s="8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190"/>
      <c r="AI16" s="193"/>
    </row>
    <row r="17" spans="1:35" ht="7.5" customHeight="1" x14ac:dyDescent="0.2">
      <c r="A17" s="73"/>
      <c r="B17" s="191"/>
      <c r="AH17" s="191"/>
      <c r="AI17" s="193"/>
    </row>
    <row r="18" spans="1:35" x14ac:dyDescent="0.2">
      <c r="A18" s="73"/>
      <c r="B18" s="191"/>
      <c r="C18" s="1" t="s">
        <v>1</v>
      </c>
      <c r="D18" s="1"/>
      <c r="E18" s="1"/>
      <c r="F18" s="1" t="s">
        <v>51</v>
      </c>
      <c r="G18" s="1"/>
      <c r="H18" s="1" t="s">
        <v>52</v>
      </c>
      <c r="I18" s="1"/>
      <c r="J18" s="1"/>
      <c r="P18" s="1"/>
      <c r="Q18" s="1"/>
      <c r="R18" s="1"/>
      <c r="S18" s="1"/>
      <c r="AH18" s="191"/>
      <c r="AI18" s="193"/>
    </row>
    <row r="19" spans="1:35" ht="7.5" customHeight="1" x14ac:dyDescent="0.2">
      <c r="A19" s="73"/>
      <c r="B19" s="191"/>
      <c r="AH19" s="191"/>
      <c r="AI19" s="193"/>
    </row>
    <row r="20" spans="1:35" ht="20.25" customHeight="1" x14ac:dyDescent="0.2">
      <c r="A20" s="73"/>
      <c r="B20" s="191"/>
      <c r="C20" s="36">
        <f>DATE(F4,H4,1)</f>
        <v>44136</v>
      </c>
      <c r="D20" s="36">
        <f t="shared" ref="D20:E21" si="5">C20+1</f>
        <v>44137</v>
      </c>
      <c r="E20" s="36">
        <f t="shared" si="5"/>
        <v>44138</v>
      </c>
      <c r="F20" s="36">
        <f>E20+1</f>
        <v>44139</v>
      </c>
      <c r="G20" s="36">
        <f t="shared" ref="G20:V21" si="6">F20+1</f>
        <v>44140</v>
      </c>
      <c r="H20" s="36">
        <f t="shared" si="6"/>
        <v>44141</v>
      </c>
      <c r="I20" s="36">
        <f t="shared" si="6"/>
        <v>44142</v>
      </c>
      <c r="J20" s="36">
        <f t="shared" si="6"/>
        <v>44143</v>
      </c>
      <c r="K20" s="36">
        <f t="shared" si="6"/>
        <v>44144</v>
      </c>
      <c r="L20" s="36">
        <f t="shared" si="6"/>
        <v>44145</v>
      </c>
      <c r="M20" s="36">
        <f t="shared" si="6"/>
        <v>44146</v>
      </c>
      <c r="N20" s="36">
        <f t="shared" si="6"/>
        <v>44147</v>
      </c>
      <c r="O20" s="36">
        <f t="shared" si="6"/>
        <v>44148</v>
      </c>
      <c r="P20" s="36">
        <f t="shared" si="6"/>
        <v>44149</v>
      </c>
      <c r="Q20" s="36">
        <f t="shared" si="6"/>
        <v>44150</v>
      </c>
      <c r="R20" s="36">
        <f t="shared" si="6"/>
        <v>44151</v>
      </c>
      <c r="S20" s="36">
        <f t="shared" si="6"/>
        <v>44152</v>
      </c>
      <c r="T20" s="36">
        <f t="shared" si="6"/>
        <v>44153</v>
      </c>
      <c r="U20" s="36">
        <f t="shared" si="6"/>
        <v>44154</v>
      </c>
      <c r="V20" s="36">
        <f t="shared" si="6"/>
        <v>44155</v>
      </c>
      <c r="W20" s="36">
        <f t="shared" ref="W20:AD21" si="7">V20+1</f>
        <v>44156</v>
      </c>
      <c r="X20" s="36">
        <f t="shared" si="7"/>
        <v>44157</v>
      </c>
      <c r="Y20" s="36">
        <f t="shared" si="7"/>
        <v>44158</v>
      </c>
      <c r="Z20" s="36">
        <f t="shared" si="7"/>
        <v>44159</v>
      </c>
      <c r="AA20" s="36">
        <f t="shared" si="7"/>
        <v>44160</v>
      </c>
      <c r="AB20" s="36">
        <f t="shared" si="7"/>
        <v>44161</v>
      </c>
      <c r="AC20" s="36">
        <f t="shared" si="7"/>
        <v>44162</v>
      </c>
      <c r="AD20" s="36">
        <f t="shared" si="7"/>
        <v>44163</v>
      </c>
      <c r="AE20" s="36">
        <f t="shared" ref="AE20:AG21" si="8">IF(AD20="","",IF(MONTH(AD20+1)=MONTH(AD20),AD20+1,""))</f>
        <v>44164</v>
      </c>
      <c r="AF20" s="36">
        <f t="shared" si="8"/>
        <v>44165</v>
      </c>
      <c r="AG20" s="36" t="str">
        <f t="shared" si="8"/>
        <v/>
      </c>
      <c r="AH20" s="191"/>
      <c r="AI20" s="193"/>
    </row>
    <row r="21" spans="1:35" ht="20.25" customHeight="1" x14ac:dyDescent="0.2">
      <c r="A21" s="70" t="s">
        <v>41</v>
      </c>
      <c r="B21" s="194"/>
      <c r="C21" s="98">
        <f>DATE(F4,H4,1)</f>
        <v>44136</v>
      </c>
      <c r="D21" s="99">
        <f t="shared" si="5"/>
        <v>44137</v>
      </c>
      <c r="E21" s="99">
        <f t="shared" si="5"/>
        <v>44138</v>
      </c>
      <c r="F21" s="99">
        <f>E21+1</f>
        <v>44139</v>
      </c>
      <c r="G21" s="99">
        <f t="shared" si="6"/>
        <v>44140</v>
      </c>
      <c r="H21" s="99">
        <f t="shared" si="6"/>
        <v>44141</v>
      </c>
      <c r="I21" s="99">
        <f t="shared" si="6"/>
        <v>44142</v>
      </c>
      <c r="J21" s="100">
        <f t="shared" si="6"/>
        <v>44143</v>
      </c>
      <c r="K21" s="99">
        <f t="shared" si="6"/>
        <v>44144</v>
      </c>
      <c r="L21" s="99">
        <f t="shared" si="6"/>
        <v>44145</v>
      </c>
      <c r="M21" s="99">
        <f t="shared" si="6"/>
        <v>44146</v>
      </c>
      <c r="N21" s="99">
        <f t="shared" si="6"/>
        <v>44147</v>
      </c>
      <c r="O21" s="99">
        <f t="shared" si="6"/>
        <v>44148</v>
      </c>
      <c r="P21" s="99">
        <f t="shared" si="6"/>
        <v>44149</v>
      </c>
      <c r="Q21" s="99">
        <f t="shared" si="6"/>
        <v>44150</v>
      </c>
      <c r="R21" s="99">
        <f t="shared" si="6"/>
        <v>44151</v>
      </c>
      <c r="S21" s="99">
        <f t="shared" si="6"/>
        <v>44152</v>
      </c>
      <c r="T21" s="99">
        <f t="shared" si="6"/>
        <v>44153</v>
      </c>
      <c r="U21" s="99">
        <f t="shared" si="6"/>
        <v>44154</v>
      </c>
      <c r="V21" s="99">
        <f t="shared" si="6"/>
        <v>44155</v>
      </c>
      <c r="W21" s="100">
        <f t="shared" si="7"/>
        <v>44156</v>
      </c>
      <c r="X21" s="99">
        <f t="shared" si="7"/>
        <v>44157</v>
      </c>
      <c r="Y21" s="99">
        <f t="shared" si="7"/>
        <v>44158</v>
      </c>
      <c r="Z21" s="99">
        <f t="shared" si="7"/>
        <v>44159</v>
      </c>
      <c r="AA21" s="99">
        <f t="shared" si="7"/>
        <v>44160</v>
      </c>
      <c r="AB21" s="99">
        <f t="shared" si="7"/>
        <v>44161</v>
      </c>
      <c r="AC21" s="99">
        <f t="shared" si="7"/>
        <v>44162</v>
      </c>
      <c r="AD21" s="99">
        <f t="shared" si="7"/>
        <v>44163</v>
      </c>
      <c r="AE21" s="99">
        <f t="shared" si="8"/>
        <v>44164</v>
      </c>
      <c r="AF21" s="99">
        <f t="shared" si="8"/>
        <v>44165</v>
      </c>
      <c r="AG21" s="26" t="str">
        <f t="shared" si="8"/>
        <v/>
      </c>
      <c r="AH21" s="190"/>
      <c r="AI21" s="192"/>
    </row>
    <row r="22" spans="1:35" ht="24.95" customHeight="1" x14ac:dyDescent="0.2">
      <c r="A22" s="93" t="s">
        <v>61</v>
      </c>
      <c r="B22" s="205">
        <f>SUM('10'!AI22)</f>
        <v>6</v>
      </c>
      <c r="C22" s="104"/>
      <c r="D22" s="105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5"/>
      <c r="AE22" s="105"/>
      <c r="AF22" s="105"/>
      <c r="AG22" s="89"/>
      <c r="AH22" s="194">
        <f>SUM(C22:AG22)</f>
        <v>0</v>
      </c>
      <c r="AI22" s="205">
        <f>SUM(B22-AH22)</f>
        <v>6</v>
      </c>
    </row>
    <row r="23" spans="1:35" ht="24.95" customHeight="1" x14ac:dyDescent="0.2">
      <c r="A23" s="97" t="s">
        <v>55</v>
      </c>
      <c r="B23" s="205">
        <f>SUM('10'!AI23)</f>
        <v>16</v>
      </c>
      <c r="C23" s="104"/>
      <c r="D23" s="105"/>
      <c r="E23" s="105"/>
      <c r="F23" s="105"/>
      <c r="G23" s="105"/>
      <c r="H23" s="105"/>
      <c r="I23" s="105"/>
      <c r="J23" s="105"/>
      <c r="K23" s="105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05"/>
      <c r="W23" s="105"/>
      <c r="X23" s="105"/>
      <c r="Y23" s="105"/>
      <c r="Z23" s="105"/>
      <c r="AA23" s="105"/>
      <c r="AB23" s="105"/>
      <c r="AC23" s="105"/>
      <c r="AD23" s="105"/>
      <c r="AE23" s="105"/>
      <c r="AF23" s="105"/>
      <c r="AG23" s="89"/>
      <c r="AH23" s="194">
        <f t="shared" ref="AH23:AH27" si="9">SUM(C23:AG23)</f>
        <v>0</v>
      </c>
      <c r="AI23" s="205">
        <f t="shared" ref="AI23:AI27" si="10">SUM(B23-AH23)</f>
        <v>16</v>
      </c>
    </row>
    <row r="24" spans="1:35" ht="24.95" customHeight="1" x14ac:dyDescent="0.2">
      <c r="A24" s="97" t="s">
        <v>57</v>
      </c>
      <c r="B24" s="205">
        <f>SUM('10'!AI24)</f>
        <v>14</v>
      </c>
      <c r="C24" s="104"/>
      <c r="D24" s="212"/>
      <c r="E24" s="212"/>
      <c r="F24" s="212"/>
      <c r="G24" s="212"/>
      <c r="H24" s="212"/>
      <c r="I24" s="212"/>
      <c r="J24" s="212"/>
      <c r="K24" s="212"/>
      <c r="L24" s="212"/>
      <c r="M24" s="212"/>
      <c r="N24" s="212"/>
      <c r="O24" s="212"/>
      <c r="P24" s="212"/>
      <c r="Q24" s="212"/>
      <c r="R24" s="212"/>
      <c r="S24" s="212"/>
      <c r="T24" s="212"/>
      <c r="U24" s="212"/>
      <c r="V24" s="212"/>
      <c r="W24" s="212"/>
      <c r="X24" s="212"/>
      <c r="Y24" s="212"/>
      <c r="Z24" s="105"/>
      <c r="AA24" s="268"/>
      <c r="AB24" s="105"/>
      <c r="AC24" s="105"/>
      <c r="AD24" s="105"/>
      <c r="AE24" s="212"/>
      <c r="AF24" s="212"/>
      <c r="AG24" s="89"/>
      <c r="AH24" s="194">
        <f t="shared" si="9"/>
        <v>0</v>
      </c>
      <c r="AI24" s="205">
        <f t="shared" si="10"/>
        <v>14</v>
      </c>
    </row>
    <row r="25" spans="1:35" ht="24.95" customHeight="1" x14ac:dyDescent="0.2">
      <c r="A25" s="93" t="s">
        <v>54</v>
      </c>
      <c r="B25" s="205">
        <f>SUM('10'!AI25)</f>
        <v>1</v>
      </c>
      <c r="C25" s="104"/>
      <c r="D25" s="212"/>
      <c r="E25" s="212"/>
      <c r="F25" s="212"/>
      <c r="G25" s="212"/>
      <c r="H25" s="212"/>
      <c r="I25" s="212"/>
      <c r="J25" s="212"/>
      <c r="K25" s="212"/>
      <c r="L25" s="212"/>
      <c r="M25" s="212"/>
      <c r="N25" s="212"/>
      <c r="O25" s="212"/>
      <c r="P25" s="212"/>
      <c r="Q25" s="212"/>
      <c r="R25" s="212"/>
      <c r="S25" s="212"/>
      <c r="T25" s="212"/>
      <c r="U25" s="212"/>
      <c r="V25" s="212"/>
      <c r="W25" s="212"/>
      <c r="X25" s="105"/>
      <c r="Y25" s="212"/>
      <c r="Z25" s="212"/>
      <c r="AA25" s="212"/>
      <c r="AB25" s="212"/>
      <c r="AC25" s="212"/>
      <c r="AD25" s="212"/>
      <c r="AE25" s="212"/>
      <c r="AF25" s="212"/>
      <c r="AG25" s="89"/>
      <c r="AH25" s="194">
        <f t="shared" si="9"/>
        <v>0</v>
      </c>
      <c r="AI25" s="205">
        <f t="shared" si="10"/>
        <v>1</v>
      </c>
    </row>
    <row r="26" spans="1:35" ht="24.95" customHeight="1" x14ac:dyDescent="0.2">
      <c r="A26" s="93" t="s">
        <v>60</v>
      </c>
      <c r="B26" s="205">
        <f>SUM('10'!AI26)</f>
        <v>8</v>
      </c>
      <c r="C26" s="283"/>
      <c r="D26" s="105"/>
      <c r="E26" s="105"/>
      <c r="F26" s="105"/>
      <c r="G26" s="105"/>
      <c r="H26" s="105"/>
      <c r="I26" s="105"/>
      <c r="J26" s="287"/>
      <c r="K26" s="212"/>
      <c r="L26" s="212"/>
      <c r="M26" s="212"/>
      <c r="N26" s="212"/>
      <c r="O26" s="105"/>
      <c r="P26" s="105"/>
      <c r="Q26" s="105"/>
      <c r="R26" s="212"/>
      <c r="S26" s="212"/>
      <c r="T26" s="212"/>
      <c r="U26" s="212"/>
      <c r="V26" s="288"/>
      <c r="W26" s="289"/>
      <c r="X26" s="289"/>
      <c r="Y26" s="212"/>
      <c r="Z26" s="212"/>
      <c r="AA26" s="105"/>
      <c r="AB26" s="105"/>
      <c r="AC26" s="105"/>
      <c r="AD26" s="105"/>
      <c r="AE26" s="105"/>
      <c r="AF26" s="105"/>
      <c r="AG26" s="89"/>
      <c r="AH26" s="194">
        <f t="shared" si="9"/>
        <v>0</v>
      </c>
      <c r="AI26" s="205">
        <f t="shared" si="10"/>
        <v>8</v>
      </c>
    </row>
    <row r="27" spans="1:35" ht="24.95" customHeight="1" x14ac:dyDescent="0.2">
      <c r="A27" s="93" t="s">
        <v>62</v>
      </c>
      <c r="B27" s="205">
        <f>SUM('10'!AI27)</f>
        <v>-1.5</v>
      </c>
      <c r="C27" s="283"/>
      <c r="D27" s="212"/>
      <c r="E27" s="212"/>
      <c r="F27" s="105"/>
      <c r="G27" s="105"/>
      <c r="H27" s="212"/>
      <c r="I27" s="105"/>
      <c r="J27" s="105"/>
      <c r="K27" s="105"/>
      <c r="L27" s="212"/>
      <c r="M27" s="212"/>
      <c r="N27" s="212"/>
      <c r="O27" s="105"/>
      <c r="P27" s="105"/>
      <c r="Q27" s="105"/>
      <c r="R27" s="105"/>
      <c r="S27" s="212"/>
      <c r="T27" s="212"/>
      <c r="U27" s="212"/>
      <c r="V27" s="105"/>
      <c r="W27" s="105"/>
      <c r="X27" s="212"/>
      <c r="Y27" s="105"/>
      <c r="Z27" s="105"/>
      <c r="AA27" s="105"/>
      <c r="AB27" s="212"/>
      <c r="AC27" s="212"/>
      <c r="AD27" s="212"/>
      <c r="AE27" s="212"/>
      <c r="AF27" s="105"/>
      <c r="AG27" s="89"/>
      <c r="AH27" s="194">
        <f t="shared" si="9"/>
        <v>0</v>
      </c>
      <c r="AI27" s="205">
        <f t="shared" si="10"/>
        <v>-1.5</v>
      </c>
    </row>
    <row r="28" spans="1:35" ht="24.95" customHeight="1" x14ac:dyDescent="0.2">
      <c r="A28" s="93"/>
      <c r="B28" s="205"/>
      <c r="C28" s="215"/>
      <c r="D28" s="89"/>
      <c r="E28" s="89"/>
      <c r="F28" s="89"/>
      <c r="G28" s="89"/>
      <c r="H28" s="89"/>
      <c r="I28" s="89"/>
      <c r="J28" s="209"/>
      <c r="K28" s="89"/>
      <c r="L28" s="89"/>
      <c r="M28" s="89"/>
      <c r="N28" s="89"/>
      <c r="O28" s="89"/>
      <c r="P28" s="89"/>
      <c r="Q28" s="89"/>
      <c r="R28" s="89"/>
      <c r="S28" s="89"/>
      <c r="T28" s="89"/>
      <c r="U28" s="89"/>
      <c r="V28" s="89"/>
      <c r="W28" s="89"/>
      <c r="X28" s="209"/>
      <c r="Y28" s="89"/>
      <c r="Z28" s="89"/>
      <c r="AA28" s="89"/>
      <c r="AB28" s="89"/>
      <c r="AC28" s="89"/>
      <c r="AD28" s="89"/>
      <c r="AE28" s="209"/>
      <c r="AF28" s="89"/>
      <c r="AG28" s="89"/>
      <c r="AH28" s="194"/>
      <c r="AI28" s="205"/>
    </row>
    <row r="29" spans="1:35" ht="12" customHeight="1" x14ac:dyDescent="0.2">
      <c r="A29" s="40"/>
      <c r="B29" s="190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190"/>
      <c r="AI29" s="192"/>
    </row>
    <row r="30" spans="1:35" x14ac:dyDescent="0.2">
      <c r="A30" s="73"/>
      <c r="B30" s="191"/>
      <c r="AH30" s="191"/>
      <c r="AI30" s="193"/>
    </row>
    <row r="31" spans="1:35" x14ac:dyDescent="0.2">
      <c r="A31" s="73"/>
      <c r="B31" s="191"/>
      <c r="AH31" s="191"/>
      <c r="AI31" s="193"/>
    </row>
    <row r="32" spans="1:35" x14ac:dyDescent="0.2">
      <c r="A32" s="73"/>
      <c r="B32" s="191"/>
      <c r="H32" s="35" t="s">
        <v>45</v>
      </c>
      <c r="AH32" s="191"/>
      <c r="AI32" s="193"/>
    </row>
    <row r="33" spans="1:35" x14ac:dyDescent="0.2">
      <c r="A33" s="73"/>
      <c r="B33" s="191"/>
      <c r="AH33" s="191"/>
      <c r="AI33" s="193"/>
    </row>
    <row r="34" spans="1:35" x14ac:dyDescent="0.2">
      <c r="A34" s="73"/>
      <c r="B34" s="191"/>
      <c r="AH34" s="191"/>
      <c r="AI34" s="193"/>
    </row>
    <row r="35" spans="1:35" x14ac:dyDescent="0.2">
      <c r="A35" s="73"/>
      <c r="B35" s="191"/>
      <c r="AH35" s="191"/>
      <c r="AI35" s="193"/>
    </row>
    <row r="36" spans="1:35" x14ac:dyDescent="0.2">
      <c r="A36" s="73"/>
      <c r="B36" s="191"/>
      <c r="AH36" s="191"/>
      <c r="AI36" s="193"/>
    </row>
    <row r="37" spans="1:35" x14ac:dyDescent="0.2">
      <c r="A37" s="73"/>
      <c r="B37" s="191"/>
      <c r="C37" s="103" t="s">
        <v>2</v>
      </c>
      <c r="D37" s="95"/>
      <c r="E37" s="95"/>
      <c r="F37" s="95"/>
      <c r="G37" s="95"/>
      <c r="H37" s="95"/>
      <c r="I37" s="95"/>
      <c r="J37" s="95"/>
      <c r="K37" s="95"/>
      <c r="AH37" s="191"/>
      <c r="AI37" s="193"/>
    </row>
    <row r="38" spans="1:35" ht="20.85" customHeight="1" x14ac:dyDescent="0.2">
      <c r="A38" s="73"/>
      <c r="B38" s="191"/>
    </row>
    <row r="39" spans="1:35" s="243" customFormat="1" ht="20.85" customHeight="1" x14ac:dyDescent="0.2">
      <c r="A39" s="73"/>
      <c r="B39" s="191"/>
      <c r="C39" s="37">
        <f>DATE(F4,H4,1)</f>
        <v>44136</v>
      </c>
      <c r="D39" s="37">
        <f t="shared" ref="D39:AG39" si="11">C20+1</f>
        <v>44137</v>
      </c>
      <c r="E39" s="37">
        <f t="shared" si="11"/>
        <v>44138</v>
      </c>
      <c r="F39" s="37">
        <f t="shared" si="11"/>
        <v>44139</v>
      </c>
      <c r="G39" s="37">
        <f t="shared" si="11"/>
        <v>44140</v>
      </c>
      <c r="H39" s="37">
        <f t="shared" si="11"/>
        <v>44141</v>
      </c>
      <c r="I39" s="37">
        <f t="shared" si="11"/>
        <v>44142</v>
      </c>
      <c r="J39" s="37">
        <f t="shared" si="11"/>
        <v>44143</v>
      </c>
      <c r="K39" s="37">
        <f t="shared" si="11"/>
        <v>44144</v>
      </c>
      <c r="L39" s="37">
        <f t="shared" si="11"/>
        <v>44145</v>
      </c>
      <c r="M39" s="37">
        <f t="shared" si="11"/>
        <v>44146</v>
      </c>
      <c r="N39" s="37">
        <f t="shared" si="11"/>
        <v>44147</v>
      </c>
      <c r="O39" s="37">
        <f t="shared" si="11"/>
        <v>44148</v>
      </c>
      <c r="P39" s="37">
        <f t="shared" si="11"/>
        <v>44149</v>
      </c>
      <c r="Q39" s="37">
        <f t="shared" si="11"/>
        <v>44150</v>
      </c>
      <c r="R39" s="37">
        <f t="shared" si="11"/>
        <v>44151</v>
      </c>
      <c r="S39" s="37">
        <f t="shared" si="11"/>
        <v>44152</v>
      </c>
      <c r="T39" s="37">
        <f t="shared" si="11"/>
        <v>44153</v>
      </c>
      <c r="U39" s="37">
        <f t="shared" si="11"/>
        <v>44154</v>
      </c>
      <c r="V39" s="37">
        <f t="shared" si="11"/>
        <v>44155</v>
      </c>
      <c r="W39" s="37">
        <f t="shared" si="11"/>
        <v>44156</v>
      </c>
      <c r="X39" s="37">
        <f t="shared" si="11"/>
        <v>44157</v>
      </c>
      <c r="Y39" s="37">
        <f t="shared" si="11"/>
        <v>44158</v>
      </c>
      <c r="Z39" s="37">
        <f t="shared" si="11"/>
        <v>44159</v>
      </c>
      <c r="AA39" s="37">
        <f t="shared" si="11"/>
        <v>44160</v>
      </c>
      <c r="AB39" s="37">
        <f t="shared" si="11"/>
        <v>44161</v>
      </c>
      <c r="AC39" s="37">
        <f t="shared" si="11"/>
        <v>44162</v>
      </c>
      <c r="AD39" s="37">
        <f t="shared" si="11"/>
        <v>44163</v>
      </c>
      <c r="AE39" s="37">
        <f t="shared" si="11"/>
        <v>44164</v>
      </c>
      <c r="AF39" s="37">
        <f t="shared" si="11"/>
        <v>44165</v>
      </c>
      <c r="AG39" s="37">
        <f t="shared" si="11"/>
        <v>44166</v>
      </c>
      <c r="AH39" s="191"/>
      <c r="AI39" s="193"/>
    </row>
    <row r="40" spans="1:35" ht="20.85" customHeight="1" x14ac:dyDescent="0.2">
      <c r="A40" s="41" t="s">
        <v>41</v>
      </c>
      <c r="B40" s="190"/>
      <c r="C40" s="107">
        <f>DATE(F4,H4,1)</f>
        <v>44136</v>
      </c>
      <c r="D40" s="108">
        <f>C40+1</f>
        <v>44137</v>
      </c>
      <c r="E40" s="108">
        <f t="shared" ref="E40:AD40" si="12">D40+1</f>
        <v>44138</v>
      </c>
      <c r="F40" s="108">
        <f t="shared" si="12"/>
        <v>44139</v>
      </c>
      <c r="G40" s="108">
        <f t="shared" si="12"/>
        <v>44140</v>
      </c>
      <c r="H40" s="108">
        <f t="shared" si="12"/>
        <v>44141</v>
      </c>
      <c r="I40" s="108">
        <f t="shared" si="12"/>
        <v>44142</v>
      </c>
      <c r="J40" s="108">
        <f t="shared" si="12"/>
        <v>44143</v>
      </c>
      <c r="K40" s="108">
        <f t="shared" si="12"/>
        <v>44144</v>
      </c>
      <c r="L40" s="108">
        <f t="shared" si="12"/>
        <v>44145</v>
      </c>
      <c r="M40" s="108">
        <f t="shared" si="12"/>
        <v>44146</v>
      </c>
      <c r="N40" s="108">
        <f t="shared" si="12"/>
        <v>44147</v>
      </c>
      <c r="O40" s="108">
        <f t="shared" si="12"/>
        <v>44148</v>
      </c>
      <c r="P40" s="108">
        <f t="shared" si="12"/>
        <v>44149</v>
      </c>
      <c r="Q40" s="108">
        <f t="shared" si="12"/>
        <v>44150</v>
      </c>
      <c r="R40" s="108">
        <f t="shared" si="12"/>
        <v>44151</v>
      </c>
      <c r="S40" s="108">
        <f t="shared" si="12"/>
        <v>44152</v>
      </c>
      <c r="T40" s="108">
        <f t="shared" si="12"/>
        <v>44153</v>
      </c>
      <c r="U40" s="108">
        <f t="shared" si="12"/>
        <v>44154</v>
      </c>
      <c r="V40" s="108">
        <f t="shared" si="12"/>
        <v>44155</v>
      </c>
      <c r="W40" s="108">
        <f t="shared" si="12"/>
        <v>44156</v>
      </c>
      <c r="X40" s="108">
        <f t="shared" si="12"/>
        <v>44157</v>
      </c>
      <c r="Y40" s="108">
        <f t="shared" si="12"/>
        <v>44158</v>
      </c>
      <c r="Z40" s="108">
        <f t="shared" si="12"/>
        <v>44159</v>
      </c>
      <c r="AA40" s="108">
        <f t="shared" si="12"/>
        <v>44160</v>
      </c>
      <c r="AB40" s="108">
        <f t="shared" si="12"/>
        <v>44161</v>
      </c>
      <c r="AC40" s="108">
        <f t="shared" si="12"/>
        <v>44162</v>
      </c>
      <c r="AD40" s="108">
        <f t="shared" si="12"/>
        <v>44163</v>
      </c>
      <c r="AE40" s="99">
        <f>IF(AD40="","",IF(MONTH(AD40+1)=MONTH(AD40),AD40+1,""))</f>
        <v>44164</v>
      </c>
      <c r="AF40" s="99">
        <f t="shared" ref="AF40:AG40" si="13">IF(AE40="","",IF(MONTH(AE40+1)=MONTH(AE40),AE40+1,""))</f>
        <v>44165</v>
      </c>
      <c r="AG40" s="99" t="str">
        <f t="shared" si="13"/>
        <v/>
      </c>
      <c r="AH40" s="190"/>
      <c r="AI40" s="193"/>
    </row>
    <row r="41" spans="1:35" ht="24.95" customHeight="1" x14ac:dyDescent="0.2">
      <c r="A41" s="97" t="s">
        <v>3</v>
      </c>
      <c r="B41" s="205"/>
      <c r="C41" s="265"/>
      <c r="D41" s="102"/>
      <c r="E41" s="102"/>
      <c r="F41" s="102"/>
      <c r="G41" s="102"/>
      <c r="H41" s="102"/>
      <c r="I41" s="102"/>
      <c r="J41" s="102"/>
      <c r="K41" s="102"/>
      <c r="L41" s="102"/>
      <c r="M41" s="102"/>
      <c r="N41" s="102"/>
      <c r="O41" s="102"/>
      <c r="P41" s="102"/>
      <c r="Q41" s="102"/>
      <c r="R41" s="102"/>
      <c r="S41" s="102"/>
      <c r="T41" s="102"/>
      <c r="U41" s="102"/>
      <c r="V41" s="102"/>
      <c r="W41" s="102"/>
      <c r="X41" s="102"/>
      <c r="Y41" s="102"/>
      <c r="Z41" s="102"/>
      <c r="AA41" s="102"/>
      <c r="AB41" s="102"/>
      <c r="AC41" s="102"/>
      <c r="AD41" s="102"/>
      <c r="AE41" s="102"/>
      <c r="AF41" s="102"/>
      <c r="AG41" s="102"/>
      <c r="AH41" s="194">
        <f>SUM(C41:AG41)</f>
        <v>0</v>
      </c>
      <c r="AI41" s="193"/>
    </row>
    <row r="42" spans="1:35" ht="24.95" customHeight="1" x14ac:dyDescent="0.2">
      <c r="A42" s="97" t="s">
        <v>56</v>
      </c>
      <c r="B42" s="205"/>
      <c r="C42" s="265"/>
      <c r="D42" s="102"/>
      <c r="E42" s="102"/>
      <c r="F42" s="102"/>
      <c r="G42" s="102"/>
      <c r="H42" s="102"/>
      <c r="I42" s="102"/>
      <c r="J42" s="102"/>
      <c r="K42" s="102"/>
      <c r="L42" s="102"/>
      <c r="M42" s="102"/>
      <c r="N42" s="102"/>
      <c r="O42" s="102"/>
      <c r="P42" s="102"/>
      <c r="Q42" s="102"/>
      <c r="R42" s="102"/>
      <c r="S42" s="102"/>
      <c r="T42" s="102"/>
      <c r="U42" s="102"/>
      <c r="V42" s="102"/>
      <c r="W42" s="102"/>
      <c r="X42" s="102"/>
      <c r="Y42" s="102"/>
      <c r="Z42" s="102"/>
      <c r="AA42" s="102"/>
      <c r="AB42" s="102"/>
      <c r="AC42" s="102"/>
      <c r="AD42" s="102"/>
      <c r="AE42" s="102"/>
      <c r="AF42" s="102"/>
      <c r="AG42" s="102"/>
      <c r="AH42" s="194">
        <f t="shared" ref="AH42:AH44" si="14">SUM(C42:AG42)</f>
        <v>0</v>
      </c>
      <c r="AI42" s="193"/>
    </row>
    <row r="43" spans="1:35" ht="24.95" customHeight="1" x14ac:dyDescent="0.2">
      <c r="A43" s="97" t="s">
        <v>59</v>
      </c>
      <c r="B43" s="205"/>
      <c r="C43" s="265"/>
      <c r="D43" s="102"/>
      <c r="E43" s="102"/>
      <c r="F43" s="102"/>
      <c r="G43" s="102"/>
      <c r="H43" s="102"/>
      <c r="I43" s="102"/>
      <c r="J43" s="102"/>
      <c r="K43" s="102"/>
      <c r="L43" s="102"/>
      <c r="M43" s="102"/>
      <c r="N43" s="102"/>
      <c r="O43" s="102"/>
      <c r="P43" s="236"/>
      <c r="Q43" s="102"/>
      <c r="R43" s="102"/>
      <c r="S43" s="102"/>
      <c r="T43" s="102"/>
      <c r="U43" s="102"/>
      <c r="V43" s="102"/>
      <c r="W43" s="236"/>
      <c r="X43" s="102"/>
      <c r="Y43" s="102"/>
      <c r="Z43" s="102"/>
      <c r="AA43" s="102"/>
      <c r="AB43" s="102"/>
      <c r="AC43" s="102"/>
      <c r="AD43" s="102"/>
      <c r="AE43" s="102"/>
      <c r="AF43" s="102"/>
      <c r="AG43" s="102"/>
      <c r="AH43" s="194">
        <f t="shared" si="14"/>
        <v>0</v>
      </c>
      <c r="AI43" s="193"/>
    </row>
    <row r="44" spans="1:35" ht="24.75" customHeight="1" x14ac:dyDescent="0.2">
      <c r="A44" s="97" t="s">
        <v>63</v>
      </c>
      <c r="B44" s="190"/>
      <c r="C44" s="265"/>
      <c r="D44" s="102"/>
      <c r="E44" s="102"/>
      <c r="F44" s="102"/>
      <c r="G44" s="102"/>
      <c r="H44" s="102"/>
      <c r="I44" s="102"/>
      <c r="J44" s="102"/>
      <c r="K44" s="102"/>
      <c r="L44" s="102"/>
      <c r="M44" s="102"/>
      <c r="N44" s="102"/>
      <c r="O44" s="102"/>
      <c r="P44" s="236"/>
      <c r="Q44" s="102"/>
      <c r="R44" s="102"/>
      <c r="S44" s="102"/>
      <c r="T44" s="102"/>
      <c r="U44" s="102"/>
      <c r="V44" s="102"/>
      <c r="W44" s="236"/>
      <c r="X44" s="102"/>
      <c r="Y44" s="102"/>
      <c r="Z44" s="102"/>
      <c r="AA44" s="102"/>
      <c r="AB44" s="102"/>
      <c r="AC44" s="102"/>
      <c r="AD44" s="102"/>
      <c r="AE44" s="102"/>
      <c r="AF44" s="102"/>
      <c r="AG44" s="102"/>
      <c r="AH44" s="194">
        <f t="shared" si="14"/>
        <v>0</v>
      </c>
      <c r="AI44" s="193"/>
    </row>
    <row r="45" spans="1:35" x14ac:dyDescent="0.2">
      <c r="A45" s="40"/>
      <c r="B45" s="190"/>
      <c r="C45" s="331"/>
      <c r="D45" s="331"/>
      <c r="E45" s="331"/>
      <c r="F45" s="2"/>
      <c r="G45" s="2"/>
      <c r="H45" s="2"/>
      <c r="I45" s="2"/>
      <c r="J45" s="2"/>
      <c r="K45" s="2"/>
      <c r="L45" s="2"/>
      <c r="M45" s="2"/>
      <c r="N45" s="2"/>
      <c r="O45" s="2"/>
      <c r="P45" s="331"/>
      <c r="Q45" s="331"/>
      <c r="R45" s="331"/>
      <c r="S45" s="331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190"/>
      <c r="AI45" s="193"/>
    </row>
    <row r="46" spans="1:35" ht="12" customHeight="1" x14ac:dyDescent="0.2">
      <c r="AI46" s="193"/>
    </row>
    <row r="47" spans="1:35" x14ac:dyDescent="0.2">
      <c r="A47" s="73"/>
      <c r="B47" s="191"/>
      <c r="C47" s="103" t="s">
        <v>1</v>
      </c>
      <c r="D47" s="103"/>
      <c r="E47" s="103"/>
      <c r="AH47" s="191"/>
      <c r="AI47" s="193"/>
    </row>
    <row r="48" spans="1:35" ht="20.85" customHeight="1" x14ac:dyDescent="0.2">
      <c r="A48" s="73"/>
      <c r="B48" s="191"/>
      <c r="AE48" s="343"/>
      <c r="AF48" s="343"/>
      <c r="AG48" s="343"/>
      <c r="AH48" s="343"/>
    </row>
    <row r="49" spans="1:35" s="243" customFormat="1" ht="20.85" customHeight="1" x14ac:dyDescent="0.2">
      <c r="A49" s="73"/>
      <c r="B49" s="191"/>
      <c r="C49" s="37">
        <f>DATE(F4,H4,1)</f>
        <v>44136</v>
      </c>
      <c r="D49" s="37">
        <f t="shared" ref="D49:AG49" si="15">C49+1</f>
        <v>44137</v>
      </c>
      <c r="E49" s="37">
        <f t="shared" si="15"/>
        <v>44138</v>
      </c>
      <c r="F49" s="37">
        <f t="shared" si="15"/>
        <v>44139</v>
      </c>
      <c r="G49" s="37">
        <f t="shared" si="15"/>
        <v>44140</v>
      </c>
      <c r="H49" s="37">
        <f t="shared" si="15"/>
        <v>44141</v>
      </c>
      <c r="I49" s="37">
        <f t="shared" si="15"/>
        <v>44142</v>
      </c>
      <c r="J49" s="37">
        <f t="shared" si="15"/>
        <v>44143</v>
      </c>
      <c r="K49" s="37">
        <f t="shared" si="15"/>
        <v>44144</v>
      </c>
      <c r="L49" s="37">
        <f t="shared" si="15"/>
        <v>44145</v>
      </c>
      <c r="M49" s="37">
        <f t="shared" si="15"/>
        <v>44146</v>
      </c>
      <c r="N49" s="37">
        <f t="shared" si="15"/>
        <v>44147</v>
      </c>
      <c r="O49" s="37">
        <f t="shared" si="15"/>
        <v>44148</v>
      </c>
      <c r="P49" s="37">
        <f t="shared" si="15"/>
        <v>44149</v>
      </c>
      <c r="Q49" s="37">
        <f t="shared" si="15"/>
        <v>44150</v>
      </c>
      <c r="R49" s="37">
        <f t="shared" si="15"/>
        <v>44151</v>
      </c>
      <c r="S49" s="37">
        <f t="shared" si="15"/>
        <v>44152</v>
      </c>
      <c r="T49" s="37">
        <f t="shared" si="15"/>
        <v>44153</v>
      </c>
      <c r="U49" s="37">
        <f t="shared" si="15"/>
        <v>44154</v>
      </c>
      <c r="V49" s="37">
        <f t="shared" si="15"/>
        <v>44155</v>
      </c>
      <c r="W49" s="37">
        <f t="shared" si="15"/>
        <v>44156</v>
      </c>
      <c r="X49" s="37">
        <f t="shared" si="15"/>
        <v>44157</v>
      </c>
      <c r="Y49" s="37">
        <f t="shared" si="15"/>
        <v>44158</v>
      </c>
      <c r="Z49" s="37">
        <f t="shared" si="15"/>
        <v>44159</v>
      </c>
      <c r="AA49" s="37">
        <f t="shared" si="15"/>
        <v>44160</v>
      </c>
      <c r="AB49" s="37">
        <f t="shared" si="15"/>
        <v>44161</v>
      </c>
      <c r="AC49" s="37">
        <f t="shared" si="15"/>
        <v>44162</v>
      </c>
      <c r="AD49" s="37">
        <f t="shared" si="15"/>
        <v>44163</v>
      </c>
      <c r="AE49" s="378">
        <f t="shared" si="15"/>
        <v>44164</v>
      </c>
      <c r="AF49" s="378">
        <f t="shared" si="15"/>
        <v>44165</v>
      </c>
      <c r="AG49" s="378">
        <f t="shared" si="15"/>
        <v>44166</v>
      </c>
      <c r="AH49" s="196"/>
      <c r="AI49" s="193"/>
    </row>
    <row r="50" spans="1:35" ht="20.85" customHeight="1" x14ac:dyDescent="0.2">
      <c r="A50" s="41" t="s">
        <v>41</v>
      </c>
      <c r="B50" s="190"/>
      <c r="C50" s="107">
        <f>DATE(F4,H4,1)</f>
        <v>44136</v>
      </c>
      <c r="D50" s="108">
        <f>C50+1</f>
        <v>44137</v>
      </c>
      <c r="E50" s="108">
        <f t="shared" ref="E50:AD50" si="16">D50+1</f>
        <v>44138</v>
      </c>
      <c r="F50" s="108">
        <f t="shared" si="16"/>
        <v>44139</v>
      </c>
      <c r="G50" s="108">
        <f t="shared" si="16"/>
        <v>44140</v>
      </c>
      <c r="H50" s="108">
        <f t="shared" si="16"/>
        <v>44141</v>
      </c>
      <c r="I50" s="108">
        <f t="shared" si="16"/>
        <v>44142</v>
      </c>
      <c r="J50" s="108">
        <f t="shared" si="16"/>
        <v>44143</v>
      </c>
      <c r="K50" s="108">
        <f t="shared" si="16"/>
        <v>44144</v>
      </c>
      <c r="L50" s="108">
        <f t="shared" si="16"/>
        <v>44145</v>
      </c>
      <c r="M50" s="108">
        <f t="shared" si="16"/>
        <v>44146</v>
      </c>
      <c r="N50" s="108">
        <f t="shared" si="16"/>
        <v>44147</v>
      </c>
      <c r="O50" s="108">
        <f t="shared" si="16"/>
        <v>44148</v>
      </c>
      <c r="P50" s="108">
        <f t="shared" si="16"/>
        <v>44149</v>
      </c>
      <c r="Q50" s="108">
        <f t="shared" si="16"/>
        <v>44150</v>
      </c>
      <c r="R50" s="108">
        <f t="shared" si="16"/>
        <v>44151</v>
      </c>
      <c r="S50" s="108">
        <f t="shared" si="16"/>
        <v>44152</v>
      </c>
      <c r="T50" s="108">
        <f t="shared" si="16"/>
        <v>44153</v>
      </c>
      <c r="U50" s="108">
        <f t="shared" si="16"/>
        <v>44154</v>
      </c>
      <c r="V50" s="108">
        <f t="shared" si="16"/>
        <v>44155</v>
      </c>
      <c r="W50" s="108">
        <f t="shared" si="16"/>
        <v>44156</v>
      </c>
      <c r="X50" s="108">
        <f t="shared" si="16"/>
        <v>44157</v>
      </c>
      <c r="Y50" s="108">
        <f t="shared" si="16"/>
        <v>44158</v>
      </c>
      <c r="Z50" s="108">
        <f t="shared" si="16"/>
        <v>44159</v>
      </c>
      <c r="AA50" s="108">
        <f t="shared" si="16"/>
        <v>44160</v>
      </c>
      <c r="AB50" s="108">
        <f t="shared" si="16"/>
        <v>44161</v>
      </c>
      <c r="AC50" s="108">
        <f t="shared" si="16"/>
        <v>44162</v>
      </c>
      <c r="AD50" s="108">
        <f t="shared" si="16"/>
        <v>44163</v>
      </c>
      <c r="AE50" s="99">
        <f>IF(AD50="","",IF(MONTH(AD50+1)=MONTH(AD50),AD50+1,""))</f>
        <v>44164</v>
      </c>
      <c r="AF50" s="99">
        <f t="shared" ref="AF50:AG50" si="17">IF(AE50="","",IF(MONTH(AE50+1)=MONTH(AE50),AE50+1,""))</f>
        <v>44165</v>
      </c>
      <c r="AG50" s="99" t="str">
        <f t="shared" si="17"/>
        <v/>
      </c>
      <c r="AH50" s="190"/>
      <c r="AI50" s="192"/>
    </row>
    <row r="51" spans="1:35" ht="24.95" customHeight="1" x14ac:dyDescent="0.2">
      <c r="A51" s="97" t="s">
        <v>3</v>
      </c>
      <c r="B51" s="205">
        <f>SUM('10'!AI51)</f>
        <v>9</v>
      </c>
      <c r="C51" s="307"/>
      <c r="D51" s="212"/>
      <c r="E51" s="268"/>
      <c r="F51" s="212"/>
      <c r="G51" s="212"/>
      <c r="H51" s="212"/>
      <c r="I51" s="212"/>
      <c r="J51" s="212"/>
      <c r="K51" s="105"/>
      <c r="L51" s="212"/>
      <c r="M51" s="212"/>
      <c r="N51" s="212"/>
      <c r="O51" s="212"/>
      <c r="P51" s="212"/>
      <c r="Q51" s="105"/>
      <c r="R51" s="105"/>
      <c r="S51" s="105"/>
      <c r="T51" s="105"/>
      <c r="U51" s="105"/>
      <c r="V51" s="105"/>
      <c r="W51" s="105"/>
      <c r="X51" s="105"/>
      <c r="Y51" s="212"/>
      <c r="Z51" s="212"/>
      <c r="AA51" s="212"/>
      <c r="AB51" s="212"/>
      <c r="AC51" s="212"/>
      <c r="AD51" s="287"/>
      <c r="AE51" s="212"/>
      <c r="AF51" s="212"/>
      <c r="AG51" s="212"/>
      <c r="AH51" s="194">
        <f>SUM(C51:AG51)</f>
        <v>0</v>
      </c>
      <c r="AI51" s="205">
        <f>SUM(B51-AH51)</f>
        <v>9</v>
      </c>
    </row>
    <row r="52" spans="1:35" ht="24.95" customHeight="1" x14ac:dyDescent="0.2">
      <c r="A52" s="97" t="s">
        <v>56</v>
      </c>
      <c r="B52" s="205">
        <f>SUM('10'!AI52)</f>
        <v>8</v>
      </c>
      <c r="C52" s="275"/>
      <c r="D52" s="275"/>
      <c r="E52" s="300"/>
      <c r="F52" s="300"/>
      <c r="G52" s="275"/>
      <c r="H52" s="275"/>
      <c r="I52" s="275"/>
      <c r="J52" s="126"/>
      <c r="K52" s="275"/>
      <c r="L52" s="300"/>
      <c r="M52" s="308"/>
      <c r="N52" s="275"/>
      <c r="O52" s="275"/>
      <c r="P52" s="275"/>
      <c r="Q52" s="275"/>
      <c r="R52" s="275"/>
      <c r="S52" s="300"/>
      <c r="T52" s="309"/>
      <c r="U52" s="275"/>
      <c r="V52" s="275"/>
      <c r="W52" s="275"/>
      <c r="X52" s="275"/>
      <c r="Y52" s="275"/>
      <c r="Z52" s="300"/>
      <c r="AA52" s="309"/>
      <c r="AB52" s="275"/>
      <c r="AC52" s="275"/>
      <c r="AD52" s="275"/>
      <c r="AE52" s="275"/>
      <c r="AF52" s="275"/>
      <c r="AG52" s="212"/>
      <c r="AH52" s="194">
        <f t="shared" ref="AH52:AH54" si="18">SUM(C52:AG52)</f>
        <v>0</v>
      </c>
      <c r="AI52" s="205">
        <f t="shared" ref="AI52:AI54" si="19">SUM(B52-AH52)</f>
        <v>8</v>
      </c>
    </row>
    <row r="53" spans="1:35" ht="24.75" customHeight="1" x14ac:dyDescent="0.2">
      <c r="A53" s="97" t="s">
        <v>59</v>
      </c>
      <c r="B53" s="205">
        <f>SUM('10'!AI53)</f>
        <v>4</v>
      </c>
      <c r="C53" s="310"/>
      <c r="D53" s="105"/>
      <c r="E53" s="105"/>
      <c r="F53" s="105"/>
      <c r="G53" s="105"/>
      <c r="H53" s="105"/>
      <c r="I53" s="105"/>
      <c r="J53" s="105"/>
      <c r="K53" s="105"/>
      <c r="L53" s="105"/>
      <c r="M53" s="105"/>
      <c r="N53" s="105"/>
      <c r="O53" s="105"/>
      <c r="P53" s="212"/>
      <c r="Q53" s="105"/>
      <c r="R53" s="105"/>
      <c r="S53" s="105"/>
      <c r="T53" s="105"/>
      <c r="U53" s="105"/>
      <c r="V53" s="105"/>
      <c r="W53" s="105"/>
      <c r="X53" s="105"/>
      <c r="Y53" s="105"/>
      <c r="Z53" s="105"/>
      <c r="AA53" s="105"/>
      <c r="AB53" s="105"/>
      <c r="AC53" s="105"/>
      <c r="AD53" s="105"/>
      <c r="AE53" s="105"/>
      <c r="AF53" s="212"/>
      <c r="AG53" s="212"/>
      <c r="AH53" s="194">
        <f t="shared" si="18"/>
        <v>0</v>
      </c>
      <c r="AI53" s="205">
        <f t="shared" si="19"/>
        <v>4</v>
      </c>
    </row>
    <row r="54" spans="1:35" ht="24.75" customHeight="1" x14ac:dyDescent="0.2">
      <c r="A54" s="129" t="s">
        <v>63</v>
      </c>
      <c r="B54" s="205">
        <f>SUM('10'!AI54)</f>
        <v>-1</v>
      </c>
      <c r="C54" s="339"/>
      <c r="D54" s="340"/>
      <c r="E54" s="340"/>
      <c r="F54" s="340"/>
      <c r="G54" s="340"/>
      <c r="H54" s="340"/>
      <c r="I54" s="340"/>
      <c r="J54" s="340"/>
      <c r="K54" s="340"/>
      <c r="L54" s="340"/>
      <c r="M54" s="340"/>
      <c r="N54" s="340"/>
      <c r="O54" s="340"/>
      <c r="P54" s="341"/>
      <c r="Q54" s="340"/>
      <c r="R54" s="340"/>
      <c r="S54" s="340"/>
      <c r="T54" s="340"/>
      <c r="U54" s="340"/>
      <c r="V54" s="340"/>
      <c r="W54" s="340"/>
      <c r="X54" s="357"/>
      <c r="Y54" s="340"/>
      <c r="Z54" s="340"/>
      <c r="AA54" s="340"/>
      <c r="AB54" s="340"/>
      <c r="AC54" s="340"/>
      <c r="AD54" s="340"/>
      <c r="AE54" s="340"/>
      <c r="AF54" s="341"/>
      <c r="AG54" s="341"/>
      <c r="AH54" s="195">
        <f t="shared" si="18"/>
        <v>0</v>
      </c>
      <c r="AI54" s="334">
        <f t="shared" si="19"/>
        <v>-1</v>
      </c>
    </row>
    <row r="55" spans="1:35" x14ac:dyDescent="0.2">
      <c r="A55" s="40"/>
      <c r="B55" s="2"/>
      <c r="C55" s="94"/>
      <c r="D55" s="94"/>
      <c r="E55" s="94"/>
      <c r="F55" s="94"/>
      <c r="G55" s="94"/>
      <c r="H55" s="94"/>
      <c r="I55" s="94"/>
      <c r="J55" s="94"/>
      <c r="K55" s="94"/>
      <c r="L55" s="94"/>
      <c r="M55" s="94"/>
      <c r="N55" s="94"/>
      <c r="O55" s="94"/>
      <c r="P55" s="94"/>
      <c r="Q55" s="94"/>
      <c r="R55" s="94"/>
      <c r="S55" s="94"/>
      <c r="T55" s="94"/>
      <c r="U55" s="94"/>
      <c r="V55" s="94"/>
      <c r="W55" s="94"/>
      <c r="X55" s="94"/>
      <c r="Y55" s="94"/>
      <c r="Z55" s="94"/>
      <c r="AA55" s="94"/>
      <c r="AB55" s="94"/>
      <c r="AC55" s="94"/>
      <c r="AD55" s="94"/>
      <c r="AE55" s="94"/>
      <c r="AF55" s="94"/>
      <c r="AG55" s="94"/>
      <c r="AH55" s="2"/>
      <c r="AI55" s="2"/>
    </row>
    <row r="56" spans="1:35" s="243" customFormat="1" x14ac:dyDescent="0.2">
      <c r="D56" s="343"/>
      <c r="E56" s="343"/>
      <c r="F56" s="343"/>
      <c r="G56" s="343"/>
      <c r="H56" s="343"/>
      <c r="I56" s="343"/>
      <c r="J56" s="343"/>
      <c r="K56" s="343"/>
      <c r="L56" s="343"/>
      <c r="M56" s="343"/>
      <c r="N56" s="343"/>
      <c r="O56" s="343"/>
      <c r="P56" s="343"/>
      <c r="Q56" s="343"/>
      <c r="R56" s="343"/>
      <c r="S56" s="343"/>
      <c r="T56" s="343"/>
      <c r="U56" s="343"/>
      <c r="V56" s="343"/>
      <c r="W56" s="343"/>
      <c r="X56" s="343"/>
      <c r="Y56" s="343"/>
      <c r="Z56" s="343"/>
      <c r="AA56" s="343"/>
      <c r="AB56" s="343"/>
      <c r="AC56" s="343"/>
      <c r="AD56" s="343"/>
      <c r="AE56" s="343"/>
      <c r="AF56" s="343"/>
      <c r="AG56" s="343"/>
      <c r="AH56" s="343"/>
      <c r="AI56" s="343"/>
    </row>
    <row r="57" spans="1:35" x14ac:dyDescent="0.2">
      <c r="D57" s="343"/>
      <c r="E57" s="343"/>
      <c r="F57" s="343"/>
      <c r="G57" s="343"/>
      <c r="H57" s="343"/>
      <c r="I57" s="343"/>
      <c r="J57" s="343"/>
      <c r="K57" s="343"/>
      <c r="L57" s="343"/>
      <c r="M57" s="343"/>
      <c r="N57" s="343"/>
      <c r="O57" s="343"/>
      <c r="P57" s="343"/>
      <c r="Q57" s="343"/>
      <c r="R57" s="343"/>
      <c r="S57" s="343"/>
      <c r="T57" s="343"/>
      <c r="U57" s="343"/>
      <c r="V57" s="343"/>
      <c r="W57" s="343"/>
      <c r="X57" s="343"/>
      <c r="Y57" s="343"/>
      <c r="Z57" s="343"/>
      <c r="AA57" s="343"/>
      <c r="AB57" s="343"/>
      <c r="AC57" s="343"/>
      <c r="AD57" s="343"/>
      <c r="AE57" s="343"/>
      <c r="AF57" s="343"/>
      <c r="AG57" s="343"/>
      <c r="AH57" s="343"/>
    </row>
    <row r="58" spans="1:35" x14ac:dyDescent="0.2">
      <c r="A58" s="374" t="s">
        <v>5</v>
      </c>
      <c r="B58" s="343"/>
      <c r="C58" s="10"/>
    </row>
    <row r="59" spans="1:35" x14ac:dyDescent="0.2">
      <c r="A59" s="343" t="s">
        <v>4</v>
      </c>
      <c r="B59" s="343"/>
      <c r="C59" s="4"/>
    </row>
    <row r="60" spans="1:35" x14ac:dyDescent="0.2">
      <c r="A60" t="s">
        <v>6</v>
      </c>
      <c r="C60" s="5"/>
    </row>
  </sheetData>
  <mergeCells count="5">
    <mergeCell ref="F3:G3"/>
    <mergeCell ref="H3:J3"/>
    <mergeCell ref="F4:G4"/>
    <mergeCell ref="H4:J4"/>
    <mergeCell ref="M4:S5"/>
  </mergeCells>
  <conditionalFormatting sqref="C8:AG15">
    <cfRule type="expression" dxfId="12" priority="7" stopIfTrue="1">
      <formula>COUNTIF(fériés,C$8)=1</formula>
    </cfRule>
    <cfRule type="expression" dxfId="11" priority="8" stopIfTrue="1">
      <formula>OR(WEEKDAY(C$8)=7,WEEKDAY(C$8)=1)</formula>
    </cfRule>
  </conditionalFormatting>
  <conditionalFormatting sqref="C21:AG28">
    <cfRule type="expression" dxfId="10" priority="5" stopIfTrue="1">
      <formula>COUNTIF(fériés,C$8)=1</formula>
    </cfRule>
    <cfRule type="expression" dxfId="9" priority="6" stopIfTrue="1">
      <formula>OR(WEEKDAY(C$8)=7,WEEKDAY(C$8)=1)</formula>
    </cfRule>
  </conditionalFormatting>
  <conditionalFormatting sqref="C40:AG44 C50:AG54">
    <cfRule type="expression" dxfId="8" priority="3">
      <formula>COUNTIF(fériés,C$40)=1</formula>
    </cfRule>
    <cfRule type="expression" dxfId="7" priority="4">
      <formula>OR(WEEKDAY(C$40)=7,WEEKDAY(C$40)=1)</formula>
    </cfRule>
  </conditionalFormatting>
  <dataValidations count="2">
    <dataValidation type="list" allowBlank="1" showInputMessage="1" showErrorMessage="1" sqref="F4:G4" xr:uid="{00000000-0002-0000-1400-000000000000}">
      <formula1>"2013,2014,2015,2016,2017,2018,2019,2020,2021,2023,2024,2025"</formula1>
    </dataValidation>
    <dataValidation type="list" allowBlank="1" showInputMessage="1" showErrorMessage="1" sqref="H4:J4" xr:uid="{00000000-0002-0000-1400-000001000000}">
      <formula1>"1,2,3,4,5,6,7,8,9,10,11,12"</formula1>
    </dataValidation>
  </dataValidations>
  <pageMargins left="0" right="0" top="0.19685039370078741" bottom="0.19685039370078741" header="0.51181102362204722" footer="0.51181102362204722"/>
  <pageSetup paperSize="9" orientation="landscape" r:id="rId1"/>
  <headerFooter alignWithMargins="0"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AG35"/>
  <sheetViews>
    <sheetView tabSelected="1" topLeftCell="A7" workbookViewId="0">
      <selection activeCell="C5" sqref="C5"/>
    </sheetView>
  </sheetViews>
  <sheetFormatPr baseColWidth="10" defaultRowHeight="12.75" x14ac:dyDescent="0.2"/>
  <cols>
    <col min="1" max="1" width="14.7109375" customWidth="1"/>
    <col min="2" max="2" width="8.5703125" customWidth="1"/>
    <col min="3" max="3" width="9.7109375" customWidth="1"/>
    <col min="4" max="4" width="10.7109375" customWidth="1"/>
    <col min="5" max="5" width="14.7109375" customWidth="1"/>
    <col min="6" max="6" width="14.140625" customWidth="1"/>
    <col min="7" max="7" width="12.7109375" customWidth="1"/>
    <col min="8" max="8" width="11.140625" customWidth="1"/>
    <col min="9" max="9" width="21.5703125" customWidth="1"/>
    <col min="10" max="10" width="12.7109375" customWidth="1"/>
    <col min="11" max="11" width="14.7109375" customWidth="1"/>
  </cols>
  <sheetData>
    <row r="1" spans="1:33" x14ac:dyDescent="0.2">
      <c r="A1" s="27"/>
      <c r="B1" s="27"/>
    </row>
    <row r="2" spans="1:33" x14ac:dyDescent="0.2">
      <c r="A2" s="27"/>
      <c r="B2" s="27"/>
    </row>
    <row r="3" spans="1:33" x14ac:dyDescent="0.2">
      <c r="A3" s="27"/>
      <c r="B3" s="27"/>
    </row>
    <row r="5" spans="1:33" ht="30" customHeight="1" x14ac:dyDescent="0.2">
      <c r="A5" s="28"/>
      <c r="B5" s="28"/>
      <c r="C5" s="28"/>
      <c r="D5" s="28"/>
      <c r="E5" s="544" t="s">
        <v>37</v>
      </c>
      <c r="F5" s="544"/>
      <c r="G5" s="48">
        <v>2020</v>
      </c>
      <c r="H5" s="28"/>
      <c r="I5" s="28"/>
      <c r="J5" s="28"/>
      <c r="K5" s="28"/>
    </row>
    <row r="7" spans="1:33" ht="15" x14ac:dyDescent="0.25">
      <c r="A7" s="166" t="s">
        <v>26</v>
      </c>
      <c r="B7" s="166" t="s">
        <v>7</v>
      </c>
      <c r="C7" s="167" t="s">
        <v>8</v>
      </c>
      <c r="D7" s="168" t="s">
        <v>9</v>
      </c>
      <c r="E7" s="543" t="s">
        <v>1</v>
      </c>
      <c r="F7" s="543"/>
      <c r="G7" s="543"/>
      <c r="H7" s="543"/>
      <c r="I7" s="543"/>
      <c r="J7" s="543"/>
      <c r="K7" s="543"/>
    </row>
    <row r="8" spans="1:33" ht="15" x14ac:dyDescent="0.2">
      <c r="A8" s="169" t="s">
        <v>25</v>
      </c>
      <c r="B8" s="169" t="s">
        <v>28</v>
      </c>
      <c r="C8" s="246" t="s">
        <v>10</v>
      </c>
      <c r="D8" s="247"/>
      <c r="E8" s="391" t="s">
        <v>5</v>
      </c>
      <c r="F8" s="392" t="s">
        <v>11</v>
      </c>
      <c r="G8" s="393" t="s">
        <v>12</v>
      </c>
      <c r="H8" s="391" t="s">
        <v>13</v>
      </c>
      <c r="I8" s="391" t="s">
        <v>14</v>
      </c>
      <c r="J8" s="391" t="s">
        <v>19</v>
      </c>
      <c r="K8" s="394" t="s">
        <v>15</v>
      </c>
      <c r="L8" s="95"/>
      <c r="M8" s="95"/>
      <c r="N8" s="95"/>
      <c r="O8" s="95"/>
      <c r="P8" s="95"/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95"/>
      <c r="AF8" s="95"/>
      <c r="AG8" s="95"/>
    </row>
    <row r="9" spans="1:33" ht="15" x14ac:dyDescent="0.2">
      <c r="A9" s="169" t="s">
        <v>61</v>
      </c>
      <c r="B9" s="169" t="s">
        <v>27</v>
      </c>
      <c r="C9" s="248"/>
      <c r="D9" s="246"/>
      <c r="E9" s="153"/>
      <c r="F9" s="395"/>
      <c r="G9" s="74" t="s">
        <v>16</v>
      </c>
      <c r="H9" s="153" t="s">
        <v>17</v>
      </c>
      <c r="I9" s="153" t="s">
        <v>18</v>
      </c>
      <c r="J9" s="153" t="s">
        <v>18</v>
      </c>
      <c r="K9" s="396"/>
      <c r="L9" s="95"/>
      <c r="M9" s="95"/>
      <c r="N9" s="95"/>
      <c r="O9" s="95"/>
      <c r="P9" s="95"/>
      <c r="Q9" s="95"/>
      <c r="R9" s="95"/>
      <c r="S9" s="95"/>
      <c r="T9" s="95"/>
      <c r="U9" s="95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</row>
    <row r="10" spans="1:33" x14ac:dyDescent="0.2">
      <c r="A10" s="170"/>
      <c r="B10" s="170"/>
      <c r="C10" s="251"/>
      <c r="D10" s="252"/>
      <c r="E10" s="253"/>
      <c r="F10" s="254"/>
      <c r="G10" s="255"/>
      <c r="H10" s="253"/>
      <c r="I10" s="253"/>
      <c r="J10" s="253"/>
      <c r="K10" s="256"/>
      <c r="L10" s="95"/>
      <c r="M10" s="95"/>
      <c r="N10" s="95"/>
      <c r="O10" s="95"/>
      <c r="P10" s="95"/>
      <c r="Q10" s="95"/>
      <c r="R10" s="95"/>
      <c r="S10" s="95"/>
      <c r="T10" s="95"/>
      <c r="U10" s="95"/>
      <c r="V10" s="95"/>
      <c r="W10" s="95"/>
      <c r="X10" s="95"/>
      <c r="Y10" s="95"/>
      <c r="Z10" s="95"/>
      <c r="AA10" s="95"/>
      <c r="AB10" s="95"/>
      <c r="AC10" s="95"/>
      <c r="AD10" s="95"/>
      <c r="AE10" s="95"/>
      <c r="AF10" s="95"/>
      <c r="AG10" s="95"/>
    </row>
    <row r="11" spans="1:33" ht="24.95" customHeight="1" x14ac:dyDescent="0.2">
      <c r="A11" s="381" t="s">
        <v>61</v>
      </c>
      <c r="B11" s="52" t="s">
        <v>20</v>
      </c>
      <c r="C11" s="383">
        <f>SUM('11'!AH9)</f>
        <v>0</v>
      </c>
      <c r="D11" s="410"/>
      <c r="E11" s="399"/>
      <c r="F11" s="389" t="s">
        <v>24</v>
      </c>
      <c r="G11" s="400"/>
      <c r="H11" s="400"/>
      <c r="I11" s="65"/>
      <c r="J11" s="400"/>
      <c r="K11" s="400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  <c r="Y11" s="95"/>
      <c r="Z11" s="95"/>
      <c r="AA11" s="95"/>
      <c r="AB11" s="95"/>
      <c r="AC11" s="95"/>
      <c r="AD11" s="95"/>
      <c r="AE11" s="95"/>
      <c r="AF11" s="95"/>
      <c r="AG11" s="95"/>
    </row>
    <row r="12" spans="1:33" ht="5.0999999999999996" customHeight="1" x14ac:dyDescent="0.2">
      <c r="A12" s="6"/>
      <c r="B12" s="52"/>
      <c r="C12" s="384"/>
      <c r="D12" s="411"/>
      <c r="E12" s="402"/>
      <c r="F12" s="412"/>
      <c r="G12" s="66"/>
      <c r="H12" s="66"/>
      <c r="I12" s="111"/>
      <c r="J12" s="66"/>
      <c r="K12" s="66"/>
      <c r="L12" s="95"/>
      <c r="M12" s="95"/>
      <c r="N12" s="95"/>
      <c r="O12" s="95"/>
      <c r="P12" s="95"/>
      <c r="Q12" s="95"/>
      <c r="R12" s="95"/>
      <c r="S12" s="95"/>
      <c r="T12" s="95"/>
      <c r="U12" s="95"/>
      <c r="V12" s="95"/>
      <c r="W12" s="95"/>
      <c r="X12" s="95"/>
      <c r="Y12" s="95"/>
      <c r="Z12" s="95"/>
      <c r="AA12" s="95"/>
      <c r="AB12" s="95"/>
      <c r="AC12" s="95"/>
      <c r="AD12" s="95"/>
      <c r="AE12" s="95"/>
      <c r="AF12" s="95"/>
      <c r="AG12" s="95"/>
    </row>
    <row r="13" spans="1:33" ht="24.95" customHeight="1" x14ac:dyDescent="0.2">
      <c r="A13" s="381" t="s">
        <v>0</v>
      </c>
      <c r="B13" s="52" t="s">
        <v>20</v>
      </c>
      <c r="C13" s="383">
        <f>SUM('11'!AH10)</f>
        <v>0</v>
      </c>
      <c r="D13" s="410"/>
      <c r="E13" s="403"/>
      <c r="F13" s="389" t="s">
        <v>24</v>
      </c>
      <c r="G13" s="400"/>
      <c r="H13" s="400"/>
      <c r="I13" s="401"/>
      <c r="J13" s="400"/>
      <c r="K13" s="400"/>
      <c r="L13" s="95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5"/>
      <c r="AC13" s="95"/>
      <c r="AD13" s="95"/>
      <c r="AE13" s="95"/>
      <c r="AF13" s="95"/>
      <c r="AG13" s="95"/>
    </row>
    <row r="14" spans="1:33" ht="5.0999999999999996" customHeight="1" x14ac:dyDescent="0.2">
      <c r="A14" s="6"/>
      <c r="B14" s="2"/>
      <c r="C14" s="40"/>
      <c r="D14" s="413"/>
      <c r="E14" s="390"/>
      <c r="F14" s="390"/>
      <c r="G14" s="40"/>
      <c r="H14" s="40"/>
      <c r="I14" s="404"/>
      <c r="J14" s="66"/>
      <c r="K14" s="66"/>
      <c r="L14" s="95"/>
      <c r="M14" s="95"/>
      <c r="N14" s="95"/>
      <c r="O14" s="95"/>
      <c r="P14" s="95"/>
      <c r="Q14" s="95"/>
      <c r="R14" s="95"/>
      <c r="S14" s="95"/>
      <c r="T14" s="95"/>
      <c r="U14" s="95"/>
      <c r="V14" s="95"/>
      <c r="W14" s="95"/>
      <c r="X14" s="95"/>
      <c r="Y14" s="95"/>
      <c r="Z14" s="95"/>
      <c r="AA14" s="95"/>
      <c r="AB14" s="95"/>
      <c r="AC14" s="95"/>
      <c r="AD14" s="95"/>
      <c r="AE14" s="95"/>
      <c r="AF14" s="95"/>
      <c r="AG14" s="95"/>
    </row>
    <row r="15" spans="1:33" ht="24.95" customHeight="1" x14ac:dyDescent="0.2">
      <c r="A15" s="381" t="s">
        <v>57</v>
      </c>
      <c r="B15" s="52" t="s">
        <v>20</v>
      </c>
      <c r="C15" s="383">
        <f>SUM('11'!AH11)</f>
        <v>0</v>
      </c>
      <c r="D15" s="410"/>
      <c r="E15" s="405"/>
      <c r="F15" s="389" t="s">
        <v>24</v>
      </c>
      <c r="G15" s="400"/>
      <c r="H15" s="400"/>
      <c r="I15" s="65"/>
      <c r="J15" s="400"/>
      <c r="K15" s="400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95"/>
    </row>
    <row r="16" spans="1:33" ht="5.0999999999999996" customHeight="1" x14ac:dyDescent="0.2">
      <c r="A16" s="2"/>
      <c r="B16" s="2"/>
      <c r="C16" s="40"/>
      <c r="D16" s="413"/>
      <c r="E16" s="406"/>
      <c r="F16" s="390"/>
      <c r="G16" s="40"/>
      <c r="H16" s="40"/>
      <c r="I16" s="404"/>
      <c r="J16" s="66"/>
      <c r="K16" s="66"/>
    </row>
    <row r="17" spans="1:32" ht="24.75" customHeight="1" x14ac:dyDescent="0.2">
      <c r="A17" s="6" t="s">
        <v>46</v>
      </c>
      <c r="B17" s="52" t="s">
        <v>20</v>
      </c>
      <c r="C17" s="385">
        <f>SUM('11'!AH12)</f>
        <v>0</v>
      </c>
      <c r="D17" s="413"/>
      <c r="E17" s="406"/>
      <c r="F17" s="389" t="s">
        <v>24</v>
      </c>
      <c r="G17" s="40"/>
      <c r="H17" s="40"/>
      <c r="I17" s="414"/>
      <c r="J17" s="66"/>
      <c r="K17" s="66"/>
    </row>
    <row r="18" spans="1:32" ht="5.0999999999999996" customHeight="1" x14ac:dyDescent="0.2">
      <c r="A18" s="2"/>
      <c r="B18" s="2"/>
      <c r="C18" s="386"/>
      <c r="D18" s="413"/>
      <c r="E18" s="406"/>
      <c r="F18" s="390"/>
      <c r="G18" s="40"/>
      <c r="H18" s="40"/>
      <c r="I18" s="404"/>
      <c r="J18" s="66"/>
      <c r="K18" s="66"/>
    </row>
    <row r="19" spans="1:32" ht="24.95" customHeight="1" x14ac:dyDescent="0.2">
      <c r="A19" s="6" t="s">
        <v>60</v>
      </c>
      <c r="B19" s="52" t="s">
        <v>20</v>
      </c>
      <c r="C19" s="387">
        <f>SUM('11'!AH13)</f>
        <v>0</v>
      </c>
      <c r="D19" s="413"/>
      <c r="E19" s="406"/>
      <c r="F19" s="389" t="s">
        <v>24</v>
      </c>
      <c r="G19" s="40"/>
      <c r="H19" s="40"/>
      <c r="I19" s="404"/>
      <c r="J19" s="400"/>
      <c r="K19" s="400"/>
    </row>
    <row r="20" spans="1:32" ht="5.0999999999999996" customHeight="1" x14ac:dyDescent="0.2">
      <c r="A20" s="6"/>
      <c r="B20" s="52"/>
      <c r="C20" s="384"/>
      <c r="D20" s="411"/>
      <c r="E20" s="407"/>
      <c r="F20" s="412"/>
      <c r="G20" s="66"/>
      <c r="H20" s="66"/>
      <c r="I20" s="111"/>
      <c r="J20" s="66"/>
      <c r="K20" s="66"/>
    </row>
    <row r="21" spans="1:32" ht="24.95" customHeight="1" x14ac:dyDescent="0.2">
      <c r="A21" s="6" t="s">
        <v>62</v>
      </c>
      <c r="B21" s="52" t="s">
        <v>20</v>
      </c>
      <c r="C21" s="384">
        <f>SUM('11'!AH14)</f>
        <v>0</v>
      </c>
      <c r="D21" s="411"/>
      <c r="E21" s="407"/>
      <c r="F21" s="412" t="s">
        <v>24</v>
      </c>
      <c r="G21" s="66"/>
      <c r="H21" s="66"/>
      <c r="I21" s="111"/>
      <c r="J21" s="66"/>
      <c r="K21" s="66" t="s">
        <v>84</v>
      </c>
      <c r="L21" s="95"/>
      <c r="M21" s="95"/>
      <c r="N21" s="95"/>
      <c r="O21" s="95"/>
      <c r="P21" s="95"/>
      <c r="Q21" s="95"/>
      <c r="R21" s="95"/>
      <c r="S21" s="95"/>
      <c r="T21" s="95"/>
      <c r="U21" s="95"/>
      <c r="V21" s="95"/>
      <c r="W21" s="95"/>
      <c r="X21" s="95"/>
      <c r="Y21" s="95"/>
      <c r="Z21" s="95"/>
      <c r="AA21" s="95"/>
      <c r="AB21" s="95"/>
      <c r="AC21" s="95"/>
      <c r="AD21" s="95"/>
      <c r="AE21" s="95"/>
      <c r="AF21" s="95"/>
    </row>
    <row r="22" spans="1:32" ht="5.0999999999999996" customHeight="1" x14ac:dyDescent="0.2">
      <c r="A22" s="382"/>
      <c r="B22" s="52"/>
      <c r="C22" s="384"/>
      <c r="D22" s="411"/>
      <c r="E22" s="402"/>
      <c r="F22" s="412"/>
      <c r="G22" s="66"/>
      <c r="H22" s="66"/>
      <c r="I22" s="111"/>
      <c r="J22" s="66"/>
      <c r="K22" s="66"/>
      <c r="L22" s="95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</row>
    <row r="23" spans="1:32" ht="24.95" customHeight="1" x14ac:dyDescent="0.2">
      <c r="A23" s="6" t="s">
        <v>3</v>
      </c>
      <c r="B23" s="52" t="s">
        <v>20</v>
      </c>
      <c r="C23" s="383">
        <f>SUM('11'!AH41)</f>
        <v>0</v>
      </c>
      <c r="D23" s="410"/>
      <c r="E23" s="403"/>
      <c r="F23" s="389" t="s">
        <v>24</v>
      </c>
      <c r="G23" s="400"/>
      <c r="H23" s="400"/>
      <c r="I23" s="401"/>
      <c r="J23" s="400"/>
      <c r="K23" s="415"/>
      <c r="L23" s="95"/>
      <c r="M23" s="95"/>
      <c r="N23" s="95"/>
      <c r="O23" s="95"/>
      <c r="P23" s="95"/>
      <c r="Q23" s="95"/>
      <c r="R23" s="95"/>
      <c r="S23" s="95"/>
      <c r="T23" s="95"/>
      <c r="U23" s="95"/>
      <c r="V23" s="95"/>
      <c r="W23" s="95"/>
      <c r="X23" s="95"/>
      <c r="Y23" s="95"/>
      <c r="Z23" s="95"/>
      <c r="AA23" s="95"/>
      <c r="AB23" s="95"/>
      <c r="AC23" s="95"/>
      <c r="AD23" s="95"/>
      <c r="AE23" s="95"/>
      <c r="AF23" s="95"/>
    </row>
    <row r="24" spans="1:32" ht="5.0999999999999996" customHeight="1" x14ac:dyDescent="0.2">
      <c r="A24" s="227"/>
      <c r="B24" s="52"/>
      <c r="C24" s="384"/>
      <c r="D24" s="411"/>
      <c r="E24" s="402"/>
      <c r="F24" s="412"/>
      <c r="G24" s="66"/>
      <c r="H24" s="66"/>
      <c r="I24" s="111"/>
      <c r="J24" s="66"/>
      <c r="K24" s="66"/>
      <c r="L24" s="95"/>
      <c r="M24" s="95"/>
      <c r="N24" s="95"/>
      <c r="O24" s="95"/>
      <c r="P24" s="95"/>
      <c r="Q24" s="95"/>
      <c r="R24" s="95"/>
      <c r="S24" s="95"/>
      <c r="T24" s="95"/>
      <c r="U24" s="95"/>
      <c r="V24" s="95"/>
      <c r="W24" s="95"/>
      <c r="X24" s="95"/>
      <c r="Y24" s="95"/>
      <c r="Z24" s="95"/>
      <c r="AA24" s="95"/>
      <c r="AB24" s="95"/>
      <c r="AC24" s="95"/>
      <c r="AD24" s="95"/>
      <c r="AE24" s="95"/>
      <c r="AF24" s="95"/>
    </row>
    <row r="25" spans="1:32" ht="24.75" customHeight="1" x14ac:dyDescent="0.2">
      <c r="A25" s="6" t="s">
        <v>56</v>
      </c>
      <c r="B25" s="52" t="s">
        <v>20</v>
      </c>
      <c r="C25" s="384">
        <f>SUM('11'!AH42)</f>
        <v>0</v>
      </c>
      <c r="D25" s="411"/>
      <c r="E25" s="402"/>
      <c r="F25" s="412" t="s">
        <v>24</v>
      </c>
      <c r="G25" s="66"/>
      <c r="H25" s="66"/>
      <c r="I25" s="416"/>
      <c r="J25" s="66"/>
      <c r="K25" s="66"/>
      <c r="L25" s="95"/>
      <c r="M25" s="95"/>
      <c r="N25" s="95"/>
      <c r="O25" s="95"/>
      <c r="P25" s="95"/>
      <c r="Q25" s="95"/>
      <c r="R25" s="95"/>
      <c r="S25" s="95"/>
      <c r="T25" s="95"/>
      <c r="U25" s="95"/>
      <c r="V25" s="95"/>
      <c r="W25" s="95"/>
      <c r="X25" s="95"/>
      <c r="Y25" s="95"/>
      <c r="Z25" s="95"/>
      <c r="AA25" s="95"/>
      <c r="AB25" s="95"/>
      <c r="AC25" s="95"/>
      <c r="AD25" s="95"/>
      <c r="AE25" s="95"/>
      <c r="AF25" s="95"/>
    </row>
    <row r="26" spans="1:32" ht="5.0999999999999996" customHeight="1" x14ac:dyDescent="0.2">
      <c r="A26" s="46"/>
      <c r="B26" s="52"/>
      <c r="C26" s="384"/>
      <c r="D26" s="411"/>
      <c r="E26" s="402"/>
      <c r="F26" s="412"/>
      <c r="G26" s="66"/>
      <c r="H26" s="66"/>
      <c r="I26" s="111"/>
      <c r="J26" s="66"/>
      <c r="K26" s="66"/>
      <c r="L26" s="95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  <c r="Z26" s="95"/>
      <c r="AA26" s="95"/>
      <c r="AB26" s="95"/>
      <c r="AC26" s="95"/>
      <c r="AD26" s="95"/>
      <c r="AE26" s="95"/>
      <c r="AF26" s="95"/>
    </row>
    <row r="27" spans="1:32" s="7" customFormat="1" ht="24.95" customHeight="1" x14ac:dyDescent="0.2">
      <c r="A27" s="6" t="s">
        <v>59</v>
      </c>
      <c r="B27" s="53" t="s">
        <v>20</v>
      </c>
      <c r="C27" s="388">
        <f>SUM('11'!AH43)</f>
        <v>0</v>
      </c>
      <c r="D27" s="417"/>
      <c r="E27" s="403"/>
      <c r="F27" s="389" t="s">
        <v>24</v>
      </c>
      <c r="G27" s="400"/>
      <c r="H27" s="400"/>
      <c r="I27" s="401"/>
      <c r="J27" s="400"/>
      <c r="K27" s="400"/>
      <c r="L27" s="281"/>
      <c r="M27" s="281"/>
      <c r="N27" s="281"/>
      <c r="O27" s="281"/>
      <c r="P27" s="281"/>
      <c r="Q27" s="281"/>
      <c r="R27" s="281"/>
      <c r="S27" s="281"/>
      <c r="T27" s="281"/>
      <c r="U27" s="281"/>
      <c r="V27" s="281"/>
      <c r="W27" s="281"/>
      <c r="X27" s="281"/>
      <c r="Y27" s="281"/>
      <c r="Z27" s="281"/>
      <c r="AA27" s="281"/>
      <c r="AB27" s="281"/>
      <c r="AC27" s="281"/>
      <c r="AD27" s="281"/>
      <c r="AE27" s="281"/>
      <c r="AF27" s="281"/>
    </row>
    <row r="28" spans="1:32" ht="5.0999999999999996" customHeight="1" x14ac:dyDescent="0.2">
      <c r="A28" s="6"/>
      <c r="B28" s="53"/>
      <c r="C28" s="384"/>
      <c r="D28" s="411"/>
      <c r="E28" s="403"/>
      <c r="F28" s="389"/>
      <c r="G28" s="400"/>
      <c r="H28" s="400"/>
      <c r="I28" s="65"/>
      <c r="J28" s="66"/>
      <c r="K28" s="66"/>
      <c r="L28" s="95"/>
      <c r="M28" s="95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95"/>
      <c r="Y28" s="95"/>
      <c r="Z28" s="95"/>
      <c r="AA28" s="95"/>
      <c r="AB28" s="95"/>
      <c r="AC28" s="95"/>
      <c r="AD28" s="95"/>
      <c r="AE28" s="95"/>
      <c r="AF28" s="95"/>
    </row>
    <row r="29" spans="1:32" ht="24.95" customHeight="1" x14ac:dyDescent="0.2">
      <c r="A29" s="381" t="s">
        <v>63</v>
      </c>
      <c r="B29" s="52" t="s">
        <v>20</v>
      </c>
      <c r="C29" s="388">
        <f>SUM('11'!AH44)</f>
        <v>0</v>
      </c>
      <c r="D29" s="417"/>
      <c r="E29" s="403"/>
      <c r="F29" s="389" t="s">
        <v>24</v>
      </c>
      <c r="G29" s="400"/>
      <c r="H29" s="400"/>
      <c r="I29" s="65"/>
      <c r="J29" s="66"/>
      <c r="K29" s="66"/>
    </row>
    <row r="30" spans="1:32" ht="5.0999999999999996" customHeight="1" x14ac:dyDescent="0.2">
      <c r="A30" s="2"/>
      <c r="B30" s="53"/>
      <c r="C30" s="384"/>
      <c r="D30" s="77"/>
      <c r="E30" s="403"/>
      <c r="F30" s="389"/>
      <c r="G30" s="400"/>
      <c r="H30" s="400"/>
      <c r="I30" s="65"/>
      <c r="J30" s="66"/>
      <c r="K30" s="66"/>
    </row>
    <row r="31" spans="1:32" ht="24.95" customHeight="1" x14ac:dyDescent="0.2">
      <c r="A31" s="132"/>
      <c r="B31" s="53"/>
      <c r="C31" s="384"/>
      <c r="D31" s="77"/>
      <c r="E31" s="66"/>
      <c r="F31" s="418"/>
      <c r="G31" s="419"/>
      <c r="H31" s="66"/>
      <c r="I31" s="420"/>
      <c r="J31" s="66"/>
      <c r="K31" s="66"/>
    </row>
    <row r="32" spans="1:32" ht="5.0999999999999996" customHeight="1" x14ac:dyDescent="0.2">
      <c r="A32" s="6"/>
      <c r="B32" s="52"/>
      <c r="C32" s="384"/>
      <c r="D32" s="77"/>
      <c r="E32" s="421"/>
      <c r="F32" s="422"/>
      <c r="G32" s="66"/>
      <c r="H32" s="423"/>
      <c r="I32" s="424"/>
      <c r="J32" s="66"/>
      <c r="K32" s="66"/>
    </row>
    <row r="33" spans="1:11" ht="24.95" customHeight="1" x14ac:dyDescent="0.2">
      <c r="A33" s="46"/>
      <c r="B33" s="52"/>
      <c r="C33" s="384"/>
      <c r="D33" s="77"/>
      <c r="E33" s="421"/>
      <c r="F33" s="425"/>
      <c r="G33" s="426"/>
      <c r="H33" s="421"/>
      <c r="I33" s="427"/>
      <c r="J33" s="66"/>
      <c r="K33" s="66"/>
    </row>
    <row r="34" spans="1:11" ht="4.5" customHeight="1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9"/>
    </row>
    <row r="35" spans="1:11" ht="28.5" customHeight="1" x14ac:dyDescent="0.2"/>
  </sheetData>
  <mergeCells count="2">
    <mergeCell ref="E5:F5"/>
    <mergeCell ref="E7:K7"/>
  </mergeCells>
  <dataValidations count="2">
    <dataValidation type="list" allowBlank="1" showInputMessage="1" showErrorMessage="1" sqref="G5" xr:uid="{00000000-0002-0000-1500-000000000000}">
      <formula1>"2013,2014,2015,2016,2017,2018,2019,2020,2021,2022,2023,2024,2025"</formula1>
    </dataValidation>
    <dataValidation type="list" allowBlank="1" showInputMessage="1" showErrorMessage="1" sqref="E5" xr:uid="{00000000-0002-0000-1500-000001000000}">
      <formula1>"JANVIER,FEVRIER,MARS,AVRIL,MAI,JUIN,JUILLET,AOUT,SEPTEMBRE,OCTOBRE,NOVEMBRE,DECEMBRE"</formula1>
    </dataValidation>
  </dataValidations>
  <pageMargins left="3.937007874015748E-2" right="3.937007874015748E-2" top="0.35433070866141736" bottom="0.35433070866141736" header="0.31496062992125984" footer="0.31496062992125984"/>
  <pageSetup paperSize="9" orientation="landscape" r:id="rId1"/>
  <legacy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AI60"/>
  <sheetViews>
    <sheetView topLeftCell="A25" workbookViewId="0">
      <selection activeCell="A42" sqref="A42"/>
    </sheetView>
  </sheetViews>
  <sheetFormatPr baseColWidth="10" defaultRowHeight="12.75" x14ac:dyDescent="0.2"/>
  <cols>
    <col min="1" max="1" width="9.5703125" customWidth="1"/>
    <col min="2" max="33" width="4" customWidth="1"/>
    <col min="34" max="35" width="4.42578125" customWidth="1"/>
  </cols>
  <sheetData>
    <row r="1" spans="1:35" ht="12.75" customHeight="1" x14ac:dyDescent="0.2">
      <c r="A1" t="s">
        <v>5</v>
      </c>
      <c r="C1" s="3"/>
      <c r="E1" s="12"/>
      <c r="F1" s="11"/>
      <c r="G1" s="11"/>
      <c r="H1" s="11"/>
    </row>
    <row r="2" spans="1:35" ht="12.75" customHeight="1" x14ac:dyDescent="0.2">
      <c r="A2" t="s">
        <v>4</v>
      </c>
      <c r="C2" s="4"/>
      <c r="E2" s="13"/>
      <c r="F2" s="11"/>
      <c r="G2" s="11"/>
      <c r="H2" s="11"/>
    </row>
    <row r="3" spans="1:35" ht="12.75" customHeight="1" x14ac:dyDescent="0.2">
      <c r="A3" t="s">
        <v>6</v>
      </c>
      <c r="C3" s="5"/>
      <c r="D3" s="1"/>
      <c r="E3" s="1"/>
      <c r="F3" s="540" t="s">
        <v>39</v>
      </c>
      <c r="G3" s="542"/>
      <c r="H3" s="540" t="s">
        <v>40</v>
      </c>
      <c r="I3" s="540"/>
      <c r="J3" s="540"/>
    </row>
    <row r="4" spans="1:35" ht="12.75" customHeight="1" x14ac:dyDescent="0.2">
      <c r="D4" s="1"/>
      <c r="E4" s="1"/>
      <c r="F4" s="541">
        <v>2020</v>
      </c>
      <c r="G4" s="542"/>
      <c r="H4" s="540">
        <v>12</v>
      </c>
      <c r="I4" s="540"/>
      <c r="J4" s="540"/>
      <c r="M4" s="534" t="str">
        <f>PROPER(TEXT(DATE($F$4,H$4,1),"mmmm"))</f>
        <v>Décembre</v>
      </c>
      <c r="N4" s="535"/>
      <c r="O4" s="535"/>
      <c r="P4" s="535"/>
      <c r="Q4" s="535"/>
      <c r="R4" s="535"/>
      <c r="S4" s="536"/>
      <c r="W4" s="30"/>
    </row>
    <row r="5" spans="1:35" ht="12.75" customHeight="1" x14ac:dyDescent="0.2">
      <c r="D5" s="1"/>
      <c r="E5" s="1"/>
      <c r="F5" s="1"/>
      <c r="G5" s="1"/>
      <c r="H5" s="1"/>
      <c r="I5" s="1"/>
      <c r="J5" s="1"/>
      <c r="M5" s="537"/>
      <c r="N5" s="538"/>
      <c r="O5" s="538"/>
      <c r="P5" s="538"/>
      <c r="Q5" s="538"/>
      <c r="R5" s="538"/>
      <c r="S5" s="539"/>
    </row>
    <row r="6" spans="1:35" ht="12.75" customHeight="1" x14ac:dyDescent="0.2">
      <c r="D6" s="1"/>
      <c r="E6" s="1"/>
      <c r="F6" s="1"/>
      <c r="G6" s="1"/>
      <c r="H6" s="1"/>
      <c r="I6" s="1"/>
      <c r="J6" s="1"/>
    </row>
    <row r="7" spans="1:35" ht="12.75" customHeight="1" x14ac:dyDescent="0.2">
      <c r="C7" s="36">
        <f>DATE(F4,H4,1)</f>
        <v>44166</v>
      </c>
      <c r="D7" s="36">
        <f t="shared" ref="D7:S8" si="0">C7+1</f>
        <v>44167</v>
      </c>
      <c r="E7" s="36">
        <f t="shared" si="0"/>
        <v>44168</v>
      </c>
      <c r="F7" s="36">
        <f>E7+1</f>
        <v>44169</v>
      </c>
      <c r="G7" s="36">
        <f t="shared" ref="G7:V7" si="1">F7+1</f>
        <v>44170</v>
      </c>
      <c r="H7" s="36">
        <f t="shared" si="1"/>
        <v>44171</v>
      </c>
      <c r="I7" s="36">
        <f t="shared" si="1"/>
        <v>44172</v>
      </c>
      <c r="J7" s="36">
        <f t="shared" si="1"/>
        <v>44173</v>
      </c>
      <c r="K7" s="36">
        <f t="shared" si="1"/>
        <v>44174</v>
      </c>
      <c r="L7" s="36">
        <f t="shared" si="1"/>
        <v>44175</v>
      </c>
      <c r="M7" s="36">
        <f t="shared" si="1"/>
        <v>44176</v>
      </c>
      <c r="N7" s="36">
        <f t="shared" si="1"/>
        <v>44177</v>
      </c>
      <c r="O7" s="36">
        <f t="shared" si="1"/>
        <v>44178</v>
      </c>
      <c r="P7" s="36">
        <f t="shared" si="1"/>
        <v>44179</v>
      </c>
      <c r="Q7" s="36">
        <f t="shared" si="1"/>
        <v>44180</v>
      </c>
      <c r="R7" s="36">
        <f t="shared" si="1"/>
        <v>44181</v>
      </c>
      <c r="S7" s="36">
        <f t="shared" si="1"/>
        <v>44182</v>
      </c>
      <c r="T7" s="36">
        <f t="shared" si="1"/>
        <v>44183</v>
      </c>
      <c r="U7" s="36">
        <f t="shared" si="1"/>
        <v>44184</v>
      </c>
      <c r="V7" s="36">
        <f t="shared" si="1"/>
        <v>44185</v>
      </c>
      <c r="W7" s="36">
        <f t="shared" ref="T7:AD8" si="2">V7+1</f>
        <v>44186</v>
      </c>
      <c r="X7" s="36">
        <f t="shared" si="2"/>
        <v>44187</v>
      </c>
      <c r="Y7" s="36">
        <f t="shared" si="2"/>
        <v>44188</v>
      </c>
      <c r="Z7" s="36">
        <f t="shared" si="2"/>
        <v>44189</v>
      </c>
      <c r="AA7" s="36">
        <f t="shared" si="2"/>
        <v>44190</v>
      </c>
      <c r="AB7" s="36">
        <f t="shared" si="2"/>
        <v>44191</v>
      </c>
      <c r="AC7" s="36">
        <f t="shared" si="2"/>
        <v>44192</v>
      </c>
      <c r="AD7" s="36">
        <f t="shared" si="2"/>
        <v>44193</v>
      </c>
      <c r="AE7" s="36">
        <f t="shared" ref="AE7:AG8" si="3">IF(AD7="","",IF(MONTH(AD7+1)=MONTH(AD7),AD7+1,""))</f>
        <v>44194</v>
      </c>
      <c r="AF7" s="36">
        <f t="shared" si="3"/>
        <v>44195</v>
      </c>
      <c r="AG7" s="36">
        <f t="shared" si="3"/>
        <v>44196</v>
      </c>
    </row>
    <row r="8" spans="1:35" ht="24.95" customHeight="1" x14ac:dyDescent="0.2">
      <c r="A8" s="70" t="s">
        <v>41</v>
      </c>
      <c r="B8" s="83"/>
      <c r="C8" s="98">
        <f>DATE(F4,H4,1)</f>
        <v>44166</v>
      </c>
      <c r="D8" s="99">
        <f t="shared" si="0"/>
        <v>44167</v>
      </c>
      <c r="E8" s="99">
        <f t="shared" si="0"/>
        <v>44168</v>
      </c>
      <c r="F8" s="99">
        <f>E8+1</f>
        <v>44169</v>
      </c>
      <c r="G8" s="99">
        <f t="shared" si="0"/>
        <v>44170</v>
      </c>
      <c r="H8" s="99">
        <f t="shared" si="0"/>
        <v>44171</v>
      </c>
      <c r="I8" s="99">
        <f t="shared" si="0"/>
        <v>44172</v>
      </c>
      <c r="J8" s="100">
        <f t="shared" si="0"/>
        <v>44173</v>
      </c>
      <c r="K8" s="99">
        <f t="shared" si="0"/>
        <v>44174</v>
      </c>
      <c r="L8" s="99">
        <f t="shared" si="0"/>
        <v>44175</v>
      </c>
      <c r="M8" s="99">
        <f t="shared" si="0"/>
        <v>44176</v>
      </c>
      <c r="N8" s="99">
        <f t="shared" si="0"/>
        <v>44177</v>
      </c>
      <c r="O8" s="99">
        <f t="shared" si="0"/>
        <v>44178</v>
      </c>
      <c r="P8" s="99">
        <f t="shared" si="0"/>
        <v>44179</v>
      </c>
      <c r="Q8" s="99">
        <f t="shared" si="0"/>
        <v>44180</v>
      </c>
      <c r="R8" s="99">
        <f t="shared" si="0"/>
        <v>44181</v>
      </c>
      <c r="S8" s="99">
        <f t="shared" si="0"/>
        <v>44182</v>
      </c>
      <c r="T8" s="99">
        <f t="shared" si="2"/>
        <v>44183</v>
      </c>
      <c r="U8" s="99">
        <f t="shared" si="2"/>
        <v>44184</v>
      </c>
      <c r="V8" s="99">
        <f t="shared" si="2"/>
        <v>44185</v>
      </c>
      <c r="W8" s="100">
        <f t="shared" si="2"/>
        <v>44186</v>
      </c>
      <c r="X8" s="99">
        <f t="shared" si="2"/>
        <v>44187</v>
      </c>
      <c r="Y8" s="99">
        <f t="shared" si="2"/>
        <v>44188</v>
      </c>
      <c r="Z8" s="99">
        <f t="shared" si="2"/>
        <v>44189</v>
      </c>
      <c r="AA8" s="99">
        <f t="shared" si="2"/>
        <v>44190</v>
      </c>
      <c r="AB8" s="99">
        <f t="shared" si="2"/>
        <v>44191</v>
      </c>
      <c r="AC8" s="99">
        <f t="shared" si="2"/>
        <v>44192</v>
      </c>
      <c r="AD8" s="99">
        <f>AC8+1</f>
        <v>44193</v>
      </c>
      <c r="AE8" s="99">
        <f t="shared" si="3"/>
        <v>44194</v>
      </c>
      <c r="AF8" s="99">
        <f t="shared" si="3"/>
        <v>44195</v>
      </c>
      <c r="AG8" s="99">
        <f t="shared" si="3"/>
        <v>44196</v>
      </c>
      <c r="AH8" s="40"/>
      <c r="AI8" s="73"/>
    </row>
    <row r="9" spans="1:35" ht="24.95" customHeight="1" x14ac:dyDescent="0.2">
      <c r="A9" s="93" t="s">
        <v>61</v>
      </c>
      <c r="B9" s="184"/>
      <c r="C9" s="265"/>
      <c r="D9" s="102"/>
      <c r="E9" s="102"/>
      <c r="F9" s="236"/>
      <c r="G9" s="236"/>
      <c r="H9" s="236"/>
      <c r="I9" s="236"/>
      <c r="J9" s="236"/>
      <c r="K9" s="102"/>
      <c r="L9" s="102"/>
      <c r="M9" s="102"/>
      <c r="N9" s="102"/>
      <c r="O9" s="102"/>
      <c r="P9" s="102"/>
      <c r="Q9" s="102"/>
      <c r="R9" s="102"/>
      <c r="S9" s="102"/>
      <c r="T9" s="102"/>
      <c r="U9" s="102"/>
      <c r="V9" s="102"/>
      <c r="W9" s="102"/>
      <c r="X9" s="102"/>
      <c r="Y9" s="102"/>
      <c r="Z9" s="102"/>
      <c r="AA9" s="102"/>
      <c r="AB9" s="102"/>
      <c r="AC9" s="102"/>
      <c r="AD9" s="102"/>
      <c r="AE9" s="102"/>
      <c r="AF9" s="102"/>
      <c r="AG9" s="102"/>
      <c r="AH9" s="41">
        <f t="shared" ref="AH9:AH14" si="4">SUM(C9:AG9)</f>
        <v>0</v>
      </c>
      <c r="AI9" s="73"/>
    </row>
    <row r="10" spans="1:35" ht="24.95" customHeight="1" x14ac:dyDescent="0.2">
      <c r="A10" s="97" t="s">
        <v>55</v>
      </c>
      <c r="B10" s="184"/>
      <c r="C10" s="265"/>
      <c r="D10" s="102"/>
      <c r="E10" s="102"/>
      <c r="F10" s="236"/>
      <c r="G10" s="236"/>
      <c r="H10" s="236"/>
      <c r="I10" s="236"/>
      <c r="J10" s="236"/>
      <c r="K10" s="102"/>
      <c r="L10" s="102"/>
      <c r="M10" s="102"/>
      <c r="N10" s="102"/>
      <c r="O10" s="102"/>
      <c r="P10" s="102"/>
      <c r="Q10" s="102"/>
      <c r="R10" s="102"/>
      <c r="S10" s="102"/>
      <c r="T10" s="102"/>
      <c r="U10" s="102"/>
      <c r="V10" s="102"/>
      <c r="W10" s="102"/>
      <c r="X10" s="102"/>
      <c r="Y10" s="102"/>
      <c r="Z10" s="102"/>
      <c r="AA10" s="102"/>
      <c r="AB10" s="102"/>
      <c r="AC10" s="102"/>
      <c r="AD10" s="102"/>
      <c r="AE10" s="102"/>
      <c r="AF10" s="102"/>
      <c r="AG10" s="102"/>
      <c r="AH10" s="41">
        <f t="shared" si="4"/>
        <v>0</v>
      </c>
      <c r="AI10" s="73"/>
    </row>
    <row r="11" spans="1:35" ht="24.95" customHeight="1" x14ac:dyDescent="0.2">
      <c r="A11" s="97" t="s">
        <v>57</v>
      </c>
      <c r="B11" s="184"/>
      <c r="C11" s="265"/>
      <c r="D11" s="102"/>
      <c r="E11" s="102"/>
      <c r="F11" s="102"/>
      <c r="G11" s="102"/>
      <c r="H11" s="102"/>
      <c r="I11" s="102"/>
      <c r="J11" s="102"/>
      <c r="K11" s="102"/>
      <c r="L11" s="102"/>
      <c r="M11" s="102"/>
      <c r="N11" s="102"/>
      <c r="O11" s="102"/>
      <c r="P11" s="102"/>
      <c r="Q11" s="102"/>
      <c r="R11" s="102"/>
      <c r="S11" s="102"/>
      <c r="T11" s="102"/>
      <c r="U11" s="102"/>
      <c r="V11" s="102"/>
      <c r="W11" s="102"/>
      <c r="X11" s="102"/>
      <c r="Y11" s="102"/>
      <c r="Z11" s="102"/>
      <c r="AA11" s="102"/>
      <c r="AB11" s="102"/>
      <c r="AC11" s="102"/>
      <c r="AD11" s="102"/>
      <c r="AE11" s="102"/>
      <c r="AF11" s="102"/>
      <c r="AG11" s="102"/>
      <c r="AH11" s="41">
        <f t="shared" si="4"/>
        <v>0</v>
      </c>
      <c r="AI11" s="73"/>
    </row>
    <row r="12" spans="1:35" ht="24.95" customHeight="1" x14ac:dyDescent="0.2">
      <c r="A12" s="93" t="s">
        <v>54</v>
      </c>
      <c r="B12" s="184"/>
      <c r="C12" s="265"/>
      <c r="D12" s="102"/>
      <c r="E12" s="102"/>
      <c r="F12" s="102"/>
      <c r="G12" s="102"/>
      <c r="H12" s="102"/>
      <c r="I12" s="102"/>
      <c r="J12" s="102"/>
      <c r="K12" s="102"/>
      <c r="L12" s="102"/>
      <c r="M12" s="102"/>
      <c r="N12" s="102"/>
      <c r="O12" s="102"/>
      <c r="P12" s="102"/>
      <c r="Q12" s="102"/>
      <c r="R12" s="102"/>
      <c r="S12" s="102"/>
      <c r="T12" s="102"/>
      <c r="U12" s="102"/>
      <c r="V12" s="102"/>
      <c r="W12" s="102"/>
      <c r="X12" s="102"/>
      <c r="Y12" s="102"/>
      <c r="Z12" s="102"/>
      <c r="AA12" s="102"/>
      <c r="AB12" s="102"/>
      <c r="AC12" s="102"/>
      <c r="AD12" s="102"/>
      <c r="AE12" s="102"/>
      <c r="AF12" s="102"/>
      <c r="AG12" s="102"/>
      <c r="AH12" s="41">
        <f t="shared" si="4"/>
        <v>0</v>
      </c>
      <c r="AI12" s="73"/>
    </row>
    <row r="13" spans="1:35" ht="24.95" customHeight="1" x14ac:dyDescent="0.2">
      <c r="A13" s="93" t="s">
        <v>60</v>
      </c>
      <c r="B13" s="184"/>
      <c r="C13" s="265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 s="102"/>
      <c r="P13" s="102"/>
      <c r="Q13" s="102"/>
      <c r="R13" s="102"/>
      <c r="S13" s="102"/>
      <c r="T13" s="102"/>
      <c r="U13" s="102"/>
      <c r="V13" s="102"/>
      <c r="W13" s="102"/>
      <c r="X13" s="102"/>
      <c r="Y13" s="102"/>
      <c r="Z13" s="102"/>
      <c r="AA13" s="102"/>
      <c r="AB13" s="102"/>
      <c r="AC13" s="102"/>
      <c r="AD13" s="102"/>
      <c r="AE13" s="102"/>
      <c r="AF13" s="102"/>
      <c r="AG13" s="102"/>
      <c r="AH13" s="41">
        <f t="shared" si="4"/>
        <v>0</v>
      </c>
      <c r="AI13" s="73"/>
    </row>
    <row r="14" spans="1:35" ht="24.95" customHeight="1" x14ac:dyDescent="0.2">
      <c r="A14" s="93" t="s">
        <v>62</v>
      </c>
      <c r="B14" s="184"/>
      <c r="C14" s="265"/>
      <c r="D14" s="102"/>
      <c r="E14" s="102"/>
      <c r="F14" s="102"/>
      <c r="G14" s="102"/>
      <c r="H14" s="102"/>
      <c r="I14" s="102"/>
      <c r="J14" s="102"/>
      <c r="K14" s="102"/>
      <c r="L14" s="102"/>
      <c r="M14" s="102"/>
      <c r="N14" s="102"/>
      <c r="O14" s="102"/>
      <c r="P14" s="102"/>
      <c r="Q14" s="102"/>
      <c r="R14" s="102"/>
      <c r="S14" s="102"/>
      <c r="T14" s="102"/>
      <c r="U14" s="102"/>
      <c r="V14" s="102"/>
      <c r="W14" s="102"/>
      <c r="X14" s="102"/>
      <c r="Y14" s="102"/>
      <c r="Z14" s="102"/>
      <c r="AA14" s="102"/>
      <c r="AB14" s="102"/>
      <c r="AC14" s="102"/>
      <c r="AD14" s="102"/>
      <c r="AE14" s="102"/>
      <c r="AF14" s="102"/>
      <c r="AG14" s="102"/>
      <c r="AH14" s="41">
        <f t="shared" si="4"/>
        <v>0</v>
      </c>
      <c r="AI14" s="73"/>
    </row>
    <row r="15" spans="1:35" ht="24.95" customHeight="1" x14ac:dyDescent="0.2">
      <c r="A15" s="71"/>
      <c r="B15" s="184"/>
      <c r="C15" s="265"/>
      <c r="D15" s="102"/>
      <c r="E15" s="102"/>
      <c r="F15" s="102"/>
      <c r="G15" s="102"/>
      <c r="H15" s="102"/>
      <c r="I15" s="102"/>
      <c r="J15" s="102"/>
      <c r="K15" s="102"/>
      <c r="L15" s="102"/>
      <c r="M15" s="102"/>
      <c r="N15" s="102"/>
      <c r="O15" s="102"/>
      <c r="P15" s="102"/>
      <c r="Q15" s="102"/>
      <c r="R15" s="102"/>
      <c r="S15" s="102"/>
      <c r="T15" s="102"/>
      <c r="U15" s="102"/>
      <c r="V15" s="102"/>
      <c r="W15" s="102"/>
      <c r="X15" s="102"/>
      <c r="Y15" s="102"/>
      <c r="Z15" s="102"/>
      <c r="AA15" s="102"/>
      <c r="AB15" s="102"/>
      <c r="AC15" s="102"/>
      <c r="AD15" s="102"/>
      <c r="AE15" s="102"/>
      <c r="AF15" s="102"/>
      <c r="AG15" s="102"/>
      <c r="AH15" s="41"/>
      <c r="AI15" s="73"/>
    </row>
    <row r="16" spans="1:35" ht="12" customHeight="1" x14ac:dyDescent="0.2">
      <c r="A16" s="40"/>
      <c r="B16" s="178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  <c r="AG16" s="40"/>
      <c r="AH16" s="42"/>
      <c r="AI16" s="73"/>
    </row>
    <row r="17" spans="1:35" ht="7.5" customHeight="1" x14ac:dyDescent="0.2">
      <c r="A17" s="73"/>
      <c r="B17" s="208"/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  <c r="O17" s="73"/>
      <c r="P17" s="73"/>
      <c r="Q17" s="73"/>
      <c r="R17" s="73"/>
      <c r="S17" s="73"/>
      <c r="T17" s="73"/>
      <c r="U17" s="73"/>
      <c r="V17" s="73"/>
      <c r="W17" s="73"/>
      <c r="X17" s="73"/>
      <c r="Y17" s="73"/>
      <c r="Z17" s="73"/>
      <c r="AA17" s="73"/>
      <c r="AB17" s="73"/>
      <c r="AC17" s="73"/>
      <c r="AD17" s="73"/>
      <c r="AE17" s="73"/>
      <c r="AF17" s="73"/>
      <c r="AG17" s="73"/>
      <c r="AH17" s="43"/>
      <c r="AI17" s="73"/>
    </row>
    <row r="18" spans="1:35" x14ac:dyDescent="0.2">
      <c r="A18" s="73"/>
      <c r="B18" s="208"/>
      <c r="C18" s="90" t="s">
        <v>1</v>
      </c>
      <c r="D18" s="90"/>
      <c r="E18" s="90"/>
      <c r="F18" s="73"/>
      <c r="G18" s="73"/>
      <c r="H18" s="73"/>
      <c r="I18" s="73"/>
      <c r="J18" s="73"/>
      <c r="K18" s="73"/>
      <c r="L18" s="73"/>
      <c r="M18" s="73"/>
      <c r="N18" s="73"/>
      <c r="O18" s="73"/>
      <c r="P18" s="90"/>
      <c r="Q18" s="90"/>
      <c r="R18" s="90"/>
      <c r="S18" s="90"/>
      <c r="T18" s="73"/>
      <c r="U18" s="73"/>
      <c r="V18" s="73"/>
      <c r="W18" s="73"/>
      <c r="X18" s="73"/>
      <c r="Y18" s="73"/>
      <c r="Z18" s="73"/>
      <c r="AA18" s="73"/>
      <c r="AB18" s="73"/>
      <c r="AC18" s="73"/>
      <c r="AD18" s="73"/>
      <c r="AE18" s="73"/>
      <c r="AF18" s="73"/>
      <c r="AG18" s="73"/>
      <c r="AH18" s="43"/>
      <c r="AI18" s="73"/>
    </row>
    <row r="19" spans="1:35" ht="7.5" customHeight="1" x14ac:dyDescent="0.2">
      <c r="A19" s="73"/>
      <c r="B19" s="208"/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  <c r="O19" s="73"/>
      <c r="P19" s="73"/>
      <c r="Q19" s="73"/>
      <c r="R19" s="73"/>
      <c r="S19" s="73"/>
      <c r="T19" s="73"/>
      <c r="U19" s="73"/>
      <c r="V19" s="73"/>
      <c r="W19" s="73"/>
      <c r="X19" s="73"/>
      <c r="Y19" s="73"/>
      <c r="Z19" s="73"/>
      <c r="AA19" s="73"/>
      <c r="AB19" s="73"/>
      <c r="AC19" s="73"/>
      <c r="AD19" s="73"/>
      <c r="AE19" s="73"/>
      <c r="AF19" s="73"/>
      <c r="AG19" s="73"/>
      <c r="AH19" s="43"/>
      <c r="AI19" s="73"/>
    </row>
    <row r="20" spans="1:35" ht="20.25" customHeight="1" x14ac:dyDescent="0.2">
      <c r="A20" s="73"/>
      <c r="B20" s="208"/>
      <c r="C20" s="36">
        <f>DATE(F4,H4,1)</f>
        <v>44166</v>
      </c>
      <c r="D20" s="36">
        <f t="shared" ref="D20:E21" si="5">C20+1</f>
        <v>44167</v>
      </c>
      <c r="E20" s="36">
        <f t="shared" si="5"/>
        <v>44168</v>
      </c>
      <c r="F20" s="36">
        <f>E20+1</f>
        <v>44169</v>
      </c>
      <c r="G20" s="36">
        <f t="shared" ref="G20:V21" si="6">F20+1</f>
        <v>44170</v>
      </c>
      <c r="H20" s="36">
        <f t="shared" si="6"/>
        <v>44171</v>
      </c>
      <c r="I20" s="36">
        <f t="shared" si="6"/>
        <v>44172</v>
      </c>
      <c r="J20" s="36">
        <f t="shared" si="6"/>
        <v>44173</v>
      </c>
      <c r="K20" s="36">
        <f t="shared" si="6"/>
        <v>44174</v>
      </c>
      <c r="L20" s="36">
        <f t="shared" si="6"/>
        <v>44175</v>
      </c>
      <c r="M20" s="36">
        <f t="shared" si="6"/>
        <v>44176</v>
      </c>
      <c r="N20" s="36">
        <f t="shared" si="6"/>
        <v>44177</v>
      </c>
      <c r="O20" s="36">
        <f t="shared" si="6"/>
        <v>44178</v>
      </c>
      <c r="P20" s="36">
        <f t="shared" si="6"/>
        <v>44179</v>
      </c>
      <c r="Q20" s="36">
        <f t="shared" si="6"/>
        <v>44180</v>
      </c>
      <c r="R20" s="36">
        <f t="shared" si="6"/>
        <v>44181</v>
      </c>
      <c r="S20" s="36">
        <f t="shared" si="6"/>
        <v>44182</v>
      </c>
      <c r="T20" s="36">
        <f t="shared" si="6"/>
        <v>44183</v>
      </c>
      <c r="U20" s="36">
        <f t="shared" si="6"/>
        <v>44184</v>
      </c>
      <c r="V20" s="36">
        <f t="shared" si="6"/>
        <v>44185</v>
      </c>
      <c r="W20" s="36">
        <f t="shared" ref="W20:AD21" si="7">V20+1</f>
        <v>44186</v>
      </c>
      <c r="X20" s="36">
        <f t="shared" si="7"/>
        <v>44187</v>
      </c>
      <c r="Y20" s="36">
        <f t="shared" si="7"/>
        <v>44188</v>
      </c>
      <c r="Z20" s="36">
        <f t="shared" si="7"/>
        <v>44189</v>
      </c>
      <c r="AA20" s="36">
        <f t="shared" si="7"/>
        <v>44190</v>
      </c>
      <c r="AB20" s="36">
        <f t="shared" si="7"/>
        <v>44191</v>
      </c>
      <c r="AC20" s="36">
        <f t="shared" si="7"/>
        <v>44192</v>
      </c>
      <c r="AD20" s="36">
        <f t="shared" si="7"/>
        <v>44193</v>
      </c>
      <c r="AE20" s="36">
        <f t="shared" ref="AE20:AG21" si="8">IF(AD20="","",IF(MONTH(AD20+1)=MONTH(AD20),AD20+1,""))</f>
        <v>44194</v>
      </c>
      <c r="AF20" s="36">
        <f t="shared" si="8"/>
        <v>44195</v>
      </c>
      <c r="AG20" s="36">
        <f t="shared" si="8"/>
        <v>44196</v>
      </c>
      <c r="AH20" s="43"/>
      <c r="AI20" s="73"/>
    </row>
    <row r="21" spans="1:35" ht="20.25" customHeight="1" x14ac:dyDescent="0.2">
      <c r="A21" s="70" t="s">
        <v>41</v>
      </c>
      <c r="B21" s="178"/>
      <c r="C21" s="98">
        <f>DATE(F4,H4,1)</f>
        <v>44166</v>
      </c>
      <c r="D21" s="99">
        <f t="shared" si="5"/>
        <v>44167</v>
      </c>
      <c r="E21" s="99">
        <f t="shared" si="5"/>
        <v>44168</v>
      </c>
      <c r="F21" s="99">
        <f>E21+1</f>
        <v>44169</v>
      </c>
      <c r="G21" s="99">
        <f t="shared" si="6"/>
        <v>44170</v>
      </c>
      <c r="H21" s="99">
        <f t="shared" si="6"/>
        <v>44171</v>
      </c>
      <c r="I21" s="99">
        <f t="shared" si="6"/>
        <v>44172</v>
      </c>
      <c r="J21" s="100">
        <f t="shared" si="6"/>
        <v>44173</v>
      </c>
      <c r="K21" s="99">
        <f t="shared" si="6"/>
        <v>44174</v>
      </c>
      <c r="L21" s="99">
        <f t="shared" si="6"/>
        <v>44175</v>
      </c>
      <c r="M21" s="99">
        <f t="shared" si="6"/>
        <v>44176</v>
      </c>
      <c r="N21" s="99">
        <f t="shared" si="6"/>
        <v>44177</v>
      </c>
      <c r="O21" s="99">
        <f t="shared" si="6"/>
        <v>44178</v>
      </c>
      <c r="P21" s="99">
        <f t="shared" si="6"/>
        <v>44179</v>
      </c>
      <c r="Q21" s="99">
        <f t="shared" si="6"/>
        <v>44180</v>
      </c>
      <c r="R21" s="99">
        <f t="shared" si="6"/>
        <v>44181</v>
      </c>
      <c r="S21" s="99">
        <f t="shared" si="6"/>
        <v>44182</v>
      </c>
      <c r="T21" s="99">
        <f t="shared" si="6"/>
        <v>44183</v>
      </c>
      <c r="U21" s="99">
        <f t="shared" si="6"/>
        <v>44184</v>
      </c>
      <c r="V21" s="99">
        <f t="shared" si="6"/>
        <v>44185</v>
      </c>
      <c r="W21" s="100">
        <f t="shared" si="7"/>
        <v>44186</v>
      </c>
      <c r="X21" s="99">
        <f t="shared" si="7"/>
        <v>44187</v>
      </c>
      <c r="Y21" s="99">
        <f t="shared" si="7"/>
        <v>44188</v>
      </c>
      <c r="Z21" s="99">
        <f t="shared" si="7"/>
        <v>44189</v>
      </c>
      <c r="AA21" s="99">
        <f t="shared" si="7"/>
        <v>44190</v>
      </c>
      <c r="AB21" s="99">
        <f t="shared" si="7"/>
        <v>44191</v>
      </c>
      <c r="AC21" s="99">
        <f t="shared" si="7"/>
        <v>44192</v>
      </c>
      <c r="AD21" s="99">
        <f t="shared" si="7"/>
        <v>44193</v>
      </c>
      <c r="AE21" s="99">
        <f t="shared" si="8"/>
        <v>44194</v>
      </c>
      <c r="AF21" s="99">
        <f t="shared" si="8"/>
        <v>44195</v>
      </c>
      <c r="AG21" s="86">
        <f t="shared" si="8"/>
        <v>44196</v>
      </c>
      <c r="AH21" s="179"/>
      <c r="AI21" s="184"/>
    </row>
    <row r="22" spans="1:35" ht="24.95" customHeight="1" x14ac:dyDescent="0.2">
      <c r="A22" s="93" t="s">
        <v>61</v>
      </c>
      <c r="B22" s="205">
        <f>SUM('11'!AI22)</f>
        <v>6</v>
      </c>
      <c r="C22" s="104"/>
      <c r="D22" s="105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5"/>
      <c r="R22" s="105"/>
      <c r="S22" s="105"/>
      <c r="T22" s="105"/>
      <c r="U22" s="105"/>
      <c r="V22" s="105"/>
      <c r="W22" s="105"/>
      <c r="X22" s="105"/>
      <c r="Y22" s="105"/>
      <c r="Z22" s="105"/>
      <c r="AA22" s="105"/>
      <c r="AB22" s="105"/>
      <c r="AC22" s="105"/>
      <c r="AD22" s="105"/>
      <c r="AE22" s="105"/>
      <c r="AF22" s="105"/>
      <c r="AG22" s="87"/>
      <c r="AH22" s="178">
        <f t="shared" ref="AH22:AH28" si="9">SUM(C22:AG22)</f>
        <v>0</v>
      </c>
      <c r="AI22" s="184">
        <f t="shared" ref="AI22:AI27" si="10">SUM(B22-AH22)</f>
        <v>6</v>
      </c>
    </row>
    <row r="23" spans="1:35" ht="24.95" customHeight="1" x14ac:dyDescent="0.2">
      <c r="A23" s="97" t="s">
        <v>55</v>
      </c>
      <c r="B23" s="205">
        <f>SUM('11'!AI23)</f>
        <v>16</v>
      </c>
      <c r="C23" s="104"/>
      <c r="D23" s="282"/>
      <c r="E23" s="282"/>
      <c r="F23" s="282"/>
      <c r="G23" s="282"/>
      <c r="H23" s="282"/>
      <c r="I23" s="212"/>
      <c r="J23" s="212"/>
      <c r="K23" s="268"/>
      <c r="L23" s="268"/>
      <c r="M23" s="268"/>
      <c r="N23" s="268"/>
      <c r="O23" s="268"/>
      <c r="P23" s="211"/>
      <c r="Q23" s="211"/>
      <c r="R23" s="211"/>
      <c r="S23" s="212"/>
      <c r="T23" s="212"/>
      <c r="U23" s="212"/>
      <c r="V23" s="212"/>
      <c r="W23" s="212"/>
      <c r="X23" s="212"/>
      <c r="Y23" s="212"/>
      <c r="Z23" s="105"/>
      <c r="AA23" s="105"/>
      <c r="AB23" s="105"/>
      <c r="AC23" s="105"/>
      <c r="AD23" s="105"/>
      <c r="AE23" s="212"/>
      <c r="AF23" s="212"/>
      <c r="AG23" s="87"/>
      <c r="AH23" s="178">
        <f t="shared" si="9"/>
        <v>0</v>
      </c>
      <c r="AI23" s="184">
        <f t="shared" si="10"/>
        <v>16</v>
      </c>
    </row>
    <row r="24" spans="1:35" ht="24.95" customHeight="1" x14ac:dyDescent="0.2">
      <c r="A24" s="97" t="s">
        <v>57</v>
      </c>
      <c r="B24" s="205">
        <f>SUM('11'!AI24)</f>
        <v>14</v>
      </c>
      <c r="C24" s="104"/>
      <c r="D24" s="212"/>
      <c r="E24" s="212"/>
      <c r="F24" s="212"/>
      <c r="G24" s="212"/>
      <c r="H24" s="212"/>
      <c r="I24" s="212"/>
      <c r="J24" s="212"/>
      <c r="K24" s="212"/>
      <c r="L24" s="212"/>
      <c r="M24" s="212"/>
      <c r="N24" s="211"/>
      <c r="O24" s="211"/>
      <c r="P24" s="211"/>
      <c r="Q24" s="211"/>
      <c r="R24" s="211"/>
      <c r="S24" s="212"/>
      <c r="T24" s="212"/>
      <c r="U24" s="212"/>
      <c r="V24" s="212"/>
      <c r="W24" s="212"/>
      <c r="X24" s="212"/>
      <c r="Y24" s="212"/>
      <c r="Z24" s="105"/>
      <c r="AA24" s="105"/>
      <c r="AB24" s="105"/>
      <c r="AC24" s="105"/>
      <c r="AD24" s="105"/>
      <c r="AE24" s="212"/>
      <c r="AF24" s="212"/>
      <c r="AG24" s="87"/>
      <c r="AH24" s="178">
        <f t="shared" si="9"/>
        <v>0</v>
      </c>
      <c r="AI24" s="184">
        <f t="shared" si="10"/>
        <v>14</v>
      </c>
    </row>
    <row r="25" spans="1:35" ht="24.95" customHeight="1" x14ac:dyDescent="0.2">
      <c r="A25" s="93" t="s">
        <v>54</v>
      </c>
      <c r="B25" s="205">
        <f>SUM('11'!AI25)</f>
        <v>1</v>
      </c>
      <c r="C25" s="104"/>
      <c r="D25" s="105"/>
      <c r="E25" s="212"/>
      <c r="F25" s="212"/>
      <c r="G25" s="212"/>
      <c r="H25" s="212"/>
      <c r="I25" s="212"/>
      <c r="J25" s="105"/>
      <c r="K25" s="212"/>
      <c r="L25" s="212"/>
      <c r="M25" s="212"/>
      <c r="N25" s="212"/>
      <c r="O25" s="212"/>
      <c r="P25" s="212"/>
      <c r="Q25" s="212"/>
      <c r="R25" s="212"/>
      <c r="S25" s="212"/>
      <c r="T25" s="212"/>
      <c r="U25" s="212"/>
      <c r="V25" s="212"/>
      <c r="W25" s="212"/>
      <c r="X25" s="105"/>
      <c r="Y25" s="212"/>
      <c r="Z25" s="212"/>
      <c r="AA25" s="212"/>
      <c r="AB25" s="212"/>
      <c r="AC25" s="212"/>
      <c r="AD25" s="212"/>
      <c r="AE25" s="212"/>
      <c r="AF25" s="212"/>
      <c r="AG25" s="87"/>
      <c r="AH25" s="178">
        <f t="shared" si="9"/>
        <v>0</v>
      </c>
      <c r="AI25" s="184">
        <f t="shared" si="10"/>
        <v>1</v>
      </c>
    </row>
    <row r="26" spans="1:35" ht="24.95" customHeight="1" x14ac:dyDescent="0.2">
      <c r="A26" s="93" t="s">
        <v>60</v>
      </c>
      <c r="B26" s="205">
        <f>SUM('11'!AI26)</f>
        <v>8</v>
      </c>
      <c r="C26" s="283"/>
      <c r="D26" s="105"/>
      <c r="E26" s="105"/>
      <c r="F26" s="105"/>
      <c r="G26" s="105"/>
      <c r="H26" s="105"/>
      <c r="I26" s="105"/>
      <c r="J26" s="212"/>
      <c r="K26" s="212"/>
      <c r="L26" s="212"/>
      <c r="M26" s="212"/>
      <c r="N26" s="212"/>
      <c r="O26" s="105"/>
      <c r="P26" s="105"/>
      <c r="Q26" s="105"/>
      <c r="R26" s="212"/>
      <c r="S26" s="212"/>
      <c r="T26" s="212"/>
      <c r="U26" s="212"/>
      <c r="V26" s="212"/>
      <c r="W26" s="212"/>
      <c r="X26" s="212"/>
      <c r="Y26" s="212"/>
      <c r="Z26" s="212"/>
      <c r="AA26" s="105"/>
      <c r="AB26" s="105"/>
      <c r="AC26" s="105"/>
      <c r="AD26" s="105"/>
      <c r="AE26" s="105"/>
      <c r="AF26" s="105"/>
      <c r="AG26" s="87"/>
      <c r="AH26" s="178">
        <f t="shared" si="9"/>
        <v>0</v>
      </c>
      <c r="AI26" s="184">
        <f t="shared" si="10"/>
        <v>8</v>
      </c>
    </row>
    <row r="27" spans="1:35" ht="24.95" customHeight="1" x14ac:dyDescent="0.2">
      <c r="A27" s="93" t="s">
        <v>62</v>
      </c>
      <c r="B27" s="205">
        <f>SUM('11'!AI27)</f>
        <v>-1.5</v>
      </c>
      <c r="C27" s="283"/>
      <c r="D27" s="284"/>
      <c r="E27" s="284"/>
      <c r="F27" s="284"/>
      <c r="G27" s="284"/>
      <c r="H27" s="284"/>
      <c r="I27" s="105"/>
      <c r="J27" s="105"/>
      <c r="K27" s="105"/>
      <c r="L27" s="212"/>
      <c r="M27" s="212"/>
      <c r="N27" s="212"/>
      <c r="O27" s="105"/>
      <c r="P27" s="105"/>
      <c r="Q27" s="105"/>
      <c r="R27" s="105"/>
      <c r="S27" s="212"/>
      <c r="T27" s="212"/>
      <c r="U27" s="212"/>
      <c r="V27" s="105"/>
      <c r="W27" s="105"/>
      <c r="X27" s="212"/>
      <c r="Y27" s="105"/>
      <c r="Z27" s="105"/>
      <c r="AA27" s="105"/>
      <c r="AB27" s="212"/>
      <c r="AC27" s="212"/>
      <c r="AD27" s="212"/>
      <c r="AE27" s="212"/>
      <c r="AF27" s="105"/>
      <c r="AG27" s="87"/>
      <c r="AH27" s="178">
        <f t="shared" si="9"/>
        <v>0</v>
      </c>
      <c r="AI27" s="184">
        <f t="shared" si="10"/>
        <v>-1.5</v>
      </c>
    </row>
    <row r="28" spans="1:35" ht="24.95" customHeight="1" x14ac:dyDescent="0.2">
      <c r="A28" s="69"/>
      <c r="B28" s="184"/>
      <c r="C28" s="283"/>
      <c r="D28" s="105"/>
      <c r="E28" s="105"/>
      <c r="F28" s="105"/>
      <c r="G28" s="105"/>
      <c r="H28" s="105"/>
      <c r="I28" s="105"/>
      <c r="J28" s="212"/>
      <c r="K28" s="105"/>
      <c r="L28" s="105"/>
      <c r="M28" s="105"/>
      <c r="N28" s="105"/>
      <c r="O28" s="105"/>
      <c r="P28" s="105"/>
      <c r="Q28" s="105"/>
      <c r="R28" s="105"/>
      <c r="S28" s="105"/>
      <c r="T28" s="105"/>
      <c r="U28" s="105"/>
      <c r="V28" s="105"/>
      <c r="W28" s="105"/>
      <c r="X28" s="212"/>
      <c r="Y28" s="105"/>
      <c r="Z28" s="105"/>
      <c r="AA28" s="105"/>
      <c r="AB28" s="105"/>
      <c r="AC28" s="105"/>
      <c r="AD28" s="105"/>
      <c r="AE28" s="212"/>
      <c r="AF28" s="105"/>
      <c r="AG28" s="87"/>
      <c r="AH28" s="178">
        <f t="shared" si="9"/>
        <v>0</v>
      </c>
      <c r="AI28" s="184">
        <f t="shared" ref="AI28" si="11">SUM(B28-AH28)</f>
        <v>0</v>
      </c>
    </row>
    <row r="29" spans="1:35" ht="12" customHeight="1" x14ac:dyDescent="0.2">
      <c r="A29" s="40"/>
      <c r="B29" s="178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40"/>
      <c r="AH29" s="179"/>
      <c r="AI29" s="184"/>
    </row>
    <row r="30" spans="1:35" x14ac:dyDescent="0.2">
      <c r="A30" s="73"/>
      <c r="B30" s="208"/>
      <c r="C30" s="73"/>
      <c r="D30" s="73"/>
      <c r="E30" s="73"/>
      <c r="F30" s="73"/>
      <c r="G30" s="73"/>
      <c r="H30" s="73"/>
      <c r="I30" s="73"/>
      <c r="J30" s="73"/>
      <c r="K30" s="73"/>
      <c r="L30" s="73"/>
      <c r="M30" s="73"/>
      <c r="N30" s="73"/>
      <c r="O30" s="73"/>
      <c r="P30" s="73"/>
      <c r="Q30" s="73"/>
      <c r="R30" s="73"/>
      <c r="S30" s="73"/>
      <c r="T30" s="73"/>
      <c r="U30" s="73"/>
      <c r="V30" s="73"/>
      <c r="W30" s="73"/>
      <c r="X30" s="73"/>
      <c r="Y30" s="73"/>
      <c r="Z30" s="73"/>
      <c r="AA30" s="73"/>
      <c r="AB30" s="73"/>
      <c r="AC30" s="73"/>
      <c r="AD30" s="73"/>
      <c r="AE30" s="73"/>
      <c r="AF30" s="73"/>
      <c r="AG30" s="73"/>
      <c r="AH30" s="180"/>
      <c r="AI30" s="177"/>
    </row>
    <row r="31" spans="1:35" x14ac:dyDescent="0.2">
      <c r="A31" s="73"/>
      <c r="B31" s="208"/>
      <c r="C31" s="73"/>
      <c r="D31" s="73"/>
      <c r="E31" s="73"/>
      <c r="F31" s="73"/>
      <c r="G31" s="73"/>
      <c r="H31" s="73"/>
      <c r="I31" s="73"/>
      <c r="J31" s="73"/>
      <c r="K31" s="73"/>
      <c r="L31" s="73"/>
      <c r="M31" s="73"/>
      <c r="N31" s="73"/>
      <c r="O31" s="73"/>
      <c r="P31" s="73"/>
      <c r="Q31" s="73"/>
      <c r="R31" s="73"/>
      <c r="S31" s="73"/>
      <c r="T31" s="73"/>
      <c r="U31" s="73"/>
      <c r="V31" s="73"/>
      <c r="W31" s="73"/>
      <c r="X31" s="73"/>
      <c r="Y31" s="73"/>
      <c r="Z31" s="73"/>
      <c r="AA31" s="73"/>
      <c r="AB31" s="73"/>
      <c r="AC31" s="73"/>
      <c r="AD31" s="73"/>
      <c r="AE31" s="73"/>
      <c r="AF31" s="73"/>
      <c r="AG31" s="73"/>
      <c r="AH31" s="180"/>
      <c r="AI31" s="177"/>
    </row>
    <row r="32" spans="1:35" x14ac:dyDescent="0.2">
      <c r="A32" s="73"/>
      <c r="B32" s="208"/>
      <c r="C32" s="73"/>
      <c r="D32" s="73"/>
      <c r="E32" s="73"/>
      <c r="F32" s="73"/>
      <c r="G32" s="73"/>
      <c r="H32" s="91" t="s">
        <v>45</v>
      </c>
      <c r="I32" s="73"/>
      <c r="J32" s="73"/>
      <c r="K32" s="73"/>
      <c r="L32" s="73"/>
      <c r="M32" s="73"/>
      <c r="N32" s="73"/>
      <c r="O32" s="73"/>
      <c r="P32" s="73"/>
      <c r="Q32" s="73"/>
      <c r="R32" s="73"/>
      <c r="S32" s="73"/>
      <c r="T32" s="73"/>
      <c r="U32" s="73"/>
      <c r="V32" s="73"/>
      <c r="W32" s="73"/>
      <c r="X32" s="73"/>
      <c r="Y32" s="73"/>
      <c r="Z32" s="73"/>
      <c r="AA32" s="73"/>
      <c r="AB32" s="73"/>
      <c r="AC32" s="73"/>
      <c r="AD32" s="73"/>
      <c r="AE32" s="73"/>
      <c r="AF32" s="73"/>
      <c r="AG32" s="73"/>
      <c r="AH32" s="180"/>
      <c r="AI32" s="177"/>
    </row>
    <row r="33" spans="1:35" x14ac:dyDescent="0.2">
      <c r="A33" s="73"/>
      <c r="B33" s="208"/>
      <c r="C33" s="73"/>
      <c r="D33" s="73"/>
      <c r="E33" s="73"/>
      <c r="F33" s="73"/>
      <c r="G33" s="73"/>
      <c r="H33" s="73"/>
      <c r="I33" s="73"/>
      <c r="J33" s="73"/>
      <c r="K33" s="73"/>
      <c r="L33" s="73"/>
      <c r="M33" s="73"/>
      <c r="N33" s="73"/>
      <c r="O33" s="73"/>
      <c r="P33" s="73"/>
      <c r="Q33" s="73"/>
      <c r="R33" s="73"/>
      <c r="S33" s="73"/>
      <c r="T33" s="73"/>
      <c r="U33" s="73"/>
      <c r="V33" s="73"/>
      <c r="W33" s="73"/>
      <c r="X33" s="73"/>
      <c r="Y33" s="73"/>
      <c r="Z33" s="73"/>
      <c r="AA33" s="73"/>
      <c r="AB33" s="73"/>
      <c r="AC33" s="73"/>
      <c r="AD33" s="73"/>
      <c r="AE33" s="73"/>
      <c r="AF33" s="73"/>
      <c r="AG33" s="73"/>
      <c r="AH33" s="180"/>
      <c r="AI33" s="177"/>
    </row>
    <row r="34" spans="1:35" x14ac:dyDescent="0.2">
      <c r="A34" s="73"/>
      <c r="B34" s="208"/>
      <c r="C34" s="73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73"/>
      <c r="P34" s="73"/>
      <c r="Q34" s="73"/>
      <c r="R34" s="73"/>
      <c r="S34" s="73"/>
      <c r="T34" s="73"/>
      <c r="U34" s="73"/>
      <c r="V34" s="73"/>
      <c r="W34" s="73"/>
      <c r="X34" s="73"/>
      <c r="Y34" s="73"/>
      <c r="Z34" s="73"/>
      <c r="AA34" s="73"/>
      <c r="AB34" s="73"/>
      <c r="AC34" s="73"/>
      <c r="AD34" s="73"/>
      <c r="AE34" s="73"/>
      <c r="AF34" s="73"/>
      <c r="AG34" s="73"/>
      <c r="AH34" s="180"/>
      <c r="AI34" s="177"/>
    </row>
    <row r="35" spans="1:35" x14ac:dyDescent="0.2">
      <c r="A35" s="73"/>
      <c r="B35" s="208"/>
      <c r="C35" s="73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3"/>
      <c r="P35" s="73"/>
      <c r="Q35" s="73"/>
      <c r="R35" s="73"/>
      <c r="S35" s="73"/>
      <c r="T35" s="73"/>
      <c r="U35" s="73"/>
      <c r="V35" s="73"/>
      <c r="W35" s="73"/>
      <c r="X35" s="73"/>
      <c r="Y35" s="73"/>
      <c r="Z35" s="73"/>
      <c r="AA35" s="73"/>
      <c r="AB35" s="73"/>
      <c r="AC35" s="73"/>
      <c r="AD35" s="73"/>
      <c r="AE35" s="73"/>
      <c r="AF35" s="73"/>
      <c r="AG35" s="73"/>
      <c r="AH35" s="180"/>
      <c r="AI35" s="177"/>
    </row>
    <row r="36" spans="1:35" x14ac:dyDescent="0.2">
      <c r="A36" s="73"/>
      <c r="B36" s="208"/>
      <c r="K36" s="73"/>
      <c r="L36" s="73"/>
      <c r="M36" s="73"/>
      <c r="N36" s="73"/>
      <c r="O36" s="73"/>
      <c r="P36" s="73"/>
      <c r="Q36" s="73"/>
      <c r="R36" s="73"/>
      <c r="S36" s="73"/>
      <c r="T36" s="73"/>
      <c r="U36" s="73"/>
      <c r="V36" s="73"/>
      <c r="W36" s="73"/>
      <c r="X36" s="73"/>
      <c r="Y36" s="73"/>
      <c r="Z36" s="73"/>
      <c r="AA36" s="73"/>
      <c r="AB36" s="73"/>
      <c r="AC36" s="73"/>
      <c r="AD36" s="73"/>
      <c r="AE36" s="73"/>
      <c r="AF36" s="73"/>
      <c r="AG36" s="73"/>
      <c r="AH36" s="180"/>
      <c r="AI36" s="177"/>
    </row>
    <row r="37" spans="1:35" x14ac:dyDescent="0.2">
      <c r="A37" s="73"/>
      <c r="B37" s="208"/>
      <c r="C37" s="90" t="s">
        <v>2</v>
      </c>
      <c r="D37" s="73"/>
      <c r="E37" s="73"/>
      <c r="F37" s="73"/>
      <c r="G37" s="73"/>
      <c r="H37" s="73"/>
      <c r="I37" s="73"/>
      <c r="J37" s="73"/>
      <c r="K37" s="73"/>
      <c r="L37" s="73"/>
      <c r="M37" s="73"/>
      <c r="N37" s="73"/>
      <c r="O37" s="73"/>
      <c r="P37" s="73"/>
      <c r="Q37" s="73"/>
      <c r="R37" s="73"/>
      <c r="S37" s="73"/>
      <c r="T37" s="73"/>
      <c r="U37" s="73"/>
      <c r="V37" s="73"/>
      <c r="W37" s="73"/>
      <c r="X37" s="73"/>
      <c r="Y37" s="73"/>
      <c r="Z37" s="73"/>
      <c r="AA37" s="73"/>
      <c r="AB37" s="73"/>
      <c r="AC37" s="73"/>
      <c r="AD37" s="73"/>
      <c r="AE37" s="73"/>
      <c r="AF37" s="73"/>
      <c r="AG37" s="73"/>
      <c r="AH37" s="180"/>
      <c r="AI37" s="177"/>
    </row>
    <row r="38" spans="1:35" x14ac:dyDescent="0.2">
      <c r="A38" s="73"/>
      <c r="B38" s="208"/>
      <c r="C38" s="73"/>
      <c r="D38" s="73"/>
      <c r="E38" s="73"/>
      <c r="F38" s="73"/>
      <c r="G38" s="73"/>
      <c r="H38" s="73"/>
      <c r="I38" s="73"/>
      <c r="J38" s="73"/>
      <c r="K38" s="73"/>
      <c r="L38" s="73"/>
      <c r="M38" s="73"/>
      <c r="N38" s="73"/>
      <c r="O38" s="73"/>
      <c r="P38" s="73"/>
      <c r="Q38" s="73"/>
      <c r="R38" s="73"/>
      <c r="S38" s="73"/>
      <c r="T38" s="73"/>
      <c r="U38" s="73"/>
      <c r="V38" s="73"/>
      <c r="W38" s="73"/>
      <c r="X38" s="73"/>
      <c r="Y38" s="73"/>
      <c r="Z38" s="73"/>
      <c r="AA38" s="73"/>
      <c r="AB38" s="73"/>
      <c r="AC38" s="73"/>
      <c r="AD38" s="73"/>
      <c r="AE38" s="73"/>
      <c r="AF38" s="73"/>
      <c r="AG38" s="73"/>
      <c r="AH38" s="180"/>
      <c r="AI38" s="177"/>
    </row>
    <row r="39" spans="1:35" ht="20.85" customHeight="1" x14ac:dyDescent="0.2">
      <c r="A39" s="73"/>
      <c r="B39" s="208"/>
      <c r="C39" s="92">
        <f>DATE(F4,H4,1)</f>
        <v>44166</v>
      </c>
      <c r="D39" s="92">
        <f>C20+1</f>
        <v>44167</v>
      </c>
      <c r="E39" s="92">
        <f t="shared" ref="E39:AG39" si="12">D20+1</f>
        <v>44168</v>
      </c>
      <c r="F39" s="92">
        <f t="shared" si="12"/>
        <v>44169</v>
      </c>
      <c r="G39" s="92">
        <f t="shared" si="12"/>
        <v>44170</v>
      </c>
      <c r="H39" s="92">
        <f t="shared" si="12"/>
        <v>44171</v>
      </c>
      <c r="I39" s="92">
        <f t="shared" si="12"/>
        <v>44172</v>
      </c>
      <c r="J39" s="92">
        <f t="shared" si="12"/>
        <v>44173</v>
      </c>
      <c r="K39" s="92">
        <f t="shared" si="12"/>
        <v>44174</v>
      </c>
      <c r="L39" s="92">
        <f t="shared" si="12"/>
        <v>44175</v>
      </c>
      <c r="M39" s="92">
        <f t="shared" si="12"/>
        <v>44176</v>
      </c>
      <c r="N39" s="92">
        <f t="shared" si="12"/>
        <v>44177</v>
      </c>
      <c r="O39" s="92">
        <f t="shared" si="12"/>
        <v>44178</v>
      </c>
      <c r="P39" s="92">
        <f t="shared" si="12"/>
        <v>44179</v>
      </c>
      <c r="Q39" s="92">
        <f t="shared" si="12"/>
        <v>44180</v>
      </c>
      <c r="R39" s="92">
        <f t="shared" si="12"/>
        <v>44181</v>
      </c>
      <c r="S39" s="92">
        <f t="shared" si="12"/>
        <v>44182</v>
      </c>
      <c r="T39" s="92">
        <f t="shared" si="12"/>
        <v>44183</v>
      </c>
      <c r="U39" s="92">
        <f t="shared" si="12"/>
        <v>44184</v>
      </c>
      <c r="V39" s="92">
        <f t="shared" si="12"/>
        <v>44185</v>
      </c>
      <c r="W39" s="92">
        <f t="shared" si="12"/>
        <v>44186</v>
      </c>
      <c r="X39" s="92">
        <f t="shared" si="12"/>
        <v>44187</v>
      </c>
      <c r="Y39" s="92">
        <f t="shared" si="12"/>
        <v>44188</v>
      </c>
      <c r="Z39" s="92">
        <f t="shared" si="12"/>
        <v>44189</v>
      </c>
      <c r="AA39" s="92">
        <f t="shared" si="12"/>
        <v>44190</v>
      </c>
      <c r="AB39" s="92">
        <f t="shared" si="12"/>
        <v>44191</v>
      </c>
      <c r="AC39" s="92">
        <f t="shared" si="12"/>
        <v>44192</v>
      </c>
      <c r="AD39" s="92">
        <f t="shared" si="12"/>
        <v>44193</v>
      </c>
      <c r="AE39" s="92">
        <f t="shared" si="12"/>
        <v>44194</v>
      </c>
      <c r="AF39" s="92">
        <f t="shared" si="12"/>
        <v>44195</v>
      </c>
      <c r="AG39" s="92">
        <f t="shared" si="12"/>
        <v>44196</v>
      </c>
      <c r="AH39" s="180"/>
      <c r="AI39" s="177"/>
    </row>
    <row r="40" spans="1:35" ht="20.85" customHeight="1" x14ac:dyDescent="0.2">
      <c r="A40" s="41" t="s">
        <v>41</v>
      </c>
      <c r="B40" s="178"/>
      <c r="C40" s="107">
        <f>DATE(F4,H4,1)</f>
        <v>44166</v>
      </c>
      <c r="D40" s="108">
        <f>C40+1</f>
        <v>44167</v>
      </c>
      <c r="E40" s="108">
        <f t="shared" ref="E40:AD40" si="13">D40+1</f>
        <v>44168</v>
      </c>
      <c r="F40" s="108">
        <f t="shared" si="13"/>
        <v>44169</v>
      </c>
      <c r="G40" s="108">
        <f t="shared" si="13"/>
        <v>44170</v>
      </c>
      <c r="H40" s="108">
        <f t="shared" si="13"/>
        <v>44171</v>
      </c>
      <c r="I40" s="108">
        <f t="shared" si="13"/>
        <v>44172</v>
      </c>
      <c r="J40" s="108">
        <f t="shared" si="13"/>
        <v>44173</v>
      </c>
      <c r="K40" s="108">
        <f t="shared" si="13"/>
        <v>44174</v>
      </c>
      <c r="L40" s="108">
        <f t="shared" si="13"/>
        <v>44175</v>
      </c>
      <c r="M40" s="108">
        <f t="shared" si="13"/>
        <v>44176</v>
      </c>
      <c r="N40" s="108">
        <f t="shared" si="13"/>
        <v>44177</v>
      </c>
      <c r="O40" s="108">
        <f t="shared" si="13"/>
        <v>44178</v>
      </c>
      <c r="P40" s="108">
        <f t="shared" si="13"/>
        <v>44179</v>
      </c>
      <c r="Q40" s="108">
        <f t="shared" si="13"/>
        <v>44180</v>
      </c>
      <c r="R40" s="108">
        <f t="shared" si="13"/>
        <v>44181</v>
      </c>
      <c r="S40" s="108">
        <f t="shared" si="13"/>
        <v>44182</v>
      </c>
      <c r="T40" s="108">
        <f t="shared" si="13"/>
        <v>44183</v>
      </c>
      <c r="U40" s="108">
        <f t="shared" si="13"/>
        <v>44184</v>
      </c>
      <c r="V40" s="108">
        <f t="shared" si="13"/>
        <v>44185</v>
      </c>
      <c r="W40" s="108">
        <f t="shared" si="13"/>
        <v>44186</v>
      </c>
      <c r="X40" s="108">
        <f t="shared" si="13"/>
        <v>44187</v>
      </c>
      <c r="Y40" s="108">
        <f t="shared" si="13"/>
        <v>44188</v>
      </c>
      <c r="Z40" s="108">
        <f t="shared" si="13"/>
        <v>44189</v>
      </c>
      <c r="AA40" s="108">
        <f t="shared" si="13"/>
        <v>44190</v>
      </c>
      <c r="AB40" s="108">
        <f t="shared" si="13"/>
        <v>44191</v>
      </c>
      <c r="AC40" s="108">
        <f t="shared" si="13"/>
        <v>44192</v>
      </c>
      <c r="AD40" s="108">
        <f t="shared" si="13"/>
        <v>44193</v>
      </c>
      <c r="AE40" s="99">
        <f>IF(AD40="","",IF(MONTH(AD40+1)=MONTH(AD40),AD40+1,""))</f>
        <v>44194</v>
      </c>
      <c r="AF40" s="99">
        <f t="shared" ref="AF40:AG40" si="14">IF(AE40="","",IF(MONTH(AE40+1)=MONTH(AE40),AE40+1,""))</f>
        <v>44195</v>
      </c>
      <c r="AG40" s="99">
        <f t="shared" si="14"/>
        <v>44196</v>
      </c>
      <c r="AH40" s="179"/>
      <c r="AI40" s="177"/>
    </row>
    <row r="41" spans="1:35" ht="24.95" customHeight="1" x14ac:dyDescent="0.2">
      <c r="A41" s="97" t="s">
        <v>3</v>
      </c>
      <c r="B41" s="184"/>
      <c r="C41" s="265"/>
      <c r="D41" s="102"/>
      <c r="E41" s="102"/>
      <c r="F41" s="102"/>
      <c r="G41" s="102"/>
      <c r="H41" s="102"/>
      <c r="I41" s="102"/>
      <c r="J41" s="102"/>
      <c r="K41" s="102"/>
      <c r="L41" s="102"/>
      <c r="M41" s="102"/>
      <c r="N41" s="102"/>
      <c r="O41" s="102"/>
      <c r="P41" s="102"/>
      <c r="Q41" s="102"/>
      <c r="R41" s="102"/>
      <c r="S41" s="102"/>
      <c r="T41" s="102"/>
      <c r="U41" s="102"/>
      <c r="V41" s="102"/>
      <c r="W41" s="102"/>
      <c r="X41" s="102"/>
      <c r="Y41" s="102"/>
      <c r="Z41" s="102"/>
      <c r="AA41" s="102"/>
      <c r="AB41" s="102"/>
      <c r="AC41" s="102"/>
      <c r="AD41" s="102"/>
      <c r="AE41" s="102"/>
      <c r="AF41" s="102"/>
      <c r="AG41" s="102"/>
      <c r="AH41" s="178">
        <f>SUM(C41:AG41)</f>
        <v>0</v>
      </c>
      <c r="AI41" s="177"/>
    </row>
    <row r="42" spans="1:35" ht="24.95" customHeight="1" x14ac:dyDescent="0.2">
      <c r="A42" s="97" t="s">
        <v>56</v>
      </c>
      <c r="B42" s="184"/>
      <c r="C42" s="265"/>
      <c r="D42" s="102"/>
      <c r="E42" s="102"/>
      <c r="F42" s="102"/>
      <c r="G42" s="102"/>
      <c r="H42" s="102"/>
      <c r="I42" s="102"/>
      <c r="J42" s="102"/>
      <c r="K42" s="102"/>
      <c r="L42" s="102"/>
      <c r="M42" s="102"/>
      <c r="N42" s="102"/>
      <c r="O42" s="102"/>
      <c r="P42" s="102"/>
      <c r="Q42" s="102"/>
      <c r="R42" s="102"/>
      <c r="S42" s="102"/>
      <c r="T42" s="102"/>
      <c r="U42" s="102"/>
      <c r="V42" s="102"/>
      <c r="W42" s="102"/>
      <c r="X42" s="102"/>
      <c r="Y42" s="102"/>
      <c r="Z42" s="102"/>
      <c r="AA42" s="102"/>
      <c r="AB42" s="102"/>
      <c r="AC42" s="102"/>
      <c r="AD42" s="102"/>
      <c r="AE42" s="102"/>
      <c r="AF42" s="102"/>
      <c r="AG42" s="102"/>
      <c r="AH42" s="178">
        <f t="shared" ref="AH42:AH44" si="15">SUM(C42:AG42)</f>
        <v>0</v>
      </c>
      <c r="AI42" s="177"/>
    </row>
    <row r="43" spans="1:35" ht="24.95" customHeight="1" x14ac:dyDescent="0.2">
      <c r="A43" s="97" t="s">
        <v>59</v>
      </c>
      <c r="B43" s="184"/>
      <c r="C43" s="265"/>
      <c r="D43" s="102"/>
      <c r="E43" s="102"/>
      <c r="F43" s="102"/>
      <c r="G43" s="102"/>
      <c r="H43" s="102"/>
      <c r="I43" s="102"/>
      <c r="J43" s="102"/>
      <c r="K43" s="102"/>
      <c r="L43" s="102"/>
      <c r="M43" s="102"/>
      <c r="N43" s="102"/>
      <c r="O43" s="102"/>
      <c r="P43" s="102"/>
      <c r="Q43" s="102"/>
      <c r="R43" s="102"/>
      <c r="S43" s="102"/>
      <c r="T43" s="102"/>
      <c r="U43" s="102"/>
      <c r="V43" s="102"/>
      <c r="W43" s="102"/>
      <c r="X43" s="102"/>
      <c r="Y43" s="102"/>
      <c r="Z43" s="102"/>
      <c r="AA43" s="102"/>
      <c r="AB43" s="102"/>
      <c r="AC43" s="102"/>
      <c r="AD43" s="102"/>
      <c r="AE43" s="102"/>
      <c r="AF43" s="102"/>
      <c r="AG43" s="102"/>
      <c r="AH43" s="178">
        <f t="shared" si="15"/>
        <v>0</v>
      </c>
      <c r="AI43" s="177"/>
    </row>
    <row r="44" spans="1:35" ht="24.75" customHeight="1" x14ac:dyDescent="0.2">
      <c r="A44" s="97" t="s">
        <v>63</v>
      </c>
      <c r="B44" s="323"/>
      <c r="C44" s="324"/>
      <c r="D44" s="322"/>
      <c r="E44" s="322"/>
      <c r="F44" s="322"/>
      <c r="G44" s="322"/>
      <c r="H44" s="322"/>
      <c r="I44" s="322"/>
      <c r="J44" s="322"/>
      <c r="K44" s="322"/>
      <c r="L44" s="322"/>
      <c r="M44" s="322"/>
      <c r="N44" s="322"/>
      <c r="O44" s="322"/>
      <c r="P44" s="322"/>
      <c r="Q44" s="322"/>
      <c r="R44" s="322"/>
      <c r="S44" s="322"/>
      <c r="T44" s="322"/>
      <c r="U44" s="322"/>
      <c r="V44" s="322"/>
      <c r="W44" s="322"/>
      <c r="X44" s="322"/>
      <c r="Y44" s="322"/>
      <c r="Z44" s="322"/>
      <c r="AA44" s="322"/>
      <c r="AB44" s="322"/>
      <c r="AC44" s="322"/>
      <c r="AD44" s="322"/>
      <c r="AE44" s="322"/>
      <c r="AF44" s="322"/>
      <c r="AG44" s="322"/>
      <c r="AH44" s="239">
        <f t="shared" si="15"/>
        <v>0</v>
      </c>
      <c r="AI44" s="177"/>
    </row>
    <row r="45" spans="1:35" ht="12" customHeight="1" x14ac:dyDescent="0.2">
      <c r="A45" s="40"/>
      <c r="B45" s="178"/>
      <c r="C45" s="40"/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0"/>
      <c r="T45" s="40"/>
      <c r="U45" s="40"/>
      <c r="V45" s="40"/>
      <c r="W45" s="40"/>
      <c r="X45" s="40"/>
      <c r="Y45" s="40"/>
      <c r="Z45" s="40"/>
      <c r="AA45" s="40"/>
      <c r="AB45" s="40"/>
      <c r="AC45" s="40"/>
      <c r="AD45" s="40"/>
      <c r="AE45" s="40"/>
      <c r="AF45" s="40"/>
      <c r="AG45" s="40"/>
      <c r="AH45" s="178"/>
      <c r="AI45" s="177"/>
    </row>
    <row r="46" spans="1:35" x14ac:dyDescent="0.2">
      <c r="A46" s="73"/>
      <c r="B46" s="208"/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3"/>
      <c r="U46" s="73"/>
      <c r="V46" s="73"/>
      <c r="W46" s="73"/>
      <c r="X46" s="73"/>
      <c r="Y46" s="73"/>
      <c r="Z46" s="73"/>
      <c r="AA46" s="73"/>
      <c r="AB46" s="73"/>
      <c r="AC46" s="73"/>
      <c r="AD46" s="73"/>
      <c r="AE46" s="73"/>
      <c r="AF46" s="73"/>
      <c r="AG46" s="73"/>
      <c r="AH46" s="180"/>
      <c r="AI46" s="177"/>
    </row>
    <row r="47" spans="1:35" x14ac:dyDescent="0.2">
      <c r="A47" s="73"/>
      <c r="B47" s="208"/>
      <c r="C47" s="90" t="s">
        <v>1</v>
      </c>
      <c r="D47" s="90"/>
      <c r="E47" s="90"/>
      <c r="F47" s="73"/>
      <c r="G47" s="73"/>
      <c r="H47" s="73"/>
      <c r="I47" s="73"/>
      <c r="J47" s="73"/>
      <c r="K47" s="73"/>
      <c r="L47" s="73"/>
      <c r="M47" s="73"/>
      <c r="N47" s="73"/>
      <c r="O47" s="73"/>
      <c r="P47" s="90"/>
      <c r="Q47" s="90"/>
      <c r="R47" s="90"/>
      <c r="S47" s="90"/>
      <c r="T47" s="73"/>
      <c r="U47" s="73"/>
      <c r="V47" s="73"/>
      <c r="W47" s="73"/>
      <c r="X47" s="73"/>
      <c r="Y47" s="73"/>
      <c r="Z47" s="73"/>
      <c r="AA47" s="73"/>
      <c r="AB47" s="73"/>
      <c r="AC47" s="73"/>
      <c r="AD47" s="73"/>
      <c r="AE47" s="73"/>
      <c r="AF47" s="73"/>
      <c r="AG47" s="73"/>
      <c r="AH47" s="180"/>
      <c r="AI47" s="177"/>
    </row>
    <row r="48" spans="1:35" x14ac:dyDescent="0.2">
      <c r="A48" s="73"/>
      <c r="B48" s="208"/>
      <c r="C48" s="73"/>
      <c r="D48" s="73"/>
      <c r="E48" s="73"/>
      <c r="F48" s="73"/>
      <c r="G48" s="73"/>
      <c r="H48" s="73"/>
      <c r="I48" s="73"/>
      <c r="J48" s="73"/>
      <c r="K48" s="73"/>
      <c r="L48" s="73"/>
      <c r="M48" s="73"/>
      <c r="N48" s="73"/>
      <c r="O48" s="73"/>
      <c r="P48" s="73"/>
      <c r="Q48" s="73"/>
      <c r="R48" s="73"/>
      <c r="S48" s="73"/>
      <c r="T48" s="73"/>
      <c r="U48" s="73"/>
      <c r="V48" s="73"/>
      <c r="W48" s="73"/>
      <c r="X48" s="73"/>
      <c r="Y48" s="73"/>
      <c r="Z48" s="73"/>
      <c r="AA48" s="73"/>
      <c r="AB48" s="73"/>
      <c r="AC48" s="73"/>
      <c r="AD48" s="73"/>
      <c r="AE48" s="73"/>
      <c r="AF48" s="73"/>
      <c r="AG48" s="73"/>
      <c r="AH48" s="180"/>
      <c r="AI48" s="177"/>
    </row>
    <row r="49" spans="1:35" ht="20.85" customHeight="1" x14ac:dyDescent="0.2">
      <c r="A49" s="73"/>
      <c r="B49" s="208"/>
      <c r="C49" s="92">
        <f>DATE(F4,H4,1)</f>
        <v>44166</v>
      </c>
      <c r="D49" s="92">
        <f>C49+1</f>
        <v>44167</v>
      </c>
      <c r="E49" s="92">
        <f t="shared" ref="E49:AG50" si="16">D49+1</f>
        <v>44168</v>
      </c>
      <c r="F49" s="92">
        <f t="shared" si="16"/>
        <v>44169</v>
      </c>
      <c r="G49" s="92">
        <f t="shared" si="16"/>
        <v>44170</v>
      </c>
      <c r="H49" s="92">
        <f t="shared" si="16"/>
        <v>44171</v>
      </c>
      <c r="I49" s="92">
        <f t="shared" si="16"/>
        <v>44172</v>
      </c>
      <c r="J49" s="92">
        <f t="shared" si="16"/>
        <v>44173</v>
      </c>
      <c r="K49" s="92">
        <f t="shared" si="16"/>
        <v>44174</v>
      </c>
      <c r="L49" s="92">
        <f t="shared" si="16"/>
        <v>44175</v>
      </c>
      <c r="M49" s="92">
        <f t="shared" si="16"/>
        <v>44176</v>
      </c>
      <c r="N49" s="92">
        <f t="shared" si="16"/>
        <v>44177</v>
      </c>
      <c r="O49" s="92">
        <f t="shared" si="16"/>
        <v>44178</v>
      </c>
      <c r="P49" s="92">
        <f t="shared" si="16"/>
        <v>44179</v>
      </c>
      <c r="Q49" s="92">
        <f t="shared" si="16"/>
        <v>44180</v>
      </c>
      <c r="R49" s="92">
        <f t="shared" si="16"/>
        <v>44181</v>
      </c>
      <c r="S49" s="92">
        <f t="shared" si="16"/>
        <v>44182</v>
      </c>
      <c r="T49" s="92">
        <f t="shared" si="16"/>
        <v>44183</v>
      </c>
      <c r="U49" s="92">
        <f t="shared" si="16"/>
        <v>44184</v>
      </c>
      <c r="V49" s="92">
        <f t="shared" si="16"/>
        <v>44185</v>
      </c>
      <c r="W49" s="92">
        <f t="shared" si="16"/>
        <v>44186</v>
      </c>
      <c r="X49" s="92">
        <f t="shared" si="16"/>
        <v>44187</v>
      </c>
      <c r="Y49" s="92">
        <f t="shared" si="16"/>
        <v>44188</v>
      </c>
      <c r="Z49" s="92">
        <f t="shared" si="16"/>
        <v>44189</v>
      </c>
      <c r="AA49" s="92">
        <f t="shared" si="16"/>
        <v>44190</v>
      </c>
      <c r="AB49" s="92">
        <f t="shared" si="16"/>
        <v>44191</v>
      </c>
      <c r="AC49" s="92">
        <f t="shared" si="16"/>
        <v>44192</v>
      </c>
      <c r="AD49" s="92">
        <f t="shared" si="16"/>
        <v>44193</v>
      </c>
      <c r="AE49" s="92">
        <f t="shared" si="16"/>
        <v>44194</v>
      </c>
      <c r="AF49" s="92">
        <f t="shared" si="16"/>
        <v>44195</v>
      </c>
      <c r="AG49" s="92">
        <f t="shared" si="16"/>
        <v>44196</v>
      </c>
      <c r="AH49" s="181"/>
      <c r="AI49" s="177"/>
    </row>
    <row r="50" spans="1:35" ht="20.85" customHeight="1" x14ac:dyDescent="0.2">
      <c r="A50" s="41" t="s">
        <v>41</v>
      </c>
      <c r="B50" s="205"/>
      <c r="C50" s="379">
        <f>DATE(F4,H4,1)</f>
        <v>44166</v>
      </c>
      <c r="D50" s="379">
        <f>C50+1</f>
        <v>44167</v>
      </c>
      <c r="E50" s="379">
        <f t="shared" si="16"/>
        <v>44168</v>
      </c>
      <c r="F50" s="379">
        <f t="shared" si="16"/>
        <v>44169</v>
      </c>
      <c r="G50" s="379">
        <f t="shared" si="16"/>
        <v>44170</v>
      </c>
      <c r="H50" s="379">
        <f t="shared" si="16"/>
        <v>44171</v>
      </c>
      <c r="I50" s="379">
        <f t="shared" si="16"/>
        <v>44172</v>
      </c>
      <c r="J50" s="379">
        <f t="shared" si="16"/>
        <v>44173</v>
      </c>
      <c r="K50" s="379">
        <f t="shared" si="16"/>
        <v>44174</v>
      </c>
      <c r="L50" s="379">
        <f t="shared" si="16"/>
        <v>44175</v>
      </c>
      <c r="M50" s="379">
        <f t="shared" si="16"/>
        <v>44176</v>
      </c>
      <c r="N50" s="379">
        <f t="shared" si="16"/>
        <v>44177</v>
      </c>
      <c r="O50" s="379">
        <f t="shared" si="16"/>
        <v>44178</v>
      </c>
      <c r="P50" s="379">
        <f t="shared" si="16"/>
        <v>44179</v>
      </c>
      <c r="Q50" s="379">
        <f t="shared" si="16"/>
        <v>44180</v>
      </c>
      <c r="R50" s="379">
        <f t="shared" si="16"/>
        <v>44181</v>
      </c>
      <c r="S50" s="379">
        <f t="shared" si="16"/>
        <v>44182</v>
      </c>
      <c r="T50" s="379">
        <f t="shared" si="16"/>
        <v>44183</v>
      </c>
      <c r="U50" s="379">
        <f t="shared" si="16"/>
        <v>44184</v>
      </c>
      <c r="V50" s="379">
        <f t="shared" si="16"/>
        <v>44185</v>
      </c>
      <c r="W50" s="379">
        <f t="shared" si="16"/>
        <v>44186</v>
      </c>
      <c r="X50" s="379">
        <f t="shared" si="16"/>
        <v>44187</v>
      </c>
      <c r="Y50" s="379">
        <f t="shared" si="16"/>
        <v>44188</v>
      </c>
      <c r="Z50" s="379">
        <f t="shared" si="16"/>
        <v>44189</v>
      </c>
      <c r="AA50" s="379">
        <f t="shared" si="16"/>
        <v>44190</v>
      </c>
      <c r="AB50" s="379">
        <f t="shared" si="16"/>
        <v>44191</v>
      </c>
      <c r="AC50" s="379">
        <f t="shared" si="16"/>
        <v>44192</v>
      </c>
      <c r="AD50" s="379">
        <f t="shared" si="16"/>
        <v>44193</v>
      </c>
      <c r="AE50" s="379">
        <f t="shared" si="16"/>
        <v>44194</v>
      </c>
      <c r="AF50" s="379">
        <f t="shared" si="16"/>
        <v>44195</v>
      </c>
      <c r="AG50" s="379">
        <f t="shared" si="16"/>
        <v>44196</v>
      </c>
      <c r="AH50" s="190"/>
      <c r="AI50" s="192"/>
    </row>
    <row r="51" spans="1:35" ht="24.95" customHeight="1" x14ac:dyDescent="0.2">
      <c r="A51" s="97" t="s">
        <v>3</v>
      </c>
      <c r="B51" s="334">
        <f>SUM('11'!AI51)</f>
        <v>9</v>
      </c>
      <c r="C51" s="304"/>
      <c r="D51" s="293"/>
      <c r="E51" s="293"/>
      <c r="F51" s="293"/>
      <c r="G51" s="293"/>
      <c r="H51" s="293"/>
      <c r="I51" s="293"/>
      <c r="J51" s="293"/>
      <c r="K51" s="293"/>
      <c r="L51" s="293"/>
      <c r="M51" s="293"/>
      <c r="N51" s="293"/>
      <c r="O51" s="293"/>
      <c r="P51" s="293"/>
      <c r="Q51" s="293"/>
      <c r="R51" s="293"/>
      <c r="S51" s="293"/>
      <c r="T51" s="293"/>
      <c r="U51" s="293"/>
      <c r="V51" s="293"/>
      <c r="W51" s="293"/>
      <c r="X51" s="293"/>
      <c r="Y51" s="293"/>
      <c r="Z51" s="293"/>
      <c r="AA51" s="293"/>
      <c r="AB51" s="293"/>
      <c r="AC51" s="293"/>
      <c r="AD51" s="293"/>
      <c r="AE51" s="293"/>
      <c r="AF51" s="125"/>
      <c r="AG51" s="125"/>
      <c r="AH51" s="194">
        <f>SUM(C51:AG51)</f>
        <v>0</v>
      </c>
      <c r="AI51" s="205">
        <f>SUM(B51-AH51)</f>
        <v>9</v>
      </c>
    </row>
    <row r="52" spans="1:35" ht="24.95" customHeight="1" x14ac:dyDescent="0.2">
      <c r="A52" s="97" t="s">
        <v>56</v>
      </c>
      <c r="B52" s="334">
        <f>SUM('11'!AI52)</f>
        <v>8</v>
      </c>
      <c r="C52" s="305"/>
      <c r="D52" s="305"/>
      <c r="E52" s="306"/>
      <c r="F52" s="306"/>
      <c r="G52" s="306"/>
      <c r="H52" s="306"/>
      <c r="I52" s="306"/>
      <c r="J52" s="305"/>
      <c r="K52" s="305"/>
      <c r="L52" s="306"/>
      <c r="M52" s="306"/>
      <c r="N52" s="306"/>
      <c r="O52" s="306"/>
      <c r="P52" s="306"/>
      <c r="Q52" s="305"/>
      <c r="R52" s="305"/>
      <c r="S52" s="306"/>
      <c r="T52" s="306"/>
      <c r="U52" s="306"/>
      <c r="V52" s="306"/>
      <c r="W52" s="306"/>
      <c r="X52" s="305"/>
      <c r="Y52" s="305"/>
      <c r="Z52" s="306"/>
      <c r="AA52" s="306"/>
      <c r="AB52" s="306"/>
      <c r="AC52" s="306"/>
      <c r="AD52" s="306"/>
      <c r="AE52" s="305"/>
      <c r="AF52" s="305"/>
      <c r="AG52" s="306"/>
      <c r="AH52" s="194">
        <f t="shared" ref="AH52:AH54" si="17">SUM(C52:AG52)</f>
        <v>0</v>
      </c>
      <c r="AI52" s="205">
        <f t="shared" ref="AI52:AI54" si="18">SUM(B52-AH52)</f>
        <v>8</v>
      </c>
    </row>
    <row r="53" spans="1:35" s="243" customFormat="1" ht="24.95" customHeight="1" x14ac:dyDescent="0.2">
      <c r="A53" s="129" t="s">
        <v>59</v>
      </c>
      <c r="B53" s="334">
        <f>SUM('11'!AI53)</f>
        <v>4</v>
      </c>
      <c r="C53" s="361"/>
      <c r="D53" s="361"/>
      <c r="E53" s="380"/>
      <c r="F53" s="380"/>
      <c r="G53" s="380"/>
      <c r="H53" s="380"/>
      <c r="I53" s="380"/>
      <c r="J53" s="361"/>
      <c r="K53" s="361"/>
      <c r="L53" s="380"/>
      <c r="M53" s="380"/>
      <c r="N53" s="380"/>
      <c r="O53" s="380"/>
      <c r="P53" s="380"/>
      <c r="Q53" s="361"/>
      <c r="R53" s="361"/>
      <c r="S53" s="380"/>
      <c r="T53" s="380"/>
      <c r="U53" s="380"/>
      <c r="V53" s="380"/>
      <c r="W53" s="380"/>
      <c r="X53" s="361"/>
      <c r="Y53" s="361"/>
      <c r="Z53" s="380"/>
      <c r="AA53" s="380"/>
      <c r="AB53" s="380"/>
      <c r="AC53" s="380"/>
      <c r="AD53" s="380"/>
      <c r="AE53" s="361"/>
      <c r="AF53" s="361"/>
      <c r="AG53" s="380"/>
      <c r="AH53" s="194">
        <f t="shared" si="17"/>
        <v>0</v>
      </c>
      <c r="AI53" s="205">
        <f t="shared" si="18"/>
        <v>4</v>
      </c>
    </row>
    <row r="54" spans="1:35" ht="24.75" customHeight="1" x14ac:dyDescent="0.2">
      <c r="A54" s="129" t="s">
        <v>63</v>
      </c>
      <c r="B54" s="334">
        <f>SUM('11'!AI54)</f>
        <v>-1</v>
      </c>
      <c r="C54" s="335"/>
      <c r="D54" s="336"/>
      <c r="E54" s="336"/>
      <c r="F54" s="336"/>
      <c r="G54" s="336"/>
      <c r="H54" s="336"/>
      <c r="I54" s="336"/>
      <c r="J54" s="336"/>
      <c r="K54" s="336"/>
      <c r="L54" s="336"/>
      <c r="M54" s="336"/>
      <c r="N54" s="336"/>
      <c r="O54" s="336"/>
      <c r="P54" s="336"/>
      <c r="Q54" s="336"/>
      <c r="R54" s="336"/>
      <c r="S54" s="336"/>
      <c r="T54" s="336"/>
      <c r="U54" s="336"/>
      <c r="V54" s="336"/>
      <c r="W54" s="336"/>
      <c r="X54" s="336"/>
      <c r="Y54" s="336"/>
      <c r="Z54" s="336"/>
      <c r="AA54" s="336"/>
      <c r="AB54" s="336"/>
      <c r="AC54" s="336"/>
      <c r="AD54" s="336"/>
      <c r="AE54" s="336"/>
      <c r="AF54" s="338"/>
      <c r="AG54" s="338"/>
      <c r="AH54" s="195">
        <f t="shared" si="17"/>
        <v>0</v>
      </c>
      <c r="AI54" s="334">
        <f t="shared" si="18"/>
        <v>-1</v>
      </c>
    </row>
    <row r="55" spans="1:35" x14ac:dyDescent="0.2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</row>
    <row r="58" spans="1:35" x14ac:dyDescent="0.2">
      <c r="A58" t="s">
        <v>5</v>
      </c>
      <c r="C58" s="10"/>
    </row>
    <row r="59" spans="1:35" x14ac:dyDescent="0.2">
      <c r="A59" t="s">
        <v>4</v>
      </c>
      <c r="C59" s="4"/>
    </row>
    <row r="60" spans="1:35" x14ac:dyDescent="0.2">
      <c r="A60" t="s">
        <v>6</v>
      </c>
      <c r="C60" s="5"/>
    </row>
  </sheetData>
  <mergeCells count="5">
    <mergeCell ref="F3:G3"/>
    <mergeCell ref="H3:J3"/>
    <mergeCell ref="F4:G4"/>
    <mergeCell ref="H4:J4"/>
    <mergeCell ref="M4:S5"/>
  </mergeCells>
  <conditionalFormatting sqref="C8:AG15">
    <cfRule type="expression" dxfId="6" priority="7" stopIfTrue="1">
      <formula>COUNTIF(fériés,C$8)=1</formula>
    </cfRule>
    <cfRule type="expression" dxfId="5" priority="8" stopIfTrue="1">
      <formula>OR(WEEKDAY(C$8)=7,WEEKDAY(C$8)=1)</formula>
    </cfRule>
  </conditionalFormatting>
  <conditionalFormatting sqref="C21:AG28">
    <cfRule type="expression" dxfId="4" priority="5" stopIfTrue="1">
      <formula>COUNTIF(fériés,C$8)=1</formula>
    </cfRule>
    <cfRule type="expression" dxfId="3" priority="6" stopIfTrue="1">
      <formula>OR(WEEKDAY(C$8)=7,WEEKDAY(C$8)=1)</formula>
    </cfRule>
  </conditionalFormatting>
  <conditionalFormatting sqref="C40:AG44 C50:AG54">
    <cfRule type="expression" dxfId="2" priority="3">
      <formula>COUNTIF(fériés,C$40)=1</formula>
    </cfRule>
    <cfRule type="expression" dxfId="1" priority="4">
      <formula>OR(WEEKDAY(C$40)=7,WEEKDAY(C$40)=1)</formula>
    </cfRule>
  </conditionalFormatting>
  <dataValidations count="2">
    <dataValidation type="list" allowBlank="1" showInputMessage="1" showErrorMessage="1" sqref="H4:J4" xr:uid="{00000000-0002-0000-1600-000000000000}">
      <formula1>"1,2,3,4,5,6,7,8,9,10,11,12"</formula1>
    </dataValidation>
    <dataValidation type="list" allowBlank="1" showInputMessage="1" showErrorMessage="1" sqref="F4:G4" xr:uid="{00000000-0002-0000-1600-000001000000}">
      <formula1>"2013,2014,2015,2016,2017,2018,2019,2020,2021,2023,2024,2025"</formula1>
    </dataValidation>
  </dataValidations>
  <pageMargins left="0" right="0" top="0.19685039370078741" bottom="0.19685039370078741" header="0.51181102362204722" footer="0.51181102362204722"/>
  <pageSetup paperSize="9" orientation="landscape" r:id="rId1"/>
  <headerFooter alignWithMargins="0"/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:AG33"/>
  <sheetViews>
    <sheetView workbookViewId="0">
      <selection activeCell="K22" sqref="K22"/>
    </sheetView>
  </sheetViews>
  <sheetFormatPr baseColWidth="10" defaultRowHeight="12.75" x14ac:dyDescent="0.2"/>
  <cols>
    <col min="1" max="1" width="14.7109375" customWidth="1"/>
    <col min="2" max="2" width="8.5703125" customWidth="1"/>
    <col min="3" max="3" width="9.7109375" customWidth="1"/>
    <col min="4" max="4" width="10.7109375" customWidth="1"/>
    <col min="5" max="5" width="14.7109375" customWidth="1"/>
    <col min="6" max="6" width="14.140625" customWidth="1"/>
    <col min="7" max="7" width="12.7109375" customWidth="1"/>
    <col min="8" max="11" width="14.7109375" customWidth="1"/>
  </cols>
  <sheetData>
    <row r="1" spans="1:33" x14ac:dyDescent="0.2">
      <c r="A1" s="27" t="s">
        <v>21</v>
      </c>
      <c r="B1" s="27"/>
    </row>
    <row r="2" spans="1:33" x14ac:dyDescent="0.2">
      <c r="A2" s="27" t="s">
        <v>22</v>
      </c>
      <c r="B2" s="27"/>
    </row>
    <row r="3" spans="1:33" x14ac:dyDescent="0.2">
      <c r="A3" s="27" t="s">
        <v>23</v>
      </c>
      <c r="B3" s="27"/>
    </row>
    <row r="5" spans="1:33" ht="27" customHeight="1" x14ac:dyDescent="0.2">
      <c r="A5" s="28"/>
      <c r="B5" s="28"/>
      <c r="C5" s="28"/>
      <c r="D5" s="28"/>
      <c r="E5" s="544" t="s">
        <v>50</v>
      </c>
      <c r="F5" s="544"/>
      <c r="G5" s="48">
        <v>2020</v>
      </c>
      <c r="H5" s="28"/>
      <c r="I5" s="28"/>
      <c r="J5" s="28"/>
      <c r="K5" s="28"/>
    </row>
    <row r="7" spans="1:33" ht="15" x14ac:dyDescent="0.25">
      <c r="A7" s="166" t="s">
        <v>26</v>
      </c>
      <c r="B7" s="166" t="s">
        <v>7</v>
      </c>
      <c r="C7" s="167" t="s">
        <v>8</v>
      </c>
      <c r="D7" s="168" t="s">
        <v>9</v>
      </c>
      <c r="E7" s="543" t="s">
        <v>1</v>
      </c>
      <c r="F7" s="543"/>
      <c r="G7" s="543"/>
      <c r="H7" s="543"/>
      <c r="I7" s="543"/>
      <c r="J7" s="543"/>
      <c r="K7" s="543"/>
    </row>
    <row r="8" spans="1:33" ht="15" x14ac:dyDescent="0.2">
      <c r="A8" s="169" t="s">
        <v>25</v>
      </c>
      <c r="B8" s="169" t="s">
        <v>28</v>
      </c>
      <c r="C8" s="246" t="s">
        <v>10</v>
      </c>
      <c r="D8" s="247"/>
      <c r="E8" s="391" t="s">
        <v>5</v>
      </c>
      <c r="F8" s="392" t="s">
        <v>11</v>
      </c>
      <c r="G8" s="393" t="s">
        <v>12</v>
      </c>
      <c r="H8" s="391" t="s">
        <v>13</v>
      </c>
      <c r="I8" s="391" t="s">
        <v>14</v>
      </c>
      <c r="J8" s="391" t="s">
        <v>19</v>
      </c>
      <c r="K8" s="394" t="s">
        <v>15</v>
      </c>
      <c r="L8" s="95"/>
      <c r="M8" s="95"/>
      <c r="N8" s="95"/>
      <c r="O8" s="95"/>
      <c r="P8" s="95"/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95"/>
      <c r="AF8" s="95"/>
      <c r="AG8" s="95"/>
    </row>
    <row r="9" spans="1:33" ht="15" x14ac:dyDescent="0.2">
      <c r="A9" s="169" t="s">
        <v>61</v>
      </c>
      <c r="B9" s="169" t="s">
        <v>27</v>
      </c>
      <c r="C9" s="248"/>
      <c r="D9" s="246"/>
      <c r="E9" s="153"/>
      <c r="F9" s="395"/>
      <c r="G9" s="74" t="s">
        <v>16</v>
      </c>
      <c r="H9" s="153" t="s">
        <v>17</v>
      </c>
      <c r="I9" s="153" t="s">
        <v>18</v>
      </c>
      <c r="J9" s="153" t="s">
        <v>18</v>
      </c>
      <c r="K9" s="396"/>
      <c r="L9" s="95"/>
      <c r="M9" s="95"/>
      <c r="N9" s="95"/>
      <c r="O9" s="95"/>
      <c r="P9" s="95"/>
      <c r="Q9" s="95"/>
      <c r="R9" s="95"/>
      <c r="S9" s="95"/>
      <c r="T9" s="95"/>
      <c r="U9" s="95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</row>
    <row r="10" spans="1:33" ht="12" customHeight="1" x14ac:dyDescent="0.2">
      <c r="A10" s="170"/>
      <c r="B10" s="170"/>
      <c r="C10" s="251"/>
      <c r="D10" s="252"/>
      <c r="E10" s="253"/>
      <c r="F10" s="254"/>
      <c r="G10" s="255"/>
      <c r="H10" s="253"/>
      <c r="I10" s="253"/>
      <c r="J10" s="253"/>
      <c r="K10" s="256"/>
      <c r="L10" s="95"/>
      <c r="M10" s="95"/>
      <c r="N10" s="95"/>
      <c r="O10" s="95"/>
      <c r="P10" s="95"/>
      <c r="Q10" s="95"/>
      <c r="R10" s="95"/>
      <c r="S10" s="95"/>
      <c r="T10" s="95"/>
      <c r="U10" s="95"/>
      <c r="V10" s="95"/>
      <c r="W10" s="95"/>
      <c r="X10" s="95"/>
      <c r="Y10" s="95"/>
      <c r="Z10" s="95"/>
      <c r="AA10" s="95"/>
      <c r="AB10" s="95"/>
      <c r="AC10" s="95"/>
      <c r="AD10" s="95"/>
      <c r="AE10" s="95"/>
      <c r="AF10" s="95"/>
      <c r="AG10" s="95"/>
    </row>
    <row r="11" spans="1:33" ht="24.95" customHeight="1" x14ac:dyDescent="0.2">
      <c r="A11" s="381" t="s">
        <v>61</v>
      </c>
      <c r="B11" s="52" t="s">
        <v>20</v>
      </c>
      <c r="C11" s="383">
        <f>SUM('12'!AH9)</f>
        <v>0</v>
      </c>
      <c r="D11" s="410"/>
      <c r="E11" s="399"/>
      <c r="F11" s="389" t="s">
        <v>24</v>
      </c>
      <c r="G11" s="400"/>
      <c r="H11" s="400"/>
      <c r="I11" s="65"/>
      <c r="J11" s="400"/>
      <c r="K11" s="400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  <c r="Y11" s="95"/>
      <c r="Z11" s="95"/>
      <c r="AA11" s="95"/>
      <c r="AB11" s="95"/>
      <c r="AC11" s="95"/>
      <c r="AD11" s="95"/>
      <c r="AE11" s="95"/>
      <c r="AF11" s="95"/>
      <c r="AG11" s="95"/>
    </row>
    <row r="12" spans="1:33" ht="5.0999999999999996" customHeight="1" x14ac:dyDescent="0.2">
      <c r="A12" s="6"/>
      <c r="B12" s="52"/>
      <c r="C12" s="384"/>
      <c r="D12" s="411"/>
      <c r="E12" s="402"/>
      <c r="F12" s="412"/>
      <c r="G12" s="66"/>
      <c r="H12" s="66"/>
      <c r="I12" s="111"/>
      <c r="J12" s="66"/>
      <c r="K12" s="66"/>
      <c r="L12" s="95"/>
      <c r="M12" s="95"/>
      <c r="N12" s="95"/>
      <c r="O12" s="95"/>
      <c r="P12" s="95"/>
      <c r="Q12" s="95"/>
      <c r="R12" s="95"/>
      <c r="S12" s="95"/>
      <c r="T12" s="95"/>
      <c r="U12" s="95"/>
      <c r="V12" s="95"/>
      <c r="W12" s="95"/>
      <c r="X12" s="95"/>
      <c r="Y12" s="95"/>
      <c r="Z12" s="95"/>
      <c r="AA12" s="95"/>
      <c r="AB12" s="95"/>
      <c r="AC12" s="95"/>
      <c r="AD12" s="95"/>
      <c r="AE12" s="95"/>
      <c r="AF12" s="95"/>
      <c r="AG12" s="95"/>
    </row>
    <row r="13" spans="1:33" ht="24.95" customHeight="1" x14ac:dyDescent="0.2">
      <c r="A13" s="381" t="s">
        <v>0</v>
      </c>
      <c r="B13" s="52" t="s">
        <v>20</v>
      </c>
      <c r="C13" s="383">
        <f>SUM('12'!AH10)</f>
        <v>0</v>
      </c>
      <c r="D13" s="410"/>
      <c r="E13" s="403"/>
      <c r="F13" s="389" t="s">
        <v>24</v>
      </c>
      <c r="G13" s="400"/>
      <c r="H13" s="400"/>
      <c r="I13" s="65"/>
      <c r="J13" s="400"/>
      <c r="K13" s="400"/>
      <c r="L13" s="95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5"/>
      <c r="AC13" s="95"/>
      <c r="AD13" s="95"/>
      <c r="AE13" s="95"/>
      <c r="AF13" s="95"/>
      <c r="AG13" s="95"/>
    </row>
    <row r="14" spans="1:33" ht="5.0999999999999996" customHeight="1" x14ac:dyDescent="0.2">
      <c r="A14" s="6"/>
      <c r="B14" s="2"/>
      <c r="C14" s="40"/>
      <c r="D14" s="413"/>
      <c r="E14" s="390"/>
      <c r="F14" s="390"/>
      <c r="G14" s="40"/>
      <c r="H14" s="40"/>
      <c r="I14" s="404"/>
      <c r="J14" s="66"/>
      <c r="K14" s="66"/>
      <c r="L14" s="95"/>
      <c r="M14" s="95"/>
      <c r="N14" s="95"/>
      <c r="O14" s="95"/>
      <c r="P14" s="95"/>
      <c r="Q14" s="95"/>
      <c r="R14" s="95"/>
      <c r="S14" s="95"/>
      <c r="T14" s="95"/>
      <c r="U14" s="95"/>
      <c r="V14" s="95"/>
      <c r="W14" s="95"/>
      <c r="X14" s="95"/>
      <c r="Y14" s="95"/>
      <c r="Z14" s="95"/>
      <c r="AA14" s="95"/>
      <c r="AB14" s="95"/>
      <c r="AC14" s="95"/>
      <c r="AD14" s="95"/>
      <c r="AE14" s="95"/>
      <c r="AF14" s="95"/>
      <c r="AG14" s="95"/>
    </row>
    <row r="15" spans="1:33" ht="24.75" customHeight="1" x14ac:dyDescent="0.2">
      <c r="A15" s="381" t="s">
        <v>57</v>
      </c>
      <c r="B15" s="52" t="s">
        <v>20</v>
      </c>
      <c r="C15" s="385">
        <f>SUM('12'!AH11)</f>
        <v>0</v>
      </c>
      <c r="D15" s="413"/>
      <c r="E15" s="406"/>
      <c r="F15" s="389" t="s">
        <v>24</v>
      </c>
      <c r="G15" s="40"/>
      <c r="H15" s="40"/>
      <c r="I15" s="404"/>
      <c r="J15" s="66"/>
      <c r="K15" s="66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95"/>
    </row>
    <row r="16" spans="1:33" ht="5.0999999999999996" customHeight="1" x14ac:dyDescent="0.2">
      <c r="A16" s="2"/>
      <c r="B16" s="2"/>
      <c r="C16" s="386"/>
      <c r="D16" s="413"/>
      <c r="E16" s="406"/>
      <c r="F16" s="390"/>
      <c r="G16" s="40"/>
      <c r="H16" s="40"/>
      <c r="I16" s="404"/>
      <c r="J16" s="66"/>
      <c r="K16" s="66"/>
    </row>
    <row r="17" spans="1:32" ht="24.95" customHeight="1" x14ac:dyDescent="0.2">
      <c r="A17" s="6" t="s">
        <v>46</v>
      </c>
      <c r="B17" s="52" t="s">
        <v>20</v>
      </c>
      <c r="C17" s="387">
        <f>SUM('12'!AH12)</f>
        <v>0</v>
      </c>
      <c r="D17" s="413"/>
      <c r="E17" s="406"/>
      <c r="F17" s="389" t="s">
        <v>24</v>
      </c>
      <c r="G17" s="40"/>
      <c r="H17" s="40"/>
      <c r="I17" s="428"/>
      <c r="J17" s="400"/>
      <c r="K17" s="400"/>
    </row>
    <row r="18" spans="1:32" ht="5.0999999999999996" customHeight="1" x14ac:dyDescent="0.2">
      <c r="A18" s="2"/>
      <c r="B18" s="52"/>
      <c r="C18" s="384"/>
      <c r="D18" s="411"/>
      <c r="E18" s="407"/>
      <c r="F18" s="412"/>
      <c r="G18" s="66"/>
      <c r="H18" s="66"/>
      <c r="I18" s="111"/>
      <c r="J18" s="66"/>
      <c r="K18" s="66"/>
    </row>
    <row r="19" spans="1:32" ht="24.95" customHeight="1" x14ac:dyDescent="0.2">
      <c r="A19" s="6" t="s">
        <v>60</v>
      </c>
      <c r="B19" s="52" t="s">
        <v>20</v>
      </c>
      <c r="C19" s="384">
        <f>SUM('12'!AH13)</f>
        <v>0</v>
      </c>
      <c r="D19" s="411"/>
      <c r="E19" s="407"/>
      <c r="F19" s="412" t="s">
        <v>24</v>
      </c>
      <c r="G19" s="66"/>
      <c r="H19" s="66"/>
      <c r="I19" s="111"/>
      <c r="J19" s="66"/>
      <c r="K19" s="66"/>
    </row>
    <row r="20" spans="1:32" ht="5.0999999999999996" customHeight="1" x14ac:dyDescent="0.2">
      <c r="A20" s="6"/>
      <c r="B20" s="52"/>
      <c r="C20" s="384"/>
      <c r="D20" s="411"/>
      <c r="E20" s="402"/>
      <c r="F20" s="412"/>
      <c r="G20" s="66"/>
      <c r="H20" s="66"/>
      <c r="I20" s="111"/>
      <c r="J20" s="66"/>
      <c r="K20" s="66"/>
    </row>
    <row r="21" spans="1:32" ht="24.75" customHeight="1" x14ac:dyDescent="0.2">
      <c r="A21" s="6" t="s">
        <v>62</v>
      </c>
      <c r="B21" s="52" t="s">
        <v>20</v>
      </c>
      <c r="C21" s="384">
        <f>SUM('12'!AH14)</f>
        <v>0</v>
      </c>
      <c r="D21" s="411"/>
      <c r="E21" s="402"/>
      <c r="F21" s="412" t="s">
        <v>24</v>
      </c>
      <c r="G21" s="66"/>
      <c r="H21" s="66"/>
      <c r="I21" s="111"/>
      <c r="J21" s="66"/>
      <c r="K21" s="66" t="s">
        <v>84</v>
      </c>
      <c r="L21" s="95"/>
      <c r="M21" s="95"/>
      <c r="N21" s="95"/>
      <c r="O21" s="95"/>
      <c r="P21" s="95"/>
      <c r="Q21" s="95"/>
      <c r="R21" s="95"/>
      <c r="S21" s="95"/>
      <c r="T21" s="95"/>
      <c r="U21" s="95"/>
      <c r="V21" s="95"/>
      <c r="W21" s="95"/>
      <c r="X21" s="95"/>
      <c r="Y21" s="95"/>
      <c r="Z21" s="95"/>
      <c r="AA21" s="95"/>
      <c r="AB21" s="95"/>
      <c r="AC21" s="95"/>
      <c r="AD21" s="95"/>
      <c r="AE21" s="95"/>
      <c r="AF21" s="95"/>
    </row>
    <row r="22" spans="1:32" ht="5.0999999999999996" customHeight="1" x14ac:dyDescent="0.2">
      <c r="A22" s="382"/>
      <c r="B22" s="52"/>
      <c r="C22" s="384"/>
      <c r="D22" s="411"/>
      <c r="E22" s="402"/>
      <c r="F22" s="412"/>
      <c r="G22" s="66"/>
      <c r="H22" s="66"/>
      <c r="I22" s="111"/>
      <c r="J22" s="66"/>
      <c r="K22" s="66"/>
      <c r="L22" s="95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</row>
    <row r="23" spans="1:32" ht="24.95" customHeight="1" x14ac:dyDescent="0.2">
      <c r="A23" s="6" t="s">
        <v>3</v>
      </c>
      <c r="B23" s="52" t="s">
        <v>20</v>
      </c>
      <c r="C23" s="383">
        <f>SUM('12'!AH41)</f>
        <v>0</v>
      </c>
      <c r="D23" s="410"/>
      <c r="E23" s="403"/>
      <c r="F23" s="389" t="s">
        <v>24</v>
      </c>
      <c r="G23" s="400"/>
      <c r="H23" s="400"/>
      <c r="I23" s="65"/>
      <c r="J23" s="400"/>
      <c r="K23" s="400"/>
      <c r="L23" s="95"/>
      <c r="M23" s="95"/>
      <c r="N23" s="95"/>
      <c r="O23" s="95"/>
      <c r="P23" s="95"/>
      <c r="Q23" s="95"/>
      <c r="R23" s="95"/>
      <c r="S23" s="95"/>
      <c r="T23" s="95"/>
      <c r="U23" s="95"/>
      <c r="V23" s="95"/>
      <c r="W23" s="95"/>
      <c r="X23" s="95"/>
      <c r="Y23" s="95"/>
      <c r="Z23" s="95"/>
      <c r="AA23" s="95"/>
      <c r="AB23" s="95"/>
      <c r="AC23" s="95"/>
      <c r="AD23" s="95"/>
      <c r="AE23" s="95"/>
      <c r="AF23" s="95"/>
    </row>
    <row r="24" spans="1:32" ht="5.0999999999999996" customHeight="1" x14ac:dyDescent="0.2">
      <c r="A24" s="227"/>
      <c r="B24" s="52"/>
      <c r="C24" s="384"/>
      <c r="D24" s="411"/>
      <c r="E24" s="402"/>
      <c r="F24" s="412"/>
      <c r="G24" s="66"/>
      <c r="H24" s="66"/>
      <c r="I24" s="111"/>
      <c r="J24" s="66"/>
      <c r="K24" s="66"/>
      <c r="L24" s="95"/>
      <c r="M24" s="95"/>
      <c r="N24" s="95"/>
      <c r="O24" s="95"/>
      <c r="P24" s="95"/>
      <c r="Q24" s="95"/>
      <c r="R24" s="95"/>
      <c r="S24" s="95"/>
      <c r="T24" s="95"/>
      <c r="U24" s="95"/>
      <c r="V24" s="95"/>
      <c r="W24" s="95"/>
      <c r="X24" s="95"/>
      <c r="Y24" s="95"/>
      <c r="Z24" s="95"/>
      <c r="AA24" s="95"/>
      <c r="AB24" s="95"/>
      <c r="AC24" s="95"/>
      <c r="AD24" s="95"/>
      <c r="AE24" s="95"/>
      <c r="AF24" s="95"/>
    </row>
    <row r="25" spans="1:32" ht="24.75" customHeight="1" x14ac:dyDescent="0.2">
      <c r="A25" s="6" t="s">
        <v>56</v>
      </c>
      <c r="B25" s="52" t="s">
        <v>20</v>
      </c>
      <c r="C25" s="384">
        <f>SUM('12'!AH42)</f>
        <v>0</v>
      </c>
      <c r="D25" s="411"/>
      <c r="E25" s="402"/>
      <c r="F25" s="412" t="s">
        <v>24</v>
      </c>
      <c r="G25" s="66"/>
      <c r="H25" s="66"/>
      <c r="I25" s="111"/>
      <c r="J25" s="66"/>
      <c r="K25" s="66"/>
      <c r="L25" s="95"/>
      <c r="M25" s="95"/>
      <c r="N25" s="95"/>
      <c r="O25" s="95"/>
      <c r="P25" s="95"/>
      <c r="Q25" s="95"/>
      <c r="R25" s="95"/>
      <c r="S25" s="95"/>
      <c r="T25" s="95"/>
      <c r="U25" s="95"/>
      <c r="V25" s="95"/>
      <c r="W25" s="95"/>
      <c r="X25" s="95"/>
      <c r="Y25" s="95"/>
      <c r="Z25" s="95"/>
      <c r="AA25" s="95"/>
      <c r="AB25" s="95"/>
      <c r="AC25" s="95"/>
      <c r="AD25" s="95"/>
      <c r="AE25" s="95"/>
      <c r="AF25" s="95"/>
    </row>
    <row r="26" spans="1:32" ht="5.0999999999999996" customHeight="1" x14ac:dyDescent="0.2">
      <c r="A26" s="46"/>
      <c r="B26" s="52"/>
      <c r="C26" s="384"/>
      <c r="D26" s="411"/>
      <c r="E26" s="402"/>
      <c r="F26" s="412"/>
      <c r="G26" s="66"/>
      <c r="H26" s="66"/>
      <c r="I26" s="111"/>
      <c r="J26" s="66"/>
      <c r="K26" s="66"/>
      <c r="L26" s="95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  <c r="Z26" s="95"/>
      <c r="AA26" s="95"/>
      <c r="AB26" s="95"/>
      <c r="AC26" s="95"/>
      <c r="AD26" s="95"/>
      <c r="AE26" s="95"/>
      <c r="AF26" s="95"/>
    </row>
    <row r="27" spans="1:32" s="7" customFormat="1" ht="24.95" customHeight="1" x14ac:dyDescent="0.2">
      <c r="A27" s="6" t="s">
        <v>59</v>
      </c>
      <c r="B27" s="52" t="s">
        <v>20</v>
      </c>
      <c r="C27" s="384">
        <f>SUM('12'!AH43)</f>
        <v>0</v>
      </c>
      <c r="D27" s="411"/>
      <c r="E27" s="402"/>
      <c r="F27" s="412" t="s">
        <v>24</v>
      </c>
      <c r="G27" s="429"/>
      <c r="H27" s="400"/>
      <c r="I27" s="65"/>
      <c r="J27" s="400"/>
      <c r="K27" s="400"/>
      <c r="L27" s="281"/>
      <c r="M27" s="281"/>
      <c r="N27" s="281"/>
      <c r="O27" s="281"/>
      <c r="P27" s="281"/>
      <c r="Q27" s="281"/>
      <c r="R27" s="281"/>
      <c r="S27" s="281"/>
      <c r="T27" s="281"/>
      <c r="U27" s="281"/>
      <c r="V27" s="281"/>
      <c r="W27" s="281"/>
      <c r="X27" s="281"/>
      <c r="Y27" s="281"/>
      <c r="Z27" s="281"/>
      <c r="AA27" s="281"/>
      <c r="AB27" s="281"/>
      <c r="AC27" s="281"/>
      <c r="AD27" s="281"/>
      <c r="AE27" s="281"/>
      <c r="AF27" s="281"/>
    </row>
    <row r="28" spans="1:32" ht="5.0999999999999996" customHeight="1" x14ac:dyDescent="0.2">
      <c r="A28" s="6"/>
      <c r="B28" s="52"/>
      <c r="C28" s="384"/>
      <c r="D28" s="411"/>
      <c r="E28" s="402"/>
      <c r="F28" s="412"/>
      <c r="G28" s="400"/>
      <c r="H28" s="400"/>
      <c r="I28" s="65"/>
      <c r="J28" s="66"/>
      <c r="K28" s="66"/>
      <c r="L28" s="95"/>
      <c r="M28" s="95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95"/>
      <c r="Y28" s="95"/>
      <c r="Z28" s="95"/>
      <c r="AA28" s="95"/>
      <c r="AB28" s="95"/>
      <c r="AC28" s="95"/>
      <c r="AD28" s="95"/>
      <c r="AE28" s="95"/>
      <c r="AF28" s="95"/>
    </row>
    <row r="29" spans="1:32" ht="24.95" customHeight="1" x14ac:dyDescent="0.2">
      <c r="A29" s="381" t="s">
        <v>63</v>
      </c>
      <c r="B29" s="52" t="s">
        <v>20</v>
      </c>
      <c r="C29" s="384">
        <f>SUM('12'!AH44)</f>
        <v>0</v>
      </c>
      <c r="D29" s="411"/>
      <c r="E29" s="402"/>
      <c r="F29" s="412" t="s">
        <v>24</v>
      </c>
      <c r="G29" s="400"/>
      <c r="H29" s="400"/>
      <c r="I29" s="65"/>
      <c r="J29" s="66"/>
      <c r="K29" s="66"/>
    </row>
    <row r="30" spans="1:32" ht="4.5" customHeight="1" x14ac:dyDescent="0.2">
      <c r="A30" s="2"/>
      <c r="B30" s="2"/>
      <c r="C30" s="40"/>
      <c r="D30" s="40"/>
      <c r="E30" s="402"/>
      <c r="F30" s="412"/>
      <c r="G30" s="400"/>
      <c r="H30" s="400"/>
      <c r="I30" s="65"/>
      <c r="J30" s="40"/>
      <c r="K30" s="430"/>
    </row>
    <row r="31" spans="1:32" ht="28.5" customHeight="1" x14ac:dyDescent="0.2">
      <c r="A31" s="6"/>
      <c r="B31" s="53"/>
      <c r="C31" s="384"/>
      <c r="D31" s="77"/>
      <c r="E31" s="421"/>
      <c r="F31" s="431"/>
      <c r="G31" s="432"/>
      <c r="H31" s="421"/>
      <c r="I31" s="424"/>
      <c r="J31" s="66"/>
      <c r="K31" s="66"/>
    </row>
    <row r="32" spans="1:32" ht="4.5" customHeight="1" x14ac:dyDescent="0.2">
      <c r="A32" s="6"/>
      <c r="B32" s="52"/>
      <c r="C32" s="49"/>
      <c r="D32" s="6"/>
      <c r="E32" s="135"/>
      <c r="F32" s="146"/>
      <c r="G32" s="135"/>
      <c r="H32" s="135"/>
      <c r="I32" s="136"/>
      <c r="J32" s="50"/>
      <c r="K32" s="50"/>
    </row>
    <row r="33" spans="5:9" x14ac:dyDescent="0.2">
      <c r="E33" s="123"/>
      <c r="F33" s="123"/>
      <c r="G33" s="123"/>
      <c r="H33" s="123"/>
      <c r="I33" s="123"/>
    </row>
  </sheetData>
  <mergeCells count="2">
    <mergeCell ref="E5:F5"/>
    <mergeCell ref="E7:K7"/>
  </mergeCells>
  <dataValidations count="2">
    <dataValidation type="list" allowBlank="1" showInputMessage="1" showErrorMessage="1" sqref="E5" xr:uid="{00000000-0002-0000-1700-000000000000}">
      <formula1>"JANVIER,FEVRIER,MARS,AVRIL,MAI,JUIN,JUILLET,AOUT,SEPTEMBRE,OCTOBRE,NOVEMBRE,DECEMBRE"</formula1>
    </dataValidation>
    <dataValidation type="list" allowBlank="1" showInputMessage="1" showErrorMessage="1" sqref="G5" xr:uid="{00000000-0002-0000-1700-000001000000}">
      <formula1>"2013,2014,2015,2016,2017,2018,2019,2020,2021,2022,2023,2024,2025"</formula1>
    </dataValidation>
  </dataValidations>
  <pageMargins left="3.937007874015748E-2" right="3.937007874015748E-2" top="0.35433070866141736" bottom="0.35433070866141736" header="0.31496062992125984" footer="0.31496062992125984"/>
  <pageSetup paperSize="9" orientation="landscape" r:id="rId1"/>
  <legacy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Feuil14"/>
  <dimension ref="B2:E14"/>
  <sheetViews>
    <sheetView workbookViewId="0">
      <selection activeCell="Q62" sqref="Q62"/>
    </sheetView>
  </sheetViews>
  <sheetFormatPr baseColWidth="10" defaultRowHeight="12.75" x14ac:dyDescent="0.2"/>
  <sheetData>
    <row r="2" spans="2:5" x14ac:dyDescent="0.2">
      <c r="B2" s="29"/>
    </row>
    <row r="3" spans="2:5" x14ac:dyDescent="0.2">
      <c r="B3" s="8"/>
      <c r="D3" s="32" t="s">
        <v>43</v>
      </c>
      <c r="E3" s="33" t="s">
        <v>44</v>
      </c>
    </row>
    <row r="4" spans="2:5" x14ac:dyDescent="0.2">
      <c r="B4" s="8" t="s">
        <v>29</v>
      </c>
      <c r="D4" s="31">
        <f>DATE(année,1,1)</f>
        <v>43831</v>
      </c>
      <c r="E4" s="31">
        <f>ROUND(DATE(année,4,MOD(234-11*MOD(année,19),30))/7,0)*7-6</f>
        <v>43933</v>
      </c>
    </row>
    <row r="5" spans="2:5" x14ac:dyDescent="0.2">
      <c r="B5" s="8" t="s">
        <v>30</v>
      </c>
      <c r="D5" s="31">
        <f>DATE(année,5,1)</f>
        <v>43952</v>
      </c>
    </row>
    <row r="6" spans="2:5" x14ac:dyDescent="0.2">
      <c r="B6" s="8" t="s">
        <v>31</v>
      </c>
      <c r="D6" s="31">
        <f>DATE(année,5,8)</f>
        <v>43959</v>
      </c>
    </row>
    <row r="7" spans="2:5" x14ac:dyDescent="0.2">
      <c r="B7" s="8" t="s">
        <v>32</v>
      </c>
      <c r="D7" s="31">
        <f>DATE(année,7,14)</f>
        <v>44026</v>
      </c>
    </row>
    <row r="8" spans="2:5" x14ac:dyDescent="0.2">
      <c r="B8" s="8" t="s">
        <v>33</v>
      </c>
      <c r="D8" s="31">
        <f>DATE(année,8,15)</f>
        <v>44058</v>
      </c>
    </row>
    <row r="9" spans="2:5" x14ac:dyDescent="0.2">
      <c r="B9" s="8" t="s">
        <v>34</v>
      </c>
      <c r="D9" s="31">
        <f>DATE(année,11,1)</f>
        <v>44136</v>
      </c>
    </row>
    <row r="10" spans="2:5" x14ac:dyDescent="0.2">
      <c r="B10" s="8" t="s">
        <v>35</v>
      </c>
      <c r="D10" s="31">
        <f>DATE(année,11,11)</f>
        <v>44146</v>
      </c>
    </row>
    <row r="11" spans="2:5" x14ac:dyDescent="0.2">
      <c r="B11" s="8" t="s">
        <v>36</v>
      </c>
      <c r="D11" s="31">
        <f>DATE(année,12,25)</f>
        <v>44190</v>
      </c>
    </row>
    <row r="12" spans="2:5" x14ac:dyDescent="0.2">
      <c r="B12" s="8" t="s">
        <v>37</v>
      </c>
      <c r="D12" s="34">
        <f>E4+1</f>
        <v>43934</v>
      </c>
    </row>
    <row r="13" spans="2:5" x14ac:dyDescent="0.2">
      <c r="B13" s="8" t="s">
        <v>38</v>
      </c>
      <c r="D13" s="34">
        <f>E4+39</f>
        <v>43972</v>
      </c>
    </row>
    <row r="14" spans="2:5" x14ac:dyDescent="0.2">
      <c r="D14" s="34">
        <f>E4+50</f>
        <v>43983</v>
      </c>
    </row>
  </sheetData>
  <pageMargins left="0.7" right="0.7" top="0.75" bottom="0.75" header="0.3" footer="0.3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Feuil15"/>
  <dimension ref="A3:AF6"/>
  <sheetViews>
    <sheetView workbookViewId="0">
      <selection activeCell="Q62" sqref="Q62"/>
    </sheetView>
  </sheetViews>
  <sheetFormatPr baseColWidth="10" defaultRowHeight="12.75" x14ac:dyDescent="0.2"/>
  <sheetData>
    <row r="3" spans="1:32" ht="26.25" x14ac:dyDescent="0.2">
      <c r="A3" s="14"/>
      <c r="B3" s="15"/>
      <c r="C3" s="15"/>
      <c r="D3" s="15"/>
      <c r="E3" s="15"/>
      <c r="F3" s="546" t="s">
        <v>42</v>
      </c>
      <c r="G3" s="546"/>
      <c r="H3" s="546"/>
      <c r="I3" s="546"/>
      <c r="J3" s="546"/>
      <c r="K3" s="546"/>
      <c r="L3" s="546"/>
      <c r="M3" s="16"/>
      <c r="N3" s="16"/>
      <c r="O3" s="16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</row>
    <row r="4" spans="1:32" ht="33.75" x14ac:dyDescent="0.2">
      <c r="A4" s="17" t="s">
        <v>39</v>
      </c>
      <c r="B4" s="540" t="s">
        <v>40</v>
      </c>
      <c r="C4" s="540"/>
      <c r="D4" s="540"/>
      <c r="E4" s="18"/>
      <c r="F4" s="546"/>
      <c r="G4" s="546"/>
      <c r="H4" s="546"/>
      <c r="I4" s="546"/>
      <c r="J4" s="546"/>
      <c r="K4" s="546"/>
      <c r="L4" s="546"/>
      <c r="M4" s="16"/>
      <c r="N4" s="16"/>
      <c r="O4" s="16"/>
      <c r="P4" s="18"/>
      <c r="Q4" s="18"/>
      <c r="R4" s="18"/>
      <c r="S4" s="18"/>
      <c r="T4" s="18"/>
      <c r="U4" s="18"/>
      <c r="V4" s="18"/>
      <c r="W4" s="18"/>
      <c r="X4" s="19"/>
      <c r="Y4" s="19"/>
      <c r="Z4" s="19"/>
      <c r="AA4" s="19"/>
      <c r="AB4" s="19"/>
      <c r="AC4" s="19"/>
      <c r="AD4" s="19"/>
      <c r="AE4" s="19"/>
      <c r="AF4" s="19"/>
    </row>
    <row r="5" spans="1:32" ht="33.75" x14ac:dyDescent="0.2">
      <c r="A5" s="20">
        <v>2011</v>
      </c>
      <c r="B5" s="547">
        <f>MONTH(1&amp;F3)</f>
        <v>6</v>
      </c>
      <c r="C5" s="540"/>
      <c r="D5" s="540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2"/>
      <c r="Y5" s="22"/>
      <c r="Z5" s="22"/>
      <c r="AA5" s="22"/>
      <c r="AB5" s="22"/>
      <c r="AC5" s="22"/>
      <c r="AD5" s="22"/>
      <c r="AE5" s="22"/>
      <c r="AF5" s="22"/>
    </row>
    <row r="6" spans="1:32" ht="14.25" x14ac:dyDescent="0.2">
      <c r="A6" s="23" t="s">
        <v>41</v>
      </c>
      <c r="B6" s="24">
        <f>DATE(A5,B5,1)</f>
        <v>40695</v>
      </c>
      <c r="C6" s="24">
        <f t="shared" ref="C6:AC6" si="0">B6+1</f>
        <v>40696</v>
      </c>
      <c r="D6" s="24">
        <f t="shared" si="0"/>
        <v>40697</v>
      </c>
      <c r="E6" s="24">
        <f t="shared" si="0"/>
        <v>40698</v>
      </c>
      <c r="F6" s="24">
        <f t="shared" si="0"/>
        <v>40699</v>
      </c>
      <c r="G6" s="24">
        <f t="shared" si="0"/>
        <v>40700</v>
      </c>
      <c r="H6" s="24">
        <f t="shared" si="0"/>
        <v>40701</v>
      </c>
      <c r="I6" s="25">
        <f t="shared" si="0"/>
        <v>40702</v>
      </c>
      <c r="J6" s="24">
        <f t="shared" si="0"/>
        <v>40703</v>
      </c>
      <c r="K6" s="24">
        <f t="shared" si="0"/>
        <v>40704</v>
      </c>
      <c r="L6" s="24">
        <f t="shared" si="0"/>
        <v>40705</v>
      </c>
      <c r="M6" s="24">
        <f t="shared" si="0"/>
        <v>40706</v>
      </c>
      <c r="N6" s="24">
        <f t="shared" si="0"/>
        <v>40707</v>
      </c>
      <c r="O6" s="24">
        <f t="shared" si="0"/>
        <v>40708</v>
      </c>
      <c r="P6" s="24">
        <f t="shared" si="0"/>
        <v>40709</v>
      </c>
      <c r="Q6" s="24">
        <f t="shared" si="0"/>
        <v>40710</v>
      </c>
      <c r="R6" s="24">
        <f t="shared" si="0"/>
        <v>40711</v>
      </c>
      <c r="S6" s="24">
        <f t="shared" si="0"/>
        <v>40712</v>
      </c>
      <c r="T6" s="24">
        <f t="shared" si="0"/>
        <v>40713</v>
      </c>
      <c r="U6" s="24">
        <f t="shared" si="0"/>
        <v>40714</v>
      </c>
      <c r="V6" s="25">
        <f t="shared" si="0"/>
        <v>40715</v>
      </c>
      <c r="W6" s="24">
        <f t="shared" si="0"/>
        <v>40716</v>
      </c>
      <c r="X6" s="24">
        <f t="shared" si="0"/>
        <v>40717</v>
      </c>
      <c r="Y6" s="24">
        <f t="shared" si="0"/>
        <v>40718</v>
      </c>
      <c r="Z6" s="24">
        <f t="shared" si="0"/>
        <v>40719</v>
      </c>
      <c r="AA6" s="24">
        <f t="shared" si="0"/>
        <v>40720</v>
      </c>
      <c r="AB6" s="24">
        <f t="shared" si="0"/>
        <v>40721</v>
      </c>
      <c r="AC6" s="24">
        <f t="shared" si="0"/>
        <v>40722</v>
      </c>
      <c r="AD6" s="24">
        <f>IF(AC6="","",IF(MONTH(AC6+1)=MONTH(AC6),AC6+1,""))</f>
        <v>40723</v>
      </c>
      <c r="AE6" s="24">
        <f>IF(AD6="","",IF(MONTH(AD6+1)=MONTH(AD6),AD6+1,""))</f>
        <v>40724</v>
      </c>
      <c r="AF6" s="24" t="str">
        <f>IF(AE6="","",IF(MONTH(AE6+1)=MONTH(AE6),AE6+1,""))</f>
        <v/>
      </c>
    </row>
  </sheetData>
  <mergeCells count="3">
    <mergeCell ref="F3:L4"/>
    <mergeCell ref="B4:D4"/>
    <mergeCell ref="B5:D5"/>
  </mergeCells>
  <conditionalFormatting sqref="B6:AF6">
    <cfRule type="expression" dxfId="0" priority="1" stopIfTrue="1">
      <formula>OR(WEEKDAY(B6)=1,WEEKDAY(B6)=7)</formula>
    </cfRule>
  </conditionalFormatting>
  <dataValidations count="1">
    <dataValidation type="list" allowBlank="1" showInputMessage="1" showErrorMessage="1" sqref="F3:L4" xr:uid="{00000000-0002-0000-1900-000000000000}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dimension ref="A1"/>
  <sheetViews>
    <sheetView workbookViewId="0">
      <selection activeCell="Q62" sqref="Q62"/>
    </sheetView>
  </sheetViews>
  <sheetFormatPr baseColWidth="10" defaultRowHeight="12.75" x14ac:dyDescent="0.2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27</vt:i4>
      </vt:variant>
      <vt:variant>
        <vt:lpstr>Plages nommées</vt:lpstr>
      </vt:variant>
      <vt:variant>
        <vt:i4>13</vt:i4>
      </vt:variant>
    </vt:vector>
  </HeadingPairs>
  <TitlesOfParts>
    <vt:vector size="40" baseType="lpstr">
      <vt:lpstr>01</vt:lpstr>
      <vt:lpstr>GBA01</vt:lpstr>
      <vt:lpstr>02</vt:lpstr>
      <vt:lpstr>GBA02</vt:lpstr>
      <vt:lpstr>03</vt:lpstr>
      <vt:lpstr>GBA03</vt:lpstr>
      <vt:lpstr>04</vt:lpstr>
      <vt:lpstr>GBA04</vt:lpstr>
      <vt:lpstr>05</vt:lpstr>
      <vt:lpstr>GBA05</vt:lpstr>
      <vt:lpstr>06</vt:lpstr>
      <vt:lpstr>GBA06</vt:lpstr>
      <vt:lpstr>07</vt:lpstr>
      <vt:lpstr>GBA07</vt:lpstr>
      <vt:lpstr>08</vt:lpstr>
      <vt:lpstr>GBA08</vt:lpstr>
      <vt:lpstr>09</vt:lpstr>
      <vt:lpstr>GBA09</vt:lpstr>
      <vt:lpstr>10</vt:lpstr>
      <vt:lpstr>GBA10</vt:lpstr>
      <vt:lpstr>11</vt:lpstr>
      <vt:lpstr>GBA11</vt:lpstr>
      <vt:lpstr>12</vt:lpstr>
      <vt:lpstr>GBA12</vt:lpstr>
      <vt:lpstr>Feuil10</vt:lpstr>
      <vt:lpstr>Feuil1</vt:lpstr>
      <vt:lpstr>Feuil2</vt:lpstr>
      <vt:lpstr>'02'!année</vt:lpstr>
      <vt:lpstr>'03'!année</vt:lpstr>
      <vt:lpstr>'04'!année</vt:lpstr>
      <vt:lpstr>'05'!année</vt:lpstr>
      <vt:lpstr>'06'!année</vt:lpstr>
      <vt:lpstr>'07'!année</vt:lpstr>
      <vt:lpstr>'08'!année</vt:lpstr>
      <vt:lpstr>'09'!année</vt:lpstr>
      <vt:lpstr>'10'!année</vt:lpstr>
      <vt:lpstr>'11'!année</vt:lpstr>
      <vt:lpstr>'12'!année</vt:lpstr>
      <vt:lpstr>année</vt:lpstr>
      <vt:lpstr>fériés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Madame Bies</dc:creator>
  <cp:lastModifiedBy>Cathy</cp:lastModifiedBy>
  <cp:lastPrinted>2020-04-02T17:40:21Z</cp:lastPrinted>
  <dcterms:created xsi:type="dcterms:W3CDTF">2008-10-31T09:32:44Z</dcterms:created>
  <dcterms:modified xsi:type="dcterms:W3CDTF">2020-10-20T06:23:09Z</dcterms:modified>
</cp:coreProperties>
</file>