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ate1904="1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atherine\Desktop\"/>
    </mc:Choice>
  </mc:AlternateContent>
  <xr:revisionPtr revIDLastSave="0" documentId="13_ncr:1_{C2158F98-34EA-45C0-9B88-87DCA8AB328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MECA 10" sheetId="21" r:id="rId1"/>
    <sheet name="CONFIG" sheetId="2" r:id="rId2"/>
    <sheet name="Feuil2" sheetId="23" r:id="rId3"/>
    <sheet name="Modèle lav" sheetId="18" r:id="rId4"/>
    <sheet name="Modèle Méca" sheetId="22" r:id="rId5"/>
  </sheets>
  <externalReferences>
    <externalReference r:id="rId6"/>
  </externalReferences>
  <definedNames>
    <definedName name="année">'[1]01'!$F$4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08" i="21" l="1"/>
  <c r="Z108" i="21"/>
  <c r="AN108" i="21"/>
  <c r="AN57" i="21"/>
  <c r="Z57" i="21"/>
  <c r="L57" i="21"/>
  <c r="L6" i="21"/>
  <c r="Z6" i="21"/>
  <c r="AN6" i="21"/>
  <c r="H93" i="21"/>
  <c r="I93" i="21" s="1"/>
  <c r="H92" i="21"/>
  <c r="H91" i="21"/>
  <c r="H90" i="21"/>
  <c r="H89" i="21"/>
  <c r="I89" i="21" s="1"/>
  <c r="H86" i="21"/>
  <c r="I86" i="21" s="1"/>
  <c r="H85" i="21"/>
  <c r="I85" i="21" s="1"/>
  <c r="H84" i="21"/>
  <c r="H83" i="21"/>
  <c r="H82" i="21"/>
  <c r="I82" i="21" s="1"/>
  <c r="H72" i="21"/>
  <c r="I72" i="21" s="1"/>
  <c r="H71" i="21"/>
  <c r="H70" i="21"/>
  <c r="H69" i="21"/>
  <c r="H68" i="21"/>
  <c r="I68" i="21" s="1"/>
  <c r="H79" i="21"/>
  <c r="I79" i="21" s="1"/>
  <c r="I67" i="21"/>
  <c r="I69" i="21"/>
  <c r="I70" i="21"/>
  <c r="I71" i="21"/>
  <c r="H75" i="21"/>
  <c r="I75" i="21" s="1"/>
  <c r="H76" i="21"/>
  <c r="I76" i="21" s="1"/>
  <c r="H77" i="21"/>
  <c r="I77" i="21" s="1"/>
  <c r="H78" i="21"/>
  <c r="I83" i="21"/>
  <c r="H65" i="21"/>
  <c r="I65" i="21" s="1"/>
  <c r="I87" i="21"/>
  <c r="H64" i="21"/>
  <c r="I64" i="21" s="1"/>
  <c r="V65" i="21"/>
  <c r="I66" i="21"/>
  <c r="I73" i="21"/>
  <c r="I74" i="21"/>
  <c r="I78" i="21"/>
  <c r="I80" i="21"/>
  <c r="I81" i="21"/>
  <c r="I84" i="21"/>
  <c r="I88" i="21"/>
  <c r="I90" i="21"/>
  <c r="I91" i="21"/>
  <c r="I92" i="21"/>
  <c r="I94" i="21"/>
  <c r="AM46" i="21" l="1"/>
  <c r="AJ46" i="21"/>
  <c r="H46" i="21"/>
  <c r="V97" i="21"/>
  <c r="T97" i="21"/>
  <c r="V46" i="21" l="1"/>
  <c r="T46" i="21"/>
  <c r="F46" i="21"/>
  <c r="H13" i="21"/>
  <c r="H14" i="21"/>
  <c r="H17" i="21"/>
  <c r="H18" i="21"/>
  <c r="H19" i="21"/>
  <c r="H20" i="21"/>
  <c r="H24" i="21"/>
  <c r="H25" i="21"/>
  <c r="H26" i="21"/>
  <c r="H27" i="21"/>
  <c r="H28" i="21"/>
  <c r="H31" i="21"/>
  <c r="H32" i="21"/>
  <c r="H33" i="21"/>
  <c r="H34" i="21"/>
  <c r="H35" i="21"/>
  <c r="H38" i="21"/>
  <c r="H39" i="21"/>
  <c r="H40" i="21"/>
  <c r="H41" i="21"/>
  <c r="H42" i="21"/>
  <c r="AB149" i="22" l="1"/>
  <c r="V148" i="22"/>
  <c r="T148" i="22"/>
  <c r="AB147" i="22"/>
  <c r="AL146" i="22"/>
  <c r="AH148" i="22" s="1"/>
  <c r="AJ148" i="22" s="1"/>
  <c r="X146" i="22"/>
  <c r="J146" i="22"/>
  <c r="F148" i="22" s="1"/>
  <c r="AK145" i="22"/>
  <c r="AJ145" i="22"/>
  <c r="W145" i="22"/>
  <c r="V145" i="22"/>
  <c r="I145" i="22"/>
  <c r="H145" i="22"/>
  <c r="AJ144" i="22"/>
  <c r="AK144" i="22" s="1"/>
  <c r="W144" i="22"/>
  <c r="V144" i="22"/>
  <c r="H144" i="22"/>
  <c r="I144" i="22" s="1"/>
  <c r="AJ143" i="22"/>
  <c r="AK143" i="22" s="1"/>
  <c r="W143" i="22"/>
  <c r="V143" i="22"/>
  <c r="I143" i="22"/>
  <c r="H143" i="22"/>
  <c r="AK142" i="22"/>
  <c r="AJ142" i="22"/>
  <c r="W142" i="22"/>
  <c r="V142" i="22"/>
  <c r="H142" i="22"/>
  <c r="I142" i="22" s="1"/>
  <c r="AK141" i="22"/>
  <c r="W141" i="22"/>
  <c r="I141" i="22"/>
  <c r="AK140" i="22"/>
  <c r="W140" i="22"/>
  <c r="I140" i="22"/>
  <c r="AK139" i="22"/>
  <c r="AJ139" i="22"/>
  <c r="V139" i="22"/>
  <c r="W139" i="22" s="1"/>
  <c r="H139" i="22"/>
  <c r="I139" i="22" s="1"/>
  <c r="AK138" i="22"/>
  <c r="AJ138" i="22"/>
  <c r="W138" i="22"/>
  <c r="V138" i="22"/>
  <c r="I138" i="22"/>
  <c r="H138" i="22"/>
  <c r="AK137" i="22"/>
  <c r="AJ137" i="22"/>
  <c r="V137" i="22"/>
  <c r="W137" i="22" s="1"/>
  <c r="I137" i="22"/>
  <c r="H137" i="22"/>
  <c r="AJ136" i="22"/>
  <c r="AK136" i="22" s="1"/>
  <c r="V136" i="22"/>
  <c r="W136" i="22" s="1"/>
  <c r="I136" i="22"/>
  <c r="H136" i="22"/>
  <c r="AK135" i="22"/>
  <c r="AJ135" i="22"/>
  <c r="W135" i="22"/>
  <c r="V135" i="22"/>
  <c r="I135" i="22"/>
  <c r="H135" i="22"/>
  <c r="AK134" i="22"/>
  <c r="W134" i="22"/>
  <c r="I134" i="22"/>
  <c r="AK133" i="22"/>
  <c r="W133" i="22"/>
  <c r="I133" i="22"/>
  <c r="AJ132" i="22"/>
  <c r="AK132" i="22" s="1"/>
  <c r="W132" i="22"/>
  <c r="V132" i="22"/>
  <c r="H132" i="22"/>
  <c r="I132" i="22" s="1"/>
  <c r="AJ131" i="22"/>
  <c r="AK131" i="22" s="1"/>
  <c r="W131" i="22"/>
  <c r="V131" i="22"/>
  <c r="I131" i="22"/>
  <c r="H131" i="22"/>
  <c r="AK130" i="22"/>
  <c r="AJ130" i="22"/>
  <c r="W130" i="22"/>
  <c r="V130" i="22"/>
  <c r="H130" i="22"/>
  <c r="I130" i="22" s="1"/>
  <c r="AK129" i="22"/>
  <c r="AJ129" i="22"/>
  <c r="V129" i="22"/>
  <c r="W129" i="22" s="1"/>
  <c r="H129" i="22"/>
  <c r="I129" i="22" s="1"/>
  <c r="AK128" i="22"/>
  <c r="AJ128" i="22"/>
  <c r="W128" i="22"/>
  <c r="V128" i="22"/>
  <c r="I128" i="22"/>
  <c r="H128" i="22"/>
  <c r="AK127" i="22"/>
  <c r="W127" i="22"/>
  <c r="I127" i="22"/>
  <c r="AK126" i="22"/>
  <c r="W126" i="22"/>
  <c r="I126" i="22"/>
  <c r="AK125" i="22"/>
  <c r="AJ125" i="22"/>
  <c r="V125" i="22"/>
  <c r="W125" i="22" s="1"/>
  <c r="I125" i="22"/>
  <c r="H125" i="22"/>
  <c r="AJ124" i="22"/>
  <c r="AK124" i="22" s="1"/>
  <c r="V124" i="22"/>
  <c r="W124" i="22" s="1"/>
  <c r="I124" i="22"/>
  <c r="H124" i="22"/>
  <c r="AK123" i="22"/>
  <c r="AJ123" i="22"/>
  <c r="W123" i="22"/>
  <c r="V123" i="22"/>
  <c r="H123" i="22"/>
  <c r="I123" i="22" s="1"/>
  <c r="AJ122" i="22"/>
  <c r="AK122" i="22" s="1"/>
  <c r="W122" i="22"/>
  <c r="V122" i="22"/>
  <c r="H122" i="22"/>
  <c r="I122" i="22" s="1"/>
  <c r="AJ121" i="22"/>
  <c r="AK121" i="22" s="1"/>
  <c r="W121" i="22"/>
  <c r="V121" i="22"/>
  <c r="I121" i="22"/>
  <c r="H121" i="22"/>
  <c r="AK120" i="22"/>
  <c r="W120" i="22"/>
  <c r="I120" i="22"/>
  <c r="AK119" i="22"/>
  <c r="W119" i="22"/>
  <c r="I119" i="22"/>
  <c r="AK118" i="22"/>
  <c r="AJ118" i="22"/>
  <c r="V118" i="22"/>
  <c r="W118" i="22" s="1"/>
  <c r="H118" i="22"/>
  <c r="I118" i="22" s="1"/>
  <c r="AK117" i="22"/>
  <c r="AJ117" i="22"/>
  <c r="V117" i="22"/>
  <c r="W117" i="22" s="1"/>
  <c r="H117" i="22"/>
  <c r="I117" i="22" s="1"/>
  <c r="AJ116" i="22"/>
  <c r="AK116" i="22" s="1"/>
  <c r="W116" i="22"/>
  <c r="V116" i="22"/>
  <c r="I116" i="22"/>
  <c r="H116" i="22"/>
  <c r="AJ115" i="22"/>
  <c r="V115" i="22"/>
  <c r="I115" i="22"/>
  <c r="H115" i="22"/>
  <c r="AL108" i="22"/>
  <c r="AI108" i="22"/>
  <c r="AN108" i="22" s="1"/>
  <c r="Z108" i="22"/>
  <c r="X108" i="22"/>
  <c r="U108" i="22"/>
  <c r="J108" i="22"/>
  <c r="G108" i="22"/>
  <c r="L108" i="22" s="1"/>
  <c r="U107" i="22"/>
  <c r="AG105" i="22"/>
  <c r="AF105" i="22"/>
  <c r="S105" i="22"/>
  <c r="E105" i="22"/>
  <c r="AD104" i="22"/>
  <c r="P104" i="22"/>
  <c r="B104" i="22"/>
  <c r="AD103" i="22"/>
  <c r="P103" i="22"/>
  <c r="B103" i="22"/>
  <c r="H97" i="22"/>
  <c r="F97" i="22"/>
  <c r="D97" i="22"/>
  <c r="B97" i="22"/>
  <c r="AL95" i="22"/>
  <c r="AH97" i="22" s="1"/>
  <c r="AJ97" i="22" s="1"/>
  <c r="Z95" i="22"/>
  <c r="X95" i="22"/>
  <c r="T97" i="22" s="1"/>
  <c r="V97" i="22" s="1"/>
  <c r="V95" i="22"/>
  <c r="P97" i="22" s="1"/>
  <c r="L95" i="22"/>
  <c r="J95" i="22"/>
  <c r="I95" i="22"/>
  <c r="H95" i="22"/>
  <c r="AK94" i="22"/>
  <c r="AJ94" i="22"/>
  <c r="V94" i="22"/>
  <c r="W94" i="22" s="1"/>
  <c r="AJ93" i="22"/>
  <c r="AK93" i="22" s="1"/>
  <c r="V93" i="22"/>
  <c r="W93" i="22" s="1"/>
  <c r="AK92" i="22"/>
  <c r="AJ92" i="22"/>
  <c r="V92" i="22"/>
  <c r="W92" i="22" s="1"/>
  <c r="AJ91" i="22"/>
  <c r="AK91" i="22" s="1"/>
  <c r="V91" i="22"/>
  <c r="W91" i="22" s="1"/>
  <c r="AJ90" i="22"/>
  <c r="AK90" i="22" s="1"/>
  <c r="W90" i="22"/>
  <c r="V90" i="22"/>
  <c r="AK89" i="22"/>
  <c r="AJ89" i="22"/>
  <c r="W89" i="22"/>
  <c r="V89" i="22"/>
  <c r="AK88" i="22"/>
  <c r="W88" i="22"/>
  <c r="AK87" i="22"/>
  <c r="W87" i="22"/>
  <c r="AJ86" i="22"/>
  <c r="AK86" i="22" s="1"/>
  <c r="V86" i="22"/>
  <c r="W86" i="22" s="1"/>
  <c r="AJ85" i="22"/>
  <c r="AK85" i="22" s="1"/>
  <c r="W85" i="22"/>
  <c r="V85" i="22"/>
  <c r="AK84" i="22"/>
  <c r="AJ84" i="22"/>
  <c r="W84" i="22"/>
  <c r="V84" i="22"/>
  <c r="AK83" i="22"/>
  <c r="AJ83" i="22"/>
  <c r="W83" i="22"/>
  <c r="V83" i="22"/>
  <c r="AK82" i="22"/>
  <c r="AJ82" i="22"/>
  <c r="V82" i="22"/>
  <c r="W82" i="22" s="1"/>
  <c r="AK81" i="22"/>
  <c r="W81" i="22"/>
  <c r="AK80" i="22"/>
  <c r="W80" i="22"/>
  <c r="AK79" i="22"/>
  <c r="AJ79" i="22"/>
  <c r="W79" i="22"/>
  <c r="V79" i="22"/>
  <c r="AJ78" i="22"/>
  <c r="AK78" i="22" s="1"/>
  <c r="W78" i="22"/>
  <c r="V78" i="22"/>
  <c r="AK77" i="22"/>
  <c r="AJ77" i="22"/>
  <c r="V77" i="22"/>
  <c r="W77" i="22" s="1"/>
  <c r="AK76" i="22"/>
  <c r="AJ76" i="22"/>
  <c r="V76" i="22"/>
  <c r="W76" i="22" s="1"/>
  <c r="AJ75" i="22"/>
  <c r="AK75" i="22" s="1"/>
  <c r="V75" i="22"/>
  <c r="W75" i="22" s="1"/>
  <c r="AK74" i="22"/>
  <c r="W74" i="22"/>
  <c r="AK73" i="22"/>
  <c r="W73" i="22"/>
  <c r="AK72" i="22"/>
  <c r="AJ72" i="22"/>
  <c r="V72" i="22"/>
  <c r="W72" i="22" s="1"/>
  <c r="AJ71" i="22"/>
  <c r="AK71" i="22" s="1"/>
  <c r="W71" i="22"/>
  <c r="V71" i="22"/>
  <c r="AJ70" i="22"/>
  <c r="AK70" i="22" s="1"/>
  <c r="V70" i="22"/>
  <c r="AJ69" i="22"/>
  <c r="AK69" i="22" s="1"/>
  <c r="V69" i="22"/>
  <c r="W69" i="22" s="1"/>
  <c r="AJ68" i="22"/>
  <c r="AK68" i="22" s="1"/>
  <c r="W68" i="22"/>
  <c r="V68" i="22"/>
  <c r="AK67" i="22"/>
  <c r="W67" i="22"/>
  <c r="AK66" i="22"/>
  <c r="W66" i="22"/>
  <c r="AJ65" i="22"/>
  <c r="AK65" i="22" s="1"/>
  <c r="V65" i="22"/>
  <c r="W65" i="22" s="1"/>
  <c r="AJ64" i="22"/>
  <c r="W64" i="22"/>
  <c r="P64" i="22"/>
  <c r="AB64" i="22" s="1"/>
  <c r="AL57" i="22"/>
  <c r="AI57" i="22"/>
  <c r="AN57" i="22" s="1"/>
  <c r="Z57" i="22"/>
  <c r="X57" i="22"/>
  <c r="L57" i="22"/>
  <c r="J57" i="22"/>
  <c r="AI56" i="22"/>
  <c r="U56" i="22"/>
  <c r="G56" i="22"/>
  <c r="E56" i="22"/>
  <c r="AD53" i="22"/>
  <c r="Q53" i="22"/>
  <c r="S54" i="22" s="1"/>
  <c r="P53" i="22"/>
  <c r="C53" i="22"/>
  <c r="B53" i="22"/>
  <c r="AD64" i="22" s="1"/>
  <c r="AP64" i="22" s="1"/>
  <c r="AE52" i="22"/>
  <c r="AG54" i="22" s="1"/>
  <c r="Q52" i="22"/>
  <c r="C52" i="22"/>
  <c r="B52" i="22"/>
  <c r="B64" i="22" s="1"/>
  <c r="AH46" i="22"/>
  <c r="T46" i="22"/>
  <c r="AN44" i="22"/>
  <c r="AL44" i="22"/>
  <c r="X44" i="22"/>
  <c r="J44" i="22"/>
  <c r="F46" i="22" s="1"/>
  <c r="AK43" i="22"/>
  <c r="W43" i="22"/>
  <c r="I43" i="22"/>
  <c r="AJ42" i="22"/>
  <c r="AK42" i="22" s="1"/>
  <c r="V42" i="22"/>
  <c r="W42" i="22" s="1"/>
  <c r="H42" i="22"/>
  <c r="I42" i="22" s="1"/>
  <c r="AJ41" i="22"/>
  <c r="AK41" i="22" s="1"/>
  <c r="W41" i="22"/>
  <c r="V41" i="22"/>
  <c r="I41" i="22"/>
  <c r="H41" i="22"/>
  <c r="AK40" i="22"/>
  <c r="AJ40" i="22"/>
  <c r="V40" i="22"/>
  <c r="W40" i="22" s="1"/>
  <c r="H40" i="22"/>
  <c r="I40" i="22" s="1"/>
  <c r="AJ39" i="22"/>
  <c r="AK39" i="22" s="1"/>
  <c r="V39" i="22"/>
  <c r="W39" i="22" s="1"/>
  <c r="H39" i="22"/>
  <c r="I39" i="22" s="1"/>
  <c r="AK38" i="22"/>
  <c r="AJ38" i="22"/>
  <c r="W38" i="22"/>
  <c r="V38" i="22"/>
  <c r="I38" i="22"/>
  <c r="H38" i="22"/>
  <c r="AK37" i="22"/>
  <c r="W37" i="22"/>
  <c r="I37" i="22"/>
  <c r="AK36" i="22"/>
  <c r="W36" i="22"/>
  <c r="I36" i="22"/>
  <c r="AJ35" i="22"/>
  <c r="AK35" i="22" s="1"/>
  <c r="V35" i="22"/>
  <c r="W35" i="22" s="1"/>
  <c r="H35" i="22"/>
  <c r="I35" i="22" s="1"/>
  <c r="AJ34" i="22"/>
  <c r="AK34" i="22" s="1"/>
  <c r="V34" i="22"/>
  <c r="W34" i="22" s="1"/>
  <c r="I34" i="22"/>
  <c r="H34" i="22"/>
  <c r="AK33" i="22"/>
  <c r="AJ33" i="22"/>
  <c r="W33" i="22"/>
  <c r="V33" i="22"/>
  <c r="H33" i="22"/>
  <c r="I33" i="22" s="1"/>
  <c r="AJ32" i="22"/>
  <c r="AK32" i="22" s="1"/>
  <c r="V32" i="22"/>
  <c r="W32" i="22" s="1"/>
  <c r="H32" i="22"/>
  <c r="I32" i="22" s="1"/>
  <c r="AJ31" i="22"/>
  <c r="AK31" i="22" s="1"/>
  <c r="V31" i="22"/>
  <c r="I31" i="22"/>
  <c r="H31" i="22"/>
  <c r="AK30" i="22"/>
  <c r="W30" i="22"/>
  <c r="I30" i="22"/>
  <c r="AK29" i="22"/>
  <c r="W29" i="22"/>
  <c r="I29" i="22"/>
  <c r="AJ28" i="22"/>
  <c r="AK28" i="22" s="1"/>
  <c r="V28" i="22"/>
  <c r="W28" i="22" s="1"/>
  <c r="I28" i="22"/>
  <c r="H28" i="22"/>
  <c r="AK27" i="22"/>
  <c r="AJ27" i="22"/>
  <c r="W27" i="22"/>
  <c r="V27" i="22"/>
  <c r="I27" i="22"/>
  <c r="H27" i="22"/>
  <c r="AJ26" i="22"/>
  <c r="AK26" i="22" s="1"/>
  <c r="W26" i="22"/>
  <c r="V26" i="22"/>
  <c r="H26" i="22"/>
  <c r="I26" i="22" s="1"/>
  <c r="AJ25" i="22"/>
  <c r="AK25" i="22" s="1"/>
  <c r="W25" i="22"/>
  <c r="V25" i="22"/>
  <c r="I25" i="22"/>
  <c r="H25" i="22"/>
  <c r="AK24" i="22"/>
  <c r="AJ24" i="22"/>
  <c r="W24" i="22"/>
  <c r="V24" i="22"/>
  <c r="H24" i="22"/>
  <c r="I24" i="22" s="1"/>
  <c r="AK23" i="22"/>
  <c r="W23" i="22"/>
  <c r="I23" i="22"/>
  <c r="AK22" i="22"/>
  <c r="W22" i="22"/>
  <c r="I22" i="22"/>
  <c r="AJ21" i="22"/>
  <c r="AK21" i="22" s="1"/>
  <c r="V21" i="22"/>
  <c r="W21" i="22" s="1"/>
  <c r="H21" i="22"/>
  <c r="I21" i="22" s="1"/>
  <c r="AK20" i="22"/>
  <c r="AJ20" i="22"/>
  <c r="V20" i="22"/>
  <c r="H20" i="22"/>
  <c r="I20" i="22" s="1"/>
  <c r="AJ19" i="22"/>
  <c r="AK19" i="22" s="1"/>
  <c r="V19" i="22"/>
  <c r="W19" i="22" s="1"/>
  <c r="H19" i="22"/>
  <c r="I19" i="22" s="1"/>
  <c r="AK18" i="22"/>
  <c r="AJ18" i="22"/>
  <c r="W18" i="22"/>
  <c r="V18" i="22"/>
  <c r="H18" i="22"/>
  <c r="I18" i="22" s="1"/>
  <c r="AK17" i="22"/>
  <c r="AJ17" i="22"/>
  <c r="V17" i="22"/>
  <c r="W17" i="22" s="1"/>
  <c r="H17" i="22"/>
  <c r="I17" i="22" s="1"/>
  <c r="AK16" i="22"/>
  <c r="W16" i="22"/>
  <c r="I16" i="22"/>
  <c r="AK15" i="22"/>
  <c r="W15" i="22"/>
  <c r="B15" i="22"/>
  <c r="B16" i="22" s="1"/>
  <c r="AJ14" i="22"/>
  <c r="AK14" i="22" s="1"/>
  <c r="V14" i="22"/>
  <c r="W14" i="22" s="1"/>
  <c r="P14" i="22"/>
  <c r="AB14" i="22" s="1"/>
  <c r="H14" i="22"/>
  <c r="I14" i="22" s="1"/>
  <c r="C14" i="22"/>
  <c r="C15" i="22" s="1"/>
  <c r="C16" i="22" s="1"/>
  <c r="C17" i="22" s="1"/>
  <c r="C18" i="22" s="1"/>
  <c r="C19" i="22" s="1"/>
  <c r="C20" i="22" s="1"/>
  <c r="C21" i="22" s="1"/>
  <c r="C22" i="22" s="1"/>
  <c r="C23" i="22" s="1"/>
  <c r="C24" i="22" s="1"/>
  <c r="C25" i="22" s="1"/>
  <c r="C26" i="22" s="1"/>
  <c r="C27" i="22" s="1"/>
  <c r="C28" i="22" s="1"/>
  <c r="C29" i="22" s="1"/>
  <c r="C30" i="22" s="1"/>
  <c r="C31" i="22" s="1"/>
  <c r="C32" i="22" s="1"/>
  <c r="C33" i="22" s="1"/>
  <c r="C34" i="22" s="1"/>
  <c r="C35" i="22" s="1"/>
  <c r="C36" i="22" s="1"/>
  <c r="C37" i="22" s="1"/>
  <c r="C38" i="22" s="1"/>
  <c r="C39" i="22" s="1"/>
  <c r="C40" i="22" s="1"/>
  <c r="C41" i="22" s="1"/>
  <c r="C42" i="22" s="1"/>
  <c r="C43" i="22" s="1"/>
  <c r="AJ13" i="22"/>
  <c r="AE13" i="22"/>
  <c r="AE14" i="22" s="1"/>
  <c r="AE15" i="22" s="1"/>
  <c r="AE16" i="22" s="1"/>
  <c r="AE17" i="22" s="1"/>
  <c r="AE18" i="22" s="1"/>
  <c r="AE19" i="22" s="1"/>
  <c r="AE20" i="22" s="1"/>
  <c r="AE21" i="22" s="1"/>
  <c r="AE22" i="22" s="1"/>
  <c r="AE23" i="22" s="1"/>
  <c r="AE24" i="22" s="1"/>
  <c r="AE25" i="22" s="1"/>
  <c r="AE26" i="22" s="1"/>
  <c r="AE27" i="22" s="1"/>
  <c r="AE28" i="22" s="1"/>
  <c r="AE29" i="22" s="1"/>
  <c r="AE30" i="22" s="1"/>
  <c r="AE31" i="22" s="1"/>
  <c r="AE32" i="22" s="1"/>
  <c r="AE33" i="22" s="1"/>
  <c r="AE34" i="22" s="1"/>
  <c r="AE35" i="22" s="1"/>
  <c r="AE36" i="22" s="1"/>
  <c r="AE37" i="22" s="1"/>
  <c r="AE38" i="22" s="1"/>
  <c r="AE39" i="22" s="1"/>
  <c r="AE40" i="22" s="1"/>
  <c r="AE41" i="22" s="1"/>
  <c r="AE42" i="22" s="1"/>
  <c r="AE43" i="22" s="1"/>
  <c r="AD13" i="22"/>
  <c r="AD14" i="22" s="1"/>
  <c r="AB13" i="22"/>
  <c r="W13" i="22"/>
  <c r="V13" i="22"/>
  <c r="P13" i="22"/>
  <c r="N13" i="22"/>
  <c r="H13" i="22"/>
  <c r="H44" i="22" s="1"/>
  <c r="B46" i="22" s="1"/>
  <c r="C13" i="22"/>
  <c r="B13" i="22"/>
  <c r="B14" i="22" s="1"/>
  <c r="AN6" i="22"/>
  <c r="AL6" i="22"/>
  <c r="Z6" i="22"/>
  <c r="X6" i="22"/>
  <c r="L6" i="22"/>
  <c r="J6" i="22"/>
  <c r="AI5" i="22"/>
  <c r="U5" i="22"/>
  <c r="S3" i="22"/>
  <c r="E3" i="22"/>
  <c r="D3" i="22"/>
  <c r="AE1" i="22"/>
  <c r="AG3" i="22" s="1"/>
  <c r="Q1" i="22"/>
  <c r="D1" i="22"/>
  <c r="R1" i="22" s="1"/>
  <c r="H46" i="22" l="1"/>
  <c r="G5" i="22"/>
  <c r="W44" i="22"/>
  <c r="R46" i="22" s="1"/>
  <c r="S5" i="22" s="1"/>
  <c r="AP14" i="22"/>
  <c r="AD15" i="22"/>
  <c r="B17" i="22"/>
  <c r="N16" i="22"/>
  <c r="AM46" i="22"/>
  <c r="AK5" i="22" s="1"/>
  <c r="I13" i="22"/>
  <c r="I44" i="22" s="1"/>
  <c r="D46" i="22" s="1"/>
  <c r="E5" i="22" s="1"/>
  <c r="P15" i="22"/>
  <c r="B115" i="22"/>
  <c r="N64" i="22"/>
  <c r="P65" i="22"/>
  <c r="AB65" i="22" s="1"/>
  <c r="AD65" i="22"/>
  <c r="AP65" i="22" s="1"/>
  <c r="B65" i="22"/>
  <c r="AF1" i="22"/>
  <c r="AJ44" i="22"/>
  <c r="AK13" i="22"/>
  <c r="AK44" i="22" s="1"/>
  <c r="AF46" i="22" s="1"/>
  <c r="AG5" i="22" s="1"/>
  <c r="AJ146" i="22"/>
  <c r="AD148" i="22" s="1"/>
  <c r="AK115" i="22"/>
  <c r="AK146" i="22" s="1"/>
  <c r="AF148" i="22" s="1"/>
  <c r="AJ95" i="22"/>
  <c r="AD97" i="22" s="1"/>
  <c r="AK64" i="22"/>
  <c r="AK95" i="22" s="1"/>
  <c r="AF97" i="22" s="1"/>
  <c r="AG56" i="22" s="1"/>
  <c r="C115" i="22"/>
  <c r="C116" i="22" s="1"/>
  <c r="C117" i="22" s="1"/>
  <c r="C118" i="22" s="1"/>
  <c r="C119" i="22" s="1"/>
  <c r="C120" i="22" s="1"/>
  <c r="C121" i="22" s="1"/>
  <c r="C122" i="22" s="1"/>
  <c r="C123" i="22" s="1"/>
  <c r="C124" i="22" s="1"/>
  <c r="C125" i="22" s="1"/>
  <c r="C126" i="22" s="1"/>
  <c r="C127" i="22" s="1"/>
  <c r="C128" i="22" s="1"/>
  <c r="C129" i="22" s="1"/>
  <c r="C130" i="22" s="1"/>
  <c r="C131" i="22" s="1"/>
  <c r="C132" i="22" s="1"/>
  <c r="C133" i="22" s="1"/>
  <c r="C134" i="22" s="1"/>
  <c r="C135" i="22" s="1"/>
  <c r="C136" i="22" s="1"/>
  <c r="C137" i="22" s="1"/>
  <c r="C138" i="22" s="1"/>
  <c r="C139" i="22" s="1"/>
  <c r="C140" i="22" s="1"/>
  <c r="C141" i="22" s="1"/>
  <c r="C142" i="22" s="1"/>
  <c r="C143" i="22" s="1"/>
  <c r="C144" i="22" s="1"/>
  <c r="C145" i="22" s="1"/>
  <c r="Q115" i="22"/>
  <c r="Q116" i="22" s="1"/>
  <c r="Q117" i="22" s="1"/>
  <c r="Q118" i="22" s="1"/>
  <c r="Q119" i="22" s="1"/>
  <c r="Q120" i="22" s="1"/>
  <c r="Q121" i="22" s="1"/>
  <c r="Q122" i="22" s="1"/>
  <c r="Q123" i="22" s="1"/>
  <c r="Q124" i="22" s="1"/>
  <c r="Q125" i="22" s="1"/>
  <c r="Q126" i="22" s="1"/>
  <c r="Q127" i="22" s="1"/>
  <c r="Q128" i="22" s="1"/>
  <c r="Q129" i="22" s="1"/>
  <c r="Q130" i="22" s="1"/>
  <c r="Q131" i="22" s="1"/>
  <c r="Q132" i="22" s="1"/>
  <c r="Q133" i="22" s="1"/>
  <c r="Q134" i="22" s="1"/>
  <c r="Q135" i="22" s="1"/>
  <c r="Q136" i="22" s="1"/>
  <c r="Q137" i="22" s="1"/>
  <c r="Q138" i="22" s="1"/>
  <c r="Q139" i="22" s="1"/>
  <c r="Q140" i="22" s="1"/>
  <c r="Q141" i="22" s="1"/>
  <c r="Q142" i="22" s="1"/>
  <c r="Q143" i="22" s="1"/>
  <c r="Q144" i="22" s="1"/>
  <c r="Q145" i="22" s="1"/>
  <c r="AE115" i="22"/>
  <c r="AE116" i="22" s="1"/>
  <c r="AE117" i="22" s="1"/>
  <c r="AE118" i="22" s="1"/>
  <c r="AE119" i="22" s="1"/>
  <c r="AE120" i="22" s="1"/>
  <c r="AE121" i="22" s="1"/>
  <c r="AE122" i="22" s="1"/>
  <c r="AE123" i="22" s="1"/>
  <c r="AE124" i="22" s="1"/>
  <c r="AE125" i="22" s="1"/>
  <c r="AE126" i="22" s="1"/>
  <c r="AE127" i="22" s="1"/>
  <c r="AE128" i="22" s="1"/>
  <c r="AE129" i="22" s="1"/>
  <c r="AE130" i="22" s="1"/>
  <c r="AE131" i="22" s="1"/>
  <c r="AE132" i="22" s="1"/>
  <c r="AE133" i="22" s="1"/>
  <c r="AE134" i="22" s="1"/>
  <c r="AE135" i="22" s="1"/>
  <c r="AE136" i="22" s="1"/>
  <c r="AE137" i="22" s="1"/>
  <c r="AE138" i="22" s="1"/>
  <c r="AE139" i="22" s="1"/>
  <c r="AE140" i="22" s="1"/>
  <c r="AE141" i="22" s="1"/>
  <c r="AE142" i="22" s="1"/>
  <c r="AE143" i="22" s="1"/>
  <c r="AE144" i="22" s="1"/>
  <c r="AE145" i="22" s="1"/>
  <c r="AE64" i="22"/>
  <c r="AE65" i="22" s="1"/>
  <c r="AE66" i="22" s="1"/>
  <c r="AE67" i="22" s="1"/>
  <c r="AE68" i="22" s="1"/>
  <c r="AE69" i="22" s="1"/>
  <c r="AE70" i="22" s="1"/>
  <c r="AE71" i="22" s="1"/>
  <c r="AE72" i="22" s="1"/>
  <c r="AE73" i="22" s="1"/>
  <c r="AE74" i="22" s="1"/>
  <c r="AE75" i="22" s="1"/>
  <c r="AE76" i="22" s="1"/>
  <c r="AE77" i="22" s="1"/>
  <c r="AE78" i="22" s="1"/>
  <c r="AE79" i="22" s="1"/>
  <c r="AE80" i="22" s="1"/>
  <c r="AE81" i="22" s="1"/>
  <c r="AE82" i="22" s="1"/>
  <c r="AE83" i="22" s="1"/>
  <c r="AE84" i="22" s="1"/>
  <c r="AE85" i="22" s="1"/>
  <c r="AE86" i="22" s="1"/>
  <c r="AE87" i="22" s="1"/>
  <c r="AE88" i="22" s="1"/>
  <c r="AE89" i="22" s="1"/>
  <c r="AE90" i="22" s="1"/>
  <c r="AE91" i="22" s="1"/>
  <c r="AE92" i="22" s="1"/>
  <c r="AE93" i="22" s="1"/>
  <c r="AE94" i="22" s="1"/>
  <c r="Q64" i="22"/>
  <c r="Q65" i="22" s="1"/>
  <c r="Q66" i="22" s="1"/>
  <c r="Q67" i="22" s="1"/>
  <c r="Q68" i="22" s="1"/>
  <c r="Q69" i="22" s="1"/>
  <c r="Q70" i="22" s="1"/>
  <c r="Q71" i="22" s="1"/>
  <c r="Q72" i="22" s="1"/>
  <c r="Q73" i="22" s="1"/>
  <c r="Q74" i="22" s="1"/>
  <c r="Q75" i="22" s="1"/>
  <c r="Q76" i="22" s="1"/>
  <c r="Q77" i="22" s="1"/>
  <c r="Q78" i="22" s="1"/>
  <c r="Q79" i="22" s="1"/>
  <c r="Q80" i="22" s="1"/>
  <c r="Q81" i="22" s="1"/>
  <c r="Q82" i="22" s="1"/>
  <c r="Q83" i="22" s="1"/>
  <c r="Q84" i="22" s="1"/>
  <c r="Q85" i="22" s="1"/>
  <c r="Q86" i="22" s="1"/>
  <c r="Q87" i="22" s="1"/>
  <c r="Q88" i="22" s="1"/>
  <c r="Q89" i="22" s="1"/>
  <c r="Q90" i="22" s="1"/>
  <c r="Q91" i="22" s="1"/>
  <c r="Q92" i="22" s="1"/>
  <c r="Q93" i="22" s="1"/>
  <c r="Q94" i="22" s="1"/>
  <c r="D54" i="22"/>
  <c r="Q13" i="22"/>
  <c r="Q14" i="22" s="1"/>
  <c r="Q15" i="22" s="1"/>
  <c r="Q16" i="22" s="1"/>
  <c r="Q17" i="22" s="1"/>
  <c r="Q18" i="22" s="1"/>
  <c r="Q19" i="22" s="1"/>
  <c r="Q20" i="22" s="1"/>
  <c r="Q21" i="22" s="1"/>
  <c r="Q22" i="22" s="1"/>
  <c r="Q23" i="22" s="1"/>
  <c r="Q24" i="22" s="1"/>
  <c r="Q25" i="22" s="1"/>
  <c r="Q26" i="22" s="1"/>
  <c r="Q27" i="22" s="1"/>
  <c r="Q28" i="22" s="1"/>
  <c r="Q29" i="22" s="1"/>
  <c r="Q30" i="22" s="1"/>
  <c r="Q31" i="22" s="1"/>
  <c r="Q32" i="22" s="1"/>
  <c r="Q33" i="22" s="1"/>
  <c r="Q34" i="22" s="1"/>
  <c r="Q35" i="22" s="1"/>
  <c r="Q36" i="22" s="1"/>
  <c r="Q37" i="22" s="1"/>
  <c r="Q38" i="22" s="1"/>
  <c r="Q39" i="22" s="1"/>
  <c r="Q40" i="22" s="1"/>
  <c r="Q41" i="22" s="1"/>
  <c r="Q42" i="22" s="1"/>
  <c r="Q43" i="22" s="1"/>
  <c r="AP13" i="22"/>
  <c r="V44" i="22"/>
  <c r="P46" i="22" s="1"/>
  <c r="Y46" i="22"/>
  <c r="W5" i="22" s="1"/>
  <c r="C64" i="22"/>
  <c r="C65" i="22" s="1"/>
  <c r="C66" i="22" s="1"/>
  <c r="C67" i="22" s="1"/>
  <c r="C68" i="22" s="1"/>
  <c r="C69" i="22" s="1"/>
  <c r="C70" i="22" s="1"/>
  <c r="C71" i="22" s="1"/>
  <c r="C72" i="22" s="1"/>
  <c r="C73" i="22" s="1"/>
  <c r="C74" i="22" s="1"/>
  <c r="C75" i="22" s="1"/>
  <c r="C76" i="22" s="1"/>
  <c r="C77" i="22" s="1"/>
  <c r="C78" i="22" s="1"/>
  <c r="C79" i="22" s="1"/>
  <c r="C80" i="22" s="1"/>
  <c r="C81" i="22" s="1"/>
  <c r="C82" i="22" s="1"/>
  <c r="C83" i="22" s="1"/>
  <c r="C84" i="22" s="1"/>
  <c r="C85" i="22" s="1"/>
  <c r="C86" i="22" s="1"/>
  <c r="C87" i="22" s="1"/>
  <c r="C88" i="22" s="1"/>
  <c r="C89" i="22" s="1"/>
  <c r="C90" i="22" s="1"/>
  <c r="C91" i="22" s="1"/>
  <c r="C92" i="22" s="1"/>
  <c r="C93" i="22" s="1"/>
  <c r="C94" i="22" s="1"/>
  <c r="D103" i="22"/>
  <c r="AF103" i="22"/>
  <c r="D52" i="22"/>
  <c r="R103" i="22"/>
  <c r="AF52" i="22"/>
  <c r="R52" i="22"/>
  <c r="V46" i="22"/>
  <c r="E54" i="22"/>
  <c r="N14" i="22"/>
  <c r="AD46" i="22"/>
  <c r="W95" i="22"/>
  <c r="R97" i="22" s="1"/>
  <c r="S56" i="22" s="1"/>
  <c r="H146" i="22"/>
  <c r="B148" i="22" s="1"/>
  <c r="AJ46" i="22"/>
  <c r="I146" i="22"/>
  <c r="D148" i="22" s="1"/>
  <c r="E107" i="22" s="1"/>
  <c r="V146" i="22"/>
  <c r="P148" i="22" s="1"/>
  <c r="AB148" i="22" s="1"/>
  <c r="H148" i="22"/>
  <c r="G107" i="22" s="1"/>
  <c r="W115" i="22"/>
  <c r="W146" i="22" s="1"/>
  <c r="R148" i="22" s="1"/>
  <c r="AB146" i="21"/>
  <c r="AB147" i="21"/>
  <c r="AB148" i="21"/>
  <c r="AB149" i="21"/>
  <c r="Y148" i="21"/>
  <c r="K148" i="21"/>
  <c r="B52" i="21"/>
  <c r="B64" i="21" s="1"/>
  <c r="P65" i="21" s="1"/>
  <c r="V19" i="21"/>
  <c r="AD104" i="21"/>
  <c r="AD103" i="21"/>
  <c r="P104" i="21"/>
  <c r="P103" i="21"/>
  <c r="B104" i="21"/>
  <c r="B103" i="21"/>
  <c r="AD53" i="21"/>
  <c r="P53" i="21"/>
  <c r="B53" i="21"/>
  <c r="C52" i="21"/>
  <c r="B116" i="22" l="1"/>
  <c r="AD66" i="22"/>
  <c r="AP66" i="22" s="1"/>
  <c r="N65" i="22"/>
  <c r="P66" i="22"/>
  <c r="AB66" i="22" s="1"/>
  <c r="B66" i="22"/>
  <c r="S107" i="22"/>
  <c r="Y148" i="22"/>
  <c r="W107" i="22" s="1"/>
  <c r="AB146" i="22"/>
  <c r="B18" i="22"/>
  <c r="N17" i="22"/>
  <c r="AK107" i="22"/>
  <c r="AI107" i="22"/>
  <c r="AG107" i="22"/>
  <c r="AP15" i="22"/>
  <c r="AD16" i="22"/>
  <c r="K148" i="22"/>
  <c r="I107" i="22" s="1"/>
  <c r="AD115" i="22"/>
  <c r="AP115" i="22" s="1"/>
  <c r="P115" i="22"/>
  <c r="AB115" i="22" s="1"/>
  <c r="N115" i="22"/>
  <c r="P16" i="22"/>
  <c r="AB15" i="22"/>
  <c r="P64" i="21"/>
  <c r="B65" i="21"/>
  <c r="P66" i="21" s="1"/>
  <c r="I16" i="21"/>
  <c r="AD17" i="22" l="1"/>
  <c r="AP16" i="22"/>
  <c r="AB16" i="22"/>
  <c r="P17" i="22"/>
  <c r="B117" i="22"/>
  <c r="P67" i="22"/>
  <c r="AB67" i="22" s="1"/>
  <c r="B67" i="22"/>
  <c r="N66" i="22"/>
  <c r="AD67" i="22"/>
  <c r="AP67" i="22" s="1"/>
  <c r="B19" i="22"/>
  <c r="N18" i="22"/>
  <c r="AD116" i="22"/>
  <c r="AP116" i="22" s="1"/>
  <c r="P116" i="22"/>
  <c r="AB116" i="22" s="1"/>
  <c r="N116" i="22"/>
  <c r="B66" i="21"/>
  <c r="I22" i="21"/>
  <c r="I23" i="21"/>
  <c r="I26" i="21"/>
  <c r="I27" i="21"/>
  <c r="I28" i="21"/>
  <c r="I29" i="21"/>
  <c r="I30" i="21"/>
  <c r="I31" i="21"/>
  <c r="I33" i="21"/>
  <c r="I34" i="21"/>
  <c r="I35" i="21"/>
  <c r="I36" i="21"/>
  <c r="I37" i="21"/>
  <c r="I39" i="21"/>
  <c r="I40" i="21"/>
  <c r="I41" i="21"/>
  <c r="I42" i="21"/>
  <c r="P68" i="22" l="1"/>
  <c r="AB68" i="22" s="1"/>
  <c r="AD68" i="22"/>
  <c r="AP68" i="22" s="1"/>
  <c r="B68" i="22"/>
  <c r="B118" i="22"/>
  <c r="N67" i="22"/>
  <c r="B20" i="22"/>
  <c r="N19" i="22"/>
  <c r="N117" i="22"/>
  <c r="AD117" i="22"/>
  <c r="AP117" i="22" s="1"/>
  <c r="P117" i="22"/>
  <c r="AB117" i="22" s="1"/>
  <c r="AB17" i="22"/>
  <c r="P18" i="22"/>
  <c r="AP17" i="22"/>
  <c r="AD18" i="22"/>
  <c r="B67" i="21"/>
  <c r="P68" i="21" s="1"/>
  <c r="P67" i="21"/>
  <c r="P118" i="22" l="1"/>
  <c r="AB118" i="22" s="1"/>
  <c r="N118" i="22"/>
  <c r="AD118" i="22"/>
  <c r="AP118" i="22" s="1"/>
  <c r="P69" i="22"/>
  <c r="AB69" i="22" s="1"/>
  <c r="B119" i="22"/>
  <c r="AD69" i="22"/>
  <c r="AP69" i="22" s="1"/>
  <c r="B69" i="22"/>
  <c r="N68" i="22"/>
  <c r="P19" i="22"/>
  <c r="AB18" i="22"/>
  <c r="AD19" i="22"/>
  <c r="AP18" i="22"/>
  <c r="B21" i="22"/>
  <c r="N20" i="22"/>
  <c r="V20" i="21"/>
  <c r="AL146" i="21"/>
  <c r="AH148" i="21" s="1"/>
  <c r="X146" i="21"/>
  <c r="T148" i="21" s="1"/>
  <c r="J146" i="21"/>
  <c r="F148" i="21" s="1"/>
  <c r="AJ145" i="21"/>
  <c r="AK145" i="21" s="1"/>
  <c r="V145" i="21"/>
  <c r="W145" i="21" s="1"/>
  <c r="H145" i="21"/>
  <c r="I145" i="21" s="1"/>
  <c r="AJ144" i="21"/>
  <c r="AK144" i="21" s="1"/>
  <c r="V144" i="21"/>
  <c r="W144" i="21" s="1"/>
  <c r="H144" i="21"/>
  <c r="I144" i="21" s="1"/>
  <c r="AJ143" i="21"/>
  <c r="AK143" i="21" s="1"/>
  <c r="V143" i="21"/>
  <c r="W143" i="21" s="1"/>
  <c r="H143" i="21"/>
  <c r="I143" i="21" s="1"/>
  <c r="AJ142" i="21"/>
  <c r="AK142" i="21" s="1"/>
  <c r="V142" i="21"/>
  <c r="W142" i="21" s="1"/>
  <c r="H142" i="21"/>
  <c r="I142" i="21" s="1"/>
  <c r="AK141" i="21"/>
  <c r="W141" i="21"/>
  <c r="I141" i="21"/>
  <c r="AK140" i="21"/>
  <c r="W140" i="21"/>
  <c r="I140" i="21"/>
  <c r="AJ139" i="21"/>
  <c r="AK139" i="21" s="1"/>
  <c r="V139" i="21"/>
  <c r="W139" i="21" s="1"/>
  <c r="H139" i="21"/>
  <c r="I139" i="21" s="1"/>
  <c r="AJ138" i="21"/>
  <c r="AK138" i="21" s="1"/>
  <c r="V138" i="21"/>
  <c r="W138" i="21" s="1"/>
  <c r="H138" i="21"/>
  <c r="I138" i="21" s="1"/>
  <c r="AJ137" i="21"/>
  <c r="AK137" i="21" s="1"/>
  <c r="V137" i="21"/>
  <c r="W137" i="21" s="1"/>
  <c r="H137" i="21"/>
  <c r="I137" i="21" s="1"/>
  <c r="AJ136" i="21"/>
  <c r="AK136" i="21" s="1"/>
  <c r="V136" i="21"/>
  <c r="W136" i="21" s="1"/>
  <c r="H136" i="21"/>
  <c r="I136" i="21" s="1"/>
  <c r="AJ135" i="21"/>
  <c r="AK135" i="21" s="1"/>
  <c r="V135" i="21"/>
  <c r="W135" i="21" s="1"/>
  <c r="H135" i="21"/>
  <c r="I135" i="21" s="1"/>
  <c r="AK134" i="21"/>
  <c r="W134" i="21"/>
  <c r="I134" i="21"/>
  <c r="AK133" i="21"/>
  <c r="W133" i="21"/>
  <c r="I133" i="21"/>
  <c r="AJ132" i="21"/>
  <c r="AK132" i="21" s="1"/>
  <c r="V132" i="21"/>
  <c r="W132" i="21" s="1"/>
  <c r="H132" i="21"/>
  <c r="I132" i="21" s="1"/>
  <c r="AJ131" i="21"/>
  <c r="AK131" i="21" s="1"/>
  <c r="V131" i="21"/>
  <c r="W131" i="21" s="1"/>
  <c r="H131" i="21"/>
  <c r="I131" i="21" s="1"/>
  <c r="AJ130" i="21"/>
  <c r="AK130" i="21" s="1"/>
  <c r="V130" i="21"/>
  <c r="W130" i="21" s="1"/>
  <c r="H130" i="21"/>
  <c r="I130" i="21" s="1"/>
  <c r="AJ129" i="21"/>
  <c r="AK129" i="21" s="1"/>
  <c r="V129" i="21"/>
  <c r="W129" i="21" s="1"/>
  <c r="H129" i="21"/>
  <c r="I129" i="21" s="1"/>
  <c r="AJ128" i="21"/>
  <c r="AK128" i="21" s="1"/>
  <c r="V128" i="21"/>
  <c r="W128" i="21" s="1"/>
  <c r="H128" i="21"/>
  <c r="I128" i="21" s="1"/>
  <c r="AK127" i="21"/>
  <c r="W127" i="21"/>
  <c r="I127" i="21"/>
  <c r="AK126" i="21"/>
  <c r="W126" i="21"/>
  <c r="I126" i="21"/>
  <c r="AJ125" i="21"/>
  <c r="AK125" i="21" s="1"/>
  <c r="V125" i="21"/>
  <c r="W125" i="21" s="1"/>
  <c r="H125" i="21"/>
  <c r="I125" i="21" s="1"/>
  <c r="AJ124" i="21"/>
  <c r="AK124" i="21" s="1"/>
  <c r="V124" i="21"/>
  <c r="W124" i="21" s="1"/>
  <c r="H124" i="21"/>
  <c r="I124" i="21" s="1"/>
  <c r="AJ123" i="21"/>
  <c r="AK123" i="21" s="1"/>
  <c r="V123" i="21"/>
  <c r="W123" i="21" s="1"/>
  <c r="H123" i="21"/>
  <c r="I123" i="21" s="1"/>
  <c r="AJ122" i="21"/>
  <c r="AK122" i="21" s="1"/>
  <c r="V122" i="21"/>
  <c r="W122" i="21" s="1"/>
  <c r="H122" i="21"/>
  <c r="I122" i="21" s="1"/>
  <c r="AJ121" i="21"/>
  <c r="AK121" i="21" s="1"/>
  <c r="V121" i="21"/>
  <c r="W121" i="21" s="1"/>
  <c r="H121" i="21"/>
  <c r="I121" i="21" s="1"/>
  <c r="AK120" i="21"/>
  <c r="W120" i="21"/>
  <c r="I120" i="21"/>
  <c r="AK119" i="21"/>
  <c r="W119" i="21"/>
  <c r="I119" i="21"/>
  <c r="AJ118" i="21"/>
  <c r="AK118" i="21" s="1"/>
  <c r="V118" i="21"/>
  <c r="W118" i="21" s="1"/>
  <c r="H118" i="21"/>
  <c r="I118" i="21" s="1"/>
  <c r="AJ117" i="21"/>
  <c r="AK117" i="21" s="1"/>
  <c r="V117" i="21"/>
  <c r="W117" i="21" s="1"/>
  <c r="H117" i="21"/>
  <c r="I117" i="21" s="1"/>
  <c r="AJ116" i="21"/>
  <c r="AK116" i="21" s="1"/>
  <c r="V116" i="21"/>
  <c r="W116" i="21" s="1"/>
  <c r="H116" i="21"/>
  <c r="I116" i="21" s="1"/>
  <c r="AJ115" i="21"/>
  <c r="AK115" i="21" s="1"/>
  <c r="V115" i="21"/>
  <c r="H115" i="21"/>
  <c r="I115" i="21" s="1"/>
  <c r="AL108" i="21"/>
  <c r="AI108" i="21"/>
  <c r="X108" i="21"/>
  <c r="U108" i="21"/>
  <c r="J108" i="21"/>
  <c r="G108" i="21"/>
  <c r="AL95" i="21"/>
  <c r="AH97" i="21" s="1"/>
  <c r="Z95" i="21"/>
  <c r="X95" i="21"/>
  <c r="U56" i="21" s="1"/>
  <c r="L95" i="21"/>
  <c r="J57" i="21" s="1"/>
  <c r="J95" i="21"/>
  <c r="AJ94" i="21"/>
  <c r="AK94" i="21" s="1"/>
  <c r="V94" i="21"/>
  <c r="W94" i="21" s="1"/>
  <c r="AK93" i="21"/>
  <c r="AJ93" i="21"/>
  <c r="V93" i="21"/>
  <c r="W93" i="21" s="1"/>
  <c r="AJ92" i="21"/>
  <c r="AK92" i="21" s="1"/>
  <c r="V92" i="21"/>
  <c r="W92" i="21" s="1"/>
  <c r="AJ91" i="21"/>
  <c r="AK91" i="21" s="1"/>
  <c r="V91" i="21"/>
  <c r="W91" i="21" s="1"/>
  <c r="AK90" i="21"/>
  <c r="AJ90" i="21"/>
  <c r="V90" i="21"/>
  <c r="W90" i="21" s="1"/>
  <c r="AJ89" i="21"/>
  <c r="AK89" i="21" s="1"/>
  <c r="V89" i="21"/>
  <c r="W89" i="21" s="1"/>
  <c r="AK88" i="21"/>
  <c r="W88" i="21"/>
  <c r="AK87" i="21"/>
  <c r="W87" i="21"/>
  <c r="AJ86" i="21"/>
  <c r="AK86" i="21" s="1"/>
  <c r="V86" i="21"/>
  <c r="W86" i="21" s="1"/>
  <c r="AK85" i="21"/>
  <c r="AJ85" i="21"/>
  <c r="V85" i="21"/>
  <c r="W85" i="21" s="1"/>
  <c r="AJ84" i="21"/>
  <c r="AK84" i="21" s="1"/>
  <c r="V84" i="21"/>
  <c r="W84" i="21" s="1"/>
  <c r="AJ83" i="21"/>
  <c r="AK83" i="21" s="1"/>
  <c r="V83" i="21"/>
  <c r="W83" i="21" s="1"/>
  <c r="AJ82" i="21"/>
  <c r="AK82" i="21" s="1"/>
  <c r="W82" i="21"/>
  <c r="V82" i="21"/>
  <c r="AK81" i="21"/>
  <c r="W81" i="21"/>
  <c r="AK80" i="21"/>
  <c r="W80" i="21"/>
  <c r="AJ79" i="21"/>
  <c r="AK79" i="21" s="1"/>
  <c r="V79" i="21"/>
  <c r="W79" i="21" s="1"/>
  <c r="AJ78" i="21"/>
  <c r="AK78" i="21" s="1"/>
  <c r="V78" i="21"/>
  <c r="W78" i="21" s="1"/>
  <c r="AJ77" i="21"/>
  <c r="AK77" i="21" s="1"/>
  <c r="V77" i="21"/>
  <c r="W77" i="21" s="1"/>
  <c r="AK76" i="21"/>
  <c r="AJ76" i="21"/>
  <c r="W76" i="21"/>
  <c r="V76" i="21"/>
  <c r="AJ75" i="21"/>
  <c r="AK75" i="21" s="1"/>
  <c r="V75" i="21"/>
  <c r="W75" i="21" s="1"/>
  <c r="AK74" i="21"/>
  <c r="W74" i="21"/>
  <c r="AK73" i="21"/>
  <c r="W73" i="21"/>
  <c r="AJ72" i="21"/>
  <c r="AK72" i="21" s="1"/>
  <c r="V72" i="21"/>
  <c r="W72" i="21" s="1"/>
  <c r="AJ71" i="21"/>
  <c r="AK71" i="21" s="1"/>
  <c r="V71" i="21"/>
  <c r="W71" i="21" s="1"/>
  <c r="AJ70" i="21"/>
  <c r="AK70" i="21" s="1"/>
  <c r="V70" i="21"/>
  <c r="AJ69" i="21"/>
  <c r="AK69" i="21" s="1"/>
  <c r="V69" i="21"/>
  <c r="W69" i="21" s="1"/>
  <c r="AJ68" i="21"/>
  <c r="AK68" i="21" s="1"/>
  <c r="V68" i="21"/>
  <c r="W68" i="21" s="1"/>
  <c r="AK67" i="21"/>
  <c r="W67" i="21"/>
  <c r="AK66" i="21"/>
  <c r="W66" i="21"/>
  <c r="AJ65" i="21"/>
  <c r="AK65" i="21" s="1"/>
  <c r="AJ64" i="21"/>
  <c r="AL57" i="21"/>
  <c r="AI57" i="21"/>
  <c r="X57" i="21"/>
  <c r="Q53" i="21"/>
  <c r="C53" i="21"/>
  <c r="AE52" i="21"/>
  <c r="AG54" i="21" s="1"/>
  <c r="Q52" i="21"/>
  <c r="AN44" i="21"/>
  <c r="AL44" i="21"/>
  <c r="AH46" i="21" s="1"/>
  <c r="X44" i="21"/>
  <c r="J44" i="21"/>
  <c r="G5" i="21" s="1"/>
  <c r="AK43" i="21"/>
  <c r="W43" i="21"/>
  <c r="I43" i="21"/>
  <c r="AJ42" i="21"/>
  <c r="AK42" i="21" s="1"/>
  <c r="V42" i="21"/>
  <c r="W42" i="21" s="1"/>
  <c r="AJ41" i="21"/>
  <c r="AK41" i="21" s="1"/>
  <c r="V41" i="21"/>
  <c r="W41" i="21" s="1"/>
  <c r="AJ40" i="21"/>
  <c r="AK40" i="21" s="1"/>
  <c r="V40" i="21"/>
  <c r="W40" i="21" s="1"/>
  <c r="AJ39" i="21"/>
  <c r="AK39" i="21" s="1"/>
  <c r="W39" i="21"/>
  <c r="V39" i="21"/>
  <c r="AJ38" i="21"/>
  <c r="AK38" i="21" s="1"/>
  <c r="V38" i="21"/>
  <c r="W38" i="21" s="1"/>
  <c r="AK37" i="21"/>
  <c r="W37" i="21"/>
  <c r="AK36" i="21"/>
  <c r="W36" i="21"/>
  <c r="AJ35" i="21"/>
  <c r="AK35" i="21" s="1"/>
  <c r="V35" i="21"/>
  <c r="W35" i="21" s="1"/>
  <c r="AJ34" i="21"/>
  <c r="AK34" i="21" s="1"/>
  <c r="V34" i="21"/>
  <c r="W34" i="21" s="1"/>
  <c r="AJ33" i="21"/>
  <c r="AK33" i="21" s="1"/>
  <c r="V33" i="21"/>
  <c r="W33" i="21" s="1"/>
  <c r="AJ32" i="21"/>
  <c r="AK32" i="21" s="1"/>
  <c r="V32" i="21"/>
  <c r="W32" i="21" s="1"/>
  <c r="I32" i="21"/>
  <c r="AJ31" i="21"/>
  <c r="AK31" i="21" s="1"/>
  <c r="V31" i="21"/>
  <c r="AK30" i="21"/>
  <c r="W30" i="21"/>
  <c r="AK29" i="21"/>
  <c r="W29" i="21"/>
  <c r="AJ28" i="21"/>
  <c r="AK28" i="21" s="1"/>
  <c r="V28" i="21"/>
  <c r="W28" i="21" s="1"/>
  <c r="AJ27" i="21"/>
  <c r="AK27" i="21" s="1"/>
  <c r="V27" i="21"/>
  <c r="W27" i="21" s="1"/>
  <c r="AJ26" i="21"/>
  <c r="AK26" i="21" s="1"/>
  <c r="V26" i="21"/>
  <c r="W26" i="21" s="1"/>
  <c r="AJ25" i="21"/>
  <c r="AK25" i="21" s="1"/>
  <c r="V25" i="21"/>
  <c r="W25" i="21" s="1"/>
  <c r="I25" i="21"/>
  <c r="AJ24" i="21"/>
  <c r="AK24" i="21" s="1"/>
  <c r="V24" i="21"/>
  <c r="W24" i="21" s="1"/>
  <c r="I24" i="21"/>
  <c r="AK23" i="21"/>
  <c r="W23" i="21"/>
  <c r="AK22" i="21"/>
  <c r="W22" i="21"/>
  <c r="AJ21" i="21"/>
  <c r="AK21" i="21" s="1"/>
  <c r="V21" i="21"/>
  <c r="W21" i="21" s="1"/>
  <c r="AJ20" i="21"/>
  <c r="AK20" i="21" s="1"/>
  <c r="I20" i="21"/>
  <c r="AJ19" i="21"/>
  <c r="AK19" i="21" s="1"/>
  <c r="I19" i="21"/>
  <c r="AJ18" i="21"/>
  <c r="AK18" i="21" s="1"/>
  <c r="V18" i="21"/>
  <c r="W18" i="21" s="1"/>
  <c r="I18" i="21"/>
  <c r="AK17" i="21"/>
  <c r="AJ17" i="21"/>
  <c r="W17" i="21"/>
  <c r="V17" i="21"/>
  <c r="I17" i="21"/>
  <c r="AK16" i="21"/>
  <c r="W16" i="21"/>
  <c r="AK15" i="21"/>
  <c r="W15" i="21"/>
  <c r="AJ14" i="21"/>
  <c r="AK14" i="21" s="1"/>
  <c r="V14" i="21"/>
  <c r="W14" i="21" s="1"/>
  <c r="I14" i="21"/>
  <c r="AJ13" i="21"/>
  <c r="AK13" i="21" s="1"/>
  <c r="AD13" i="21"/>
  <c r="V13" i="21"/>
  <c r="P13" i="21"/>
  <c r="I13" i="21"/>
  <c r="B13" i="21"/>
  <c r="N13" i="21" s="1"/>
  <c r="AL6" i="21"/>
  <c r="X6" i="21"/>
  <c r="J6" i="21"/>
  <c r="AI5" i="21"/>
  <c r="E3" i="21"/>
  <c r="D3" i="21"/>
  <c r="AE1" i="21"/>
  <c r="AG3" i="21" s="1"/>
  <c r="S3" i="21"/>
  <c r="F97" i="21" l="1"/>
  <c r="H97" i="21"/>
  <c r="U5" i="21"/>
  <c r="P119" i="22"/>
  <c r="AB119" i="22" s="1"/>
  <c r="N119" i="22"/>
  <c r="AD119" i="22"/>
  <c r="AP119" i="22" s="1"/>
  <c r="B22" i="22"/>
  <c r="N21" i="22"/>
  <c r="AD20" i="22"/>
  <c r="AP19" i="22"/>
  <c r="P20" i="22"/>
  <c r="AB19" i="22"/>
  <c r="B120" i="22"/>
  <c r="AD70" i="22"/>
  <c r="AP70" i="22" s="1"/>
  <c r="B70" i="22"/>
  <c r="N69" i="22"/>
  <c r="P70" i="22"/>
  <c r="AB70" i="22" s="1"/>
  <c r="Q115" i="21"/>
  <c r="AE115" i="21"/>
  <c r="AE116" i="21" s="1"/>
  <c r="AE117" i="21" s="1"/>
  <c r="AE118" i="21" s="1"/>
  <c r="AE119" i="21" s="1"/>
  <c r="AE120" i="21" s="1"/>
  <c r="AE121" i="21" s="1"/>
  <c r="AE122" i="21" s="1"/>
  <c r="AE123" i="21" s="1"/>
  <c r="AE124" i="21" s="1"/>
  <c r="AE125" i="21" s="1"/>
  <c r="AE126" i="21" s="1"/>
  <c r="AE127" i="21" s="1"/>
  <c r="AE128" i="21" s="1"/>
  <c r="AE129" i="21" s="1"/>
  <c r="AE130" i="21" s="1"/>
  <c r="AE131" i="21" s="1"/>
  <c r="AE132" i="21" s="1"/>
  <c r="AE133" i="21" s="1"/>
  <c r="AE134" i="21" s="1"/>
  <c r="AE135" i="21" s="1"/>
  <c r="AE136" i="21" s="1"/>
  <c r="AE137" i="21" s="1"/>
  <c r="AE138" i="21" s="1"/>
  <c r="AE139" i="21" s="1"/>
  <c r="AE140" i="21" s="1"/>
  <c r="AE141" i="21" s="1"/>
  <c r="AE142" i="21" s="1"/>
  <c r="AE143" i="21" s="1"/>
  <c r="AE144" i="21" s="1"/>
  <c r="AE145" i="21" s="1"/>
  <c r="C115" i="21"/>
  <c r="D54" i="21"/>
  <c r="AE64" i="21"/>
  <c r="AE65" i="21" s="1"/>
  <c r="AE66" i="21" s="1"/>
  <c r="AE67" i="21" s="1"/>
  <c r="AE68" i="21" s="1"/>
  <c r="AE69" i="21" s="1"/>
  <c r="AE70" i="21" s="1"/>
  <c r="AE71" i="21" s="1"/>
  <c r="AE72" i="21" s="1"/>
  <c r="AE73" i="21" s="1"/>
  <c r="AE74" i="21" s="1"/>
  <c r="AE75" i="21" s="1"/>
  <c r="AE76" i="21" s="1"/>
  <c r="AE77" i="21" s="1"/>
  <c r="AE78" i="21" s="1"/>
  <c r="AE79" i="21" s="1"/>
  <c r="AE80" i="21" s="1"/>
  <c r="AE81" i="21" s="1"/>
  <c r="AE82" i="21" s="1"/>
  <c r="AE83" i="21" s="1"/>
  <c r="AE84" i="21" s="1"/>
  <c r="AE85" i="21" s="1"/>
  <c r="AE86" i="21" s="1"/>
  <c r="AE87" i="21" s="1"/>
  <c r="AE88" i="21" s="1"/>
  <c r="AE89" i="21" s="1"/>
  <c r="AE90" i="21" s="1"/>
  <c r="AE91" i="21" s="1"/>
  <c r="AE92" i="21" s="1"/>
  <c r="AE93" i="21" s="1"/>
  <c r="AE94" i="21" s="1"/>
  <c r="C64" i="21"/>
  <c r="Q13" i="21"/>
  <c r="Q64" i="21"/>
  <c r="Q65" i="21" s="1"/>
  <c r="Q66" i="21" s="1"/>
  <c r="Q67" i="21" s="1"/>
  <c r="Q68" i="21" s="1"/>
  <c r="Q69" i="21" s="1"/>
  <c r="Q70" i="21" s="1"/>
  <c r="Q71" i="21" s="1"/>
  <c r="Q72" i="21" s="1"/>
  <c r="Q73" i="21" s="1"/>
  <c r="Q74" i="21" s="1"/>
  <c r="Q75" i="21" s="1"/>
  <c r="Q76" i="21" s="1"/>
  <c r="Q77" i="21" s="1"/>
  <c r="Q78" i="21" s="1"/>
  <c r="Q79" i="21" s="1"/>
  <c r="Q80" i="21" s="1"/>
  <c r="Q81" i="21" s="1"/>
  <c r="Q82" i="21" s="1"/>
  <c r="Q83" i="21" s="1"/>
  <c r="Q84" i="21" s="1"/>
  <c r="Q85" i="21" s="1"/>
  <c r="Q86" i="21" s="1"/>
  <c r="Q87" i="21" s="1"/>
  <c r="Q88" i="21" s="1"/>
  <c r="Q89" i="21" s="1"/>
  <c r="Q90" i="21" s="1"/>
  <c r="Q91" i="21" s="1"/>
  <c r="Q92" i="21" s="1"/>
  <c r="Q93" i="21" s="1"/>
  <c r="Q94" i="21" s="1"/>
  <c r="AE13" i="21"/>
  <c r="P14" i="21"/>
  <c r="AB13" i="21"/>
  <c r="AD14" i="21"/>
  <c r="AP13" i="21"/>
  <c r="W19" i="21"/>
  <c r="C13" i="21"/>
  <c r="C14" i="21" s="1"/>
  <c r="C15" i="21" s="1"/>
  <c r="C16" i="21" s="1"/>
  <c r="C17" i="21" s="1"/>
  <c r="C18" i="21" s="1"/>
  <c r="C19" i="21" s="1"/>
  <c r="C20" i="21" s="1"/>
  <c r="C21" i="21" s="1"/>
  <c r="C22" i="21" s="1"/>
  <c r="C23" i="21" s="1"/>
  <c r="C24" i="21" s="1"/>
  <c r="C25" i="21" s="1"/>
  <c r="C26" i="21" s="1"/>
  <c r="C27" i="21" s="1"/>
  <c r="C28" i="21" s="1"/>
  <c r="C29" i="21" s="1"/>
  <c r="C30" i="21" s="1"/>
  <c r="C31" i="21" s="1"/>
  <c r="C32" i="21" s="1"/>
  <c r="C33" i="21" s="1"/>
  <c r="C34" i="21" s="1"/>
  <c r="C35" i="21" s="1"/>
  <c r="C36" i="21" s="1"/>
  <c r="C37" i="21" s="1"/>
  <c r="C38" i="21" s="1"/>
  <c r="C39" i="21" s="1"/>
  <c r="C40" i="21" s="1"/>
  <c r="C41" i="21" s="1"/>
  <c r="C42" i="21" s="1"/>
  <c r="C43" i="21" s="1"/>
  <c r="I38" i="21"/>
  <c r="I44" i="21" s="1"/>
  <c r="B14" i="21"/>
  <c r="N14" i="21" s="1"/>
  <c r="AD64" i="21"/>
  <c r="AP64" i="21" s="1"/>
  <c r="AE14" i="21"/>
  <c r="AE15" i="21" s="1"/>
  <c r="AE16" i="21" s="1"/>
  <c r="AE17" i="21" s="1"/>
  <c r="AE18" i="21" s="1"/>
  <c r="AE19" i="21" s="1"/>
  <c r="AE20" i="21" s="1"/>
  <c r="AE21" i="21" s="1"/>
  <c r="AE22" i="21" s="1"/>
  <c r="AE23" i="21" s="1"/>
  <c r="AE24" i="21" s="1"/>
  <c r="AE25" i="21" s="1"/>
  <c r="AE26" i="21" s="1"/>
  <c r="AE27" i="21" s="1"/>
  <c r="AE28" i="21" s="1"/>
  <c r="AE29" i="21" s="1"/>
  <c r="AE30" i="21" s="1"/>
  <c r="AE31" i="21" s="1"/>
  <c r="AE32" i="21" s="1"/>
  <c r="AE33" i="21" s="1"/>
  <c r="AE34" i="21" s="1"/>
  <c r="AE35" i="21" s="1"/>
  <c r="AE36" i="21" s="1"/>
  <c r="AE37" i="21" s="1"/>
  <c r="AE38" i="21" s="1"/>
  <c r="AE39" i="21" s="1"/>
  <c r="AE40" i="21" s="1"/>
  <c r="AE41" i="21" s="1"/>
  <c r="AE42" i="21" s="1"/>
  <c r="AE43" i="21" s="1"/>
  <c r="E54" i="21"/>
  <c r="V146" i="21"/>
  <c r="P148" i="21" s="1"/>
  <c r="D1" i="21"/>
  <c r="AJ44" i="21"/>
  <c r="S54" i="21"/>
  <c r="AB64" i="21"/>
  <c r="V44" i="21"/>
  <c r="AK44" i="21"/>
  <c r="AG5" i="21" s="1"/>
  <c r="AJ95" i="21"/>
  <c r="AD97" i="21" s="1"/>
  <c r="AK64" i="21"/>
  <c r="AK95" i="21" s="1"/>
  <c r="AF97" i="21" s="1"/>
  <c r="AG56" i="21" s="1"/>
  <c r="S105" i="21"/>
  <c r="AK146" i="21"/>
  <c r="AF148" i="21" s="1"/>
  <c r="W13" i="21"/>
  <c r="H44" i="21"/>
  <c r="B46" i="21" s="1"/>
  <c r="N64" i="21"/>
  <c r="H95" i="21"/>
  <c r="B97" i="21" s="1"/>
  <c r="I95" i="21"/>
  <c r="E56" i="21" s="1"/>
  <c r="AJ97" i="21"/>
  <c r="AI56" i="21" s="1"/>
  <c r="H146" i="21"/>
  <c r="B148" i="21" s="1"/>
  <c r="AD46" i="21"/>
  <c r="H148" i="21"/>
  <c r="G107" i="21" s="1"/>
  <c r="V95" i="21"/>
  <c r="P97" i="21" s="1"/>
  <c r="W65" i="21"/>
  <c r="W95" i="21" s="1"/>
  <c r="S56" i="21" s="1"/>
  <c r="G56" i="21"/>
  <c r="I146" i="21"/>
  <c r="D148" i="21" s="1"/>
  <c r="E107" i="21" s="1"/>
  <c r="AJ148" i="21"/>
  <c r="V148" i="21"/>
  <c r="U107" i="21" s="1"/>
  <c r="W115" i="21"/>
  <c r="W146" i="21" s="1"/>
  <c r="R148" i="21" s="1"/>
  <c r="S107" i="21" s="1"/>
  <c r="E105" i="21"/>
  <c r="AJ146" i="21"/>
  <c r="AD148" i="21" s="1"/>
  <c r="E5" i="21" l="1"/>
  <c r="P21" i="22"/>
  <c r="AB20" i="22"/>
  <c r="P71" i="22"/>
  <c r="AB71" i="22" s="1"/>
  <c r="B121" i="22"/>
  <c r="B71" i="22"/>
  <c r="N70" i="22"/>
  <c r="AD71" i="22"/>
  <c r="AP71" i="22" s="1"/>
  <c r="B23" i="22"/>
  <c r="N22" i="22"/>
  <c r="AD21" i="22"/>
  <c r="AP20" i="22"/>
  <c r="N120" i="22"/>
  <c r="AD120" i="22"/>
  <c r="AP120" i="22" s="1"/>
  <c r="P120" i="22"/>
  <c r="AB120" i="22" s="1"/>
  <c r="AF1" i="21"/>
  <c r="R1" i="21"/>
  <c r="AD15" i="21"/>
  <c r="AP14" i="21"/>
  <c r="P15" i="21"/>
  <c r="AB14" i="21"/>
  <c r="W44" i="21"/>
  <c r="AF103" i="21"/>
  <c r="D103" i="21"/>
  <c r="R103" i="21"/>
  <c r="R52" i="21"/>
  <c r="D52" i="21"/>
  <c r="AF52" i="21"/>
  <c r="B15" i="21"/>
  <c r="N15" i="21" s="1"/>
  <c r="Q14" i="21"/>
  <c r="Q15" i="21" s="1"/>
  <c r="Q16" i="21" s="1"/>
  <c r="Q17" i="21" s="1"/>
  <c r="Q18" i="21" s="1"/>
  <c r="Q19" i="21" s="1"/>
  <c r="Q20" i="21" s="1"/>
  <c r="Q21" i="21" s="1"/>
  <c r="Q22" i="21" s="1"/>
  <c r="Q23" i="21" s="1"/>
  <c r="Q24" i="21" s="1"/>
  <c r="Q25" i="21" s="1"/>
  <c r="Q26" i="21" s="1"/>
  <c r="Q27" i="21" s="1"/>
  <c r="Q28" i="21" s="1"/>
  <c r="Q29" i="21" s="1"/>
  <c r="Q30" i="21" s="1"/>
  <c r="Q31" i="21" s="1"/>
  <c r="Q32" i="21" s="1"/>
  <c r="Q33" i="21" s="1"/>
  <c r="Q34" i="21" s="1"/>
  <c r="Q35" i="21" s="1"/>
  <c r="Q36" i="21" s="1"/>
  <c r="Q37" i="21" s="1"/>
  <c r="Q38" i="21" s="1"/>
  <c r="Q39" i="21" s="1"/>
  <c r="Q40" i="21" s="1"/>
  <c r="Q41" i="21" s="1"/>
  <c r="Q42" i="21" s="1"/>
  <c r="Q43" i="21" s="1"/>
  <c r="C65" i="21"/>
  <c r="C66" i="21" s="1"/>
  <c r="C67" i="21" s="1"/>
  <c r="C68" i="21" s="1"/>
  <c r="C69" i="21" s="1"/>
  <c r="C70" i="21" s="1"/>
  <c r="C71" i="21" s="1"/>
  <c r="C72" i="21" s="1"/>
  <c r="C73" i="21" s="1"/>
  <c r="C74" i="21" s="1"/>
  <c r="C75" i="21" s="1"/>
  <c r="C76" i="21" s="1"/>
  <c r="C77" i="21" s="1"/>
  <c r="C78" i="21" s="1"/>
  <c r="C79" i="21" s="1"/>
  <c r="C80" i="21" s="1"/>
  <c r="C81" i="21" s="1"/>
  <c r="C82" i="21" s="1"/>
  <c r="C83" i="21" s="1"/>
  <c r="C84" i="21" s="1"/>
  <c r="C85" i="21" s="1"/>
  <c r="C86" i="21" s="1"/>
  <c r="C87" i="21" s="1"/>
  <c r="C88" i="21" s="1"/>
  <c r="C89" i="21" s="1"/>
  <c r="C90" i="21" s="1"/>
  <c r="C91" i="21" s="1"/>
  <c r="C92" i="21" s="1"/>
  <c r="C93" i="21" s="1"/>
  <c r="C94" i="21" s="1"/>
  <c r="B115" i="21"/>
  <c r="N115" i="21" s="1"/>
  <c r="AD65" i="21"/>
  <c r="AP65" i="21" s="1"/>
  <c r="AB65" i="21"/>
  <c r="N65" i="21"/>
  <c r="C116" i="21"/>
  <c r="C117" i="21" s="1"/>
  <c r="C118" i="21" s="1"/>
  <c r="C119" i="21" s="1"/>
  <c r="C120" i="21" s="1"/>
  <c r="C121" i="21" s="1"/>
  <c r="C122" i="21" s="1"/>
  <c r="C123" i="21" s="1"/>
  <c r="C124" i="21" s="1"/>
  <c r="C125" i="21" s="1"/>
  <c r="C126" i="21" s="1"/>
  <c r="C127" i="21" s="1"/>
  <c r="C128" i="21" s="1"/>
  <c r="C129" i="21" s="1"/>
  <c r="C130" i="21" s="1"/>
  <c r="C131" i="21" s="1"/>
  <c r="C132" i="21" s="1"/>
  <c r="C133" i="21" s="1"/>
  <c r="C134" i="21" s="1"/>
  <c r="C135" i="21" s="1"/>
  <c r="C136" i="21" s="1"/>
  <c r="C137" i="21" s="1"/>
  <c r="C138" i="21" s="1"/>
  <c r="C139" i="21" s="1"/>
  <c r="C140" i="21" s="1"/>
  <c r="C141" i="21" s="1"/>
  <c r="C142" i="21" s="1"/>
  <c r="C143" i="21" s="1"/>
  <c r="C144" i="21" s="1"/>
  <c r="C145" i="21" s="1"/>
  <c r="AK107" i="21"/>
  <c r="AI107" i="21"/>
  <c r="AG107" i="21"/>
  <c r="AG105" i="21"/>
  <c r="AF105" i="21"/>
  <c r="Q116" i="21"/>
  <c r="Q117" i="21" s="1"/>
  <c r="Q118" i="21" s="1"/>
  <c r="Q119" i="21" s="1"/>
  <c r="Q120" i="21" s="1"/>
  <c r="Q121" i="21" s="1"/>
  <c r="Q122" i="21" s="1"/>
  <c r="Q123" i="21" s="1"/>
  <c r="Q124" i="21" s="1"/>
  <c r="Q125" i="21" s="1"/>
  <c r="Q126" i="21" s="1"/>
  <c r="Q127" i="21" s="1"/>
  <c r="Q128" i="21" s="1"/>
  <c r="Q129" i="21" s="1"/>
  <c r="Q130" i="21" s="1"/>
  <c r="Q131" i="21" s="1"/>
  <c r="Q132" i="21" s="1"/>
  <c r="Q133" i="21" s="1"/>
  <c r="Q134" i="21" s="1"/>
  <c r="Q135" i="21" s="1"/>
  <c r="Q136" i="21" s="1"/>
  <c r="Q137" i="21" s="1"/>
  <c r="Q138" i="21" s="1"/>
  <c r="Q139" i="21" s="1"/>
  <c r="Q140" i="21" s="1"/>
  <c r="Q141" i="21" s="1"/>
  <c r="Q142" i="21" s="1"/>
  <c r="Q143" i="21" s="1"/>
  <c r="Q144" i="21" s="1"/>
  <c r="Q145" i="21" s="1"/>
  <c r="B24" i="22" l="1"/>
  <c r="N23" i="22"/>
  <c r="B122" i="22"/>
  <c r="P72" i="22"/>
  <c r="AB72" i="22" s="1"/>
  <c r="B72" i="22"/>
  <c r="AD72" i="22"/>
  <c r="AP72" i="22" s="1"/>
  <c r="N71" i="22"/>
  <c r="P121" i="22"/>
  <c r="AB121" i="22" s="1"/>
  <c r="N121" i="22"/>
  <c r="AD121" i="22"/>
  <c r="AP121" i="22" s="1"/>
  <c r="AP21" i="22"/>
  <c r="AD22" i="22"/>
  <c r="P22" i="22"/>
  <c r="AB21" i="22"/>
  <c r="AD16" i="21"/>
  <c r="AP15" i="21"/>
  <c r="P16" i="21"/>
  <c r="AB15" i="21"/>
  <c r="P46" i="21"/>
  <c r="B16" i="21"/>
  <c r="N16" i="21" s="1"/>
  <c r="AB66" i="21"/>
  <c r="AD66" i="21"/>
  <c r="AP66" i="21" s="1"/>
  <c r="B116" i="21"/>
  <c r="N116" i="21" s="1"/>
  <c r="N66" i="21"/>
  <c r="AD115" i="21"/>
  <c r="AP115" i="21" s="1"/>
  <c r="P115" i="21"/>
  <c r="AB115" i="21" s="1"/>
  <c r="B123" i="22" l="1"/>
  <c r="B73" i="22"/>
  <c r="N72" i="22"/>
  <c r="AD73" i="22"/>
  <c r="AP73" i="22" s="1"/>
  <c r="P73" i="22"/>
  <c r="AB73" i="22" s="1"/>
  <c r="AD23" i="22"/>
  <c r="AP22" i="22"/>
  <c r="AB22" i="22"/>
  <c r="P23" i="22"/>
  <c r="P122" i="22"/>
  <c r="AB122" i="22" s="1"/>
  <c r="N122" i="22"/>
  <c r="AD122" i="22"/>
  <c r="AP122" i="22" s="1"/>
  <c r="N24" i="22"/>
  <c r="B25" i="22"/>
  <c r="P17" i="21"/>
  <c r="AB16" i="21"/>
  <c r="AD17" i="21"/>
  <c r="AP16" i="21"/>
  <c r="B17" i="21"/>
  <c r="N17" i="21" s="1"/>
  <c r="P116" i="21"/>
  <c r="AB116" i="21" s="1"/>
  <c r="AD116" i="21"/>
  <c r="AP116" i="21" s="1"/>
  <c r="AD67" i="21"/>
  <c r="AP67" i="21" s="1"/>
  <c r="B117" i="21"/>
  <c r="N117" i="21" s="1"/>
  <c r="N67" i="21"/>
  <c r="AB67" i="21"/>
  <c r="B26" i="22" l="1"/>
  <c r="N25" i="22"/>
  <c r="AD24" i="22"/>
  <c r="AP23" i="22"/>
  <c r="B124" i="22"/>
  <c r="AD74" i="22"/>
  <c r="AP74" i="22" s="1"/>
  <c r="P74" i="22"/>
  <c r="AB74" i="22" s="1"/>
  <c r="B74" i="22"/>
  <c r="N73" i="22"/>
  <c r="AB23" i="22"/>
  <c r="P24" i="22"/>
  <c r="P123" i="22"/>
  <c r="AB123" i="22" s="1"/>
  <c r="N123" i="22"/>
  <c r="AD123" i="22"/>
  <c r="AP123" i="22" s="1"/>
  <c r="AD18" i="21"/>
  <c r="AP17" i="21"/>
  <c r="P18" i="21"/>
  <c r="AB17" i="21"/>
  <c r="B18" i="21"/>
  <c r="N18" i="21" s="1"/>
  <c r="B68" i="21"/>
  <c r="B118" i="21"/>
  <c r="N118" i="21" s="1"/>
  <c r="AD68" i="21"/>
  <c r="AP68" i="21" s="1"/>
  <c r="AB68" i="21"/>
  <c r="AD117" i="21"/>
  <c r="AP117" i="21" s="1"/>
  <c r="P117" i="21"/>
  <c r="AB117" i="21" s="1"/>
  <c r="B125" i="22" l="1"/>
  <c r="P75" i="22"/>
  <c r="AB75" i="22" s="1"/>
  <c r="AD75" i="22"/>
  <c r="AP75" i="22" s="1"/>
  <c r="B75" i="22"/>
  <c r="N74" i="22"/>
  <c r="AD124" i="22"/>
  <c r="AP124" i="22" s="1"/>
  <c r="P124" i="22"/>
  <c r="AB124" i="22" s="1"/>
  <c r="N124" i="22"/>
  <c r="P25" i="22"/>
  <c r="AB24" i="22"/>
  <c r="AD25" i="22"/>
  <c r="AP24" i="22"/>
  <c r="B27" i="22"/>
  <c r="N26" i="22"/>
  <c r="N68" i="21"/>
  <c r="P69" i="21"/>
  <c r="AB69" i="21" s="1"/>
  <c r="P19" i="21"/>
  <c r="AB18" i="21"/>
  <c r="AD19" i="21"/>
  <c r="AP18" i="21"/>
  <c r="B19" i="21"/>
  <c r="N19" i="21" s="1"/>
  <c r="P118" i="21"/>
  <c r="AB118" i="21" s="1"/>
  <c r="AD118" i="21"/>
  <c r="AP118" i="21" s="1"/>
  <c r="B119" i="21"/>
  <c r="N119" i="21" s="1"/>
  <c r="B69" i="21"/>
  <c r="AD69" i="21"/>
  <c r="AP69" i="21" s="1"/>
  <c r="B28" i="22" l="1"/>
  <c r="N27" i="22"/>
  <c r="B126" i="22"/>
  <c r="P76" i="22"/>
  <c r="AB76" i="22" s="1"/>
  <c r="B76" i="22"/>
  <c r="N75" i="22"/>
  <c r="AD76" i="22"/>
  <c r="AP76" i="22" s="1"/>
  <c r="AD26" i="22"/>
  <c r="AP25" i="22"/>
  <c r="P26" i="22"/>
  <c r="AB25" i="22"/>
  <c r="N125" i="22"/>
  <c r="AD125" i="22"/>
  <c r="AP125" i="22" s="1"/>
  <c r="P125" i="22"/>
  <c r="AB125" i="22" s="1"/>
  <c r="N69" i="21"/>
  <c r="P70" i="21"/>
  <c r="AB70" i="21" s="1"/>
  <c r="AD20" i="21"/>
  <c r="AP19" i="21"/>
  <c r="P20" i="21"/>
  <c r="AB19" i="21"/>
  <c r="B20" i="21"/>
  <c r="N20" i="21" s="1"/>
  <c r="B120" i="21"/>
  <c r="N120" i="21" s="1"/>
  <c r="B70" i="21"/>
  <c r="AD70" i="21"/>
  <c r="AP70" i="21" s="1"/>
  <c r="P119" i="21"/>
  <c r="AB119" i="21" s="1"/>
  <c r="AD119" i="21"/>
  <c r="AP119" i="21" s="1"/>
  <c r="B127" i="22" l="1"/>
  <c r="P77" i="22"/>
  <c r="AB77" i="22" s="1"/>
  <c r="B77" i="22"/>
  <c r="N76" i="22"/>
  <c r="AD77" i="22"/>
  <c r="AP77" i="22" s="1"/>
  <c r="P126" i="22"/>
  <c r="AB126" i="22" s="1"/>
  <c r="N126" i="22"/>
  <c r="AD126" i="22"/>
  <c r="AP126" i="22" s="1"/>
  <c r="AP26" i="22"/>
  <c r="AD27" i="22"/>
  <c r="P27" i="22"/>
  <c r="AB26" i="22"/>
  <c r="B29" i="22"/>
  <c r="N28" i="22"/>
  <c r="N70" i="21"/>
  <c r="P71" i="21"/>
  <c r="AB71" i="21" s="1"/>
  <c r="P21" i="21"/>
  <c r="AB20" i="21"/>
  <c r="AD21" i="21"/>
  <c r="AP20" i="21"/>
  <c r="B21" i="21"/>
  <c r="N21" i="21" s="1"/>
  <c r="B121" i="21"/>
  <c r="N121" i="21" s="1"/>
  <c r="B71" i="21"/>
  <c r="AD71" i="21"/>
  <c r="AP71" i="21" s="1"/>
  <c r="AD120" i="21"/>
  <c r="AP120" i="21" s="1"/>
  <c r="P120" i="21"/>
  <c r="AB120" i="21" s="1"/>
  <c r="B30" i="22" l="1"/>
  <c r="N29" i="22"/>
  <c r="P28" i="22"/>
  <c r="AB27" i="22"/>
  <c r="B128" i="22"/>
  <c r="B78" i="22"/>
  <c r="N77" i="22"/>
  <c r="AD78" i="22"/>
  <c r="AP78" i="22" s="1"/>
  <c r="P78" i="22"/>
  <c r="AB78" i="22" s="1"/>
  <c r="AD28" i="22"/>
  <c r="AP27" i="22"/>
  <c r="AD127" i="22"/>
  <c r="AP127" i="22" s="1"/>
  <c r="P127" i="22"/>
  <c r="AB127" i="22" s="1"/>
  <c r="N127" i="22"/>
  <c r="N71" i="21"/>
  <c r="P72" i="21"/>
  <c r="AB72" i="21" s="1"/>
  <c r="AD22" i="21"/>
  <c r="AP21" i="21"/>
  <c r="P22" i="21"/>
  <c r="AB21" i="21"/>
  <c r="B22" i="21"/>
  <c r="N22" i="21" s="1"/>
  <c r="AD121" i="21"/>
  <c r="AP121" i="21" s="1"/>
  <c r="P121" i="21"/>
  <c r="AB121" i="21" s="1"/>
  <c r="B122" i="21"/>
  <c r="N122" i="21" s="1"/>
  <c r="AD72" i="21"/>
  <c r="AP72" i="21" s="1"/>
  <c r="B72" i="21"/>
  <c r="B129" i="22" l="1"/>
  <c r="AD79" i="22"/>
  <c r="AP79" i="22" s="1"/>
  <c r="P79" i="22"/>
  <c r="AB79" i="22" s="1"/>
  <c r="N78" i="22"/>
  <c r="B79" i="22"/>
  <c r="P29" i="22"/>
  <c r="AB28" i="22"/>
  <c r="P128" i="22"/>
  <c r="AB128" i="22" s="1"/>
  <c r="N128" i="22"/>
  <c r="AD128" i="22"/>
  <c r="AP128" i="22" s="1"/>
  <c r="AD29" i="22"/>
  <c r="AP28" i="22"/>
  <c r="B31" i="22"/>
  <c r="N30" i="22"/>
  <c r="N72" i="21"/>
  <c r="P73" i="21"/>
  <c r="AB73" i="21" s="1"/>
  <c r="P23" i="21"/>
  <c r="AB22" i="21"/>
  <c r="AD23" i="21"/>
  <c r="AP22" i="21"/>
  <c r="B23" i="21"/>
  <c r="N23" i="21" s="1"/>
  <c r="B123" i="21"/>
  <c r="N123" i="21" s="1"/>
  <c r="AD73" i="21"/>
  <c r="AP73" i="21" s="1"/>
  <c r="B73" i="21"/>
  <c r="P122" i="21"/>
  <c r="AB122" i="21" s="1"/>
  <c r="AD122" i="21"/>
  <c r="AP122" i="21" s="1"/>
  <c r="P30" i="22" l="1"/>
  <c r="AB29" i="22"/>
  <c r="B32" i="22"/>
  <c r="N31" i="22"/>
  <c r="N79" i="22"/>
  <c r="P80" i="22"/>
  <c r="AB80" i="22" s="1"/>
  <c r="B130" i="22"/>
  <c r="B80" i="22"/>
  <c r="AD80" i="22"/>
  <c r="AP80" i="22" s="1"/>
  <c r="AD30" i="22"/>
  <c r="AP29" i="22"/>
  <c r="P129" i="22"/>
  <c r="AB129" i="22" s="1"/>
  <c r="N129" i="22"/>
  <c r="AD129" i="22"/>
  <c r="AP129" i="22" s="1"/>
  <c r="N73" i="21"/>
  <c r="P74" i="21"/>
  <c r="AB74" i="21" s="1"/>
  <c r="AD24" i="21"/>
  <c r="AP23" i="21"/>
  <c r="P24" i="21"/>
  <c r="AB23" i="21"/>
  <c r="B24" i="21"/>
  <c r="N24" i="21" s="1"/>
  <c r="AD74" i="21"/>
  <c r="AP74" i="21" s="1"/>
  <c r="B124" i="21"/>
  <c r="N124" i="21" s="1"/>
  <c r="B74" i="21"/>
  <c r="AD123" i="21"/>
  <c r="AP123" i="21" s="1"/>
  <c r="P123" i="21"/>
  <c r="AB123" i="21" s="1"/>
  <c r="AL146" i="18"/>
  <c r="AH148" i="18" s="1"/>
  <c r="AK146" i="18"/>
  <c r="AF148" i="18" s="1"/>
  <c r="X146" i="18"/>
  <c r="T148" i="18" s="1"/>
  <c r="W146" i="18"/>
  <c r="R148" i="18" s="1"/>
  <c r="S107" i="18" s="1"/>
  <c r="J146" i="18"/>
  <c r="F148" i="18" s="1"/>
  <c r="H148" i="18" s="1"/>
  <c r="G107" i="18" s="1"/>
  <c r="I146" i="18"/>
  <c r="D148" i="18" s="1"/>
  <c r="AJ145" i="18"/>
  <c r="V145" i="18"/>
  <c r="H145" i="18"/>
  <c r="AJ144" i="18"/>
  <c r="V144" i="18"/>
  <c r="H144" i="18"/>
  <c r="AJ143" i="18"/>
  <c r="V143" i="18"/>
  <c r="H143" i="18"/>
  <c r="AJ142" i="18"/>
  <c r="V142" i="18"/>
  <c r="H142" i="18"/>
  <c r="AJ139" i="18"/>
  <c r="V139" i="18"/>
  <c r="H139" i="18"/>
  <c r="AJ138" i="18"/>
  <c r="V138" i="18"/>
  <c r="H138" i="18"/>
  <c r="AJ137" i="18"/>
  <c r="V137" i="18"/>
  <c r="H137" i="18"/>
  <c r="AJ136" i="18"/>
  <c r="V136" i="18"/>
  <c r="H136" i="18"/>
  <c r="AJ135" i="18"/>
  <c r="V135" i="18"/>
  <c r="H135" i="18"/>
  <c r="AJ132" i="18"/>
  <c r="V132" i="18"/>
  <c r="H132" i="18"/>
  <c r="AJ131" i="18"/>
  <c r="V131" i="18"/>
  <c r="H131" i="18"/>
  <c r="AJ130" i="18"/>
  <c r="V130" i="18"/>
  <c r="H130" i="18"/>
  <c r="AJ129" i="18"/>
  <c r="V129" i="18"/>
  <c r="H129" i="18"/>
  <c r="AJ128" i="18"/>
  <c r="V128" i="18"/>
  <c r="H128" i="18"/>
  <c r="AJ125" i="18"/>
  <c r="V125" i="18"/>
  <c r="H125" i="18"/>
  <c r="AJ124" i="18"/>
  <c r="V124" i="18"/>
  <c r="H124" i="18"/>
  <c r="AJ123" i="18"/>
  <c r="V123" i="18"/>
  <c r="H123" i="18"/>
  <c r="AJ122" i="18"/>
  <c r="V122" i="18"/>
  <c r="H122" i="18"/>
  <c r="AJ121" i="18"/>
  <c r="V121" i="18"/>
  <c r="H121" i="18"/>
  <c r="AJ118" i="18"/>
  <c r="V118" i="18"/>
  <c r="H118" i="18"/>
  <c r="AJ117" i="18"/>
  <c r="V117" i="18"/>
  <c r="H117" i="18"/>
  <c r="AJ116" i="18"/>
  <c r="V116" i="18"/>
  <c r="H116" i="18"/>
  <c r="AJ115" i="18"/>
  <c r="V115" i="18"/>
  <c r="H115" i="18"/>
  <c r="AN108" i="18"/>
  <c r="AL108" i="18"/>
  <c r="Z108" i="18"/>
  <c r="X108" i="18"/>
  <c r="L108" i="18"/>
  <c r="J108" i="18"/>
  <c r="AG105" i="18"/>
  <c r="AF105" i="18"/>
  <c r="AE115" i="18" s="1"/>
  <c r="AE116" i="18" s="1"/>
  <c r="AE117" i="18" s="1"/>
  <c r="AE118" i="18" s="1"/>
  <c r="AE119" i="18" s="1"/>
  <c r="AE120" i="18" s="1"/>
  <c r="AE121" i="18" s="1"/>
  <c r="AE122" i="18" s="1"/>
  <c r="AE123" i="18" s="1"/>
  <c r="AE124" i="18" s="1"/>
  <c r="AE125" i="18" s="1"/>
  <c r="AE126" i="18" s="1"/>
  <c r="AE127" i="18" s="1"/>
  <c r="AE128" i="18" s="1"/>
  <c r="AE129" i="18" s="1"/>
  <c r="AE130" i="18" s="1"/>
  <c r="AE131" i="18" s="1"/>
  <c r="AE132" i="18" s="1"/>
  <c r="AE133" i="18" s="1"/>
  <c r="AE134" i="18" s="1"/>
  <c r="AE135" i="18" s="1"/>
  <c r="AE136" i="18" s="1"/>
  <c r="AE137" i="18" s="1"/>
  <c r="AE138" i="18" s="1"/>
  <c r="AE139" i="18" s="1"/>
  <c r="AE140" i="18" s="1"/>
  <c r="AE141" i="18" s="1"/>
  <c r="AE142" i="18" s="1"/>
  <c r="AE143" i="18" s="1"/>
  <c r="AE144" i="18" s="1"/>
  <c r="AE145" i="18" s="1"/>
  <c r="S105" i="18"/>
  <c r="R105" i="18"/>
  <c r="Q115" i="18" s="1"/>
  <c r="Q116" i="18" s="1"/>
  <c r="Q117" i="18" s="1"/>
  <c r="Q118" i="18" s="1"/>
  <c r="Q119" i="18" s="1"/>
  <c r="Q120" i="18" s="1"/>
  <c r="Q121" i="18" s="1"/>
  <c r="Q122" i="18" s="1"/>
  <c r="Q123" i="18" s="1"/>
  <c r="Q124" i="18" s="1"/>
  <c r="Q125" i="18" s="1"/>
  <c r="Q126" i="18" s="1"/>
  <c r="Q127" i="18" s="1"/>
  <c r="Q128" i="18" s="1"/>
  <c r="Q129" i="18" s="1"/>
  <c r="Q130" i="18" s="1"/>
  <c r="Q131" i="18" s="1"/>
  <c r="Q132" i="18" s="1"/>
  <c r="Q133" i="18" s="1"/>
  <c r="Q134" i="18" s="1"/>
  <c r="Q135" i="18" s="1"/>
  <c r="Q136" i="18" s="1"/>
  <c r="Q137" i="18" s="1"/>
  <c r="Q138" i="18" s="1"/>
  <c r="Q139" i="18" s="1"/>
  <c r="Q140" i="18" s="1"/>
  <c r="Q141" i="18" s="1"/>
  <c r="Q142" i="18" s="1"/>
  <c r="Q143" i="18" s="1"/>
  <c r="Q144" i="18" s="1"/>
  <c r="Q145" i="18" s="1"/>
  <c r="E105" i="18"/>
  <c r="D105" i="18"/>
  <c r="C115" i="18" s="1"/>
  <c r="C116" i="18" s="1"/>
  <c r="C117" i="18" s="1"/>
  <c r="C118" i="18" s="1"/>
  <c r="C119" i="18" s="1"/>
  <c r="C120" i="18" s="1"/>
  <c r="C121" i="18" s="1"/>
  <c r="C122" i="18" s="1"/>
  <c r="C123" i="18" s="1"/>
  <c r="C124" i="18" s="1"/>
  <c r="C125" i="18" s="1"/>
  <c r="C126" i="18" s="1"/>
  <c r="C127" i="18" s="1"/>
  <c r="C128" i="18" s="1"/>
  <c r="C129" i="18" s="1"/>
  <c r="C130" i="18" s="1"/>
  <c r="C131" i="18" s="1"/>
  <c r="C132" i="18" s="1"/>
  <c r="C133" i="18" s="1"/>
  <c r="C134" i="18" s="1"/>
  <c r="C135" i="18" s="1"/>
  <c r="C136" i="18" s="1"/>
  <c r="C137" i="18" s="1"/>
  <c r="C138" i="18" s="1"/>
  <c r="C139" i="18" s="1"/>
  <c r="C140" i="18" s="1"/>
  <c r="C141" i="18" s="1"/>
  <c r="C142" i="18" s="1"/>
  <c r="C143" i="18" s="1"/>
  <c r="C144" i="18" s="1"/>
  <c r="C145" i="18" s="1"/>
  <c r="AL95" i="18"/>
  <c r="AH97" i="18" s="1"/>
  <c r="AJ97" i="18" s="1"/>
  <c r="AI56" i="18" s="1"/>
  <c r="AK95" i="18"/>
  <c r="AF97" i="18" s="1"/>
  <c r="AG56" i="18" s="1"/>
  <c r="AJ95" i="18"/>
  <c r="X95" i="18"/>
  <c r="T97" i="18" s="1"/>
  <c r="W95" i="18"/>
  <c r="R97" i="18" s="1"/>
  <c r="S56" i="18" s="1"/>
  <c r="V95" i="18"/>
  <c r="L95" i="18"/>
  <c r="J57" i="18" s="1"/>
  <c r="L57" i="18" s="1"/>
  <c r="J95" i="18"/>
  <c r="F97" i="18" s="1"/>
  <c r="H97" i="18" s="1"/>
  <c r="G56" i="18" s="1"/>
  <c r="H94" i="18"/>
  <c r="I94" i="18" s="1"/>
  <c r="H93" i="18"/>
  <c r="I93" i="18" s="1"/>
  <c r="H92" i="18"/>
  <c r="I92" i="18" s="1"/>
  <c r="H91" i="18"/>
  <c r="I91" i="18" s="1"/>
  <c r="H90" i="18"/>
  <c r="I90" i="18" s="1"/>
  <c r="H89" i="18"/>
  <c r="I89" i="18" s="1"/>
  <c r="I88" i="18"/>
  <c r="I87" i="18"/>
  <c r="H86" i="18"/>
  <c r="I86" i="18" s="1"/>
  <c r="H85" i="18"/>
  <c r="I85" i="18" s="1"/>
  <c r="H84" i="18"/>
  <c r="I84" i="18" s="1"/>
  <c r="H83" i="18"/>
  <c r="I83" i="18" s="1"/>
  <c r="H82" i="18"/>
  <c r="I82" i="18" s="1"/>
  <c r="I81" i="18"/>
  <c r="I80" i="18"/>
  <c r="H79" i="18"/>
  <c r="I79" i="18" s="1"/>
  <c r="H78" i="18"/>
  <c r="I78" i="18" s="1"/>
  <c r="H77" i="18"/>
  <c r="I77" i="18" s="1"/>
  <c r="H76" i="18"/>
  <c r="I76" i="18" s="1"/>
  <c r="H75" i="18"/>
  <c r="I75" i="18" s="1"/>
  <c r="I74" i="18"/>
  <c r="I73" i="18"/>
  <c r="H72" i="18"/>
  <c r="I72" i="18" s="1"/>
  <c r="H71" i="18"/>
  <c r="I71" i="18" s="1"/>
  <c r="H70" i="18"/>
  <c r="I70" i="18" s="1"/>
  <c r="H69" i="18"/>
  <c r="I69" i="18" s="1"/>
  <c r="H68" i="18"/>
  <c r="I68" i="18" s="1"/>
  <c r="I67" i="18"/>
  <c r="I66" i="18"/>
  <c r="H65" i="18"/>
  <c r="I65" i="18" s="1"/>
  <c r="H64" i="18"/>
  <c r="I64" i="18" s="1"/>
  <c r="AN57" i="18"/>
  <c r="AL57" i="18"/>
  <c r="Z57" i="18"/>
  <c r="X57" i="18"/>
  <c r="Q53" i="18"/>
  <c r="C53" i="18"/>
  <c r="AE52" i="18"/>
  <c r="AF54" i="18" s="1"/>
  <c r="Q52" i="18"/>
  <c r="C52" i="18"/>
  <c r="AN44" i="18"/>
  <c r="AL6" i="18" s="1"/>
  <c r="AN6" i="18" s="1"/>
  <c r="AL44" i="18"/>
  <c r="AI5" i="18" s="1"/>
  <c r="X44" i="18"/>
  <c r="T46" i="18" s="1"/>
  <c r="V46" i="18" s="1"/>
  <c r="J44" i="18"/>
  <c r="F46" i="18" s="1"/>
  <c r="AJ43" i="18"/>
  <c r="AK43" i="18" s="1"/>
  <c r="W43" i="18"/>
  <c r="I43" i="18"/>
  <c r="AJ42" i="18"/>
  <c r="V42" i="18"/>
  <c r="W42" i="18" s="1"/>
  <c r="H42" i="18"/>
  <c r="I42" i="18" s="1"/>
  <c r="AJ41" i="18"/>
  <c r="AK41" i="18" s="1"/>
  <c r="V41" i="18"/>
  <c r="W41" i="18" s="1"/>
  <c r="H41" i="18"/>
  <c r="I41" i="18" s="1"/>
  <c r="AJ40" i="18"/>
  <c r="AK40" i="18" s="1"/>
  <c r="V40" i="18"/>
  <c r="W40" i="18" s="1"/>
  <c r="H40" i="18"/>
  <c r="I40" i="18" s="1"/>
  <c r="AJ39" i="18"/>
  <c r="AK39" i="18" s="1"/>
  <c r="V39" i="18"/>
  <c r="W39" i="18" s="1"/>
  <c r="H39" i="18"/>
  <c r="I39" i="18" s="1"/>
  <c r="AJ38" i="18"/>
  <c r="AK38" i="18" s="1"/>
  <c r="V38" i="18"/>
  <c r="W38" i="18" s="1"/>
  <c r="H38" i="18"/>
  <c r="I38" i="18" s="1"/>
  <c r="AJ37" i="18"/>
  <c r="AK37" i="18" s="1"/>
  <c r="W37" i="18"/>
  <c r="I37" i="18"/>
  <c r="AK36" i="18"/>
  <c r="AJ36" i="18"/>
  <c r="W36" i="18"/>
  <c r="I36" i="18"/>
  <c r="AJ35" i="18"/>
  <c r="AK35" i="18" s="1"/>
  <c r="V35" i="18"/>
  <c r="W35" i="18" s="1"/>
  <c r="H35" i="18"/>
  <c r="I35" i="18" s="1"/>
  <c r="AJ34" i="18"/>
  <c r="AK34" i="18" s="1"/>
  <c r="V34" i="18"/>
  <c r="W34" i="18" s="1"/>
  <c r="H34" i="18"/>
  <c r="I34" i="18" s="1"/>
  <c r="AJ33" i="18"/>
  <c r="AK33" i="18" s="1"/>
  <c r="V33" i="18"/>
  <c r="W33" i="18" s="1"/>
  <c r="H33" i="18"/>
  <c r="I33" i="18" s="1"/>
  <c r="AJ32" i="18"/>
  <c r="AK32" i="18" s="1"/>
  <c r="V32" i="18"/>
  <c r="W32" i="18" s="1"/>
  <c r="H32" i="18"/>
  <c r="I32" i="18" s="1"/>
  <c r="AJ31" i="18"/>
  <c r="AK31" i="18" s="1"/>
  <c r="V31" i="18"/>
  <c r="W31" i="18" s="1"/>
  <c r="H31" i="18"/>
  <c r="I31" i="18" s="1"/>
  <c r="AJ30" i="18"/>
  <c r="AK30" i="18" s="1"/>
  <c r="W30" i="18"/>
  <c r="I30" i="18"/>
  <c r="AJ29" i="18"/>
  <c r="AK29" i="18" s="1"/>
  <c r="W29" i="18"/>
  <c r="I29" i="18"/>
  <c r="AJ28" i="18"/>
  <c r="AK28" i="18" s="1"/>
  <c r="V28" i="18"/>
  <c r="W28" i="18" s="1"/>
  <c r="H28" i="18"/>
  <c r="I28" i="18" s="1"/>
  <c r="AJ27" i="18"/>
  <c r="AK27" i="18" s="1"/>
  <c r="V27" i="18"/>
  <c r="W27" i="18" s="1"/>
  <c r="H27" i="18"/>
  <c r="I27" i="18" s="1"/>
  <c r="AJ26" i="18"/>
  <c r="AK26" i="18" s="1"/>
  <c r="V26" i="18"/>
  <c r="W26" i="18" s="1"/>
  <c r="H26" i="18"/>
  <c r="I26" i="18" s="1"/>
  <c r="AJ25" i="18"/>
  <c r="AK25" i="18" s="1"/>
  <c r="V25" i="18"/>
  <c r="W25" i="18" s="1"/>
  <c r="H25" i="18"/>
  <c r="I25" i="18" s="1"/>
  <c r="AJ24" i="18"/>
  <c r="AK24" i="18" s="1"/>
  <c r="V24" i="18"/>
  <c r="W24" i="18" s="1"/>
  <c r="H24" i="18"/>
  <c r="I24" i="18" s="1"/>
  <c r="AJ23" i="18"/>
  <c r="AK23" i="18" s="1"/>
  <c r="W23" i="18"/>
  <c r="I23" i="18"/>
  <c r="AJ22" i="18"/>
  <c r="AK22" i="18" s="1"/>
  <c r="W22" i="18"/>
  <c r="I22" i="18"/>
  <c r="AJ21" i="18"/>
  <c r="AK21" i="18" s="1"/>
  <c r="V21" i="18"/>
  <c r="W21" i="18" s="1"/>
  <c r="H21" i="18"/>
  <c r="I21" i="18" s="1"/>
  <c r="AJ20" i="18"/>
  <c r="AK20" i="18" s="1"/>
  <c r="V20" i="18"/>
  <c r="W20" i="18" s="1"/>
  <c r="H20" i="18"/>
  <c r="I20" i="18" s="1"/>
  <c r="AJ19" i="18"/>
  <c r="AK19" i="18" s="1"/>
  <c r="V19" i="18"/>
  <c r="W19" i="18" s="1"/>
  <c r="H19" i="18"/>
  <c r="I19" i="18" s="1"/>
  <c r="AJ18" i="18"/>
  <c r="AK18" i="18" s="1"/>
  <c r="V18" i="18"/>
  <c r="W18" i="18" s="1"/>
  <c r="H18" i="18"/>
  <c r="I18" i="18" s="1"/>
  <c r="AJ17" i="18"/>
  <c r="AK17" i="18" s="1"/>
  <c r="V17" i="18"/>
  <c r="W17" i="18" s="1"/>
  <c r="H17" i="18"/>
  <c r="I17" i="18" s="1"/>
  <c r="AJ16" i="18"/>
  <c r="AK16" i="18" s="1"/>
  <c r="W16" i="18"/>
  <c r="N16" i="18"/>
  <c r="I16" i="18"/>
  <c r="AJ15" i="18"/>
  <c r="AK15" i="18" s="1"/>
  <c r="W15" i="18"/>
  <c r="I15" i="18"/>
  <c r="AJ14" i="18"/>
  <c r="AK14" i="18" s="1"/>
  <c r="V14" i="18"/>
  <c r="W14" i="18" s="1"/>
  <c r="H14" i="18"/>
  <c r="I14" i="18" s="1"/>
  <c r="AJ13" i="18"/>
  <c r="V13" i="18"/>
  <c r="W13" i="18" s="1"/>
  <c r="H13" i="18"/>
  <c r="X6" i="18"/>
  <c r="Z6" i="18" s="1"/>
  <c r="J6" i="18"/>
  <c r="L6" i="18" s="1"/>
  <c r="E3" i="18"/>
  <c r="D3" i="18"/>
  <c r="AE1" i="18"/>
  <c r="AG3" i="18" s="1"/>
  <c r="Q1" i="18"/>
  <c r="R3" i="18" s="1"/>
  <c r="B131" i="22" l="1"/>
  <c r="AD81" i="22"/>
  <c r="AP81" i="22" s="1"/>
  <c r="N80" i="22"/>
  <c r="P81" i="22"/>
  <c r="AB81" i="22" s="1"/>
  <c r="B81" i="22"/>
  <c r="P130" i="22"/>
  <c r="AB130" i="22" s="1"/>
  <c r="N130" i="22"/>
  <c r="AD130" i="22"/>
  <c r="AP130" i="22" s="1"/>
  <c r="B33" i="22"/>
  <c r="N32" i="22"/>
  <c r="AD31" i="22"/>
  <c r="AP30" i="22"/>
  <c r="P31" i="22"/>
  <c r="AB30" i="22"/>
  <c r="N74" i="21"/>
  <c r="P75" i="21"/>
  <c r="AB75" i="21" s="1"/>
  <c r="P25" i="21"/>
  <c r="AB24" i="21"/>
  <c r="AD25" i="21"/>
  <c r="AP24" i="21"/>
  <c r="B25" i="21"/>
  <c r="N25" i="21" s="1"/>
  <c r="U5" i="18"/>
  <c r="AH46" i="18"/>
  <c r="AD75" i="21"/>
  <c r="AP75" i="21" s="1"/>
  <c r="B75" i="21"/>
  <c r="B125" i="21"/>
  <c r="N125" i="21" s="1"/>
  <c r="P124" i="21"/>
  <c r="AB124" i="21" s="1"/>
  <c r="AD124" i="21"/>
  <c r="AP124" i="21" s="1"/>
  <c r="S3" i="18"/>
  <c r="R1" i="18" s="1"/>
  <c r="AD97" i="18"/>
  <c r="E54" i="18"/>
  <c r="D52" i="18" s="1"/>
  <c r="S54" i="18"/>
  <c r="V146" i="18"/>
  <c r="P148" i="18" s="1"/>
  <c r="AJ44" i="18"/>
  <c r="C13" i="18"/>
  <c r="C14" i="18" s="1"/>
  <c r="C15" i="18" s="1"/>
  <c r="C16" i="18" s="1"/>
  <c r="C17" i="18" s="1"/>
  <c r="C18" i="18" s="1"/>
  <c r="C19" i="18" s="1"/>
  <c r="C20" i="18" s="1"/>
  <c r="C21" i="18" s="1"/>
  <c r="C22" i="18" s="1"/>
  <c r="C23" i="18" s="1"/>
  <c r="C24" i="18" s="1"/>
  <c r="C25" i="18" s="1"/>
  <c r="C26" i="18" s="1"/>
  <c r="C27" i="18" s="1"/>
  <c r="C28" i="18" s="1"/>
  <c r="C29" i="18" s="1"/>
  <c r="C30" i="18" s="1"/>
  <c r="C31" i="18" s="1"/>
  <c r="C32" i="18" s="1"/>
  <c r="C33" i="18" s="1"/>
  <c r="C34" i="18" s="1"/>
  <c r="C35" i="18" s="1"/>
  <c r="C36" i="18" s="1"/>
  <c r="C37" i="18" s="1"/>
  <c r="C38" i="18" s="1"/>
  <c r="C39" i="18" s="1"/>
  <c r="C40" i="18" s="1"/>
  <c r="C41" i="18" s="1"/>
  <c r="C42" i="18" s="1"/>
  <c r="C43" i="18" s="1"/>
  <c r="B13" i="18"/>
  <c r="B14" i="18" s="1"/>
  <c r="B15" i="18" s="1"/>
  <c r="B16" i="18" s="1"/>
  <c r="B17" i="18" s="1"/>
  <c r="B18" i="18" s="1"/>
  <c r="B19" i="18" s="1"/>
  <c r="B20" i="18" s="1"/>
  <c r="B21" i="18" s="1"/>
  <c r="B22" i="18" s="1"/>
  <c r="B23" i="18" s="1"/>
  <c r="B24" i="18" s="1"/>
  <c r="B25" i="18" s="1"/>
  <c r="B26" i="18" s="1"/>
  <c r="B27" i="18" s="1"/>
  <c r="B28" i="18" s="1"/>
  <c r="B29" i="18" s="1"/>
  <c r="B30" i="18" s="1"/>
  <c r="B31" i="18" s="1"/>
  <c r="B32" i="18" s="1"/>
  <c r="B33" i="18" s="1"/>
  <c r="B34" i="18" s="1"/>
  <c r="B35" i="18" s="1"/>
  <c r="B36" i="18" s="1"/>
  <c r="B37" i="18" s="1"/>
  <c r="B38" i="18" s="1"/>
  <c r="B39" i="18" s="1"/>
  <c r="B40" i="18" s="1"/>
  <c r="B41" i="18" s="1"/>
  <c r="B42" i="18" s="1"/>
  <c r="B43" i="18" s="1"/>
  <c r="D1" i="18"/>
  <c r="H46" i="18"/>
  <c r="G5" i="18"/>
  <c r="AJ146" i="18"/>
  <c r="AD148" i="18" s="1"/>
  <c r="AG107" i="18" s="1"/>
  <c r="D103" i="18"/>
  <c r="AF3" i="18"/>
  <c r="D54" i="18"/>
  <c r="B64" i="18" s="1"/>
  <c r="B65" i="18" s="1"/>
  <c r="B66" i="18" s="1"/>
  <c r="B67" i="18" s="1"/>
  <c r="B68" i="18" s="1"/>
  <c r="B69" i="18" s="1"/>
  <c r="B70" i="18" s="1"/>
  <c r="B71" i="18" s="1"/>
  <c r="B72" i="18" s="1"/>
  <c r="B73" i="18" s="1"/>
  <c r="B74" i="18" s="1"/>
  <c r="B75" i="18" s="1"/>
  <c r="B76" i="18" s="1"/>
  <c r="B77" i="18" s="1"/>
  <c r="B78" i="18" s="1"/>
  <c r="B79" i="18" s="1"/>
  <c r="B80" i="18" s="1"/>
  <c r="B81" i="18" s="1"/>
  <c r="B82" i="18" s="1"/>
  <c r="B83" i="18" s="1"/>
  <c r="B84" i="18" s="1"/>
  <c r="B85" i="18" s="1"/>
  <c r="B86" i="18" s="1"/>
  <c r="B87" i="18" s="1"/>
  <c r="B88" i="18" s="1"/>
  <c r="B89" i="18" s="1"/>
  <c r="B90" i="18" s="1"/>
  <c r="B91" i="18" s="1"/>
  <c r="B92" i="18" s="1"/>
  <c r="B93" i="18" s="1"/>
  <c r="B94" i="18" s="1"/>
  <c r="H146" i="18"/>
  <c r="B148" i="18" s="1"/>
  <c r="AG54" i="18"/>
  <c r="AF52" i="18" s="1"/>
  <c r="P97" i="18"/>
  <c r="Q13" i="18"/>
  <c r="Q14" i="18" s="1"/>
  <c r="Q15" i="18" s="1"/>
  <c r="Q16" i="18" s="1"/>
  <c r="Q17" i="18" s="1"/>
  <c r="Q18" i="18" s="1"/>
  <c r="Q19" i="18" s="1"/>
  <c r="Q20" i="18" s="1"/>
  <c r="Q21" i="18" s="1"/>
  <c r="Q22" i="18" s="1"/>
  <c r="Q23" i="18" s="1"/>
  <c r="Q24" i="18" s="1"/>
  <c r="Q25" i="18" s="1"/>
  <c r="Q26" i="18" s="1"/>
  <c r="Q27" i="18" s="1"/>
  <c r="Q28" i="18" s="1"/>
  <c r="Q29" i="18" s="1"/>
  <c r="Q30" i="18" s="1"/>
  <c r="Q31" i="18" s="1"/>
  <c r="Q32" i="18" s="1"/>
  <c r="Q33" i="18" s="1"/>
  <c r="Q34" i="18" s="1"/>
  <c r="Q35" i="18" s="1"/>
  <c r="Q36" i="18" s="1"/>
  <c r="Q37" i="18" s="1"/>
  <c r="Q38" i="18" s="1"/>
  <c r="Q39" i="18" s="1"/>
  <c r="Q40" i="18" s="1"/>
  <c r="Q41" i="18" s="1"/>
  <c r="Q42" i="18" s="1"/>
  <c r="Q43" i="18" s="1"/>
  <c r="P13" i="18"/>
  <c r="P14" i="18" s="1"/>
  <c r="P15" i="18" s="1"/>
  <c r="P16" i="18" s="1"/>
  <c r="P17" i="18" s="1"/>
  <c r="P18" i="18" s="1"/>
  <c r="P19" i="18" s="1"/>
  <c r="P20" i="18" s="1"/>
  <c r="P21" i="18" s="1"/>
  <c r="P22" i="18" s="1"/>
  <c r="P23" i="18" s="1"/>
  <c r="P24" i="18" s="1"/>
  <c r="P25" i="18" s="1"/>
  <c r="P26" i="18" s="1"/>
  <c r="P27" i="18" s="1"/>
  <c r="P28" i="18" s="1"/>
  <c r="P29" i="18" s="1"/>
  <c r="P30" i="18" s="1"/>
  <c r="P31" i="18" s="1"/>
  <c r="P32" i="18" s="1"/>
  <c r="P33" i="18" s="1"/>
  <c r="P34" i="18" s="1"/>
  <c r="P35" i="18" s="1"/>
  <c r="P36" i="18" s="1"/>
  <c r="P37" i="18" s="1"/>
  <c r="P38" i="18" s="1"/>
  <c r="P39" i="18" s="1"/>
  <c r="P40" i="18" s="1"/>
  <c r="P41" i="18" s="1"/>
  <c r="P42" i="18" s="1"/>
  <c r="P43" i="18" s="1"/>
  <c r="W44" i="18"/>
  <c r="R46" i="18" s="1"/>
  <c r="V44" i="18"/>
  <c r="AJ46" i="18"/>
  <c r="I95" i="18"/>
  <c r="D97" i="18" s="1"/>
  <c r="Y97" i="18"/>
  <c r="X56" i="18" s="1"/>
  <c r="V97" i="18"/>
  <c r="U56" i="18" s="1"/>
  <c r="AM97" i="18"/>
  <c r="AL56" i="18" s="1"/>
  <c r="H44" i="18"/>
  <c r="B46" i="18" s="1"/>
  <c r="AD46" i="18"/>
  <c r="AE64" i="18"/>
  <c r="AE65" i="18" s="1"/>
  <c r="AE66" i="18" s="1"/>
  <c r="AE67" i="18" s="1"/>
  <c r="AE68" i="18" s="1"/>
  <c r="AE69" i="18" s="1"/>
  <c r="AE70" i="18" s="1"/>
  <c r="AE71" i="18" s="1"/>
  <c r="AE72" i="18" s="1"/>
  <c r="AE73" i="18" s="1"/>
  <c r="AE74" i="18" s="1"/>
  <c r="AE75" i="18" s="1"/>
  <c r="AE76" i="18" s="1"/>
  <c r="AE77" i="18" s="1"/>
  <c r="AE78" i="18" s="1"/>
  <c r="AE79" i="18" s="1"/>
  <c r="AE80" i="18" s="1"/>
  <c r="AE81" i="18" s="1"/>
  <c r="AE82" i="18" s="1"/>
  <c r="AE83" i="18" s="1"/>
  <c r="AE84" i="18" s="1"/>
  <c r="AE85" i="18" s="1"/>
  <c r="AE86" i="18" s="1"/>
  <c r="AE87" i="18" s="1"/>
  <c r="AE88" i="18" s="1"/>
  <c r="AE89" i="18" s="1"/>
  <c r="AE90" i="18" s="1"/>
  <c r="AE91" i="18" s="1"/>
  <c r="AE92" i="18" s="1"/>
  <c r="AE93" i="18" s="1"/>
  <c r="AE94" i="18" s="1"/>
  <c r="AD64" i="18"/>
  <c r="AD65" i="18" s="1"/>
  <c r="AD66" i="18" s="1"/>
  <c r="AD67" i="18" s="1"/>
  <c r="AD68" i="18" s="1"/>
  <c r="AD69" i="18" s="1"/>
  <c r="AD70" i="18" s="1"/>
  <c r="AD71" i="18" s="1"/>
  <c r="AD72" i="18" s="1"/>
  <c r="AD73" i="18" s="1"/>
  <c r="AD74" i="18" s="1"/>
  <c r="AD75" i="18" s="1"/>
  <c r="AD76" i="18" s="1"/>
  <c r="AD77" i="18" s="1"/>
  <c r="AD78" i="18" s="1"/>
  <c r="AD79" i="18" s="1"/>
  <c r="AD80" i="18" s="1"/>
  <c r="AD81" i="18" s="1"/>
  <c r="AD82" i="18" s="1"/>
  <c r="AD83" i="18" s="1"/>
  <c r="AD84" i="18" s="1"/>
  <c r="AD85" i="18" s="1"/>
  <c r="AD86" i="18" s="1"/>
  <c r="AD87" i="18" s="1"/>
  <c r="AD88" i="18" s="1"/>
  <c r="AD89" i="18" s="1"/>
  <c r="AD90" i="18" s="1"/>
  <c r="AD91" i="18" s="1"/>
  <c r="AD92" i="18" s="1"/>
  <c r="AD93" i="18" s="1"/>
  <c r="AD94" i="18" s="1"/>
  <c r="AM148" i="18"/>
  <c r="AJ148" i="18"/>
  <c r="I13" i="18"/>
  <c r="I44" i="18" s="1"/>
  <c r="D46" i="18" s="1"/>
  <c r="AK13" i="18"/>
  <c r="AK44" i="18" s="1"/>
  <c r="AF46" i="18" s="1"/>
  <c r="AG5" i="18" s="1"/>
  <c r="H95" i="18"/>
  <c r="B97" i="18" s="1"/>
  <c r="C64" i="18"/>
  <c r="C65" i="18" s="1"/>
  <c r="C66" i="18" s="1"/>
  <c r="C67" i="18" s="1"/>
  <c r="C68" i="18" s="1"/>
  <c r="C69" i="18" s="1"/>
  <c r="C70" i="18" s="1"/>
  <c r="C71" i="18" s="1"/>
  <c r="C72" i="18" s="1"/>
  <c r="C73" i="18" s="1"/>
  <c r="C74" i="18" s="1"/>
  <c r="C75" i="18" s="1"/>
  <c r="C76" i="18" s="1"/>
  <c r="C77" i="18" s="1"/>
  <c r="C78" i="18" s="1"/>
  <c r="C79" i="18" s="1"/>
  <c r="C80" i="18" s="1"/>
  <c r="C81" i="18" s="1"/>
  <c r="C82" i="18" s="1"/>
  <c r="C83" i="18" s="1"/>
  <c r="C84" i="18" s="1"/>
  <c r="C85" i="18" s="1"/>
  <c r="C86" i="18" s="1"/>
  <c r="C87" i="18" s="1"/>
  <c r="C88" i="18" s="1"/>
  <c r="C89" i="18" s="1"/>
  <c r="C90" i="18" s="1"/>
  <c r="C91" i="18" s="1"/>
  <c r="C92" i="18" s="1"/>
  <c r="C93" i="18" s="1"/>
  <c r="C94" i="18" s="1"/>
  <c r="AD115" i="18"/>
  <c r="AD116" i="18" s="1"/>
  <c r="AD117" i="18" s="1"/>
  <c r="AD118" i="18" s="1"/>
  <c r="AD119" i="18" s="1"/>
  <c r="AD120" i="18" s="1"/>
  <c r="AD121" i="18" s="1"/>
  <c r="AD122" i="18" s="1"/>
  <c r="AD123" i="18" s="1"/>
  <c r="AD124" i="18" s="1"/>
  <c r="AD125" i="18" s="1"/>
  <c r="AD126" i="18" s="1"/>
  <c r="AD127" i="18" s="1"/>
  <c r="AD128" i="18" s="1"/>
  <c r="AD129" i="18" s="1"/>
  <c r="AD130" i="18" s="1"/>
  <c r="AD131" i="18" s="1"/>
  <c r="AD132" i="18" s="1"/>
  <c r="AD133" i="18" s="1"/>
  <c r="AD134" i="18" s="1"/>
  <c r="AD135" i="18" s="1"/>
  <c r="AD136" i="18" s="1"/>
  <c r="AD137" i="18" s="1"/>
  <c r="AD138" i="18" s="1"/>
  <c r="AD139" i="18" s="1"/>
  <c r="AD140" i="18" s="1"/>
  <c r="AD141" i="18" s="1"/>
  <c r="AD142" i="18" s="1"/>
  <c r="AD143" i="18" s="1"/>
  <c r="AD144" i="18" s="1"/>
  <c r="AD145" i="18" s="1"/>
  <c r="AF103" i="18"/>
  <c r="K148" i="18"/>
  <c r="I107" i="18" s="1"/>
  <c r="E107" i="18"/>
  <c r="Y148" i="18"/>
  <c r="W107" i="18" s="1"/>
  <c r="V148" i="18"/>
  <c r="U107" i="18" s="1"/>
  <c r="B115" i="18"/>
  <c r="B116" i="18" s="1"/>
  <c r="B117" i="18" s="1"/>
  <c r="B118" i="18" s="1"/>
  <c r="B119" i="18" s="1"/>
  <c r="B120" i="18" s="1"/>
  <c r="B121" i="18" s="1"/>
  <c r="B122" i="18" s="1"/>
  <c r="B123" i="18" s="1"/>
  <c r="B124" i="18" s="1"/>
  <c r="B125" i="18" s="1"/>
  <c r="B126" i="18" s="1"/>
  <c r="B127" i="18" s="1"/>
  <c r="B128" i="18" s="1"/>
  <c r="B129" i="18" s="1"/>
  <c r="B130" i="18" s="1"/>
  <c r="B131" i="18" s="1"/>
  <c r="B132" i="18" s="1"/>
  <c r="B133" i="18" s="1"/>
  <c r="B134" i="18" s="1"/>
  <c r="B135" i="18" s="1"/>
  <c r="B136" i="18" s="1"/>
  <c r="B137" i="18" s="1"/>
  <c r="B138" i="18" s="1"/>
  <c r="B139" i="18" s="1"/>
  <c r="B140" i="18" s="1"/>
  <c r="B141" i="18" s="1"/>
  <c r="B142" i="18" s="1"/>
  <c r="B143" i="18" s="1"/>
  <c r="B144" i="18" s="1"/>
  <c r="B145" i="18" s="1"/>
  <c r="R103" i="18"/>
  <c r="P115" i="18"/>
  <c r="P116" i="18" s="1"/>
  <c r="P117" i="18" s="1"/>
  <c r="P118" i="18" s="1"/>
  <c r="P119" i="18" s="1"/>
  <c r="P120" i="18" s="1"/>
  <c r="P121" i="18" s="1"/>
  <c r="P122" i="18" s="1"/>
  <c r="P123" i="18" s="1"/>
  <c r="P124" i="18" s="1"/>
  <c r="P125" i="18" s="1"/>
  <c r="P126" i="18" s="1"/>
  <c r="P127" i="18" s="1"/>
  <c r="P128" i="18" s="1"/>
  <c r="P129" i="18" s="1"/>
  <c r="P130" i="18" s="1"/>
  <c r="P131" i="18" s="1"/>
  <c r="P132" i="18" s="1"/>
  <c r="P133" i="18" s="1"/>
  <c r="P134" i="18" s="1"/>
  <c r="P135" i="18" s="1"/>
  <c r="P136" i="18" s="1"/>
  <c r="P137" i="18" s="1"/>
  <c r="P138" i="18" s="1"/>
  <c r="P139" i="18" s="1"/>
  <c r="P140" i="18" s="1"/>
  <c r="P141" i="18" s="1"/>
  <c r="P142" i="18" s="1"/>
  <c r="P143" i="18" s="1"/>
  <c r="P144" i="18" s="1"/>
  <c r="P145" i="18" s="1"/>
  <c r="R54" i="18"/>
  <c r="P32" i="22" l="1"/>
  <c r="AB31" i="22"/>
  <c r="B132" i="22"/>
  <c r="N81" i="22"/>
  <c r="P82" i="22"/>
  <c r="AB82" i="22" s="1"/>
  <c r="B82" i="22"/>
  <c r="AD82" i="22"/>
  <c r="AP82" i="22" s="1"/>
  <c r="AD32" i="22"/>
  <c r="AP31" i="22"/>
  <c r="N33" i="22"/>
  <c r="B34" i="22"/>
  <c r="P131" i="22"/>
  <c r="AB131" i="22" s="1"/>
  <c r="N131" i="22"/>
  <c r="AD131" i="22"/>
  <c r="AP131" i="22" s="1"/>
  <c r="N75" i="21"/>
  <c r="P76" i="21"/>
  <c r="AB76" i="21" s="1"/>
  <c r="AD26" i="21"/>
  <c r="AP25" i="21"/>
  <c r="P26" i="21"/>
  <c r="AB25" i="21"/>
  <c r="B26" i="21"/>
  <c r="N26" i="21" s="1"/>
  <c r="AD125" i="21"/>
  <c r="AP125" i="21" s="1"/>
  <c r="P125" i="21"/>
  <c r="AB125" i="21" s="1"/>
  <c r="AD76" i="21"/>
  <c r="AP76" i="21" s="1"/>
  <c r="B76" i="21"/>
  <c r="B126" i="21"/>
  <c r="N126" i="21" s="1"/>
  <c r="AK107" i="18"/>
  <c r="AI107" i="18"/>
  <c r="P46" i="18"/>
  <c r="AE13" i="18"/>
  <c r="AE14" i="18" s="1"/>
  <c r="AE15" i="18" s="1"/>
  <c r="AE16" i="18" s="1"/>
  <c r="AE17" i="18" s="1"/>
  <c r="AE18" i="18" s="1"/>
  <c r="AE19" i="18" s="1"/>
  <c r="AE20" i="18" s="1"/>
  <c r="AE21" i="18" s="1"/>
  <c r="AE22" i="18" s="1"/>
  <c r="AE23" i="18" s="1"/>
  <c r="AE24" i="18" s="1"/>
  <c r="AE25" i="18" s="1"/>
  <c r="AE26" i="18" s="1"/>
  <c r="AE27" i="18" s="1"/>
  <c r="AE28" i="18" s="1"/>
  <c r="AE29" i="18" s="1"/>
  <c r="AE30" i="18" s="1"/>
  <c r="AE31" i="18" s="1"/>
  <c r="AE32" i="18" s="1"/>
  <c r="AE33" i="18" s="1"/>
  <c r="AE34" i="18" s="1"/>
  <c r="AE35" i="18" s="1"/>
  <c r="AE36" i="18" s="1"/>
  <c r="AE37" i="18" s="1"/>
  <c r="AE38" i="18" s="1"/>
  <c r="AE39" i="18" s="1"/>
  <c r="AE40" i="18" s="1"/>
  <c r="AE41" i="18" s="1"/>
  <c r="AE42" i="18" s="1"/>
  <c r="AE43" i="18" s="1"/>
  <c r="AD13" i="18"/>
  <c r="AD14" i="18" s="1"/>
  <c r="AD15" i="18" s="1"/>
  <c r="AD16" i="18" s="1"/>
  <c r="AD17" i="18" s="1"/>
  <c r="AD18" i="18" s="1"/>
  <c r="AD19" i="18" s="1"/>
  <c r="AD20" i="18" s="1"/>
  <c r="AD21" i="18" s="1"/>
  <c r="AD22" i="18" s="1"/>
  <c r="AD23" i="18" s="1"/>
  <c r="AD24" i="18" s="1"/>
  <c r="AD25" i="18" s="1"/>
  <c r="AD26" i="18" s="1"/>
  <c r="AD27" i="18" s="1"/>
  <c r="AD28" i="18" s="1"/>
  <c r="AD29" i="18" s="1"/>
  <c r="AD30" i="18" s="1"/>
  <c r="AD31" i="18" s="1"/>
  <c r="AD32" i="18" s="1"/>
  <c r="AD33" i="18" s="1"/>
  <c r="AD34" i="18" s="1"/>
  <c r="AD35" i="18" s="1"/>
  <c r="AD36" i="18" s="1"/>
  <c r="AD37" i="18" s="1"/>
  <c r="AD38" i="18" s="1"/>
  <c r="AD39" i="18" s="1"/>
  <c r="AD40" i="18" s="1"/>
  <c r="AD41" i="18" s="1"/>
  <c r="AD42" i="18" s="1"/>
  <c r="AD43" i="18" s="1"/>
  <c r="AF1" i="18"/>
  <c r="R52" i="18"/>
  <c r="Q64" i="18"/>
  <c r="Q65" i="18" s="1"/>
  <c r="Q66" i="18" s="1"/>
  <c r="Q67" i="18" s="1"/>
  <c r="Q68" i="18" s="1"/>
  <c r="Q69" i="18" s="1"/>
  <c r="Q70" i="18" s="1"/>
  <c r="Q71" i="18" s="1"/>
  <c r="Q72" i="18" s="1"/>
  <c r="Q73" i="18" s="1"/>
  <c r="Q74" i="18" s="1"/>
  <c r="Q75" i="18" s="1"/>
  <c r="Q76" i="18" s="1"/>
  <c r="Q77" i="18" s="1"/>
  <c r="Q78" i="18" s="1"/>
  <c r="Q79" i="18" s="1"/>
  <c r="Q80" i="18" s="1"/>
  <c r="Q81" i="18" s="1"/>
  <c r="Q82" i="18" s="1"/>
  <c r="Q83" i="18" s="1"/>
  <c r="Q84" i="18" s="1"/>
  <c r="Q85" i="18" s="1"/>
  <c r="Q86" i="18" s="1"/>
  <c r="Q87" i="18" s="1"/>
  <c r="Q88" i="18" s="1"/>
  <c r="Q89" i="18" s="1"/>
  <c r="Q90" i="18" s="1"/>
  <c r="Q91" i="18" s="1"/>
  <c r="Q92" i="18" s="1"/>
  <c r="Q93" i="18" s="1"/>
  <c r="Q94" i="18" s="1"/>
  <c r="P64" i="18"/>
  <c r="P65" i="18" s="1"/>
  <c r="P66" i="18" s="1"/>
  <c r="P67" i="18" s="1"/>
  <c r="P68" i="18" s="1"/>
  <c r="P69" i="18" s="1"/>
  <c r="P70" i="18" s="1"/>
  <c r="P71" i="18" s="1"/>
  <c r="P72" i="18" s="1"/>
  <c r="P73" i="18" s="1"/>
  <c r="P74" i="18" s="1"/>
  <c r="P75" i="18" s="1"/>
  <c r="P76" i="18" s="1"/>
  <c r="P77" i="18" s="1"/>
  <c r="P78" i="18" s="1"/>
  <c r="P79" i="18" s="1"/>
  <c r="P80" i="18" s="1"/>
  <c r="P81" i="18" s="1"/>
  <c r="P82" i="18" s="1"/>
  <c r="P83" i="18" s="1"/>
  <c r="P84" i="18" s="1"/>
  <c r="P85" i="18" s="1"/>
  <c r="P86" i="18" s="1"/>
  <c r="P87" i="18" s="1"/>
  <c r="P88" i="18" s="1"/>
  <c r="P89" i="18" s="1"/>
  <c r="P90" i="18" s="1"/>
  <c r="P91" i="18" s="1"/>
  <c r="P92" i="18" s="1"/>
  <c r="P93" i="18" s="1"/>
  <c r="P94" i="18" s="1"/>
  <c r="K97" i="18"/>
  <c r="J56" i="18" s="1"/>
  <c r="E56" i="18"/>
  <c r="AM46" i="18"/>
  <c r="AK5" i="18" s="1"/>
  <c r="K46" i="18"/>
  <c r="I5" i="18" s="1"/>
  <c r="E5" i="18"/>
  <c r="S5" i="18"/>
  <c r="Y46" i="18"/>
  <c r="W5" i="18" s="1"/>
  <c r="AD33" i="22" l="1"/>
  <c r="AP32" i="22"/>
  <c r="B133" i="22"/>
  <c r="P83" i="22"/>
  <c r="AB83" i="22" s="1"/>
  <c r="N82" i="22"/>
  <c r="B83" i="22"/>
  <c r="AD83" i="22"/>
  <c r="AP83" i="22" s="1"/>
  <c r="N34" i="22"/>
  <c r="B35" i="22"/>
  <c r="P132" i="22"/>
  <c r="AB132" i="22" s="1"/>
  <c r="N132" i="22"/>
  <c r="AD132" i="22"/>
  <c r="AP132" i="22" s="1"/>
  <c r="P33" i="22"/>
  <c r="AB32" i="22"/>
  <c r="N76" i="21"/>
  <c r="P77" i="21"/>
  <c r="P27" i="21"/>
  <c r="AB26" i="21"/>
  <c r="AD27" i="21"/>
  <c r="AP26" i="21"/>
  <c r="B27" i="21"/>
  <c r="N27" i="21" s="1"/>
  <c r="AD77" i="21"/>
  <c r="AP77" i="21" s="1"/>
  <c r="B77" i="21"/>
  <c r="B127" i="21"/>
  <c r="N127" i="21" s="1"/>
  <c r="AB77" i="21"/>
  <c r="P126" i="21"/>
  <c r="AB126" i="21" s="1"/>
  <c r="AD126" i="21"/>
  <c r="AP126" i="21" s="1"/>
  <c r="P34" i="22" l="1"/>
  <c r="AB33" i="22"/>
  <c r="AD133" i="22"/>
  <c r="AP133" i="22" s="1"/>
  <c r="P133" i="22"/>
  <c r="AB133" i="22" s="1"/>
  <c r="N133" i="22"/>
  <c r="N83" i="22"/>
  <c r="B134" i="22"/>
  <c r="P84" i="22"/>
  <c r="AB84" i="22" s="1"/>
  <c r="B84" i="22"/>
  <c r="AD84" i="22"/>
  <c r="AP84" i="22" s="1"/>
  <c r="N35" i="22"/>
  <c r="B36" i="22"/>
  <c r="AD34" i="22"/>
  <c r="AP33" i="22"/>
  <c r="N77" i="21"/>
  <c r="P78" i="21"/>
  <c r="AB78" i="21" s="1"/>
  <c r="AD28" i="21"/>
  <c r="AP27" i="21"/>
  <c r="P28" i="21"/>
  <c r="AB27" i="21"/>
  <c r="B28" i="21"/>
  <c r="B128" i="21"/>
  <c r="N128" i="21" s="1"/>
  <c r="AD78" i="21"/>
  <c r="AP78" i="21" s="1"/>
  <c r="B78" i="21"/>
  <c r="P127" i="21"/>
  <c r="AB127" i="21" s="1"/>
  <c r="AD127" i="21"/>
  <c r="AP127" i="21" s="1"/>
  <c r="P134" i="22" l="1"/>
  <c r="AB134" i="22" s="1"/>
  <c r="N134" i="22"/>
  <c r="AD134" i="22"/>
  <c r="AP134" i="22" s="1"/>
  <c r="AP34" i="22"/>
  <c r="AD35" i="22"/>
  <c r="B37" i="22"/>
  <c r="N36" i="22"/>
  <c r="B135" i="22"/>
  <c r="AD85" i="22"/>
  <c r="AP85" i="22" s="1"/>
  <c r="B85" i="22"/>
  <c r="N84" i="22"/>
  <c r="P85" i="22"/>
  <c r="AB85" i="22" s="1"/>
  <c r="P35" i="22"/>
  <c r="AB34" i="22"/>
  <c r="N78" i="21"/>
  <c r="P79" i="21"/>
  <c r="AB79" i="21" s="1"/>
  <c r="P29" i="21"/>
  <c r="AB28" i="21"/>
  <c r="AD29" i="21"/>
  <c r="AP28" i="21"/>
  <c r="B29" i="21"/>
  <c r="N28" i="21"/>
  <c r="AD79" i="21"/>
  <c r="AP79" i="21" s="1"/>
  <c r="B79" i="21"/>
  <c r="B129" i="21"/>
  <c r="N129" i="21" s="1"/>
  <c r="AD128" i="21"/>
  <c r="AP128" i="21" s="1"/>
  <c r="P128" i="21"/>
  <c r="AB128" i="21" s="1"/>
  <c r="AD135" i="22" l="1"/>
  <c r="AP135" i="22" s="1"/>
  <c r="P135" i="22"/>
  <c r="AB135" i="22" s="1"/>
  <c r="N135" i="22"/>
  <c r="N37" i="22"/>
  <c r="B38" i="22"/>
  <c r="AP35" i="22"/>
  <c r="AD36" i="22"/>
  <c r="P36" i="22"/>
  <c r="AB35" i="22"/>
  <c r="B136" i="22"/>
  <c r="P86" i="22"/>
  <c r="AB86" i="22" s="1"/>
  <c r="AD86" i="22"/>
  <c r="AP86" i="22" s="1"/>
  <c r="B86" i="22"/>
  <c r="N85" i="22"/>
  <c r="N79" i="21"/>
  <c r="P80" i="21"/>
  <c r="AB80" i="21" s="1"/>
  <c r="AD30" i="21"/>
  <c r="AP29" i="21"/>
  <c r="P30" i="21"/>
  <c r="AB29" i="21"/>
  <c r="B30" i="21"/>
  <c r="N29" i="21"/>
  <c r="P129" i="21"/>
  <c r="AB129" i="21" s="1"/>
  <c r="AD129" i="21"/>
  <c r="AP129" i="21" s="1"/>
  <c r="B130" i="21"/>
  <c r="N130" i="21" s="1"/>
  <c r="B80" i="21"/>
  <c r="AD80" i="21"/>
  <c r="AP80" i="21" s="1"/>
  <c r="AB36" i="22" l="1"/>
  <c r="P37" i="22"/>
  <c r="AD37" i="22"/>
  <c r="AP36" i="22"/>
  <c r="B137" i="22"/>
  <c r="N86" i="22"/>
  <c r="P87" i="22"/>
  <c r="AB87" i="22" s="1"/>
  <c r="AD87" i="22"/>
  <c r="AP87" i="22" s="1"/>
  <c r="B87" i="22"/>
  <c r="B39" i="22"/>
  <c r="N38" i="22"/>
  <c r="AD136" i="22"/>
  <c r="AP136" i="22" s="1"/>
  <c r="P136" i="22"/>
  <c r="AB136" i="22" s="1"/>
  <c r="N136" i="22"/>
  <c r="N80" i="21"/>
  <c r="P81" i="21"/>
  <c r="AB81" i="21" s="1"/>
  <c r="P31" i="21"/>
  <c r="AB30" i="21"/>
  <c r="AD31" i="21"/>
  <c r="AP30" i="21"/>
  <c r="B31" i="21"/>
  <c r="N30" i="21"/>
  <c r="B81" i="21"/>
  <c r="AD81" i="21"/>
  <c r="AP81" i="21" s="1"/>
  <c r="B131" i="21"/>
  <c r="N131" i="21" s="1"/>
  <c r="AD130" i="21"/>
  <c r="AP130" i="21" s="1"/>
  <c r="P130" i="21"/>
  <c r="AB130" i="21" s="1"/>
  <c r="P88" i="22" l="1"/>
  <c r="AB88" i="22" s="1"/>
  <c r="B138" i="22"/>
  <c r="B88" i="22"/>
  <c r="AD88" i="22"/>
  <c r="AP88" i="22" s="1"/>
  <c r="N87" i="22"/>
  <c r="N137" i="22"/>
  <c r="AD137" i="22"/>
  <c r="AP137" i="22" s="1"/>
  <c r="P137" i="22"/>
  <c r="AB137" i="22" s="1"/>
  <c r="AD38" i="22"/>
  <c r="AP37" i="22"/>
  <c r="B40" i="22"/>
  <c r="N39" i="22"/>
  <c r="P38" i="22"/>
  <c r="AB37" i="22"/>
  <c r="N81" i="21"/>
  <c r="P82" i="21"/>
  <c r="AB82" i="21" s="1"/>
  <c r="AD32" i="21"/>
  <c r="AP31" i="21"/>
  <c r="P32" i="21"/>
  <c r="AB31" i="21"/>
  <c r="B32" i="21"/>
  <c r="N31" i="21"/>
  <c r="P131" i="21"/>
  <c r="AB131" i="21" s="1"/>
  <c r="AD131" i="21"/>
  <c r="AP131" i="21" s="1"/>
  <c r="B132" i="21"/>
  <c r="N132" i="21" s="1"/>
  <c r="AD82" i="21"/>
  <c r="AP82" i="21" s="1"/>
  <c r="B82" i="21"/>
  <c r="P39" i="22" l="1"/>
  <c r="AB38" i="22"/>
  <c r="AD89" i="22"/>
  <c r="AP89" i="22" s="1"/>
  <c r="B89" i="22"/>
  <c r="N88" i="22"/>
  <c r="B139" i="22"/>
  <c r="P89" i="22"/>
  <c r="AB89" i="22" s="1"/>
  <c r="N40" i="22"/>
  <c r="B41" i="22"/>
  <c r="P138" i="22"/>
  <c r="AB138" i="22" s="1"/>
  <c r="N138" i="22"/>
  <c r="AD138" i="22"/>
  <c r="AP138" i="22" s="1"/>
  <c r="AP38" i="22"/>
  <c r="AD39" i="22"/>
  <c r="N82" i="21"/>
  <c r="P83" i="21"/>
  <c r="AB83" i="21" s="1"/>
  <c r="P33" i="21"/>
  <c r="AB32" i="21"/>
  <c r="AD33" i="21"/>
  <c r="AP32" i="21"/>
  <c r="B33" i="21"/>
  <c r="N32" i="21"/>
  <c r="AD83" i="21"/>
  <c r="AP83" i="21" s="1"/>
  <c r="B83" i="21"/>
  <c r="B133" i="21"/>
  <c r="N133" i="21" s="1"/>
  <c r="AD132" i="21"/>
  <c r="AP132" i="21" s="1"/>
  <c r="P132" i="21"/>
  <c r="AB132" i="21" s="1"/>
  <c r="AP39" i="22" l="1"/>
  <c r="AD40" i="22"/>
  <c r="P139" i="22"/>
  <c r="AB139" i="22" s="1"/>
  <c r="N139" i="22"/>
  <c r="AD139" i="22"/>
  <c r="AP139" i="22" s="1"/>
  <c r="P90" i="22"/>
  <c r="AB90" i="22" s="1"/>
  <c r="AD90" i="22"/>
  <c r="AP90" i="22" s="1"/>
  <c r="B90" i="22"/>
  <c r="B140" i="22"/>
  <c r="N89" i="22"/>
  <c r="B42" i="22"/>
  <c r="N41" i="22"/>
  <c r="AB39" i="22"/>
  <c r="P40" i="22"/>
  <c r="N83" i="21"/>
  <c r="P84" i="21"/>
  <c r="AB84" i="21" s="1"/>
  <c r="AD34" i="21"/>
  <c r="AP33" i="21"/>
  <c r="P34" i="21"/>
  <c r="AB33" i="21"/>
  <c r="B34" i="21"/>
  <c r="N33" i="21"/>
  <c r="AD133" i="21"/>
  <c r="AP133" i="21" s="1"/>
  <c r="P133" i="21"/>
  <c r="AB133" i="21" s="1"/>
  <c r="B134" i="21"/>
  <c r="N134" i="21" s="1"/>
  <c r="B84" i="21"/>
  <c r="AD84" i="21"/>
  <c r="AP84" i="21" s="1"/>
  <c r="P41" i="22" l="1"/>
  <c r="AB40" i="22"/>
  <c r="B141" i="22"/>
  <c r="N90" i="22"/>
  <c r="P91" i="22"/>
  <c r="AB91" i="22" s="1"/>
  <c r="B91" i="22"/>
  <c r="AD91" i="22"/>
  <c r="AP91" i="22" s="1"/>
  <c r="B43" i="22"/>
  <c r="N43" i="22" s="1"/>
  <c r="K46" i="22" s="1"/>
  <c r="I5" i="22" s="1"/>
  <c r="N42" i="22"/>
  <c r="AD41" i="22"/>
  <c r="AP40" i="22"/>
  <c r="P140" i="22"/>
  <c r="AB140" i="22" s="1"/>
  <c r="N140" i="22"/>
  <c r="AD140" i="22"/>
  <c r="AP140" i="22" s="1"/>
  <c r="N84" i="21"/>
  <c r="P85" i="21"/>
  <c r="AB85" i="21" s="1"/>
  <c r="AD35" i="21"/>
  <c r="AP34" i="21"/>
  <c r="P35" i="21"/>
  <c r="AB34" i="21"/>
  <c r="B35" i="21"/>
  <c r="N34" i="21"/>
  <c r="B135" i="21"/>
  <c r="N135" i="21" s="1"/>
  <c r="AD85" i="21"/>
  <c r="AP85" i="21" s="1"/>
  <c r="B85" i="21"/>
  <c r="AD134" i="21"/>
  <c r="AP134" i="21" s="1"/>
  <c r="P134" i="21"/>
  <c r="AB134" i="21" s="1"/>
  <c r="AD92" i="22" l="1"/>
  <c r="AP92" i="22" s="1"/>
  <c r="B92" i="22"/>
  <c r="B142" i="22"/>
  <c r="P92" i="22"/>
  <c r="AB92" i="22" s="1"/>
  <c r="N91" i="22"/>
  <c r="N141" i="22"/>
  <c r="AD141" i="22"/>
  <c r="AP141" i="22" s="1"/>
  <c r="P141" i="22"/>
  <c r="AB141" i="22" s="1"/>
  <c r="AD42" i="22"/>
  <c r="AP41" i="22"/>
  <c r="AB41" i="22"/>
  <c r="P42" i="22"/>
  <c r="N85" i="21"/>
  <c r="P86" i="21"/>
  <c r="AB86" i="21" s="1"/>
  <c r="P36" i="21"/>
  <c r="AB35" i="21"/>
  <c r="AD36" i="21"/>
  <c r="AP35" i="21"/>
  <c r="B36" i="21"/>
  <c r="N36" i="21" s="1"/>
  <c r="N35" i="21"/>
  <c r="B136" i="21"/>
  <c r="N136" i="21" s="1"/>
  <c r="B86" i="21"/>
  <c r="AD86" i="21"/>
  <c r="AP86" i="21" s="1"/>
  <c r="P135" i="21"/>
  <c r="AB135" i="21" s="1"/>
  <c r="AD135" i="21"/>
  <c r="AP135" i="21" s="1"/>
  <c r="P142" i="22" l="1"/>
  <c r="AB142" i="22" s="1"/>
  <c r="N142" i="22"/>
  <c r="AD142" i="22"/>
  <c r="AP142" i="22" s="1"/>
  <c r="P43" i="22"/>
  <c r="AB43" i="22" s="1"/>
  <c r="AB42" i="22"/>
  <c r="B143" i="22"/>
  <c r="P93" i="22"/>
  <c r="AB93" i="22" s="1"/>
  <c r="B93" i="22"/>
  <c r="N92" i="22"/>
  <c r="AD93" i="22"/>
  <c r="AP93" i="22" s="1"/>
  <c r="AP42" i="22"/>
  <c r="AD43" i="22"/>
  <c r="AP43" i="22" s="1"/>
  <c r="N86" i="21"/>
  <c r="P87" i="21"/>
  <c r="AB87" i="21" s="1"/>
  <c r="P37" i="21"/>
  <c r="AB36" i="21"/>
  <c r="AD37" i="21"/>
  <c r="AP36" i="21"/>
  <c r="B37" i="21"/>
  <c r="N37" i="21" s="1"/>
  <c r="AD136" i="21"/>
  <c r="AP136" i="21" s="1"/>
  <c r="P136" i="21"/>
  <c r="AB136" i="21" s="1"/>
  <c r="AD87" i="21"/>
  <c r="AP87" i="21" s="1"/>
  <c r="B137" i="21"/>
  <c r="N137" i="21" s="1"/>
  <c r="B87" i="21"/>
  <c r="P143" i="22" l="1"/>
  <c r="AB143" i="22" s="1"/>
  <c r="N143" i="22"/>
  <c r="AD143" i="22"/>
  <c r="AP143" i="22" s="1"/>
  <c r="B144" i="22"/>
  <c r="P94" i="22"/>
  <c r="AB94" i="22" s="1"/>
  <c r="Y97" i="22" s="1"/>
  <c r="X56" i="22" s="1"/>
  <c r="N93" i="22"/>
  <c r="B94" i="22"/>
  <c r="AD94" i="22"/>
  <c r="AP94" i="22" s="1"/>
  <c r="AM97" i="22" s="1"/>
  <c r="AL56" i="22" s="1"/>
  <c r="N87" i="21"/>
  <c r="P88" i="21"/>
  <c r="AB88" i="21" s="1"/>
  <c r="AD38" i="21"/>
  <c r="AP37" i="21"/>
  <c r="P38" i="21"/>
  <c r="AB37" i="21"/>
  <c r="B38" i="21"/>
  <c r="N38" i="21" s="1"/>
  <c r="B138" i="21"/>
  <c r="N138" i="21" s="1"/>
  <c r="B88" i="21"/>
  <c r="AD88" i="21"/>
  <c r="AP88" i="21" s="1"/>
  <c r="P137" i="21"/>
  <c r="AB137" i="21" s="1"/>
  <c r="AD137" i="21"/>
  <c r="AP137" i="21" s="1"/>
  <c r="B145" i="22" l="1"/>
  <c r="N94" i="22"/>
  <c r="K97" i="22" s="1"/>
  <c r="J56" i="22" s="1"/>
  <c r="P144" i="22"/>
  <c r="AB144" i="22" s="1"/>
  <c r="N144" i="22"/>
  <c r="AD144" i="22"/>
  <c r="AP144" i="22" s="1"/>
  <c r="N88" i="21"/>
  <c r="P89" i="21"/>
  <c r="AB89" i="21" s="1"/>
  <c r="AD39" i="21"/>
  <c r="AP39" i="21" s="1"/>
  <c r="AP38" i="21"/>
  <c r="P39" i="21"/>
  <c r="AB38" i="21"/>
  <c r="B39" i="21"/>
  <c r="N39" i="21" s="1"/>
  <c r="AD138" i="21"/>
  <c r="AP138" i="21" s="1"/>
  <c r="P138" i="21"/>
  <c r="AB138" i="21" s="1"/>
  <c r="AD89" i="21"/>
  <c r="AP89" i="21" s="1"/>
  <c r="B89" i="21"/>
  <c r="B139" i="21"/>
  <c r="N139" i="21" s="1"/>
  <c r="AD145" i="22" l="1"/>
  <c r="AP145" i="22" s="1"/>
  <c r="AM148" i="22" s="1"/>
  <c r="P145" i="22"/>
  <c r="AB145" i="22" s="1"/>
  <c r="N145" i="22"/>
  <c r="N89" i="21"/>
  <c r="P90" i="21"/>
  <c r="AB90" i="21" s="1"/>
  <c r="AD40" i="21"/>
  <c r="AP40" i="21" s="1"/>
  <c r="P40" i="21"/>
  <c r="AB40" i="21" s="1"/>
  <c r="AB39" i="21"/>
  <c r="B40" i="21"/>
  <c r="N40" i="21" s="1"/>
  <c r="AD90" i="21"/>
  <c r="AP90" i="21" s="1"/>
  <c r="B90" i="21"/>
  <c r="N90" i="21" s="1"/>
  <c r="B140" i="21"/>
  <c r="N140" i="21" s="1"/>
  <c r="P139" i="21"/>
  <c r="AB139" i="21" s="1"/>
  <c r="AD139" i="21"/>
  <c r="AP139" i="21" s="1"/>
  <c r="P91" i="21" l="1"/>
  <c r="AB91" i="21" s="1"/>
  <c r="P41" i="21"/>
  <c r="AB41" i="21" s="1"/>
  <c r="AD41" i="21"/>
  <c r="AP41" i="21" s="1"/>
  <c r="B41" i="21"/>
  <c r="N41" i="21" s="1"/>
  <c r="AD140" i="21"/>
  <c r="AP140" i="21" s="1"/>
  <c r="P140" i="21"/>
  <c r="AB140" i="21" s="1"/>
  <c r="B141" i="21"/>
  <c r="N141" i="21" s="1"/>
  <c r="AD91" i="21"/>
  <c r="AP91" i="21" s="1"/>
  <c r="B91" i="21"/>
  <c r="N91" i="21" s="1"/>
  <c r="P92" i="21" l="1"/>
  <c r="AB92" i="21" s="1"/>
  <c r="P42" i="21"/>
  <c r="AB42" i="21" s="1"/>
  <c r="AD42" i="21"/>
  <c r="AP42" i="21" s="1"/>
  <c r="B42" i="21"/>
  <c r="N42" i="21" s="1"/>
  <c r="AD92" i="21"/>
  <c r="AP92" i="21" s="1"/>
  <c r="B92" i="21"/>
  <c r="N92" i="21" s="1"/>
  <c r="B142" i="21"/>
  <c r="N142" i="21" s="1"/>
  <c r="AD141" i="21"/>
  <c r="AP141" i="21" s="1"/>
  <c r="P141" i="21"/>
  <c r="AB141" i="21" s="1"/>
  <c r="P93" i="21" l="1"/>
  <c r="AB93" i="21" s="1"/>
  <c r="P43" i="21"/>
  <c r="AB43" i="21" s="1"/>
  <c r="AB44" i="21" s="1"/>
  <c r="AD43" i="21"/>
  <c r="AP43" i="21" s="1"/>
  <c r="AK5" i="21" s="1"/>
  <c r="B43" i="21"/>
  <c r="N43" i="21" s="1"/>
  <c r="P142" i="21"/>
  <c r="AB142" i="21" s="1"/>
  <c r="AD142" i="21"/>
  <c r="AP142" i="21" s="1"/>
  <c r="B143" i="21"/>
  <c r="N143" i="21" s="1"/>
  <c r="AD93" i="21"/>
  <c r="AP93" i="21" s="1"/>
  <c r="B93" i="21"/>
  <c r="N93" i="21" s="1"/>
  <c r="Y46" i="21" l="1"/>
  <c r="W5" i="21"/>
  <c r="K46" i="21"/>
  <c r="I5" i="21" s="1"/>
  <c r="P94" i="21"/>
  <c r="AB94" i="21" s="1"/>
  <c r="AD94" i="21"/>
  <c r="AP94" i="21" s="1"/>
  <c r="AM97" i="21" s="1"/>
  <c r="AL56" i="21" s="1"/>
  <c r="B94" i="21"/>
  <c r="N94" i="21" s="1"/>
  <c r="B144" i="21"/>
  <c r="N144" i="21" s="1"/>
  <c r="AD143" i="21"/>
  <c r="AP143" i="21" s="1"/>
  <c r="P143" i="21"/>
  <c r="AB143" i="21" s="1"/>
  <c r="B21" i="2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K97" i="21" l="1"/>
  <c r="J56" i="21" s="1"/>
  <c r="Y97" i="21"/>
  <c r="X56" i="21" s="1"/>
  <c r="B145" i="21"/>
  <c r="N145" i="21" s="1"/>
  <c r="I107" i="21" s="1"/>
  <c r="P144" i="21"/>
  <c r="AB144" i="21" s="1"/>
  <c r="AD144" i="21"/>
  <c r="AP144" i="21" s="1"/>
  <c r="P145" i="21" l="1"/>
  <c r="AB145" i="21" s="1"/>
  <c r="W107" i="21" s="1"/>
  <c r="AD145" i="21"/>
  <c r="AP145" i="21" s="1"/>
  <c r="AM148" i="21" s="1"/>
  <c r="S5" i="2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Cathy</author>
  </authors>
  <commentList>
    <comment ref="B1" authorId="0" shapeId="0" xr:uid="{00000000-0006-0000-0400-000001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D3" authorId="0" shapeId="0" xr:uid="{00000000-0006-0000-0400-000004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5" authorId="0" shapeId="0" xr:uid="{00000000-0006-0000-0400-000007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depannage secanim</t>
        </r>
      </text>
    </comment>
    <comment ref="H44" authorId="0" shapeId="0" xr:uid="{00000000-0006-0000-0400-000008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V44" authorId="0" shapeId="0" xr:uid="{00000000-0006-0000-0400-000009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AJ44" authorId="0" shapeId="0" xr:uid="{00000000-0006-0000-0400-00000A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C52" authorId="0" shapeId="0" xr:uid="{00000000-0006-0000-0400-00000B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D54" authorId="0" shapeId="0" xr:uid="{00000000-0006-0000-0400-00000E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95" authorId="0" shapeId="0" xr:uid="{00000000-0006-0000-0400-000011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V95" authorId="0" shapeId="0" xr:uid="{00000000-0006-0000-0400-000012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AJ95" authorId="0" shapeId="0" xr:uid="{00000000-0006-0000-0400-000013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AF105" authorId="0" shapeId="0" xr:uid="{00000000-0006-0000-0400-000019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46" authorId="0" shapeId="0" xr:uid="{00000000-0006-0000-0400-00001A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V146" authorId="0" shapeId="0" xr:uid="{00000000-0006-0000-0400-00001B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AJ146" authorId="0" shapeId="0" xr:uid="{00000000-0006-0000-0400-00001C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Cathy</author>
  </authors>
  <commentList>
    <comment ref="C1" authorId="0" shapeId="0" xr:uid="{00000000-0006-0000-0A00-000001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Q1" authorId="0" shapeId="0" xr:uid="{00000000-0006-0000-0A00-000002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AE1" authorId="0" shapeId="0" xr:uid="{00000000-0006-0000-0A00-000003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D3" authorId="0" shapeId="0" xr:uid="{00000000-0006-0000-0A00-000004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3" authorId="0" shapeId="0" xr:uid="{00000000-0006-0000-0A00-000005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3" authorId="0" shapeId="0" xr:uid="{00000000-0006-0000-0A00-000006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44" authorId="0" shapeId="0" xr:uid="{00000000-0006-0000-0A00-000007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V44" authorId="0" shapeId="0" xr:uid="{00000000-0006-0000-0A00-000008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AJ44" authorId="0" shapeId="0" xr:uid="{00000000-0006-0000-0A00-000009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C52" authorId="0" shapeId="0" xr:uid="{00000000-0006-0000-0A00-00000A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Q52" authorId="0" shapeId="0" xr:uid="{00000000-0006-0000-0A00-00000B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AE52" authorId="0" shapeId="0" xr:uid="{00000000-0006-0000-0A00-00000C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D54" authorId="0" shapeId="0" xr:uid="{00000000-0006-0000-0A00-00000D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54" authorId="0" shapeId="0" xr:uid="{00000000-0006-0000-0A00-00000E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54" authorId="0" shapeId="0" xr:uid="{00000000-0006-0000-0A00-00000F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95" authorId="0" shapeId="0" xr:uid="{00000000-0006-0000-0A00-000010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V95" authorId="0" shapeId="0" xr:uid="{00000000-0006-0000-0A00-000011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AJ95" authorId="0" shapeId="0" xr:uid="{00000000-0006-0000-0A00-000012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C103" authorId="0" shapeId="0" xr:uid="{00000000-0006-0000-0A00-000013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Q103" authorId="0" shapeId="0" xr:uid="{00000000-0006-0000-0A00-000014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AE103" authorId="0" shapeId="0" xr:uid="{00000000-0006-0000-0A00-000015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D105" authorId="0" shapeId="0" xr:uid="{00000000-0006-0000-0A00-000016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R105" authorId="0" shapeId="0" xr:uid="{00000000-0006-0000-0A00-000017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F105" authorId="0" shapeId="0" xr:uid="{00000000-0006-0000-0A00-000018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46" authorId="0" shapeId="0" xr:uid="{00000000-0006-0000-0A00-000019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V146" authorId="0" shapeId="0" xr:uid="{00000000-0006-0000-0A00-00001A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AJ146" authorId="0" shapeId="0" xr:uid="{00000000-0006-0000-0A00-00001B000000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Cathy</author>
  </authors>
  <commentList>
    <comment ref="B1" authorId="0" shapeId="0" xr:uid="{4FFFDD30-942A-4CD0-B552-217B5BA4CFD6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D3" authorId="0" shapeId="0" xr:uid="{88F93B38-9216-48FF-A85C-227E902D715E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15" authorId="0" shapeId="0" xr:uid="{B38A75BA-49F2-4BEA-BB29-EF875055BB01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depannage secanim</t>
        </r>
      </text>
    </comment>
    <comment ref="H44" authorId="0" shapeId="0" xr:uid="{B82CE1C3-D42F-4F6F-A014-47B3EB74CA74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V44" authorId="0" shapeId="0" xr:uid="{16571652-9107-4A8A-BCF7-C57ADCA3C4AD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AJ44" authorId="0" shapeId="0" xr:uid="{3A74C607-1DC1-48A2-A846-1C3A858A137E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C52" authorId="0" shapeId="0" xr:uid="{ADDE3EF2-F848-4C3B-BDD4-4B6C7D7C4627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D54" authorId="0" shapeId="0" xr:uid="{1FE12A67-585C-401B-8ACD-C0AFD5D7E15C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95" authorId="0" shapeId="0" xr:uid="{2319C38F-D74C-467D-BB1F-FC041823FF68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V95" authorId="0" shapeId="0" xr:uid="{F1FF26DA-026A-4045-9347-10082E98F786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AJ95" authorId="0" shapeId="0" xr:uid="{B5F7E6CF-5E78-4E8F-B5C6-696BB29EED3C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AF105" authorId="0" shapeId="0" xr:uid="{EDF95EDA-E483-42E3-A96D-EF732C14E88D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146" authorId="0" shapeId="0" xr:uid="{6ACB2714-833D-415D-A93B-82D305F354D8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V146" authorId="0" shapeId="0" xr:uid="{98679EBE-B6BF-4210-AE76-8CAEBD1CA5FC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  <comment ref="AJ146" authorId="0" shapeId="0" xr:uid="{4BFE00CE-71D8-4198-9529-EF6BDF81AD65}">
      <text>
        <r>
          <rPr>
            <b/>
            <sz val="9"/>
            <color indexed="81"/>
            <rFont val="Tahoma"/>
            <family val="2"/>
          </rPr>
          <t>Cathy:</t>
        </r>
        <r>
          <rPr>
            <sz val="9"/>
            <color indexed="81"/>
            <rFont val="Tahoma"/>
            <family val="2"/>
          </rPr>
          <t xml:space="preserve">
formule</t>
        </r>
      </text>
    </comment>
  </commentList>
</comments>
</file>

<file path=xl/sharedStrings.xml><?xml version="1.0" encoding="utf-8"?>
<sst xmlns="http://schemas.openxmlformats.org/spreadsheetml/2006/main" count="1204" uniqueCount="87">
  <si>
    <t>MATIN</t>
  </si>
  <si>
    <t>APRES MIDI</t>
  </si>
  <si>
    <t>Arrivée Matin</t>
  </si>
  <si>
    <t>Départ Matin</t>
  </si>
  <si>
    <t>Arrivée AM</t>
  </si>
  <si>
    <t xml:space="preserve">Contrat </t>
  </si>
  <si>
    <t>Compteur +</t>
  </si>
  <si>
    <t>Compteur -</t>
  </si>
  <si>
    <t>Départ AM</t>
  </si>
  <si>
    <t>Heures au-delà de 169 h</t>
  </si>
  <si>
    <t>Pâques</t>
  </si>
  <si>
    <t>FEVRIER</t>
  </si>
  <si>
    <t>MARS</t>
  </si>
  <si>
    <t>AVRIL</t>
  </si>
  <si>
    <t>MAI</t>
  </si>
  <si>
    <t>JUIN</t>
  </si>
  <si>
    <t>JUILLET</t>
  </si>
  <si>
    <t>AOÛT</t>
  </si>
  <si>
    <t>OCTOBRE</t>
  </si>
  <si>
    <t>NOVEMBRE</t>
  </si>
  <si>
    <t>DÉCEMBRE</t>
  </si>
  <si>
    <t>Lundi de Pâques</t>
  </si>
  <si>
    <t>Pentecôte</t>
  </si>
  <si>
    <t>Fête Nationale</t>
  </si>
  <si>
    <t>Noël</t>
  </si>
  <si>
    <t>JANVIER</t>
  </si>
  <si>
    <t>SEPTEMBRE</t>
  </si>
  <si>
    <t>Lundi de Pentecôte</t>
  </si>
  <si>
    <t>Toussaint</t>
  </si>
  <si>
    <t>Ascencion</t>
  </si>
  <si>
    <t>Armistice 1918</t>
  </si>
  <si>
    <t>Total Heures Travaillées</t>
  </si>
  <si>
    <t>TOTAL Heures</t>
  </si>
  <si>
    <t>Nbre Heures Récup</t>
  </si>
  <si>
    <t>Abs Injust.</t>
  </si>
  <si>
    <t>Congés</t>
  </si>
  <si>
    <t>Congés Pris</t>
  </si>
  <si>
    <t>Pris</t>
  </si>
  <si>
    <t>Acquis</t>
  </si>
  <si>
    <t>Solde</t>
  </si>
  <si>
    <t>Guedon Patrice</t>
  </si>
  <si>
    <t>Maladie</t>
  </si>
  <si>
    <t>Du</t>
  </si>
  <si>
    <t>Au</t>
  </si>
  <si>
    <t>AT</t>
  </si>
  <si>
    <t>Abs injust.</t>
  </si>
  <si>
    <t>Maladie AT</t>
  </si>
  <si>
    <t>H au-delà de 169H</t>
  </si>
  <si>
    <t>Heures Récup</t>
  </si>
  <si>
    <t>Commentaires</t>
  </si>
  <si>
    <t>Signature salarié</t>
  </si>
  <si>
    <t>Signature CEPL</t>
  </si>
  <si>
    <t>Jour de L'an</t>
  </si>
  <si>
    <t>Fête du travail</t>
  </si>
  <si>
    <t>Armistice 39/45</t>
  </si>
  <si>
    <t>Assomption</t>
  </si>
  <si>
    <t>Dufour Loïs</t>
  </si>
  <si>
    <t>Charpentier Eric</t>
  </si>
  <si>
    <t>Fourchon Denis</t>
  </si>
  <si>
    <t>Pantoja Jailson</t>
  </si>
  <si>
    <t>Louati Rami</t>
  </si>
  <si>
    <t>Bochet Julien</t>
  </si>
  <si>
    <t>Andueza Sébastien</t>
  </si>
  <si>
    <t>Ferreira André</t>
  </si>
  <si>
    <t>Weiss Christopher</t>
  </si>
  <si>
    <t>Nbre heures sup</t>
  </si>
  <si>
    <t>Compteur hsup</t>
  </si>
  <si>
    <t>169H</t>
  </si>
  <si>
    <t>Pris période</t>
  </si>
  <si>
    <t xml:space="preserve">Acpte </t>
  </si>
  <si>
    <t>Acpte</t>
  </si>
  <si>
    <t>Nbre heures trav.</t>
  </si>
  <si>
    <t>Récup</t>
  </si>
  <si>
    <t>ACPTE</t>
  </si>
  <si>
    <t xml:space="preserve">Au </t>
  </si>
  <si>
    <t>Heures sem +39</t>
  </si>
  <si>
    <t>Compteur RTT +</t>
  </si>
  <si>
    <t>Compteur RTT -</t>
  </si>
  <si>
    <t>Heures Récup +</t>
  </si>
  <si>
    <t>Heures Récup  -</t>
  </si>
  <si>
    <t>Compteur Récup</t>
  </si>
  <si>
    <t>Heures Récup-</t>
  </si>
  <si>
    <t>Heure récup +</t>
  </si>
  <si>
    <t>H au-delà de 39h sem</t>
  </si>
  <si>
    <t>H au-delà de 39 h Sem</t>
  </si>
  <si>
    <t>Compteur RTT-</t>
  </si>
  <si>
    <t>Heures au-delà 39h 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</si>
</sst>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d\ dd"/>
    <numFmt numFmtId="165" formatCode="\ ddd"/>
    <numFmt numFmtId="166" formatCode="\ dd"/>
    <numFmt numFmtId="167" formatCode="[h]:mm;@"/>
    <numFmt numFmtId="168" formatCode="dd/mm/yy;@"/>
    <numFmt numFmtId="169" formatCode="#,##0.00\ &quot;€&quot;"/>
  </numFmts>
  <fonts count="4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b/>
      <sz val="9"/>
      <name val="Calibri"/>
      <family val="2"/>
      <scheme val="minor"/>
    </font>
    <font>
      <sz val="8"/>
      <color theme="1"/>
      <name val="Calibri"/>
      <family val="2"/>
      <scheme val="minor"/>
    </font>
    <font>
      <i/>
      <sz val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b/>
      <sz val="18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rgb="FFFFFFFF"/>
      <name val="Arial"/>
      <family val="2"/>
    </font>
    <font>
      <b/>
      <sz val="13.5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18"/>
      <color rgb="FFFFFFFF"/>
      <name val="Calibri"/>
      <family val="2"/>
      <scheme val="minor"/>
    </font>
    <font>
      <sz val="2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FF0000"/>
      <name val="Calibri"/>
      <family val="2"/>
      <scheme val="minor"/>
    </font>
    <font>
      <sz val="8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sz val="7"/>
      <name val="Calibri"/>
      <family val="2"/>
      <scheme val="minor"/>
    </font>
    <font>
      <sz val="10"/>
      <color theme="0"/>
      <name val="Calibri"/>
      <family val="2"/>
      <scheme val="minor"/>
    </font>
    <font>
      <b/>
      <sz val="10"/>
      <color theme="4" tint="0.39997558519241921"/>
      <name val="Calibri"/>
      <family val="2"/>
      <scheme val="minor"/>
    </font>
    <font>
      <sz val="10"/>
      <color theme="4" tint="-0.499984740745262"/>
      <name val="Calibri"/>
      <family val="2"/>
      <scheme val="minor"/>
    </font>
    <font>
      <sz val="10"/>
      <color rgb="FF00B0F0"/>
      <name val="Calibri"/>
      <family val="2"/>
      <scheme val="minor"/>
    </font>
    <font>
      <sz val="10"/>
      <color theme="7" tint="0.3999755851924192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rgb="FF92D05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D8D8D8"/>
      </left>
      <right style="medium">
        <color rgb="FFD8D8D8"/>
      </right>
      <top style="medium">
        <color rgb="FFD8D8D8"/>
      </top>
      <bottom style="medium">
        <color rgb="FFD8D8D8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7" fillId="0" borderId="0" applyNumberFormat="0" applyFill="0" applyBorder="0" applyAlignment="0" applyProtection="0"/>
  </cellStyleXfs>
  <cellXfs count="316">
    <xf numFmtId="0" fontId="0" fillId="0" borderId="0" xfId="0"/>
    <xf numFmtId="0" fontId="2" fillId="0" borderId="0" xfId="0" applyFont="1" applyAlignment="1">
      <alignment horizontal="center" vertical="center"/>
    </xf>
    <xf numFmtId="167" fontId="0" fillId="0" borderId="0" xfId="0" applyNumberFormat="1"/>
    <xf numFmtId="0" fontId="3" fillId="0" borderId="0" xfId="0" applyFont="1" applyAlignment="1">
      <alignment horizontal="left" vertical="center"/>
    </xf>
    <xf numFmtId="14" fontId="0" fillId="0" borderId="0" xfId="0" applyNumberFormat="1"/>
    <xf numFmtId="0" fontId="0" fillId="0" borderId="0" xfId="0" applyAlignment="1">
      <alignment vertical="center" wrapText="1"/>
    </xf>
    <xf numFmtId="0" fontId="2" fillId="0" borderId="0" xfId="0" applyFont="1" applyAlignment="1">
      <alignment horizontal="left" vertical="center"/>
    </xf>
    <xf numFmtId="0" fontId="6" fillId="0" borderId="0" xfId="0" applyFont="1"/>
    <xf numFmtId="0" fontId="7" fillId="0" borderId="0" xfId="0" applyFont="1"/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left" vertical="center" wrapText="1"/>
    </xf>
    <xf numFmtId="16" fontId="0" fillId="0" borderId="0" xfId="0" applyNumberFormat="1" applyAlignment="1">
      <alignment horizontal="left" vertical="center" wrapText="1"/>
    </xf>
    <xf numFmtId="0" fontId="5" fillId="0" borderId="0" xfId="0" applyFont="1"/>
    <xf numFmtId="0" fontId="0" fillId="0" borderId="0" xfId="0" applyAlignment="1">
      <alignment horizontal="justify" vertical="center"/>
    </xf>
    <xf numFmtId="0" fontId="9" fillId="0" borderId="0" xfId="0" applyFont="1" applyAlignment="1">
      <alignment vertical="center"/>
    </xf>
    <xf numFmtId="0" fontId="0" fillId="0" borderId="0" xfId="0" applyAlignment="1">
      <alignment horizontal="left" vertical="center" indent="1"/>
    </xf>
    <xf numFmtId="0" fontId="17" fillId="0" borderId="0" xfId="1" applyAlignment="1">
      <alignment horizontal="left" vertical="center" indent="1"/>
    </xf>
    <xf numFmtId="0" fontId="0" fillId="0" borderId="0" xfId="0" applyAlignment="1">
      <alignment horizontal="center" vertical="center"/>
    </xf>
    <xf numFmtId="0" fontId="10" fillId="0" borderId="0" xfId="0" applyFont="1"/>
    <xf numFmtId="0" fontId="17" fillId="0" borderId="0" xfId="1"/>
    <xf numFmtId="0" fontId="11" fillId="0" borderId="0" xfId="0" applyFont="1" applyAlignment="1">
      <alignment horizontal="center" vertical="center"/>
    </xf>
    <xf numFmtId="0" fontId="0" fillId="0" borderId="10" xfId="0" applyBorder="1" applyAlignment="1">
      <alignment horizontal="left" vertical="center" indent="1"/>
    </xf>
    <xf numFmtId="0" fontId="17" fillId="0" borderId="0" xfId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 vertical="center" wrapText="1"/>
    </xf>
    <xf numFmtId="0" fontId="12" fillId="0" borderId="0" xfId="0" applyFont="1" applyAlignment="1">
      <alignment vertical="center"/>
    </xf>
    <xf numFmtId="0" fontId="10" fillId="0" borderId="0" xfId="0" applyFont="1" applyAlignment="1">
      <alignment horizontal="left" vertical="center" indent="1"/>
    </xf>
    <xf numFmtId="0" fontId="0" fillId="0" borderId="0" xfId="0" applyAlignment="1">
      <alignment horizontal="left" vertical="center" indent="2"/>
    </xf>
    <xf numFmtId="0" fontId="17" fillId="0" borderId="0" xfId="1" applyAlignment="1">
      <alignment horizontal="left" vertical="center" indent="2"/>
    </xf>
    <xf numFmtId="0" fontId="0" fillId="0" borderId="0" xfId="0" applyAlignment="1">
      <alignment horizontal="left" vertical="center" indent="3"/>
    </xf>
    <xf numFmtId="0" fontId="17" fillId="0" borderId="0" xfId="1" applyAlignment="1">
      <alignment horizontal="left" vertical="center" indent="3"/>
    </xf>
    <xf numFmtId="0" fontId="10" fillId="0" borderId="0" xfId="0" applyFont="1" applyAlignment="1">
      <alignment horizontal="left" vertical="center" indent="3"/>
    </xf>
    <xf numFmtId="0" fontId="0" fillId="0" borderId="0" xfId="0" applyAlignment="1">
      <alignment horizontal="left" vertical="center" indent="4"/>
    </xf>
    <xf numFmtId="0" fontId="17" fillId="0" borderId="0" xfId="1" applyAlignment="1">
      <alignment horizontal="left" vertical="center" indent="4"/>
    </xf>
    <xf numFmtId="0" fontId="10" fillId="0" borderId="0" xfId="0" applyFont="1" applyAlignment="1">
      <alignment horizontal="left" vertical="center" indent="4"/>
    </xf>
    <xf numFmtId="0" fontId="0" fillId="0" borderId="0" xfId="0" applyAlignment="1">
      <alignment horizontal="left" vertical="center" indent="5"/>
    </xf>
    <xf numFmtId="0" fontId="17" fillId="0" borderId="0" xfId="1" applyAlignment="1">
      <alignment horizontal="left" vertical="center" indent="5"/>
    </xf>
    <xf numFmtId="0" fontId="10" fillId="0" borderId="0" xfId="0" applyFont="1" applyAlignment="1">
      <alignment horizontal="left" vertical="center" indent="5"/>
    </xf>
    <xf numFmtId="0" fontId="13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vertical="center"/>
    </xf>
    <xf numFmtId="0" fontId="16" fillId="0" borderId="0" xfId="0" applyFont="1"/>
    <xf numFmtId="167" fontId="0" fillId="0" borderId="3" xfId="0" applyNumberFormat="1" applyBorder="1" applyAlignment="1"/>
    <xf numFmtId="0" fontId="19" fillId="0" borderId="7" xfId="0" applyFont="1" applyBorder="1" applyAlignment="1">
      <alignment horizontal="center" vertical="center" wrapText="1"/>
    </xf>
    <xf numFmtId="0" fontId="20" fillId="6" borderId="2" xfId="0" applyFont="1" applyFill="1" applyBorder="1" applyAlignment="1"/>
    <xf numFmtId="0" fontId="19" fillId="6" borderId="3" xfId="0" applyFont="1" applyFill="1" applyBorder="1" applyAlignment="1"/>
    <xf numFmtId="0" fontId="18" fillId="0" borderId="0" xfId="0" applyFont="1"/>
    <xf numFmtId="167" fontId="18" fillId="0" borderId="0" xfId="0" applyNumberFormat="1" applyFont="1"/>
    <xf numFmtId="168" fontId="18" fillId="4" borderId="7" xfId="0" applyNumberFormat="1" applyFont="1" applyFill="1" applyBorder="1" applyAlignment="1">
      <alignment horizontal="center" vertical="center"/>
    </xf>
    <xf numFmtId="0" fontId="18" fillId="4" borderId="7" xfId="0" applyFont="1" applyFill="1" applyBorder="1"/>
    <xf numFmtId="168" fontId="18" fillId="4" borderId="7" xfId="0" applyNumberFormat="1" applyFont="1" applyFill="1" applyBorder="1" applyAlignment="1"/>
    <xf numFmtId="0" fontId="18" fillId="6" borderId="7" xfId="0" applyFont="1" applyFill="1" applyBorder="1"/>
    <xf numFmtId="168" fontId="18" fillId="6" borderId="7" xfId="0" applyNumberFormat="1" applyFont="1" applyFill="1" applyBorder="1" applyAlignment="1">
      <alignment horizontal="center" vertical="center"/>
    </xf>
    <xf numFmtId="168" fontId="18" fillId="6" borderId="7" xfId="0" applyNumberFormat="1" applyFont="1" applyFill="1" applyBorder="1" applyAlignment="1"/>
    <xf numFmtId="167" fontId="19" fillId="5" borderId="3" xfId="0" applyNumberFormat="1" applyFont="1" applyFill="1" applyBorder="1" applyAlignment="1"/>
    <xf numFmtId="0" fontId="19" fillId="5" borderId="7" xfId="0" applyNumberFormat="1" applyFont="1" applyFill="1" applyBorder="1" applyAlignment="1">
      <alignment horizontal="center" vertical="center"/>
    </xf>
    <xf numFmtId="167" fontId="19" fillId="5" borderId="7" xfId="0" applyNumberFormat="1" applyFont="1" applyFill="1" applyBorder="1" applyAlignment="1"/>
    <xf numFmtId="0" fontId="19" fillId="5" borderId="0" xfId="0" applyFont="1" applyFill="1" applyAlignment="1">
      <alignment horizontal="center" vertical="center"/>
    </xf>
    <xf numFmtId="0" fontId="21" fillId="7" borderId="3" xfId="0" applyFont="1" applyFill="1" applyBorder="1" applyAlignment="1"/>
    <xf numFmtId="168" fontId="22" fillId="7" borderId="7" xfId="0" applyNumberFormat="1" applyFont="1" applyFill="1" applyBorder="1" applyAlignment="1">
      <alignment horizontal="center" vertical="center"/>
    </xf>
    <xf numFmtId="0" fontId="21" fillId="7" borderId="7" xfId="0" applyFont="1" applyFill="1" applyBorder="1" applyAlignment="1"/>
    <xf numFmtId="168" fontId="21" fillId="7" borderId="7" xfId="0" applyNumberFormat="1" applyFont="1" applyFill="1" applyBorder="1" applyAlignment="1"/>
    <xf numFmtId="0" fontId="19" fillId="7" borderId="2" xfId="0" applyFont="1" applyFill="1" applyBorder="1" applyAlignment="1"/>
    <xf numFmtId="0" fontId="19" fillId="7" borderId="3" xfId="0" applyFont="1" applyFill="1" applyBorder="1" applyAlignment="1"/>
    <xf numFmtId="0" fontId="20" fillId="4" borderId="2" xfId="0" applyFont="1" applyFill="1" applyBorder="1" applyAlignment="1"/>
    <xf numFmtId="0" fontId="19" fillId="4" borderId="3" xfId="0" applyFont="1" applyFill="1" applyBorder="1" applyAlignment="1"/>
    <xf numFmtId="0" fontId="19" fillId="5" borderId="7" xfId="0" applyFont="1" applyFill="1" applyBorder="1" applyAlignment="1"/>
    <xf numFmtId="0" fontId="2" fillId="0" borderId="1" xfId="0" applyFont="1" applyBorder="1" applyAlignment="1">
      <alignment horizontal="center" vertical="center"/>
    </xf>
    <xf numFmtId="0" fontId="19" fillId="0" borderId="7" xfId="0" applyFont="1" applyBorder="1" applyAlignment="1"/>
    <xf numFmtId="14" fontId="25" fillId="0" borderId="0" xfId="0" applyNumberFormat="1" applyFont="1"/>
    <xf numFmtId="0" fontId="28" fillId="0" borderId="0" xfId="0" applyFont="1"/>
    <xf numFmtId="14" fontId="29" fillId="0" borderId="0" xfId="0" applyNumberFormat="1" applyFont="1"/>
    <xf numFmtId="167" fontId="19" fillId="5" borderId="8" xfId="0" applyNumberFormat="1" applyFont="1" applyFill="1" applyBorder="1" applyAlignment="1"/>
    <xf numFmtId="0" fontId="0" fillId="0" borderId="6" xfId="0" applyBorder="1" applyAlignment="1">
      <alignment wrapText="1"/>
    </xf>
    <xf numFmtId="0" fontId="0" fillId="0" borderId="6" xfId="0" applyBorder="1" applyAlignment="1"/>
    <xf numFmtId="0" fontId="0" fillId="0" borderId="0" xfId="0" applyBorder="1" applyAlignment="1">
      <alignment wrapText="1"/>
    </xf>
    <xf numFmtId="168" fontId="18" fillId="4" borderId="2" xfId="0" applyNumberFormat="1" applyFont="1" applyFill="1" applyBorder="1" applyAlignment="1"/>
    <xf numFmtId="168" fontId="18" fillId="6" borderId="2" xfId="0" applyNumberFormat="1" applyFont="1" applyFill="1" applyBorder="1" applyAlignment="1"/>
    <xf numFmtId="0" fontId="0" fillId="0" borderId="0" xfId="0" applyBorder="1" applyAlignment="1"/>
    <xf numFmtId="168" fontId="21" fillId="7" borderId="2" xfId="0" applyNumberFormat="1" applyFont="1" applyFill="1" applyBorder="1" applyAlignment="1"/>
    <xf numFmtId="167" fontId="30" fillId="0" borderId="2" xfId="0" applyNumberFormat="1" applyFont="1" applyBorder="1" applyAlignment="1">
      <alignment horizontal="right" vertical="center" wrapText="1"/>
    </xf>
    <xf numFmtId="167" fontId="18" fillId="0" borderId="3" xfId="0" applyNumberFormat="1" applyFont="1" applyBorder="1" applyAlignment="1">
      <alignment horizontal="center" vertical="center" wrapText="1"/>
    </xf>
    <xf numFmtId="167" fontId="18" fillId="0" borderId="3" xfId="0" applyNumberFormat="1" applyFont="1" applyBorder="1" applyAlignment="1">
      <alignment horizontal="left" vertical="center" wrapText="1"/>
    </xf>
    <xf numFmtId="167" fontId="30" fillId="0" borderId="2" xfId="0" applyNumberFormat="1" applyFont="1" applyBorder="1" applyAlignment="1">
      <alignment horizontal="center" vertical="center" wrapText="1"/>
    </xf>
    <xf numFmtId="167" fontId="30" fillId="0" borderId="2" xfId="0" applyNumberFormat="1" applyFont="1" applyBorder="1" applyAlignment="1">
      <alignment horizontal="left" vertical="center" wrapText="1"/>
    </xf>
    <xf numFmtId="0" fontId="0" fillId="5" borderId="7" xfId="0" applyFill="1" applyBorder="1"/>
    <xf numFmtId="0" fontId="18" fillId="5" borderId="7" xfId="0" applyFont="1" applyFill="1" applyBorder="1"/>
    <xf numFmtId="0" fontId="18" fillId="10" borderId="3" xfId="0" applyFont="1" applyFill="1" applyBorder="1"/>
    <xf numFmtId="0" fontId="19" fillId="10" borderId="2" xfId="0" applyFont="1" applyFill="1" applyBorder="1"/>
    <xf numFmtId="0" fontId="0" fillId="5" borderId="0" xfId="0" applyFill="1"/>
    <xf numFmtId="0" fontId="19" fillId="5" borderId="8" xfId="0" applyNumberFormat="1" applyFont="1" applyFill="1" applyBorder="1" applyAlignment="1">
      <alignment horizontal="center" vertical="center"/>
    </xf>
    <xf numFmtId="0" fontId="19" fillId="5" borderId="7" xfId="0" applyFont="1" applyFill="1" applyBorder="1" applyAlignment="1">
      <alignment horizontal="center" vertical="center"/>
    </xf>
    <xf numFmtId="0" fontId="18" fillId="0" borderId="3" xfId="0" applyFont="1" applyBorder="1" applyAlignment="1">
      <alignment horizontal="center" vertical="center" wrapText="1"/>
    </xf>
    <xf numFmtId="167" fontId="24" fillId="0" borderId="2" xfId="0" applyNumberFormat="1" applyFont="1" applyBorder="1" applyAlignment="1"/>
    <xf numFmtId="0" fontId="0" fillId="0" borderId="11" xfId="0" applyBorder="1" applyAlignment="1"/>
    <xf numFmtId="0" fontId="19" fillId="5" borderId="8" xfId="0" applyFont="1" applyFill="1" applyBorder="1" applyAlignment="1">
      <alignment horizontal="center" vertical="center"/>
    </xf>
    <xf numFmtId="0" fontId="21" fillId="5" borderId="3" xfId="0" applyFont="1" applyFill="1" applyBorder="1" applyAlignment="1"/>
    <xf numFmtId="168" fontId="22" fillId="5" borderId="7" xfId="0" applyNumberFormat="1" applyFont="1" applyFill="1" applyBorder="1" applyAlignment="1">
      <alignment horizontal="center" vertical="center"/>
    </xf>
    <xf numFmtId="0" fontId="21" fillId="5" borderId="7" xfId="0" applyFont="1" applyFill="1" applyBorder="1" applyAlignment="1"/>
    <xf numFmtId="167" fontId="18" fillId="5" borderId="3" xfId="0" applyNumberFormat="1" applyFont="1" applyFill="1" applyBorder="1" applyAlignment="1"/>
    <xf numFmtId="0" fontId="18" fillId="5" borderId="7" xfId="0" applyNumberFormat="1" applyFont="1" applyFill="1" applyBorder="1" applyAlignment="1">
      <alignment horizontal="center" vertical="center"/>
    </xf>
    <xf numFmtId="167" fontId="18" fillId="5" borderId="7" xfId="0" applyNumberFormat="1" applyFont="1" applyFill="1" applyBorder="1" applyAlignment="1"/>
    <xf numFmtId="16" fontId="18" fillId="5" borderId="7" xfId="0" applyNumberFormat="1" applyFont="1" applyFill="1" applyBorder="1" applyAlignment="1">
      <alignment horizontal="center" vertical="center"/>
    </xf>
    <xf numFmtId="0" fontId="20" fillId="0" borderId="4" xfId="0" applyFont="1" applyBorder="1" applyAlignment="1">
      <alignment horizontal="center" vertical="center" wrapText="1"/>
    </xf>
    <xf numFmtId="165" fontId="32" fillId="3" borderId="7" xfId="0" applyNumberFormat="1" applyFont="1" applyFill="1" applyBorder="1" applyAlignment="1">
      <alignment horizontal="left"/>
    </xf>
    <xf numFmtId="166" fontId="32" fillId="3" borderId="7" xfId="0" applyNumberFormat="1" applyFont="1" applyFill="1" applyBorder="1" applyAlignment="1">
      <alignment horizontal="left"/>
    </xf>
    <xf numFmtId="167" fontId="18" fillId="0" borderId="7" xfId="0" applyNumberFormat="1" applyFont="1" applyBorder="1"/>
    <xf numFmtId="0" fontId="18" fillId="0" borderId="7" xfId="0" applyNumberFormat="1" applyFont="1" applyBorder="1" applyAlignment="1">
      <alignment horizontal="center" vertical="center"/>
    </xf>
    <xf numFmtId="167" fontId="21" fillId="0" borderId="0" xfId="0" applyNumberFormat="1" applyFont="1"/>
    <xf numFmtId="167" fontId="18" fillId="9" borderId="7" xfId="0" applyNumberFormat="1" applyFont="1" applyFill="1" applyBorder="1"/>
    <xf numFmtId="167" fontId="32" fillId="2" borderId="0" xfId="0" applyNumberFormat="1" applyFont="1" applyFill="1"/>
    <xf numFmtId="167" fontId="30" fillId="0" borderId="0" xfId="0" applyNumberFormat="1" applyFont="1" applyFill="1"/>
    <xf numFmtId="165" fontId="32" fillId="2" borderId="0" xfId="0" applyNumberFormat="1" applyFont="1" applyFill="1"/>
    <xf numFmtId="164" fontId="20" fillId="0" borderId="2" xfId="0" applyNumberFormat="1" applyFont="1" applyBorder="1" applyAlignment="1">
      <alignment horizontal="center" vertical="center"/>
    </xf>
    <xf numFmtId="164" fontId="20" fillId="0" borderId="3" xfId="0" applyNumberFormat="1" applyFont="1" applyBorder="1" applyAlignment="1">
      <alignment horizontal="center" vertical="center"/>
    </xf>
    <xf numFmtId="0" fontId="20" fillId="0" borderId="2" xfId="0" applyFont="1" applyBorder="1" applyAlignment="1">
      <alignment horizontal="center" vertical="center"/>
    </xf>
    <xf numFmtId="0" fontId="20" fillId="0" borderId="3" xfId="0" applyFont="1" applyBorder="1" applyAlignment="1">
      <alignment horizontal="center" vertical="center"/>
    </xf>
    <xf numFmtId="0" fontId="18" fillId="0" borderId="0" xfId="0" applyNumberFormat="1" applyFont="1"/>
    <xf numFmtId="0" fontId="18" fillId="0" borderId="3" xfId="0" applyFont="1" applyBorder="1" applyAlignment="1"/>
    <xf numFmtId="167" fontId="18" fillId="2" borderId="7" xfId="0" applyNumberFormat="1" applyFont="1" applyFill="1" applyBorder="1"/>
    <xf numFmtId="0" fontId="30" fillId="0" borderId="0" xfId="0" applyNumberFormat="1" applyFont="1"/>
    <xf numFmtId="0" fontId="18" fillId="9" borderId="7" xfId="0" applyFont="1" applyFill="1" applyBorder="1"/>
    <xf numFmtId="0" fontId="19" fillId="9" borderId="7" xfId="0" applyFont="1" applyFill="1" applyBorder="1"/>
    <xf numFmtId="0" fontId="21" fillId="0" borderId="0" xfId="0" applyFont="1"/>
    <xf numFmtId="0" fontId="21" fillId="0" borderId="0" xfId="0" applyNumberFormat="1" applyFont="1"/>
    <xf numFmtId="14" fontId="21" fillId="0" borderId="0" xfId="0" applyNumberFormat="1" applyFont="1"/>
    <xf numFmtId="14" fontId="30" fillId="0" borderId="0" xfId="0" applyNumberFormat="1" applyFont="1"/>
    <xf numFmtId="0" fontId="18" fillId="0" borderId="11" xfId="0" applyFont="1" applyBorder="1" applyAlignment="1">
      <alignment horizontal="center" vertical="center"/>
    </xf>
    <xf numFmtId="167" fontId="18" fillId="0" borderId="3" xfId="0" applyNumberFormat="1" applyFont="1" applyBorder="1" applyAlignment="1"/>
    <xf numFmtId="0" fontId="18" fillId="0" borderId="11" xfId="0" applyFont="1" applyBorder="1" applyAlignment="1"/>
    <xf numFmtId="168" fontId="21" fillId="7" borderId="7" xfId="0" applyNumberFormat="1" applyFont="1" applyFill="1" applyBorder="1" applyAlignment="1">
      <alignment horizontal="center" vertical="center"/>
    </xf>
    <xf numFmtId="0" fontId="18" fillId="0" borderId="6" xfId="0" applyFont="1" applyBorder="1" applyAlignment="1"/>
    <xf numFmtId="0" fontId="18" fillId="0" borderId="6" xfId="0" applyFont="1" applyBorder="1" applyAlignment="1">
      <alignment wrapText="1"/>
    </xf>
    <xf numFmtId="0" fontId="18" fillId="0" borderId="0" xfId="0" applyFont="1" applyAlignment="1"/>
    <xf numFmtId="0" fontId="18" fillId="0" borderId="0" xfId="0" applyFont="1" applyBorder="1" applyAlignment="1">
      <alignment wrapText="1"/>
    </xf>
    <xf numFmtId="0" fontId="18" fillId="5" borderId="0" xfId="0" applyFont="1" applyFill="1"/>
    <xf numFmtId="0" fontId="18" fillId="0" borderId="6" xfId="0" applyFont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 wrapText="1"/>
    </xf>
    <xf numFmtId="0" fontId="18" fillId="0" borderId="15" xfId="0" applyFont="1" applyBorder="1" applyAlignment="1">
      <alignment horizontal="center" vertical="center" wrapText="1"/>
    </xf>
    <xf numFmtId="0" fontId="18" fillId="9" borderId="6" xfId="0" applyFont="1" applyFill="1" applyBorder="1" applyAlignment="1">
      <alignment horizontal="center" vertical="center" wrapText="1"/>
    </xf>
    <xf numFmtId="0" fontId="18" fillId="0" borderId="0" xfId="0" applyFont="1" applyBorder="1" applyAlignment="1"/>
    <xf numFmtId="0" fontId="18" fillId="0" borderId="15" xfId="0" applyFont="1" applyBorder="1" applyAlignment="1">
      <alignment wrapText="1"/>
    </xf>
    <xf numFmtId="167" fontId="33" fillId="9" borderId="7" xfId="0" applyNumberFormat="1" applyFont="1" applyFill="1" applyBorder="1"/>
    <xf numFmtId="0" fontId="34" fillId="11" borderId="7" xfId="0" applyNumberFormat="1" applyFont="1" applyFill="1" applyBorder="1" applyAlignment="1">
      <alignment horizontal="center" vertical="center"/>
    </xf>
    <xf numFmtId="168" fontId="35" fillId="4" borderId="7" xfId="0" applyNumberFormat="1" applyFont="1" applyFill="1" applyBorder="1" applyAlignment="1">
      <alignment horizontal="center" vertical="center"/>
    </xf>
    <xf numFmtId="0" fontId="35" fillId="4" borderId="7" xfId="0" applyFont="1" applyFill="1" applyBorder="1"/>
    <xf numFmtId="168" fontId="35" fillId="4" borderId="7" xfId="0" applyNumberFormat="1" applyFont="1" applyFill="1" applyBorder="1" applyAlignment="1"/>
    <xf numFmtId="167" fontId="36" fillId="12" borderId="7" xfId="0" applyNumberFormat="1" applyFont="1" applyFill="1" applyBorder="1"/>
    <xf numFmtId="0" fontId="37" fillId="7" borderId="2" xfId="0" applyFont="1" applyFill="1" applyBorder="1" applyAlignment="1"/>
    <xf numFmtId="0" fontId="37" fillId="7" borderId="3" xfId="0" applyFont="1" applyFill="1" applyBorder="1" applyAlignment="1"/>
    <xf numFmtId="0" fontId="22" fillId="7" borderId="3" xfId="0" applyFont="1" applyFill="1" applyBorder="1" applyAlignment="1"/>
    <xf numFmtId="14" fontId="22" fillId="7" borderId="7" xfId="0" applyNumberFormat="1" applyFont="1" applyFill="1" applyBorder="1" applyAlignment="1"/>
    <xf numFmtId="168" fontId="22" fillId="7" borderId="2" xfId="0" applyNumberFormat="1" applyFont="1" applyFill="1" applyBorder="1" applyAlignment="1"/>
    <xf numFmtId="0" fontId="4" fillId="4" borderId="2" xfId="0" applyFont="1" applyFill="1" applyBorder="1" applyAlignment="1"/>
    <xf numFmtId="0" fontId="37" fillId="4" borderId="3" xfId="0" applyFont="1" applyFill="1" applyBorder="1" applyAlignment="1"/>
    <xf numFmtId="0" fontId="35" fillId="5" borderId="7" xfId="0" applyFont="1" applyFill="1" applyBorder="1"/>
    <xf numFmtId="0" fontId="22" fillId="7" borderId="7" xfId="0" applyFont="1" applyFill="1" applyBorder="1" applyAlignment="1"/>
    <xf numFmtId="168" fontId="22" fillId="7" borderId="7" xfId="0" applyNumberFormat="1" applyFont="1" applyFill="1" applyBorder="1" applyAlignment="1"/>
    <xf numFmtId="0" fontId="35" fillId="6" borderId="7" xfId="0" applyFont="1" applyFill="1" applyBorder="1"/>
    <xf numFmtId="168" fontId="35" fillId="6" borderId="7" xfId="0" applyNumberFormat="1" applyFont="1" applyFill="1" applyBorder="1" applyAlignment="1">
      <alignment horizontal="center" vertical="center"/>
    </xf>
    <xf numFmtId="168" fontId="35" fillId="6" borderId="7" xfId="0" applyNumberFormat="1" applyFont="1" applyFill="1" applyBorder="1" applyAlignment="1"/>
    <xf numFmtId="168" fontId="35" fillId="5" borderId="7" xfId="0" applyNumberFormat="1" applyFont="1" applyFill="1" applyBorder="1" applyAlignment="1">
      <alignment horizontal="center" vertical="center"/>
    </xf>
    <xf numFmtId="168" fontId="35" fillId="4" borderId="2" xfId="0" applyNumberFormat="1" applyFont="1" applyFill="1" applyBorder="1" applyAlignment="1">
      <alignment horizontal="center" vertical="center"/>
    </xf>
    <xf numFmtId="0" fontId="30" fillId="0" borderId="0" xfId="0" applyNumberFormat="1" applyFont="1" applyAlignment="1">
      <alignment horizontal="center" vertical="center"/>
    </xf>
    <xf numFmtId="168" fontId="35" fillId="5" borderId="7" xfId="0" applyNumberFormat="1" applyFont="1" applyFill="1" applyBorder="1"/>
    <xf numFmtId="0" fontId="18" fillId="4" borderId="7" xfId="0" applyNumberFormat="1" applyFont="1" applyFill="1" applyBorder="1" applyAlignment="1">
      <alignment horizontal="center" vertical="center"/>
    </xf>
    <xf numFmtId="167" fontId="33" fillId="2" borderId="7" xfId="0" applyNumberFormat="1" applyFont="1" applyFill="1" applyBorder="1"/>
    <xf numFmtId="0" fontId="30" fillId="2" borderId="7" xfId="0" applyNumberFormat="1" applyFont="1" applyFill="1" applyBorder="1" applyAlignment="1">
      <alignment horizontal="center" vertical="center"/>
    </xf>
    <xf numFmtId="167" fontId="30" fillId="2" borderId="7" xfId="0" applyNumberFormat="1" applyFont="1" applyFill="1" applyBorder="1"/>
    <xf numFmtId="0" fontId="39" fillId="0" borderId="0" xfId="0" applyFont="1"/>
    <xf numFmtId="0" fontId="38" fillId="0" borderId="0" xfId="0" applyFont="1"/>
    <xf numFmtId="0" fontId="38" fillId="0" borderId="0" xfId="0" applyNumberFormat="1" applyFont="1"/>
    <xf numFmtId="0" fontId="19" fillId="5" borderId="7" xfId="0" applyFont="1" applyFill="1" applyBorder="1" applyAlignment="1">
      <alignment horizontal="center" vertical="center"/>
    </xf>
    <xf numFmtId="0" fontId="18" fillId="0" borderId="3" xfId="0" applyFont="1" applyBorder="1" applyAlignment="1">
      <alignment horizontal="center" vertical="center" wrapText="1"/>
    </xf>
    <xf numFmtId="0" fontId="0" fillId="0" borderId="3" xfId="0" applyBorder="1" applyAlignment="1"/>
    <xf numFmtId="167" fontId="23" fillId="0" borderId="2" xfId="0" applyNumberFormat="1" applyFont="1" applyBorder="1" applyAlignment="1"/>
    <xf numFmtId="164" fontId="20" fillId="0" borderId="2" xfId="0" applyNumberFormat="1" applyFont="1" applyBorder="1" applyAlignment="1">
      <alignment horizontal="center" vertical="center"/>
    </xf>
    <xf numFmtId="164" fontId="20" fillId="0" borderId="3" xfId="0" applyNumberFormat="1" applyFont="1" applyBorder="1" applyAlignment="1">
      <alignment horizontal="center" vertical="center"/>
    </xf>
    <xf numFmtId="0" fontId="20" fillId="0" borderId="2" xfId="0" applyFont="1" applyBorder="1" applyAlignment="1">
      <alignment horizontal="center" vertical="center"/>
    </xf>
    <xf numFmtId="0" fontId="20" fillId="0" borderId="3" xfId="0" applyFont="1" applyBorder="1" applyAlignment="1">
      <alignment horizontal="center" vertical="center"/>
    </xf>
    <xf numFmtId="0" fontId="19" fillId="5" borderId="8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11" xfId="0" applyBorder="1" applyAlignment="1">
      <alignment horizontal="center" vertical="center"/>
    </xf>
    <xf numFmtId="167" fontId="18" fillId="0" borderId="0" xfId="0" applyNumberFormat="1" applyFont="1" applyAlignment="1">
      <alignment horizontal="center" vertical="center"/>
    </xf>
    <xf numFmtId="0" fontId="20" fillId="0" borderId="2" xfId="0" applyFont="1" applyBorder="1" applyAlignment="1">
      <alignment horizontal="center" vertical="center"/>
    </xf>
    <xf numFmtId="0" fontId="20" fillId="0" borderId="3" xfId="0" applyFont="1" applyBorder="1" applyAlignment="1">
      <alignment horizontal="center" vertical="center"/>
    </xf>
    <xf numFmtId="0" fontId="19" fillId="5" borderId="8" xfId="0" applyFont="1" applyFill="1" applyBorder="1" applyAlignment="1">
      <alignment horizontal="center" vertical="center"/>
    </xf>
    <xf numFmtId="0" fontId="18" fillId="0" borderId="3" xfId="0" applyFont="1" applyBorder="1" applyAlignment="1">
      <alignment horizontal="center" vertical="center" wrapText="1"/>
    </xf>
    <xf numFmtId="0" fontId="0" fillId="0" borderId="0" xfId="0" applyAlignment="1"/>
    <xf numFmtId="0" fontId="0" fillId="0" borderId="3" xfId="0" applyBorder="1" applyAlignment="1"/>
    <xf numFmtId="167" fontId="23" fillId="0" borderId="2" xfId="0" applyNumberFormat="1" applyFont="1" applyBorder="1" applyAlignment="1"/>
    <xf numFmtId="164" fontId="20" fillId="0" borderId="2" xfId="0" applyNumberFormat="1" applyFont="1" applyBorder="1" applyAlignment="1">
      <alignment horizontal="center" vertical="center"/>
    </xf>
    <xf numFmtId="164" fontId="20" fillId="0" borderId="3" xfId="0" applyNumberFormat="1" applyFont="1" applyBorder="1" applyAlignment="1">
      <alignment horizontal="center" vertical="center"/>
    </xf>
    <xf numFmtId="0" fontId="19" fillId="5" borderId="7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3" fillId="0" borderId="0" xfId="0" applyFont="1" applyAlignment="1">
      <alignment horizontal="left"/>
    </xf>
    <xf numFmtId="167" fontId="0" fillId="0" borderId="2" xfId="0" applyNumberFormat="1" applyBorder="1" applyAlignment="1"/>
    <xf numFmtId="0" fontId="0" fillId="0" borderId="3" xfId="0" applyBorder="1" applyAlignment="1"/>
    <xf numFmtId="0" fontId="35" fillId="0" borderId="0" xfId="0" applyFont="1"/>
    <xf numFmtId="20" fontId="0" fillId="0" borderId="0" xfId="0" applyNumberFormat="1" applyAlignment="1">
      <alignment vertical="center" wrapText="1"/>
    </xf>
    <xf numFmtId="20" fontId="0" fillId="0" borderId="0" xfId="0" applyNumberFormat="1"/>
    <xf numFmtId="0" fontId="2" fillId="0" borderId="0" xfId="0" applyFont="1" applyBorder="1" applyAlignment="1">
      <alignment horizontal="center" vertical="center"/>
    </xf>
    <xf numFmtId="0" fontId="19" fillId="5" borderId="4" xfId="0" applyFont="1" applyFill="1" applyBorder="1" applyAlignment="1">
      <alignment horizontal="center" vertical="center"/>
    </xf>
    <xf numFmtId="0" fontId="19" fillId="5" borderId="5" xfId="0" applyFont="1" applyFill="1" applyBorder="1" applyAlignment="1">
      <alignment horizontal="center" vertical="center"/>
    </xf>
    <xf numFmtId="0" fontId="19" fillId="5" borderId="13" xfId="0" applyFont="1" applyFill="1" applyBorder="1" applyAlignment="1">
      <alignment horizontal="center" vertical="center"/>
    </xf>
    <xf numFmtId="0" fontId="19" fillId="5" borderId="14" xfId="0" applyFont="1" applyFill="1" applyBorder="1" applyAlignment="1">
      <alignment horizontal="center" vertical="center"/>
    </xf>
    <xf numFmtId="0" fontId="20" fillId="0" borderId="2" xfId="0" applyFont="1" applyBorder="1" applyAlignment="1">
      <alignment horizontal="center" vertical="center"/>
    </xf>
    <xf numFmtId="0" fontId="20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19" fillId="5" borderId="8" xfId="0" applyFont="1" applyFill="1" applyBorder="1" applyAlignment="1">
      <alignment horizontal="center" vertical="center"/>
    </xf>
    <xf numFmtId="0" fontId="19" fillId="5" borderId="9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67" fontId="18" fillId="0" borderId="2" xfId="0" applyNumberFormat="1" applyFont="1" applyBorder="1" applyAlignment="1"/>
    <xf numFmtId="0" fontId="18" fillId="0" borderId="3" xfId="0" applyFont="1" applyBorder="1" applyAlignment="1"/>
    <xf numFmtId="0" fontId="18" fillId="0" borderId="1" xfId="0" applyFont="1" applyBorder="1" applyAlignment="1">
      <alignment horizontal="center" vertical="center"/>
    </xf>
    <xf numFmtId="0" fontId="18" fillId="0" borderId="14" xfId="0" applyFont="1" applyBorder="1" applyAlignment="1">
      <alignment horizontal="center" vertical="center"/>
    </xf>
    <xf numFmtId="0" fontId="18" fillId="0" borderId="2" xfId="0" applyFont="1" applyBorder="1" applyAlignment="1">
      <alignment horizontal="center" vertical="center" wrapText="1"/>
    </xf>
    <xf numFmtId="0" fontId="18" fillId="0" borderId="3" xfId="0" applyFont="1" applyBorder="1" applyAlignment="1">
      <alignment horizontal="center" vertical="center" wrapText="1"/>
    </xf>
    <xf numFmtId="0" fontId="18" fillId="0" borderId="11" xfId="0" applyFont="1" applyBorder="1" applyAlignment="1">
      <alignment horizontal="center" vertical="center" wrapText="1"/>
    </xf>
    <xf numFmtId="0" fontId="20" fillId="0" borderId="8" xfId="0" applyFont="1" applyBorder="1" applyAlignment="1">
      <alignment horizontal="center" vertical="center" wrapText="1"/>
    </xf>
    <xf numFmtId="0" fontId="18" fillId="0" borderId="9" xfId="0" applyFont="1" applyBorder="1" applyAlignment="1">
      <alignment horizontal="center" vertical="center" wrapText="1"/>
    </xf>
    <xf numFmtId="169" fontId="19" fillId="10" borderId="2" xfId="0" applyNumberFormat="1" applyFont="1" applyFill="1" applyBorder="1" applyAlignment="1">
      <alignment horizontal="center"/>
    </xf>
    <xf numFmtId="169" fontId="19" fillId="10" borderId="3" xfId="0" applyNumberFormat="1" applyFont="1" applyFill="1" applyBorder="1" applyAlignment="1">
      <alignment horizontal="center"/>
    </xf>
    <xf numFmtId="0" fontId="19" fillId="5" borderId="2" xfId="0" applyNumberFormat="1" applyFont="1" applyFill="1" applyBorder="1" applyAlignment="1">
      <alignment horizontal="center" vertical="center"/>
    </xf>
    <xf numFmtId="0" fontId="0" fillId="0" borderId="3" xfId="0" applyNumberFormat="1" applyBorder="1" applyAlignment="1">
      <alignment horizontal="center" vertical="center"/>
    </xf>
    <xf numFmtId="0" fontId="19" fillId="0" borderId="2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67" fontId="23" fillId="0" borderId="2" xfId="0" applyNumberFormat="1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" xfId="0" applyBorder="1" applyAlignment="1">
      <alignment horizontal="center"/>
    </xf>
    <xf numFmtId="167" fontId="0" fillId="0" borderId="2" xfId="0" applyNumberFormat="1" applyBorder="1" applyAlignment="1"/>
    <xf numFmtId="0" fontId="0" fillId="0" borderId="3" xfId="0" applyBorder="1" applyAlignment="1"/>
    <xf numFmtId="167" fontId="23" fillId="0" borderId="2" xfId="0" applyNumberFormat="1" applyFont="1" applyBorder="1" applyAlignment="1"/>
    <xf numFmtId="0" fontId="20" fillId="0" borderId="9" xfId="0" applyFont="1" applyBorder="1" applyAlignment="1">
      <alignment horizontal="center" vertical="center" wrapText="1"/>
    </xf>
    <xf numFmtId="167" fontId="23" fillId="0" borderId="3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167" fontId="18" fillId="0" borderId="2" xfId="0" applyNumberFormat="1" applyFont="1" applyBorder="1" applyAlignment="1">
      <alignment horizontal="center" vertical="center"/>
    </xf>
    <xf numFmtId="167" fontId="18" fillId="0" borderId="3" xfId="0" applyNumberFormat="1" applyFont="1" applyBorder="1" applyAlignment="1">
      <alignment horizontal="center" vertical="center"/>
    </xf>
    <xf numFmtId="164" fontId="20" fillId="0" borderId="2" xfId="0" applyNumberFormat="1" applyFont="1" applyBorder="1" applyAlignment="1">
      <alignment horizontal="center" vertical="center"/>
    </xf>
    <xf numFmtId="164" fontId="20" fillId="0" borderId="3" xfId="0" applyNumberFormat="1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 wrapText="1"/>
    </xf>
    <xf numFmtId="0" fontId="18" fillId="0" borderId="12" xfId="0" applyFont="1" applyBorder="1" applyAlignment="1">
      <alignment horizontal="center" vertical="center" wrapText="1"/>
    </xf>
    <xf numFmtId="0" fontId="0" fillId="0" borderId="12" xfId="0" applyBorder="1" applyAlignment="1">
      <alignment wrapText="1"/>
    </xf>
    <xf numFmtId="0" fontId="0" fillId="0" borderId="5" xfId="0" applyBorder="1" applyAlignment="1">
      <alignment wrapText="1"/>
    </xf>
    <xf numFmtId="0" fontId="0" fillId="0" borderId="13" xfId="0" applyBorder="1" applyAlignment="1">
      <alignment wrapText="1"/>
    </xf>
    <xf numFmtId="0" fontId="0" fillId="0" borderId="1" xfId="0" applyBorder="1" applyAlignment="1">
      <alignment wrapText="1"/>
    </xf>
    <xf numFmtId="0" fontId="0" fillId="0" borderId="14" xfId="0" applyBorder="1" applyAlignment="1">
      <alignment wrapText="1"/>
    </xf>
    <xf numFmtId="0" fontId="19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8" fillId="0" borderId="5" xfId="0" applyFont="1" applyBorder="1" applyAlignment="1">
      <alignment horizontal="center" vertical="center" wrapText="1"/>
    </xf>
    <xf numFmtId="0" fontId="18" fillId="0" borderId="13" xfId="0" applyFont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0" fontId="18" fillId="0" borderId="14" xfId="0" applyFont="1" applyBorder="1" applyAlignment="1">
      <alignment horizontal="center" vertical="center" wrapText="1"/>
    </xf>
    <xf numFmtId="167" fontId="24" fillId="0" borderId="2" xfId="0" applyNumberFormat="1" applyFont="1" applyBorder="1" applyAlignment="1">
      <alignment horizontal="center"/>
    </xf>
    <xf numFmtId="167" fontId="24" fillId="0" borderId="3" xfId="0" applyNumberFormat="1" applyFont="1" applyBorder="1" applyAlignment="1">
      <alignment horizontal="center"/>
    </xf>
    <xf numFmtId="167" fontId="24" fillId="0" borderId="11" xfId="0" applyNumberFormat="1" applyFont="1" applyBorder="1" applyAlignment="1">
      <alignment horizontal="center"/>
    </xf>
    <xf numFmtId="167" fontId="18" fillId="0" borderId="2" xfId="0" applyNumberFormat="1" applyFont="1" applyBorder="1" applyAlignment="1">
      <alignment horizontal="center"/>
    </xf>
    <xf numFmtId="167" fontId="18" fillId="0" borderId="3" xfId="0" applyNumberFormat="1" applyFont="1" applyBorder="1" applyAlignment="1">
      <alignment horizontal="center"/>
    </xf>
    <xf numFmtId="0" fontId="19" fillId="0" borderId="3" xfId="0" applyFont="1" applyBorder="1" applyAlignment="1">
      <alignment horizontal="center" vertical="center"/>
    </xf>
    <xf numFmtId="167" fontId="0" fillId="0" borderId="2" xfId="0" applyNumberFormat="1" applyBorder="1" applyAlignment="1">
      <alignment horizontal="center"/>
    </xf>
    <xf numFmtId="167" fontId="0" fillId="0" borderId="3" xfId="0" applyNumberFormat="1" applyBorder="1" applyAlignment="1">
      <alignment horizontal="center"/>
    </xf>
    <xf numFmtId="0" fontId="19" fillId="5" borderId="11" xfId="0" applyFont="1" applyFill="1" applyBorder="1" applyAlignment="1">
      <alignment horizontal="center"/>
    </xf>
    <xf numFmtId="0" fontId="0" fillId="5" borderId="3" xfId="0" applyNumberFormat="1" applyFill="1" applyBorder="1" applyAlignment="1">
      <alignment horizontal="center" vertical="center"/>
    </xf>
    <xf numFmtId="0" fontId="18" fillId="0" borderId="3" xfId="0" applyFont="1" applyBorder="1" applyAlignment="1">
      <alignment horizontal="center" vertical="center"/>
    </xf>
    <xf numFmtId="167" fontId="24" fillId="0" borderId="2" xfId="0" applyNumberFormat="1" applyFont="1" applyBorder="1" applyAlignment="1"/>
    <xf numFmtId="167" fontId="24" fillId="0" borderId="11" xfId="0" applyNumberFormat="1" applyFont="1" applyBorder="1" applyAlignment="1"/>
    <xf numFmtId="167" fontId="0" fillId="0" borderId="11" xfId="0" applyNumberFormat="1" applyBorder="1" applyAlignment="1">
      <alignment horizontal="center"/>
    </xf>
    <xf numFmtId="0" fontId="18" fillId="8" borderId="13" xfId="0" applyFont="1" applyFill="1" applyBorder="1" applyAlignment="1">
      <alignment horizontal="center" vertical="center"/>
    </xf>
    <xf numFmtId="0" fontId="18" fillId="8" borderId="1" xfId="0" applyFont="1" applyFill="1" applyBorder="1" applyAlignment="1">
      <alignment horizontal="center" vertical="center"/>
    </xf>
    <xf numFmtId="0" fontId="18" fillId="8" borderId="2" xfId="0" applyFont="1" applyFill="1" applyBorder="1" applyAlignment="1">
      <alignment horizontal="center" vertical="center"/>
    </xf>
    <xf numFmtId="0" fontId="18" fillId="8" borderId="11" xfId="0" applyFont="1" applyFill="1" applyBorder="1" applyAlignment="1">
      <alignment horizontal="center" vertical="center"/>
    </xf>
    <xf numFmtId="0" fontId="19" fillId="5" borderId="3" xfId="0" applyNumberFormat="1" applyFont="1" applyFill="1" applyBorder="1" applyAlignment="1">
      <alignment horizontal="center" vertical="center"/>
    </xf>
    <xf numFmtId="0" fontId="19" fillId="5" borderId="7" xfId="0" applyFont="1" applyFill="1" applyBorder="1" applyAlignment="1">
      <alignment horizontal="center" vertical="center"/>
    </xf>
    <xf numFmtId="0" fontId="18" fillId="0" borderId="11" xfId="0" applyFont="1" applyBorder="1" applyAlignment="1">
      <alignment horizontal="center"/>
    </xf>
    <xf numFmtId="0" fontId="18" fillId="0" borderId="3" xfId="0" applyFont="1" applyBorder="1" applyAlignment="1">
      <alignment horizontal="center"/>
    </xf>
    <xf numFmtId="0" fontId="19" fillId="5" borderId="4" xfId="0" applyNumberFormat="1" applyFont="1" applyFill="1" applyBorder="1" applyAlignment="1">
      <alignment horizontal="center" vertical="center"/>
    </xf>
    <xf numFmtId="0" fontId="18" fillId="0" borderId="5" xfId="0" applyNumberFormat="1" applyFont="1" applyBorder="1" applyAlignment="1">
      <alignment horizontal="center" vertical="center"/>
    </xf>
    <xf numFmtId="0" fontId="18" fillId="0" borderId="3" xfId="0" applyNumberFormat="1" applyFont="1" applyBorder="1" applyAlignment="1">
      <alignment horizontal="center" vertical="center"/>
    </xf>
    <xf numFmtId="0" fontId="19" fillId="5" borderId="4" xfId="0" applyFont="1" applyFill="1" applyBorder="1" applyAlignment="1">
      <alignment horizontal="center"/>
    </xf>
    <xf numFmtId="0" fontId="19" fillId="5" borderId="12" xfId="0" applyFont="1" applyFill="1" applyBorder="1" applyAlignment="1">
      <alignment horizontal="center"/>
    </xf>
    <xf numFmtId="0" fontId="19" fillId="5" borderId="2" xfId="0" applyFont="1" applyFill="1" applyBorder="1" applyAlignment="1">
      <alignment horizontal="center"/>
    </xf>
    <xf numFmtId="0" fontId="18" fillId="8" borderId="3" xfId="0" applyFont="1" applyFill="1" applyBorder="1" applyAlignment="1">
      <alignment horizontal="center" vertical="center"/>
    </xf>
    <xf numFmtId="0" fontId="18" fillId="0" borderId="0" xfId="0" applyFont="1" applyAlignment="1">
      <alignment horizontal="right"/>
    </xf>
    <xf numFmtId="0" fontId="18" fillId="0" borderId="0" xfId="0" applyFont="1" applyAlignment="1"/>
    <xf numFmtId="0" fontId="18" fillId="0" borderId="0" xfId="0" applyFont="1" applyAlignment="1">
      <alignment horizontal="center" vertical="center"/>
    </xf>
    <xf numFmtId="0" fontId="18" fillId="0" borderId="0" xfId="0" applyFont="1" applyAlignment="1">
      <alignment horizontal="center"/>
    </xf>
    <xf numFmtId="0" fontId="18" fillId="0" borderId="12" xfId="0" applyFont="1" applyBorder="1" applyAlignment="1">
      <alignment wrapText="1"/>
    </xf>
    <xf numFmtId="0" fontId="18" fillId="0" borderId="5" xfId="0" applyFont="1" applyBorder="1" applyAlignment="1">
      <alignment wrapText="1"/>
    </xf>
    <xf numFmtId="0" fontId="18" fillId="0" borderId="13" xfId="0" applyFont="1" applyBorder="1" applyAlignment="1">
      <alignment wrapText="1"/>
    </xf>
    <xf numFmtId="0" fontId="18" fillId="0" borderId="1" xfId="0" applyFont="1" applyBorder="1" applyAlignment="1">
      <alignment wrapText="1"/>
    </xf>
    <xf numFmtId="0" fontId="18" fillId="0" borderId="14" xfId="0" applyFont="1" applyBorder="1" applyAlignment="1">
      <alignment wrapText="1"/>
    </xf>
    <xf numFmtId="167" fontId="18" fillId="0" borderId="11" xfId="0" applyNumberFormat="1" applyFont="1" applyBorder="1" applyAlignment="1">
      <alignment horizontal="center"/>
    </xf>
    <xf numFmtId="169" fontId="18" fillId="9" borderId="11" xfId="0" applyNumberFormat="1" applyFont="1" applyFill="1" applyBorder="1" applyAlignment="1">
      <alignment horizontal="center" vertical="center" wrapText="1"/>
    </xf>
    <xf numFmtId="169" fontId="21" fillId="2" borderId="11" xfId="0" applyNumberFormat="1" applyFont="1" applyFill="1" applyBorder="1" applyAlignment="1">
      <alignment horizontal="center" vertical="center" wrapText="1"/>
    </xf>
    <xf numFmtId="0" fontId="18" fillId="0" borderId="4" xfId="0" applyFont="1" applyBorder="1" applyAlignment="1">
      <alignment horizontal="center" vertical="center"/>
    </xf>
    <xf numFmtId="0" fontId="18" fillId="0" borderId="12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20" fillId="10" borderId="2" xfId="0" applyFont="1" applyFill="1" applyBorder="1" applyAlignment="1">
      <alignment horizontal="left"/>
    </xf>
    <xf numFmtId="0" fontId="31" fillId="10" borderId="3" xfId="0" applyFont="1" applyFill="1" applyBorder="1" applyAlignment="1">
      <alignment horizontal="left"/>
    </xf>
    <xf numFmtId="169" fontId="19" fillId="10" borderId="11" xfId="0" applyNumberFormat="1" applyFont="1" applyFill="1" applyBorder="1" applyAlignment="1">
      <alignment horizontal="center"/>
    </xf>
    <xf numFmtId="0" fontId="19" fillId="0" borderId="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9" fillId="0" borderId="2" xfId="0" applyFont="1" applyBorder="1" applyAlignment="1">
      <alignment vertical="center" wrapText="1"/>
    </xf>
    <xf numFmtId="0" fontId="1" fillId="0" borderId="3" xfId="0" applyFont="1" applyBorder="1" applyAlignment="1">
      <alignment vertical="center" wrapText="1"/>
    </xf>
    <xf numFmtId="2" fontId="19" fillId="5" borderId="2" xfId="0" applyNumberFormat="1" applyFont="1" applyFill="1" applyBorder="1" applyAlignment="1">
      <alignment horizontal="center" vertical="center"/>
    </xf>
    <xf numFmtId="2" fontId="0" fillId="0" borderId="3" xfId="0" applyNumberFormat="1" applyBorder="1" applyAlignment="1">
      <alignment horizontal="center" vertical="center"/>
    </xf>
    <xf numFmtId="2" fontId="19" fillId="5" borderId="7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329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ont>
        <b/>
        <i val="0"/>
        <color rgb="FF00206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206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206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theme="0"/>
        </patternFill>
      </fill>
    </dxf>
    <dxf>
      <font>
        <b/>
        <i val="0"/>
        <color rgb="FF002060"/>
      </font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ont>
        <color rgb="FF9C0006"/>
      </font>
    </dxf>
    <dxf>
      <font>
        <b/>
        <i val="0"/>
        <color rgb="FF002060"/>
      </font>
      <fill>
        <patternFill patternType="solid">
          <fgColor auto="1"/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0625"/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86E8FC"/>
        </patternFill>
      </fill>
    </dxf>
    <dxf>
      <fill>
        <patternFill>
          <bgColor rgb="FFFF0000"/>
        </patternFill>
      </fill>
    </dxf>
    <dxf>
      <fill>
        <patternFill>
          <bgColor rgb="FF86E8FC"/>
        </patternFill>
      </fill>
    </dxf>
    <dxf>
      <fill>
        <patternFill>
          <bgColor rgb="FFFF0000"/>
        </patternFill>
      </fill>
    </dxf>
    <dxf>
      <fill>
        <patternFill>
          <bgColor rgb="FF86E8FC"/>
        </patternFill>
      </fill>
    </dxf>
    <dxf>
      <fill>
        <patternFill>
          <bgColor rgb="FFFF0000"/>
        </patternFill>
      </fill>
    </dxf>
    <dxf>
      <fill>
        <patternFill>
          <bgColor rgb="FF86E8FC"/>
        </patternFill>
      </fill>
    </dxf>
    <dxf>
      <fill>
        <patternFill>
          <bgColor rgb="FFFF0000"/>
        </patternFill>
      </fill>
    </dxf>
    <dxf>
      <fill>
        <patternFill>
          <bgColor rgb="FF86E8FC"/>
        </patternFill>
      </fill>
    </dxf>
    <dxf>
      <fill>
        <patternFill>
          <bgColor rgb="FFFF0000"/>
        </patternFill>
      </fill>
    </dxf>
    <dxf>
      <fill>
        <patternFill>
          <bgColor rgb="FF86E8FC"/>
        </patternFill>
      </fill>
    </dxf>
    <dxf>
      <fill>
        <patternFill>
          <bgColor rgb="FFFF0000"/>
        </patternFill>
      </fill>
    </dxf>
    <dxf>
      <fill>
        <patternFill>
          <bgColor rgb="FF86E8FC"/>
        </patternFill>
      </fill>
    </dxf>
    <dxf>
      <fill>
        <patternFill>
          <bgColor rgb="FFFF0000"/>
        </patternFill>
      </fill>
    </dxf>
    <dxf>
      <fill>
        <patternFill>
          <bgColor rgb="FF86E8FC"/>
        </patternFill>
      </fill>
    </dxf>
    <dxf>
      <fill>
        <patternFill>
          <bgColor rgb="FFFF0000"/>
        </patternFill>
      </fill>
    </dxf>
    <dxf>
      <fill>
        <patternFill>
          <bgColor rgb="FF86E8FC"/>
        </patternFill>
      </fill>
    </dxf>
    <dxf>
      <fill>
        <patternFill>
          <bgColor rgb="FFFF0000"/>
        </patternFill>
      </fill>
    </dxf>
    <dxf>
      <fill>
        <patternFill>
          <bgColor rgb="FF86E8FC"/>
        </patternFill>
      </fill>
    </dxf>
    <dxf>
      <fill>
        <patternFill>
          <bgColor rgb="FFFF0000"/>
        </patternFill>
      </fill>
    </dxf>
    <dxf>
      <fill>
        <patternFill>
          <bgColor rgb="FF86E8FC"/>
        </patternFill>
      </fill>
    </dxf>
    <dxf>
      <fill>
        <patternFill>
          <bgColor rgb="FFFF0000"/>
        </patternFill>
      </fill>
    </dxf>
    <dxf>
      <fill>
        <patternFill>
          <bgColor rgb="FF86E8FC"/>
        </patternFill>
      </fill>
    </dxf>
    <dxf>
      <fill>
        <patternFill>
          <bgColor rgb="FFFF0000"/>
        </patternFill>
      </fill>
    </dxf>
    <dxf>
      <fill>
        <patternFill>
          <bgColor rgb="FF86E8FC"/>
        </patternFill>
      </fill>
    </dxf>
    <dxf>
      <fill>
        <patternFill>
          <bgColor rgb="FFFF0000"/>
        </patternFill>
      </fill>
    </dxf>
    <dxf>
      <fill>
        <patternFill>
          <bgColor rgb="FF86E8FC"/>
        </patternFill>
      </fill>
    </dxf>
    <dxf>
      <fill>
        <patternFill>
          <bgColor rgb="FFFF0000"/>
        </patternFill>
      </fill>
    </dxf>
    <dxf>
      <fill>
        <patternFill>
          <bgColor rgb="FF86E8FC"/>
        </patternFill>
      </fill>
    </dxf>
    <dxf>
      <fill>
        <patternFill>
          <bgColor rgb="FFFF0000"/>
        </patternFill>
      </fill>
    </dxf>
    <dxf>
      <fill>
        <patternFill>
          <bgColor rgb="FF86E8FC"/>
        </patternFill>
      </fill>
    </dxf>
    <dxf>
      <fill>
        <patternFill>
          <bgColor rgb="FFFF0000"/>
        </patternFill>
      </fill>
    </dxf>
    <dxf>
      <fill>
        <patternFill>
          <bgColor rgb="FF86E8FC"/>
        </patternFill>
      </fill>
    </dxf>
    <dxf>
      <fill>
        <patternFill>
          <bgColor rgb="FFFF0000"/>
        </patternFill>
      </fill>
    </dxf>
    <dxf>
      <fill>
        <patternFill>
          <bgColor rgb="FF86E8FC"/>
        </patternFill>
      </fill>
    </dxf>
    <dxf>
      <fill>
        <patternFill>
          <bgColor rgb="FFFF0000"/>
        </patternFill>
      </fill>
    </dxf>
    <dxf>
      <fill>
        <patternFill>
          <bgColor rgb="FF86E8FC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ill>
        <patternFill>
          <bgColor rgb="FF86E8FC"/>
        </patternFill>
      </fill>
    </dxf>
    <dxf>
      <font>
        <b/>
        <i val="0"/>
        <color rgb="FF00206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theme="0"/>
        </patternFill>
      </fill>
    </dxf>
    <dxf>
      <font>
        <color rgb="FF002060"/>
      </font>
      <fill>
        <patternFill patternType="solid">
          <fgColor auto="1"/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206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206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theme="0"/>
        </patternFill>
      </fill>
    </dxf>
    <dxf>
      <font>
        <b/>
        <i val="0"/>
        <color rgb="FF002060"/>
      </font>
      <fill>
        <patternFill>
          <bgColor theme="0"/>
        </patternFill>
      </fill>
    </dxf>
    <dxf>
      <font>
        <b/>
        <i val="0"/>
        <color rgb="FF002060"/>
      </font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ont>
        <color rgb="FF9C0006"/>
      </font>
    </dxf>
    <dxf>
      <font>
        <b/>
        <i val="0"/>
        <color rgb="FF002060"/>
      </font>
      <fill>
        <patternFill patternType="solid">
          <fgColor auto="1"/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gray0625"/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86E8FC"/>
      <color rgb="FF66D9F4"/>
      <color rgb="FF82E0F6"/>
      <color rgb="FF00CCFF"/>
      <color rgb="FF008000"/>
      <color rgb="FF79FFAF"/>
      <color rgb="FF79FFB6"/>
      <color rgb="FF93FFC4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Drop" dropStyle="combo" dx="22" fmlaLink="$C$1" fmlaRange="CONFIG!$A$20:$A$31" noThreeD="1" sel="10" val="0"/>
</file>

<file path=xl/ctrlProps/ctrlProp2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3.xml><?xml version="1.0" encoding="utf-8"?>
<formControlPr xmlns="http://schemas.microsoft.com/office/spreadsheetml/2009/9/main" objectType="Drop" dropStyle="combo" dx="22" fmlaLink="$C$1" fmlaRange="CONFIG!$A$20:$A$31" noThreeD="1" sel="10" val="0"/>
</file>

<file path=xl/ctrlProps/ctrlProp4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5.xml><?xml version="1.0" encoding="utf-8"?>
<formControlPr xmlns="http://schemas.microsoft.com/office/spreadsheetml/2009/9/main" objectType="Drop" dropStyle="combo" dx="22" fmlaLink="$C$1" fmlaRange="CONFIG!$A$20:$A$31" noThreeD="1" sel="10" val="0"/>
</file>

<file path=xl/ctrlProps/ctrlProp6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7.xml><?xml version="1.0" encoding="utf-8"?>
<formControlPr xmlns="http://schemas.microsoft.com/office/spreadsheetml/2009/9/main" objectType="Drop" dropStyle="combo" dx="22" fmlaLink="$C$1" fmlaRange="CONFIG!$A$20:$A$31" noThreeD="1" sel="10" val="4"/>
</file>

<file path=xl/ctrlProps/ctrlProp8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9.xml><?xml version="1.0" encoding="utf-8"?>
<formControlPr xmlns="http://schemas.microsoft.com/office/spreadsheetml/2009/9/main" objectType="Drop" dropStyle="combo" dx="22" fmlaLink="$C$1" fmlaRange="CONFIG!$A$20:$A$31" noThreeD="1" sel="10" val="0"/>
</file>

<file path=xl/ctrlProps/ctrlProp10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11.xml><?xml version="1.0" encoding="utf-8"?>
<formControlPr xmlns="http://schemas.microsoft.com/office/spreadsheetml/2009/9/main" objectType="Drop" dropStyle="combo" dx="22" fmlaLink="$C$1" fmlaRange="CONFIG!$A$20:$A$31" noThreeD="1" sel="10" val="0"/>
</file>

<file path=xl/ctrlProps/ctrlProp12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13.xml><?xml version="1.0" encoding="utf-8"?>
<formControlPr xmlns="http://schemas.microsoft.com/office/spreadsheetml/2009/9/main" objectType="Drop" dropStyle="combo" dx="22" fmlaLink="$C$1" fmlaRange="CONFIG!$A$20:$A$31" noThreeD="1" sel="10" val="0"/>
</file>

<file path=xl/ctrlProps/ctrlProp14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15.xml><?xml version="1.0" encoding="utf-8"?>
<formControlPr xmlns="http://schemas.microsoft.com/office/spreadsheetml/2009/9/main" objectType="Drop" dropStyle="combo" dx="22" fmlaLink="$C$1" fmlaRange="CONFIG!$A$20:$A$31" noThreeD="1" sel="10" val="0"/>
</file>

<file path=xl/ctrlProps/ctrlProp16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17.xml><?xml version="1.0" encoding="utf-8"?>
<formControlPr xmlns="http://schemas.microsoft.com/office/spreadsheetml/2009/9/main" objectType="Drop" dropStyle="combo" dx="22" fmlaLink="$C$1" fmlaRange="CONFIG!$A$20:$A$31" noThreeD="1" sel="10" val="0"/>
</file>

<file path=xl/ctrlProps/ctrlProp18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19.xml><?xml version="1.0" encoding="utf-8"?>
<formControlPr xmlns="http://schemas.microsoft.com/office/spreadsheetml/2009/9/main" objectType="Drop" dropStyle="combo" dx="22" fmlaLink="$C$1" fmlaRange="CONFIG!$A$20:$A$31" noThreeD="1" sel="10" val="4"/>
</file>

<file path=xl/ctrlProps/ctrlProp20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21.xml><?xml version="1.0" encoding="utf-8"?>
<formControlPr xmlns="http://schemas.microsoft.com/office/spreadsheetml/2009/9/main" objectType="Drop" dropStyle="combo" dx="22" fmlaLink="$C$1" fmlaRange="CONFIG!$A$20:$A$31" noThreeD="1" sel="10" val="0"/>
</file>

<file path=xl/ctrlProps/ctrlProp22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23.xml><?xml version="1.0" encoding="utf-8"?>
<formControlPr xmlns="http://schemas.microsoft.com/office/spreadsheetml/2009/9/main" objectType="Drop" dropStyle="combo" dx="22" fmlaLink="$C$1" fmlaRange="CONFIG!$A$20:$A$31" noThreeD="1" sel="10" val="0"/>
</file>

<file path=xl/ctrlProps/ctrlProp24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25.xml><?xml version="1.0" encoding="utf-8"?>
<formControlPr xmlns="http://schemas.microsoft.com/office/spreadsheetml/2009/9/main" objectType="Drop" dropStyle="combo" dx="22" fmlaLink="$C$1" fmlaRange="CONFIG!$A$20:$A$31" noThreeD="1" sel="10" val="0"/>
</file>

<file path=xl/ctrlProps/ctrlProp26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27.xml><?xml version="1.0" encoding="utf-8"?>
<formControlPr xmlns="http://schemas.microsoft.com/office/spreadsheetml/2009/9/main" objectType="Drop" dropStyle="combo" dx="22" fmlaLink="$C$1" fmlaRange="CONFIG!$A$20:$A$31" noThreeD="1" sel="10" val="0"/>
</file>

<file path=xl/ctrlProps/ctrlProp28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29.xml><?xml version="1.0" encoding="utf-8"?>
<formControlPr xmlns="http://schemas.microsoft.com/office/spreadsheetml/2009/9/main" objectType="Drop" dropStyle="combo" dx="22" fmlaLink="$C$1" fmlaRange="CONFIG!$A$20:$A$31" noThreeD="1" sel="10" val="0"/>
</file>

<file path=xl/ctrlProps/ctrlProp30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31.xml><?xml version="1.0" encoding="utf-8"?>
<formControlPr xmlns="http://schemas.microsoft.com/office/spreadsheetml/2009/9/main" objectType="Drop" dropStyle="combo" dx="22" fmlaLink="$C$1" fmlaRange="CONFIG!$A$20:$A$31" noThreeD="1" sel="10" val="4"/>
</file>

<file path=xl/ctrlProps/ctrlProp32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33.xml><?xml version="1.0" encoding="utf-8"?>
<formControlPr xmlns="http://schemas.microsoft.com/office/spreadsheetml/2009/9/main" objectType="Drop" dropStyle="combo" dx="22" fmlaLink="$C$1" fmlaRange="CONFIG!$A$20:$A$31" noThreeD="1" sel="10" val="0"/>
</file>

<file path=xl/ctrlProps/ctrlProp34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35.xml><?xml version="1.0" encoding="utf-8"?>
<formControlPr xmlns="http://schemas.microsoft.com/office/spreadsheetml/2009/9/main" objectType="Drop" dropStyle="combo" dx="22" fmlaLink="$C$1" fmlaRange="CONFIG!$A$20:$A$31" noThreeD="1" sel="10" val="0"/>
</file>

<file path=xl/ctrlProps/ctrlProp36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37.xml><?xml version="1.0" encoding="utf-8"?>
<formControlPr xmlns="http://schemas.microsoft.com/office/spreadsheetml/2009/9/main" objectType="Drop" dropStyle="combo" dx="22" fmlaLink="$C$1" fmlaRange="CONFIG!$A$20:$A$31" noThreeD="1" sel="10" val="0"/>
</file>

<file path=xl/ctrlProps/ctrlProp38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39.xml><?xml version="1.0" encoding="utf-8"?>
<formControlPr xmlns="http://schemas.microsoft.com/office/spreadsheetml/2009/9/main" objectType="Drop" dropStyle="combo" dx="22" fmlaLink="$C$1" fmlaRange="CONFIG!$A$20:$A$31" noThreeD="1" sel="10" val="0"/>
</file>

<file path=xl/ctrlProps/ctrlProp40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41.xml><?xml version="1.0" encoding="utf-8"?>
<formControlPr xmlns="http://schemas.microsoft.com/office/spreadsheetml/2009/9/main" objectType="Drop" dropStyle="combo" dx="22" fmlaLink="$C$1" fmlaRange="CONFIG!$A$20:$A$31" noThreeD="1" sel="10" val="0"/>
</file>

<file path=xl/ctrlProps/ctrlProp42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43.xml><?xml version="1.0" encoding="utf-8"?>
<formControlPr xmlns="http://schemas.microsoft.com/office/spreadsheetml/2009/9/main" objectType="Drop" dropStyle="combo" dx="22" fmlaLink="$C$1" fmlaRange="CONFIG!$A$20:$A$31" noThreeD="1" sel="10" val="4"/>
</file>

<file path=xl/ctrlProps/ctrlProp44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45.xml><?xml version="1.0" encoding="utf-8"?>
<formControlPr xmlns="http://schemas.microsoft.com/office/spreadsheetml/2009/9/main" objectType="Drop" dropStyle="combo" dx="22" fmlaLink="$C$1" fmlaRange="CONFIG!$A$20:$A$31" noThreeD="1" sel="10" val="0"/>
</file>

<file path=xl/ctrlProps/ctrlProp46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47.xml><?xml version="1.0" encoding="utf-8"?>
<formControlPr xmlns="http://schemas.microsoft.com/office/spreadsheetml/2009/9/main" objectType="Drop" dropStyle="combo" dx="22" fmlaLink="$C$1" fmlaRange="CONFIG!$A$20:$A$31" noThreeD="1" sel="10" val="0"/>
</file>

<file path=xl/ctrlProps/ctrlProp48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49.xml><?xml version="1.0" encoding="utf-8"?>
<formControlPr xmlns="http://schemas.microsoft.com/office/spreadsheetml/2009/9/main" objectType="Drop" dropStyle="combo" dx="22" fmlaLink="$C$1" fmlaRange="CONFIG!$A$20:$A$31" noThreeD="1" sel="10" val="0"/>
</file>

<file path=xl/ctrlProps/ctrlProp50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51.xml><?xml version="1.0" encoding="utf-8"?>
<formControlPr xmlns="http://schemas.microsoft.com/office/spreadsheetml/2009/9/main" objectType="Drop" dropStyle="combo" dx="22" fmlaLink="$C$1" fmlaRange="CONFIG!$A$20:$A$31" noThreeD="1" sel="10" val="0"/>
</file>

<file path=xl/ctrlProps/ctrlProp52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53.xml><?xml version="1.0" encoding="utf-8"?>
<formControlPr xmlns="http://schemas.microsoft.com/office/spreadsheetml/2009/9/main" objectType="Drop" dropStyle="combo" dx="22" fmlaLink="$C$1" fmlaRange="CONFIG!$A$20:$A$31" noThreeD="1" sel="10" val="0"/>
</file>

<file path=xl/ctrlProps/ctrlProp54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55.xml><?xml version="1.0" encoding="utf-8"?>
<formControlPr xmlns="http://schemas.microsoft.com/office/spreadsheetml/2009/9/main" objectType="Drop" dropStyle="combo" dx="22" fmlaLink="$C$1" fmlaRange="CONFIG!$A$20:$A$31" noThreeD="1" sel="10" val="4"/>
</file>

<file path=xl/ctrlProps/ctrlProp56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57.xml><?xml version="1.0" encoding="utf-8"?>
<formControlPr xmlns="http://schemas.microsoft.com/office/spreadsheetml/2009/9/main" objectType="Drop" dropStyle="combo" dx="22" fmlaLink="$C$1" fmlaRange="CONFIG!$A$20:$A$31" noThreeD="1" sel="10" val="4"/>
</file>

<file path=xl/ctrlProps/ctrlProp58.xml><?xml version="1.0" encoding="utf-8"?>
<formControlPr xmlns="http://schemas.microsoft.com/office/spreadsheetml/2009/9/main" objectType="Drop" dropStyle="combo" dx="22" fmlaLink="$C$2" fmlaRange="CONFIG!$B$20:$B$34" noThreeD="1" sel="1" val="0"/>
</file>

<file path=xl/ctrlProps/ctrlProp59.xml><?xml version="1.0" encoding="utf-8"?>
<formControlPr xmlns="http://schemas.microsoft.com/office/spreadsheetml/2009/9/main" objectType="Drop" dropStyle="combo" dx="22" fmlaLink="$C$1" fmlaRange="CONFIG!$A$20:$A$31" noThreeD="1" sel="10" val="0"/>
</file>

<file path=xl/ctrlProps/ctrlProp60.xml><?xml version="1.0" encoding="utf-8"?>
<formControlPr xmlns="http://schemas.microsoft.com/office/spreadsheetml/2009/9/main" objectType="Drop" dropStyle="combo" dx="22" fmlaLink="$C$2" fmlaRange="CONFIG!$B$20:$B$34" noThreeD="1" sel="1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4019550</xdr:colOff>
      <xdr:row>59</xdr:row>
      <xdr:rowOff>0</xdr:rowOff>
    </xdr:from>
    <xdr:to>
      <xdr:col>5</xdr:col>
      <xdr:colOff>9525</xdr:colOff>
      <xdr:row>59</xdr:row>
      <xdr:rowOff>9525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0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71</xdr:row>
      <xdr:rowOff>0</xdr:rowOff>
    </xdr:from>
    <xdr:to>
      <xdr:col>3</xdr:col>
      <xdr:colOff>304800</xdr:colOff>
      <xdr:row>72</xdr:row>
      <xdr:rowOff>9525</xdr:rowOff>
    </xdr:to>
    <xdr:sp macro="" textlink="">
      <xdr:nvSpPr>
        <xdr:cNvPr id="2055" name="AutoShape 7" descr="📥">
          <a:extLst>
            <a:ext uri="{FF2B5EF4-FFF2-40B4-BE49-F238E27FC236}">
              <a16:creationId xmlns:a16="http://schemas.microsoft.com/office/drawing/2014/main" id="{00000000-0008-0000-0700-000007080000}"/>
            </a:ext>
          </a:extLst>
        </xdr:cNvPr>
        <xdr:cNvSpPr>
          <a:spLocks noChangeAspect="1" noChangeArrowheads="1"/>
        </xdr:cNvSpPr>
      </xdr:nvSpPr>
      <xdr:spPr bwMode="auto">
        <a:xfrm>
          <a:off x="2962275" y="1605915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96</xdr:row>
      <xdr:rowOff>0</xdr:rowOff>
    </xdr:from>
    <xdr:to>
      <xdr:col>3</xdr:col>
      <xdr:colOff>304800</xdr:colOff>
      <xdr:row>97</xdr:row>
      <xdr:rowOff>114300</xdr:rowOff>
    </xdr:to>
    <xdr:sp macro="" textlink="">
      <xdr:nvSpPr>
        <xdr:cNvPr id="2059" name="AutoShape 11" descr="🥇">
          <a:extLst>
            <a:ext uri="{FF2B5EF4-FFF2-40B4-BE49-F238E27FC236}">
              <a16:creationId xmlns:a16="http://schemas.microsoft.com/office/drawing/2014/main" id="{00000000-0008-0000-0700-00000B080000}"/>
            </a:ext>
          </a:extLst>
        </xdr:cNvPr>
        <xdr:cNvSpPr>
          <a:spLocks noChangeAspect="1" noChangeArrowheads="1"/>
        </xdr:cNvSpPr>
      </xdr:nvSpPr>
      <xdr:spPr bwMode="auto">
        <a:xfrm>
          <a:off x="2962275" y="2331720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2867025</xdr:colOff>
      <xdr:row>491</xdr:row>
      <xdr:rowOff>0</xdr:rowOff>
    </xdr:from>
    <xdr:to>
      <xdr:col>4</xdr:col>
      <xdr:colOff>9525</xdr:colOff>
      <xdr:row>491</xdr:row>
      <xdr:rowOff>9525</xdr:rowOff>
    </xdr:to>
    <xdr:pic>
      <xdr:nvPicPr>
        <xdr:cNvPr id="47" name="Image 46">
          <a:extLst>
            <a:ext uri="{FF2B5EF4-FFF2-40B4-BE49-F238E27FC236}">
              <a16:creationId xmlns:a16="http://schemas.microsoft.com/office/drawing/2014/main" id="{00000000-0008-0000-07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" y="9896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19050</xdr:rowOff>
        </xdr:from>
        <xdr:to>
          <xdr:col>1</xdr:col>
          <xdr:colOff>428625</xdr:colOff>
          <xdr:row>1</xdr:row>
          <xdr:rowOff>47625</xdr:rowOff>
        </xdr:to>
        <xdr:sp macro="" textlink="">
          <xdr:nvSpPr>
            <xdr:cNvPr id="23553" name="Drop Down 1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id="{00000000-0008-0000-0900-00000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</xdr:row>
          <xdr:rowOff>28575</xdr:rowOff>
        </xdr:from>
        <xdr:to>
          <xdr:col>1</xdr:col>
          <xdr:colOff>419100</xdr:colOff>
          <xdr:row>2</xdr:row>
          <xdr:rowOff>19050</xdr:rowOff>
        </xdr:to>
        <xdr:sp macro="" textlink="">
          <xdr:nvSpPr>
            <xdr:cNvPr id="23554" name="Drop Down 2" hidden="1">
              <a:extLst>
                <a:ext uri="{63B3BB69-23CF-44E3-9099-C40C66FF867C}">
                  <a14:compatExt spid="_x0000_s23554"/>
                </a:ext>
                <a:ext uri="{FF2B5EF4-FFF2-40B4-BE49-F238E27FC236}">
                  <a16:creationId xmlns:a16="http://schemas.microsoft.com/office/drawing/2014/main" id="{00000000-0008-0000-0900-000002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0</xdr:row>
          <xdr:rowOff>19050</xdr:rowOff>
        </xdr:from>
        <xdr:to>
          <xdr:col>15</xdr:col>
          <xdr:colOff>428625</xdr:colOff>
          <xdr:row>1</xdr:row>
          <xdr:rowOff>47625</xdr:rowOff>
        </xdr:to>
        <xdr:sp macro="" textlink="">
          <xdr:nvSpPr>
            <xdr:cNvPr id="23555" name="Drop Down 3" hidden="1">
              <a:extLst>
                <a:ext uri="{63B3BB69-23CF-44E3-9099-C40C66FF867C}">
                  <a14:compatExt spid="_x0000_s23555"/>
                </a:ext>
                <a:ext uri="{FF2B5EF4-FFF2-40B4-BE49-F238E27FC236}">
                  <a16:creationId xmlns:a16="http://schemas.microsoft.com/office/drawing/2014/main" id="{00000000-0008-0000-0900-000003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1</xdr:row>
          <xdr:rowOff>28575</xdr:rowOff>
        </xdr:from>
        <xdr:to>
          <xdr:col>15</xdr:col>
          <xdr:colOff>419100</xdr:colOff>
          <xdr:row>2</xdr:row>
          <xdr:rowOff>19050</xdr:rowOff>
        </xdr:to>
        <xdr:sp macro="" textlink="">
          <xdr:nvSpPr>
            <xdr:cNvPr id="23556" name="Drop Down 4" hidden="1">
              <a:extLst>
                <a:ext uri="{63B3BB69-23CF-44E3-9099-C40C66FF867C}">
                  <a14:compatExt spid="_x0000_s23556"/>
                </a:ext>
                <a:ext uri="{FF2B5EF4-FFF2-40B4-BE49-F238E27FC236}">
                  <a16:creationId xmlns:a16="http://schemas.microsoft.com/office/drawing/2014/main" id="{00000000-0008-0000-0900-000004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0</xdr:colOff>
          <xdr:row>0</xdr:row>
          <xdr:rowOff>19050</xdr:rowOff>
        </xdr:from>
        <xdr:to>
          <xdr:col>29</xdr:col>
          <xdr:colOff>428625</xdr:colOff>
          <xdr:row>1</xdr:row>
          <xdr:rowOff>47625</xdr:rowOff>
        </xdr:to>
        <xdr:sp macro="" textlink="">
          <xdr:nvSpPr>
            <xdr:cNvPr id="23557" name="Drop Down 5" hidden="1">
              <a:extLst>
                <a:ext uri="{63B3BB69-23CF-44E3-9099-C40C66FF867C}">
                  <a14:compatExt spid="_x0000_s23557"/>
                </a:ext>
                <a:ext uri="{FF2B5EF4-FFF2-40B4-BE49-F238E27FC236}">
                  <a16:creationId xmlns:a16="http://schemas.microsoft.com/office/drawing/2014/main" id="{00000000-0008-0000-0900-000005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9525</xdr:colOff>
          <xdr:row>1</xdr:row>
          <xdr:rowOff>28575</xdr:rowOff>
        </xdr:from>
        <xdr:to>
          <xdr:col>29</xdr:col>
          <xdr:colOff>419100</xdr:colOff>
          <xdr:row>2</xdr:row>
          <xdr:rowOff>19050</xdr:rowOff>
        </xdr:to>
        <xdr:sp macro="" textlink="">
          <xdr:nvSpPr>
            <xdr:cNvPr id="23558" name="Drop Down 6" hidden="1">
              <a:extLst>
                <a:ext uri="{63B3BB69-23CF-44E3-9099-C40C66FF867C}">
                  <a14:compatExt spid="_x0000_s23558"/>
                </a:ext>
                <a:ext uri="{FF2B5EF4-FFF2-40B4-BE49-F238E27FC236}">
                  <a16:creationId xmlns:a16="http://schemas.microsoft.com/office/drawing/2014/main" id="{00000000-0008-0000-0900-000006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19050</xdr:rowOff>
        </xdr:from>
        <xdr:to>
          <xdr:col>1</xdr:col>
          <xdr:colOff>428625</xdr:colOff>
          <xdr:row>1</xdr:row>
          <xdr:rowOff>47625</xdr:rowOff>
        </xdr:to>
        <xdr:sp macro="" textlink="">
          <xdr:nvSpPr>
            <xdr:cNvPr id="23559" name="Drop Down 7" hidden="1">
              <a:extLst>
                <a:ext uri="{63B3BB69-23CF-44E3-9099-C40C66FF867C}">
                  <a14:compatExt spid="_x0000_s23559"/>
                </a:ext>
                <a:ext uri="{FF2B5EF4-FFF2-40B4-BE49-F238E27FC236}">
                  <a16:creationId xmlns:a16="http://schemas.microsoft.com/office/drawing/2014/main" id="{00000000-0008-0000-0900-000007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</xdr:row>
          <xdr:rowOff>28575</xdr:rowOff>
        </xdr:from>
        <xdr:to>
          <xdr:col>1</xdr:col>
          <xdr:colOff>419100</xdr:colOff>
          <xdr:row>2</xdr:row>
          <xdr:rowOff>19050</xdr:rowOff>
        </xdr:to>
        <xdr:sp macro="" textlink="">
          <xdr:nvSpPr>
            <xdr:cNvPr id="23560" name="Drop Down 8" hidden="1">
              <a:extLst>
                <a:ext uri="{63B3BB69-23CF-44E3-9099-C40C66FF867C}">
                  <a14:compatExt spid="_x0000_s23560"/>
                </a:ext>
                <a:ext uri="{FF2B5EF4-FFF2-40B4-BE49-F238E27FC236}">
                  <a16:creationId xmlns:a16="http://schemas.microsoft.com/office/drawing/2014/main" id="{00000000-0008-0000-0900-000008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0</xdr:row>
          <xdr:rowOff>19050</xdr:rowOff>
        </xdr:from>
        <xdr:to>
          <xdr:col>15</xdr:col>
          <xdr:colOff>428625</xdr:colOff>
          <xdr:row>1</xdr:row>
          <xdr:rowOff>47625</xdr:rowOff>
        </xdr:to>
        <xdr:sp macro="" textlink="">
          <xdr:nvSpPr>
            <xdr:cNvPr id="23561" name="Drop Down 9" hidden="1">
              <a:extLst>
                <a:ext uri="{63B3BB69-23CF-44E3-9099-C40C66FF867C}">
                  <a14:compatExt spid="_x0000_s23561"/>
                </a:ext>
                <a:ext uri="{FF2B5EF4-FFF2-40B4-BE49-F238E27FC236}">
                  <a16:creationId xmlns:a16="http://schemas.microsoft.com/office/drawing/2014/main" id="{00000000-0008-0000-0900-000009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1</xdr:row>
          <xdr:rowOff>28575</xdr:rowOff>
        </xdr:from>
        <xdr:to>
          <xdr:col>15</xdr:col>
          <xdr:colOff>419100</xdr:colOff>
          <xdr:row>2</xdr:row>
          <xdr:rowOff>19050</xdr:rowOff>
        </xdr:to>
        <xdr:sp macro="" textlink="">
          <xdr:nvSpPr>
            <xdr:cNvPr id="23562" name="Drop Down 10" hidden="1">
              <a:extLst>
                <a:ext uri="{63B3BB69-23CF-44E3-9099-C40C66FF867C}">
                  <a14:compatExt spid="_x0000_s23562"/>
                </a:ext>
                <a:ext uri="{FF2B5EF4-FFF2-40B4-BE49-F238E27FC236}">
                  <a16:creationId xmlns:a16="http://schemas.microsoft.com/office/drawing/2014/main" id="{00000000-0008-0000-0900-00000A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0</xdr:colOff>
          <xdr:row>0</xdr:row>
          <xdr:rowOff>19050</xdr:rowOff>
        </xdr:from>
        <xdr:to>
          <xdr:col>29</xdr:col>
          <xdr:colOff>428625</xdr:colOff>
          <xdr:row>1</xdr:row>
          <xdr:rowOff>47625</xdr:rowOff>
        </xdr:to>
        <xdr:sp macro="" textlink="">
          <xdr:nvSpPr>
            <xdr:cNvPr id="23563" name="Drop Down 11" hidden="1">
              <a:extLst>
                <a:ext uri="{63B3BB69-23CF-44E3-9099-C40C66FF867C}">
                  <a14:compatExt spid="_x0000_s23563"/>
                </a:ext>
                <a:ext uri="{FF2B5EF4-FFF2-40B4-BE49-F238E27FC236}">
                  <a16:creationId xmlns:a16="http://schemas.microsoft.com/office/drawing/2014/main" id="{00000000-0008-0000-0900-00000B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9525</xdr:colOff>
          <xdr:row>1</xdr:row>
          <xdr:rowOff>28575</xdr:rowOff>
        </xdr:from>
        <xdr:to>
          <xdr:col>29</xdr:col>
          <xdr:colOff>419100</xdr:colOff>
          <xdr:row>2</xdr:row>
          <xdr:rowOff>19050</xdr:rowOff>
        </xdr:to>
        <xdr:sp macro="" textlink="">
          <xdr:nvSpPr>
            <xdr:cNvPr id="23564" name="Drop Down 12" hidden="1">
              <a:extLst>
                <a:ext uri="{63B3BB69-23CF-44E3-9099-C40C66FF867C}">
                  <a14:compatExt spid="_x0000_s23564"/>
                </a:ext>
                <a:ext uri="{FF2B5EF4-FFF2-40B4-BE49-F238E27FC236}">
                  <a16:creationId xmlns:a16="http://schemas.microsoft.com/office/drawing/2014/main" id="{00000000-0008-0000-0900-00000C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51</xdr:row>
          <xdr:rowOff>19050</xdr:rowOff>
        </xdr:from>
        <xdr:to>
          <xdr:col>1</xdr:col>
          <xdr:colOff>428625</xdr:colOff>
          <xdr:row>52</xdr:row>
          <xdr:rowOff>47625</xdr:rowOff>
        </xdr:to>
        <xdr:sp macro="" textlink="">
          <xdr:nvSpPr>
            <xdr:cNvPr id="23565" name="Drop Down 13" hidden="1">
              <a:extLst>
                <a:ext uri="{63B3BB69-23CF-44E3-9099-C40C66FF867C}">
                  <a14:compatExt spid="_x0000_s23565"/>
                </a:ext>
                <a:ext uri="{FF2B5EF4-FFF2-40B4-BE49-F238E27FC236}">
                  <a16:creationId xmlns:a16="http://schemas.microsoft.com/office/drawing/2014/main" id="{00000000-0008-0000-0900-00000D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52</xdr:row>
          <xdr:rowOff>28575</xdr:rowOff>
        </xdr:from>
        <xdr:to>
          <xdr:col>1</xdr:col>
          <xdr:colOff>419100</xdr:colOff>
          <xdr:row>53</xdr:row>
          <xdr:rowOff>19050</xdr:rowOff>
        </xdr:to>
        <xdr:sp macro="" textlink="">
          <xdr:nvSpPr>
            <xdr:cNvPr id="23566" name="Drop Down 14" hidden="1">
              <a:extLst>
                <a:ext uri="{63B3BB69-23CF-44E3-9099-C40C66FF867C}">
                  <a14:compatExt spid="_x0000_s23566"/>
                </a:ext>
                <a:ext uri="{FF2B5EF4-FFF2-40B4-BE49-F238E27FC236}">
                  <a16:creationId xmlns:a16="http://schemas.microsoft.com/office/drawing/2014/main" id="{00000000-0008-0000-0900-00000E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51</xdr:row>
          <xdr:rowOff>19050</xdr:rowOff>
        </xdr:from>
        <xdr:to>
          <xdr:col>15</xdr:col>
          <xdr:colOff>428625</xdr:colOff>
          <xdr:row>52</xdr:row>
          <xdr:rowOff>47625</xdr:rowOff>
        </xdr:to>
        <xdr:sp macro="" textlink="">
          <xdr:nvSpPr>
            <xdr:cNvPr id="23567" name="Drop Down 15" hidden="1">
              <a:extLst>
                <a:ext uri="{63B3BB69-23CF-44E3-9099-C40C66FF867C}">
                  <a14:compatExt spid="_x0000_s23567"/>
                </a:ext>
                <a:ext uri="{FF2B5EF4-FFF2-40B4-BE49-F238E27FC236}">
                  <a16:creationId xmlns:a16="http://schemas.microsoft.com/office/drawing/2014/main" id="{00000000-0008-0000-0900-00000F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52</xdr:row>
          <xdr:rowOff>28575</xdr:rowOff>
        </xdr:from>
        <xdr:to>
          <xdr:col>15</xdr:col>
          <xdr:colOff>419100</xdr:colOff>
          <xdr:row>53</xdr:row>
          <xdr:rowOff>19050</xdr:rowOff>
        </xdr:to>
        <xdr:sp macro="" textlink="">
          <xdr:nvSpPr>
            <xdr:cNvPr id="23568" name="Drop Down 16" hidden="1">
              <a:extLst>
                <a:ext uri="{63B3BB69-23CF-44E3-9099-C40C66FF867C}">
                  <a14:compatExt spid="_x0000_s23568"/>
                </a:ext>
                <a:ext uri="{FF2B5EF4-FFF2-40B4-BE49-F238E27FC236}">
                  <a16:creationId xmlns:a16="http://schemas.microsoft.com/office/drawing/2014/main" id="{00000000-0008-0000-0900-000010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0</xdr:colOff>
          <xdr:row>51</xdr:row>
          <xdr:rowOff>19050</xdr:rowOff>
        </xdr:from>
        <xdr:to>
          <xdr:col>29</xdr:col>
          <xdr:colOff>428625</xdr:colOff>
          <xdr:row>52</xdr:row>
          <xdr:rowOff>47625</xdr:rowOff>
        </xdr:to>
        <xdr:sp macro="" textlink="">
          <xdr:nvSpPr>
            <xdr:cNvPr id="23569" name="Drop Down 17" hidden="1">
              <a:extLst>
                <a:ext uri="{63B3BB69-23CF-44E3-9099-C40C66FF867C}">
                  <a14:compatExt spid="_x0000_s23569"/>
                </a:ext>
                <a:ext uri="{FF2B5EF4-FFF2-40B4-BE49-F238E27FC236}">
                  <a16:creationId xmlns:a16="http://schemas.microsoft.com/office/drawing/2014/main" id="{00000000-0008-0000-0900-00001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9525</xdr:colOff>
          <xdr:row>52</xdr:row>
          <xdr:rowOff>28575</xdr:rowOff>
        </xdr:from>
        <xdr:to>
          <xdr:col>29</xdr:col>
          <xdr:colOff>419100</xdr:colOff>
          <xdr:row>53</xdr:row>
          <xdr:rowOff>19050</xdr:rowOff>
        </xdr:to>
        <xdr:sp macro="" textlink="">
          <xdr:nvSpPr>
            <xdr:cNvPr id="23570" name="Drop Down 18" hidden="1">
              <a:extLst>
                <a:ext uri="{63B3BB69-23CF-44E3-9099-C40C66FF867C}">
                  <a14:compatExt spid="_x0000_s23570"/>
                </a:ext>
                <a:ext uri="{FF2B5EF4-FFF2-40B4-BE49-F238E27FC236}">
                  <a16:creationId xmlns:a16="http://schemas.microsoft.com/office/drawing/2014/main" id="{00000000-0008-0000-0900-000012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51</xdr:row>
          <xdr:rowOff>19050</xdr:rowOff>
        </xdr:from>
        <xdr:to>
          <xdr:col>1</xdr:col>
          <xdr:colOff>428625</xdr:colOff>
          <xdr:row>52</xdr:row>
          <xdr:rowOff>47625</xdr:rowOff>
        </xdr:to>
        <xdr:sp macro="" textlink="">
          <xdr:nvSpPr>
            <xdr:cNvPr id="23571" name="Drop Down 19" hidden="1">
              <a:extLst>
                <a:ext uri="{63B3BB69-23CF-44E3-9099-C40C66FF867C}">
                  <a14:compatExt spid="_x0000_s23571"/>
                </a:ext>
                <a:ext uri="{FF2B5EF4-FFF2-40B4-BE49-F238E27FC236}">
                  <a16:creationId xmlns:a16="http://schemas.microsoft.com/office/drawing/2014/main" id="{00000000-0008-0000-0900-000013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52</xdr:row>
          <xdr:rowOff>28575</xdr:rowOff>
        </xdr:from>
        <xdr:to>
          <xdr:col>1</xdr:col>
          <xdr:colOff>419100</xdr:colOff>
          <xdr:row>53</xdr:row>
          <xdr:rowOff>19050</xdr:rowOff>
        </xdr:to>
        <xdr:sp macro="" textlink="">
          <xdr:nvSpPr>
            <xdr:cNvPr id="23572" name="Drop Down 20" hidden="1">
              <a:extLst>
                <a:ext uri="{63B3BB69-23CF-44E3-9099-C40C66FF867C}">
                  <a14:compatExt spid="_x0000_s23572"/>
                </a:ext>
                <a:ext uri="{FF2B5EF4-FFF2-40B4-BE49-F238E27FC236}">
                  <a16:creationId xmlns:a16="http://schemas.microsoft.com/office/drawing/2014/main" id="{00000000-0008-0000-0900-000014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51</xdr:row>
          <xdr:rowOff>19050</xdr:rowOff>
        </xdr:from>
        <xdr:to>
          <xdr:col>15</xdr:col>
          <xdr:colOff>428625</xdr:colOff>
          <xdr:row>52</xdr:row>
          <xdr:rowOff>47625</xdr:rowOff>
        </xdr:to>
        <xdr:sp macro="" textlink="">
          <xdr:nvSpPr>
            <xdr:cNvPr id="23573" name="Drop Down 21" hidden="1">
              <a:extLst>
                <a:ext uri="{63B3BB69-23CF-44E3-9099-C40C66FF867C}">
                  <a14:compatExt spid="_x0000_s23573"/>
                </a:ext>
                <a:ext uri="{FF2B5EF4-FFF2-40B4-BE49-F238E27FC236}">
                  <a16:creationId xmlns:a16="http://schemas.microsoft.com/office/drawing/2014/main" id="{00000000-0008-0000-0900-000015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52</xdr:row>
          <xdr:rowOff>28575</xdr:rowOff>
        </xdr:from>
        <xdr:to>
          <xdr:col>15</xdr:col>
          <xdr:colOff>419100</xdr:colOff>
          <xdr:row>53</xdr:row>
          <xdr:rowOff>19050</xdr:rowOff>
        </xdr:to>
        <xdr:sp macro="" textlink="">
          <xdr:nvSpPr>
            <xdr:cNvPr id="23574" name="Drop Down 22" hidden="1">
              <a:extLst>
                <a:ext uri="{63B3BB69-23CF-44E3-9099-C40C66FF867C}">
                  <a14:compatExt spid="_x0000_s23574"/>
                </a:ext>
                <a:ext uri="{FF2B5EF4-FFF2-40B4-BE49-F238E27FC236}">
                  <a16:creationId xmlns:a16="http://schemas.microsoft.com/office/drawing/2014/main" id="{00000000-0008-0000-0900-000016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0</xdr:colOff>
          <xdr:row>51</xdr:row>
          <xdr:rowOff>19050</xdr:rowOff>
        </xdr:from>
        <xdr:to>
          <xdr:col>29</xdr:col>
          <xdr:colOff>428625</xdr:colOff>
          <xdr:row>52</xdr:row>
          <xdr:rowOff>47625</xdr:rowOff>
        </xdr:to>
        <xdr:sp macro="" textlink="">
          <xdr:nvSpPr>
            <xdr:cNvPr id="23575" name="Drop Down 23" hidden="1">
              <a:extLst>
                <a:ext uri="{63B3BB69-23CF-44E3-9099-C40C66FF867C}">
                  <a14:compatExt spid="_x0000_s23575"/>
                </a:ext>
                <a:ext uri="{FF2B5EF4-FFF2-40B4-BE49-F238E27FC236}">
                  <a16:creationId xmlns:a16="http://schemas.microsoft.com/office/drawing/2014/main" id="{00000000-0008-0000-0900-000017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9525</xdr:colOff>
          <xdr:row>52</xdr:row>
          <xdr:rowOff>28575</xdr:rowOff>
        </xdr:from>
        <xdr:to>
          <xdr:col>29</xdr:col>
          <xdr:colOff>419100</xdr:colOff>
          <xdr:row>53</xdr:row>
          <xdr:rowOff>19050</xdr:rowOff>
        </xdr:to>
        <xdr:sp macro="" textlink="">
          <xdr:nvSpPr>
            <xdr:cNvPr id="23576" name="Drop Down 24" hidden="1">
              <a:extLst>
                <a:ext uri="{63B3BB69-23CF-44E3-9099-C40C66FF867C}">
                  <a14:compatExt spid="_x0000_s23576"/>
                </a:ext>
                <a:ext uri="{FF2B5EF4-FFF2-40B4-BE49-F238E27FC236}">
                  <a16:creationId xmlns:a16="http://schemas.microsoft.com/office/drawing/2014/main" id="{00000000-0008-0000-0900-000018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19050</xdr:rowOff>
        </xdr:from>
        <xdr:to>
          <xdr:col>1</xdr:col>
          <xdr:colOff>428625</xdr:colOff>
          <xdr:row>1</xdr:row>
          <xdr:rowOff>47625</xdr:rowOff>
        </xdr:to>
        <xdr:sp macro="" textlink="">
          <xdr:nvSpPr>
            <xdr:cNvPr id="23577" name="Drop Down 25" hidden="1">
              <a:extLst>
                <a:ext uri="{63B3BB69-23CF-44E3-9099-C40C66FF867C}">
                  <a14:compatExt spid="_x0000_s23577"/>
                </a:ext>
                <a:ext uri="{FF2B5EF4-FFF2-40B4-BE49-F238E27FC236}">
                  <a16:creationId xmlns:a16="http://schemas.microsoft.com/office/drawing/2014/main" id="{00000000-0008-0000-0900-000019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</xdr:row>
          <xdr:rowOff>28575</xdr:rowOff>
        </xdr:from>
        <xdr:to>
          <xdr:col>1</xdr:col>
          <xdr:colOff>419100</xdr:colOff>
          <xdr:row>2</xdr:row>
          <xdr:rowOff>19050</xdr:rowOff>
        </xdr:to>
        <xdr:sp macro="" textlink="">
          <xdr:nvSpPr>
            <xdr:cNvPr id="23578" name="Drop Down 26" hidden="1">
              <a:extLst>
                <a:ext uri="{63B3BB69-23CF-44E3-9099-C40C66FF867C}">
                  <a14:compatExt spid="_x0000_s23578"/>
                </a:ext>
                <a:ext uri="{FF2B5EF4-FFF2-40B4-BE49-F238E27FC236}">
                  <a16:creationId xmlns:a16="http://schemas.microsoft.com/office/drawing/2014/main" id="{00000000-0008-0000-0900-00001A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0</xdr:row>
          <xdr:rowOff>19050</xdr:rowOff>
        </xdr:from>
        <xdr:to>
          <xdr:col>15</xdr:col>
          <xdr:colOff>428625</xdr:colOff>
          <xdr:row>1</xdr:row>
          <xdr:rowOff>47625</xdr:rowOff>
        </xdr:to>
        <xdr:sp macro="" textlink="">
          <xdr:nvSpPr>
            <xdr:cNvPr id="23579" name="Drop Down 27" hidden="1">
              <a:extLst>
                <a:ext uri="{63B3BB69-23CF-44E3-9099-C40C66FF867C}">
                  <a14:compatExt spid="_x0000_s23579"/>
                </a:ext>
                <a:ext uri="{FF2B5EF4-FFF2-40B4-BE49-F238E27FC236}">
                  <a16:creationId xmlns:a16="http://schemas.microsoft.com/office/drawing/2014/main" id="{00000000-0008-0000-0900-00001B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1</xdr:row>
          <xdr:rowOff>28575</xdr:rowOff>
        </xdr:from>
        <xdr:to>
          <xdr:col>15</xdr:col>
          <xdr:colOff>419100</xdr:colOff>
          <xdr:row>2</xdr:row>
          <xdr:rowOff>19050</xdr:rowOff>
        </xdr:to>
        <xdr:sp macro="" textlink="">
          <xdr:nvSpPr>
            <xdr:cNvPr id="23580" name="Drop Down 28" hidden="1">
              <a:extLst>
                <a:ext uri="{63B3BB69-23CF-44E3-9099-C40C66FF867C}">
                  <a14:compatExt spid="_x0000_s23580"/>
                </a:ext>
                <a:ext uri="{FF2B5EF4-FFF2-40B4-BE49-F238E27FC236}">
                  <a16:creationId xmlns:a16="http://schemas.microsoft.com/office/drawing/2014/main" id="{00000000-0008-0000-0900-00001C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0</xdr:colOff>
          <xdr:row>0</xdr:row>
          <xdr:rowOff>19050</xdr:rowOff>
        </xdr:from>
        <xdr:to>
          <xdr:col>29</xdr:col>
          <xdr:colOff>428625</xdr:colOff>
          <xdr:row>1</xdr:row>
          <xdr:rowOff>47625</xdr:rowOff>
        </xdr:to>
        <xdr:sp macro="" textlink="">
          <xdr:nvSpPr>
            <xdr:cNvPr id="23581" name="Drop Down 29" hidden="1">
              <a:extLst>
                <a:ext uri="{63B3BB69-23CF-44E3-9099-C40C66FF867C}">
                  <a14:compatExt spid="_x0000_s23581"/>
                </a:ext>
                <a:ext uri="{FF2B5EF4-FFF2-40B4-BE49-F238E27FC236}">
                  <a16:creationId xmlns:a16="http://schemas.microsoft.com/office/drawing/2014/main" id="{00000000-0008-0000-0900-00001D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9525</xdr:colOff>
          <xdr:row>1</xdr:row>
          <xdr:rowOff>28575</xdr:rowOff>
        </xdr:from>
        <xdr:to>
          <xdr:col>29</xdr:col>
          <xdr:colOff>419100</xdr:colOff>
          <xdr:row>2</xdr:row>
          <xdr:rowOff>19050</xdr:rowOff>
        </xdr:to>
        <xdr:sp macro="" textlink="">
          <xdr:nvSpPr>
            <xdr:cNvPr id="23582" name="Drop Down 30" hidden="1">
              <a:extLst>
                <a:ext uri="{63B3BB69-23CF-44E3-9099-C40C66FF867C}">
                  <a14:compatExt spid="_x0000_s23582"/>
                </a:ext>
                <a:ext uri="{FF2B5EF4-FFF2-40B4-BE49-F238E27FC236}">
                  <a16:creationId xmlns:a16="http://schemas.microsoft.com/office/drawing/2014/main" id="{00000000-0008-0000-0900-00001E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19050</xdr:rowOff>
        </xdr:from>
        <xdr:to>
          <xdr:col>1</xdr:col>
          <xdr:colOff>428625</xdr:colOff>
          <xdr:row>1</xdr:row>
          <xdr:rowOff>47625</xdr:rowOff>
        </xdr:to>
        <xdr:sp macro="" textlink="">
          <xdr:nvSpPr>
            <xdr:cNvPr id="23583" name="Drop Down 31" hidden="1">
              <a:extLst>
                <a:ext uri="{63B3BB69-23CF-44E3-9099-C40C66FF867C}">
                  <a14:compatExt spid="_x0000_s23583"/>
                </a:ext>
                <a:ext uri="{FF2B5EF4-FFF2-40B4-BE49-F238E27FC236}">
                  <a16:creationId xmlns:a16="http://schemas.microsoft.com/office/drawing/2014/main" id="{00000000-0008-0000-0900-00001F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</xdr:row>
          <xdr:rowOff>28575</xdr:rowOff>
        </xdr:from>
        <xdr:to>
          <xdr:col>1</xdr:col>
          <xdr:colOff>419100</xdr:colOff>
          <xdr:row>2</xdr:row>
          <xdr:rowOff>19050</xdr:rowOff>
        </xdr:to>
        <xdr:sp macro="" textlink="">
          <xdr:nvSpPr>
            <xdr:cNvPr id="23584" name="Drop Down 32" hidden="1">
              <a:extLst>
                <a:ext uri="{63B3BB69-23CF-44E3-9099-C40C66FF867C}">
                  <a14:compatExt spid="_x0000_s23584"/>
                </a:ext>
                <a:ext uri="{FF2B5EF4-FFF2-40B4-BE49-F238E27FC236}">
                  <a16:creationId xmlns:a16="http://schemas.microsoft.com/office/drawing/2014/main" id="{00000000-0008-0000-0900-000020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0</xdr:row>
          <xdr:rowOff>19050</xdr:rowOff>
        </xdr:from>
        <xdr:to>
          <xdr:col>15</xdr:col>
          <xdr:colOff>428625</xdr:colOff>
          <xdr:row>1</xdr:row>
          <xdr:rowOff>47625</xdr:rowOff>
        </xdr:to>
        <xdr:sp macro="" textlink="">
          <xdr:nvSpPr>
            <xdr:cNvPr id="23585" name="Drop Down 33" hidden="1">
              <a:extLst>
                <a:ext uri="{63B3BB69-23CF-44E3-9099-C40C66FF867C}">
                  <a14:compatExt spid="_x0000_s23585"/>
                </a:ext>
                <a:ext uri="{FF2B5EF4-FFF2-40B4-BE49-F238E27FC236}">
                  <a16:creationId xmlns:a16="http://schemas.microsoft.com/office/drawing/2014/main" id="{00000000-0008-0000-0900-00002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1</xdr:row>
          <xdr:rowOff>28575</xdr:rowOff>
        </xdr:from>
        <xdr:to>
          <xdr:col>15</xdr:col>
          <xdr:colOff>419100</xdr:colOff>
          <xdr:row>2</xdr:row>
          <xdr:rowOff>19050</xdr:rowOff>
        </xdr:to>
        <xdr:sp macro="" textlink="">
          <xdr:nvSpPr>
            <xdr:cNvPr id="23586" name="Drop Down 34" hidden="1">
              <a:extLst>
                <a:ext uri="{63B3BB69-23CF-44E3-9099-C40C66FF867C}">
                  <a14:compatExt spid="_x0000_s23586"/>
                </a:ext>
                <a:ext uri="{FF2B5EF4-FFF2-40B4-BE49-F238E27FC236}">
                  <a16:creationId xmlns:a16="http://schemas.microsoft.com/office/drawing/2014/main" id="{00000000-0008-0000-0900-000022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0</xdr:colOff>
          <xdr:row>0</xdr:row>
          <xdr:rowOff>19050</xdr:rowOff>
        </xdr:from>
        <xdr:to>
          <xdr:col>29</xdr:col>
          <xdr:colOff>428625</xdr:colOff>
          <xdr:row>1</xdr:row>
          <xdr:rowOff>47625</xdr:rowOff>
        </xdr:to>
        <xdr:sp macro="" textlink="">
          <xdr:nvSpPr>
            <xdr:cNvPr id="23587" name="Drop Down 35" hidden="1">
              <a:extLst>
                <a:ext uri="{63B3BB69-23CF-44E3-9099-C40C66FF867C}">
                  <a14:compatExt spid="_x0000_s23587"/>
                </a:ext>
                <a:ext uri="{FF2B5EF4-FFF2-40B4-BE49-F238E27FC236}">
                  <a16:creationId xmlns:a16="http://schemas.microsoft.com/office/drawing/2014/main" id="{00000000-0008-0000-0900-000023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9525</xdr:colOff>
          <xdr:row>1</xdr:row>
          <xdr:rowOff>28575</xdr:rowOff>
        </xdr:from>
        <xdr:to>
          <xdr:col>29</xdr:col>
          <xdr:colOff>419100</xdr:colOff>
          <xdr:row>2</xdr:row>
          <xdr:rowOff>19050</xdr:rowOff>
        </xdr:to>
        <xdr:sp macro="" textlink="">
          <xdr:nvSpPr>
            <xdr:cNvPr id="23588" name="Drop Down 36" hidden="1">
              <a:extLst>
                <a:ext uri="{63B3BB69-23CF-44E3-9099-C40C66FF867C}">
                  <a14:compatExt spid="_x0000_s23588"/>
                </a:ext>
                <a:ext uri="{FF2B5EF4-FFF2-40B4-BE49-F238E27FC236}">
                  <a16:creationId xmlns:a16="http://schemas.microsoft.com/office/drawing/2014/main" id="{00000000-0008-0000-0900-000024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102</xdr:row>
          <xdr:rowOff>19050</xdr:rowOff>
        </xdr:from>
        <xdr:to>
          <xdr:col>1</xdr:col>
          <xdr:colOff>428625</xdr:colOff>
          <xdr:row>103</xdr:row>
          <xdr:rowOff>47625</xdr:rowOff>
        </xdr:to>
        <xdr:sp macro="" textlink="">
          <xdr:nvSpPr>
            <xdr:cNvPr id="23589" name="Drop Down 37" hidden="1">
              <a:extLst>
                <a:ext uri="{63B3BB69-23CF-44E3-9099-C40C66FF867C}">
                  <a14:compatExt spid="_x0000_s23589"/>
                </a:ext>
                <a:ext uri="{FF2B5EF4-FFF2-40B4-BE49-F238E27FC236}">
                  <a16:creationId xmlns:a16="http://schemas.microsoft.com/office/drawing/2014/main" id="{00000000-0008-0000-0900-000025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103</xdr:row>
          <xdr:rowOff>28575</xdr:rowOff>
        </xdr:from>
        <xdr:to>
          <xdr:col>1</xdr:col>
          <xdr:colOff>419100</xdr:colOff>
          <xdr:row>104</xdr:row>
          <xdr:rowOff>19050</xdr:rowOff>
        </xdr:to>
        <xdr:sp macro="" textlink="">
          <xdr:nvSpPr>
            <xdr:cNvPr id="23590" name="Drop Down 38" hidden="1">
              <a:extLst>
                <a:ext uri="{63B3BB69-23CF-44E3-9099-C40C66FF867C}">
                  <a14:compatExt spid="_x0000_s23590"/>
                </a:ext>
                <a:ext uri="{FF2B5EF4-FFF2-40B4-BE49-F238E27FC236}">
                  <a16:creationId xmlns:a16="http://schemas.microsoft.com/office/drawing/2014/main" id="{00000000-0008-0000-0900-000026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102</xdr:row>
          <xdr:rowOff>19050</xdr:rowOff>
        </xdr:from>
        <xdr:to>
          <xdr:col>15</xdr:col>
          <xdr:colOff>428625</xdr:colOff>
          <xdr:row>103</xdr:row>
          <xdr:rowOff>47625</xdr:rowOff>
        </xdr:to>
        <xdr:sp macro="" textlink="">
          <xdr:nvSpPr>
            <xdr:cNvPr id="23591" name="Drop Down 39" hidden="1">
              <a:extLst>
                <a:ext uri="{63B3BB69-23CF-44E3-9099-C40C66FF867C}">
                  <a14:compatExt spid="_x0000_s23591"/>
                </a:ext>
                <a:ext uri="{FF2B5EF4-FFF2-40B4-BE49-F238E27FC236}">
                  <a16:creationId xmlns:a16="http://schemas.microsoft.com/office/drawing/2014/main" id="{00000000-0008-0000-0900-000027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103</xdr:row>
          <xdr:rowOff>28575</xdr:rowOff>
        </xdr:from>
        <xdr:to>
          <xdr:col>15</xdr:col>
          <xdr:colOff>419100</xdr:colOff>
          <xdr:row>104</xdr:row>
          <xdr:rowOff>19050</xdr:rowOff>
        </xdr:to>
        <xdr:sp macro="" textlink="">
          <xdr:nvSpPr>
            <xdr:cNvPr id="23592" name="Drop Down 40" hidden="1">
              <a:extLst>
                <a:ext uri="{63B3BB69-23CF-44E3-9099-C40C66FF867C}">
                  <a14:compatExt spid="_x0000_s23592"/>
                </a:ext>
                <a:ext uri="{FF2B5EF4-FFF2-40B4-BE49-F238E27FC236}">
                  <a16:creationId xmlns:a16="http://schemas.microsoft.com/office/drawing/2014/main" id="{00000000-0008-0000-0900-000028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0</xdr:colOff>
          <xdr:row>102</xdr:row>
          <xdr:rowOff>19050</xdr:rowOff>
        </xdr:from>
        <xdr:to>
          <xdr:col>29</xdr:col>
          <xdr:colOff>428625</xdr:colOff>
          <xdr:row>103</xdr:row>
          <xdr:rowOff>47625</xdr:rowOff>
        </xdr:to>
        <xdr:sp macro="" textlink="">
          <xdr:nvSpPr>
            <xdr:cNvPr id="23593" name="Drop Down 41" hidden="1">
              <a:extLst>
                <a:ext uri="{63B3BB69-23CF-44E3-9099-C40C66FF867C}">
                  <a14:compatExt spid="_x0000_s23593"/>
                </a:ext>
                <a:ext uri="{FF2B5EF4-FFF2-40B4-BE49-F238E27FC236}">
                  <a16:creationId xmlns:a16="http://schemas.microsoft.com/office/drawing/2014/main" id="{00000000-0008-0000-0900-000029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9525</xdr:colOff>
          <xdr:row>103</xdr:row>
          <xdr:rowOff>28575</xdr:rowOff>
        </xdr:from>
        <xdr:to>
          <xdr:col>29</xdr:col>
          <xdr:colOff>419100</xdr:colOff>
          <xdr:row>104</xdr:row>
          <xdr:rowOff>19050</xdr:rowOff>
        </xdr:to>
        <xdr:sp macro="" textlink="">
          <xdr:nvSpPr>
            <xdr:cNvPr id="23594" name="Drop Down 42" hidden="1">
              <a:extLst>
                <a:ext uri="{63B3BB69-23CF-44E3-9099-C40C66FF867C}">
                  <a14:compatExt spid="_x0000_s23594"/>
                </a:ext>
                <a:ext uri="{FF2B5EF4-FFF2-40B4-BE49-F238E27FC236}">
                  <a16:creationId xmlns:a16="http://schemas.microsoft.com/office/drawing/2014/main" id="{00000000-0008-0000-0900-00002A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102</xdr:row>
          <xdr:rowOff>19050</xdr:rowOff>
        </xdr:from>
        <xdr:to>
          <xdr:col>1</xdr:col>
          <xdr:colOff>428625</xdr:colOff>
          <xdr:row>103</xdr:row>
          <xdr:rowOff>47625</xdr:rowOff>
        </xdr:to>
        <xdr:sp macro="" textlink="">
          <xdr:nvSpPr>
            <xdr:cNvPr id="23595" name="Drop Down 43" hidden="1">
              <a:extLst>
                <a:ext uri="{63B3BB69-23CF-44E3-9099-C40C66FF867C}">
                  <a14:compatExt spid="_x0000_s23595"/>
                </a:ext>
                <a:ext uri="{FF2B5EF4-FFF2-40B4-BE49-F238E27FC236}">
                  <a16:creationId xmlns:a16="http://schemas.microsoft.com/office/drawing/2014/main" id="{00000000-0008-0000-0900-00002B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103</xdr:row>
          <xdr:rowOff>28575</xdr:rowOff>
        </xdr:from>
        <xdr:to>
          <xdr:col>1</xdr:col>
          <xdr:colOff>419100</xdr:colOff>
          <xdr:row>104</xdr:row>
          <xdr:rowOff>19050</xdr:rowOff>
        </xdr:to>
        <xdr:sp macro="" textlink="">
          <xdr:nvSpPr>
            <xdr:cNvPr id="23596" name="Drop Down 44" hidden="1">
              <a:extLst>
                <a:ext uri="{63B3BB69-23CF-44E3-9099-C40C66FF867C}">
                  <a14:compatExt spid="_x0000_s23596"/>
                </a:ext>
                <a:ext uri="{FF2B5EF4-FFF2-40B4-BE49-F238E27FC236}">
                  <a16:creationId xmlns:a16="http://schemas.microsoft.com/office/drawing/2014/main" id="{00000000-0008-0000-0900-00002C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102</xdr:row>
          <xdr:rowOff>19050</xdr:rowOff>
        </xdr:from>
        <xdr:to>
          <xdr:col>15</xdr:col>
          <xdr:colOff>428625</xdr:colOff>
          <xdr:row>103</xdr:row>
          <xdr:rowOff>47625</xdr:rowOff>
        </xdr:to>
        <xdr:sp macro="" textlink="">
          <xdr:nvSpPr>
            <xdr:cNvPr id="23597" name="Drop Down 45" hidden="1">
              <a:extLst>
                <a:ext uri="{63B3BB69-23CF-44E3-9099-C40C66FF867C}">
                  <a14:compatExt spid="_x0000_s23597"/>
                </a:ext>
                <a:ext uri="{FF2B5EF4-FFF2-40B4-BE49-F238E27FC236}">
                  <a16:creationId xmlns:a16="http://schemas.microsoft.com/office/drawing/2014/main" id="{00000000-0008-0000-0900-00002D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103</xdr:row>
          <xdr:rowOff>28575</xdr:rowOff>
        </xdr:from>
        <xdr:to>
          <xdr:col>15</xdr:col>
          <xdr:colOff>419100</xdr:colOff>
          <xdr:row>104</xdr:row>
          <xdr:rowOff>19050</xdr:rowOff>
        </xdr:to>
        <xdr:sp macro="" textlink="">
          <xdr:nvSpPr>
            <xdr:cNvPr id="23598" name="Drop Down 46" hidden="1">
              <a:extLst>
                <a:ext uri="{63B3BB69-23CF-44E3-9099-C40C66FF867C}">
                  <a14:compatExt spid="_x0000_s23598"/>
                </a:ext>
                <a:ext uri="{FF2B5EF4-FFF2-40B4-BE49-F238E27FC236}">
                  <a16:creationId xmlns:a16="http://schemas.microsoft.com/office/drawing/2014/main" id="{00000000-0008-0000-0900-00002E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0</xdr:colOff>
          <xdr:row>102</xdr:row>
          <xdr:rowOff>19050</xdr:rowOff>
        </xdr:from>
        <xdr:to>
          <xdr:col>29</xdr:col>
          <xdr:colOff>428625</xdr:colOff>
          <xdr:row>103</xdr:row>
          <xdr:rowOff>47625</xdr:rowOff>
        </xdr:to>
        <xdr:sp macro="" textlink="">
          <xdr:nvSpPr>
            <xdr:cNvPr id="23599" name="Drop Down 47" hidden="1">
              <a:extLst>
                <a:ext uri="{63B3BB69-23CF-44E3-9099-C40C66FF867C}">
                  <a14:compatExt spid="_x0000_s23599"/>
                </a:ext>
                <a:ext uri="{FF2B5EF4-FFF2-40B4-BE49-F238E27FC236}">
                  <a16:creationId xmlns:a16="http://schemas.microsoft.com/office/drawing/2014/main" id="{00000000-0008-0000-0900-00002F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9525</xdr:colOff>
          <xdr:row>103</xdr:row>
          <xdr:rowOff>28575</xdr:rowOff>
        </xdr:from>
        <xdr:to>
          <xdr:col>29</xdr:col>
          <xdr:colOff>419100</xdr:colOff>
          <xdr:row>104</xdr:row>
          <xdr:rowOff>19050</xdr:rowOff>
        </xdr:to>
        <xdr:sp macro="" textlink="">
          <xdr:nvSpPr>
            <xdr:cNvPr id="23600" name="Drop Down 48" hidden="1">
              <a:extLst>
                <a:ext uri="{63B3BB69-23CF-44E3-9099-C40C66FF867C}">
                  <a14:compatExt spid="_x0000_s23600"/>
                </a:ext>
                <a:ext uri="{FF2B5EF4-FFF2-40B4-BE49-F238E27FC236}">
                  <a16:creationId xmlns:a16="http://schemas.microsoft.com/office/drawing/2014/main" id="{00000000-0008-0000-0900-000030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102</xdr:row>
          <xdr:rowOff>19050</xdr:rowOff>
        </xdr:from>
        <xdr:to>
          <xdr:col>1</xdr:col>
          <xdr:colOff>428625</xdr:colOff>
          <xdr:row>103</xdr:row>
          <xdr:rowOff>47625</xdr:rowOff>
        </xdr:to>
        <xdr:sp macro="" textlink="">
          <xdr:nvSpPr>
            <xdr:cNvPr id="23601" name="Drop Down 49" hidden="1">
              <a:extLst>
                <a:ext uri="{63B3BB69-23CF-44E3-9099-C40C66FF867C}">
                  <a14:compatExt spid="_x0000_s23601"/>
                </a:ext>
                <a:ext uri="{FF2B5EF4-FFF2-40B4-BE49-F238E27FC236}">
                  <a16:creationId xmlns:a16="http://schemas.microsoft.com/office/drawing/2014/main" id="{00000000-0008-0000-0900-000031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103</xdr:row>
          <xdr:rowOff>28575</xdr:rowOff>
        </xdr:from>
        <xdr:to>
          <xdr:col>1</xdr:col>
          <xdr:colOff>419100</xdr:colOff>
          <xdr:row>104</xdr:row>
          <xdr:rowOff>19050</xdr:rowOff>
        </xdr:to>
        <xdr:sp macro="" textlink="">
          <xdr:nvSpPr>
            <xdr:cNvPr id="23602" name="Drop Down 50" hidden="1">
              <a:extLst>
                <a:ext uri="{63B3BB69-23CF-44E3-9099-C40C66FF867C}">
                  <a14:compatExt spid="_x0000_s23602"/>
                </a:ext>
                <a:ext uri="{FF2B5EF4-FFF2-40B4-BE49-F238E27FC236}">
                  <a16:creationId xmlns:a16="http://schemas.microsoft.com/office/drawing/2014/main" id="{00000000-0008-0000-0900-000032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102</xdr:row>
          <xdr:rowOff>19050</xdr:rowOff>
        </xdr:from>
        <xdr:to>
          <xdr:col>15</xdr:col>
          <xdr:colOff>428625</xdr:colOff>
          <xdr:row>103</xdr:row>
          <xdr:rowOff>47625</xdr:rowOff>
        </xdr:to>
        <xdr:sp macro="" textlink="">
          <xdr:nvSpPr>
            <xdr:cNvPr id="23603" name="Drop Down 51" hidden="1">
              <a:extLst>
                <a:ext uri="{63B3BB69-23CF-44E3-9099-C40C66FF867C}">
                  <a14:compatExt spid="_x0000_s23603"/>
                </a:ext>
                <a:ext uri="{FF2B5EF4-FFF2-40B4-BE49-F238E27FC236}">
                  <a16:creationId xmlns:a16="http://schemas.microsoft.com/office/drawing/2014/main" id="{00000000-0008-0000-0900-000033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103</xdr:row>
          <xdr:rowOff>28575</xdr:rowOff>
        </xdr:from>
        <xdr:to>
          <xdr:col>15</xdr:col>
          <xdr:colOff>419100</xdr:colOff>
          <xdr:row>104</xdr:row>
          <xdr:rowOff>19050</xdr:rowOff>
        </xdr:to>
        <xdr:sp macro="" textlink="">
          <xdr:nvSpPr>
            <xdr:cNvPr id="23604" name="Drop Down 52" hidden="1">
              <a:extLst>
                <a:ext uri="{63B3BB69-23CF-44E3-9099-C40C66FF867C}">
                  <a14:compatExt spid="_x0000_s23604"/>
                </a:ext>
                <a:ext uri="{FF2B5EF4-FFF2-40B4-BE49-F238E27FC236}">
                  <a16:creationId xmlns:a16="http://schemas.microsoft.com/office/drawing/2014/main" id="{00000000-0008-0000-0900-000034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0</xdr:colOff>
          <xdr:row>102</xdr:row>
          <xdr:rowOff>19050</xdr:rowOff>
        </xdr:from>
        <xdr:to>
          <xdr:col>29</xdr:col>
          <xdr:colOff>428625</xdr:colOff>
          <xdr:row>103</xdr:row>
          <xdr:rowOff>47625</xdr:rowOff>
        </xdr:to>
        <xdr:sp macro="" textlink="">
          <xdr:nvSpPr>
            <xdr:cNvPr id="23605" name="Drop Down 53" hidden="1">
              <a:extLst>
                <a:ext uri="{63B3BB69-23CF-44E3-9099-C40C66FF867C}">
                  <a14:compatExt spid="_x0000_s23605"/>
                </a:ext>
                <a:ext uri="{FF2B5EF4-FFF2-40B4-BE49-F238E27FC236}">
                  <a16:creationId xmlns:a16="http://schemas.microsoft.com/office/drawing/2014/main" id="{00000000-0008-0000-0900-000035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9525</xdr:colOff>
          <xdr:row>103</xdr:row>
          <xdr:rowOff>28575</xdr:rowOff>
        </xdr:from>
        <xdr:to>
          <xdr:col>29</xdr:col>
          <xdr:colOff>419100</xdr:colOff>
          <xdr:row>104</xdr:row>
          <xdr:rowOff>19050</xdr:rowOff>
        </xdr:to>
        <xdr:sp macro="" textlink="">
          <xdr:nvSpPr>
            <xdr:cNvPr id="23606" name="Drop Down 54" hidden="1">
              <a:extLst>
                <a:ext uri="{63B3BB69-23CF-44E3-9099-C40C66FF867C}">
                  <a14:compatExt spid="_x0000_s23606"/>
                </a:ext>
                <a:ext uri="{FF2B5EF4-FFF2-40B4-BE49-F238E27FC236}">
                  <a16:creationId xmlns:a16="http://schemas.microsoft.com/office/drawing/2014/main" id="{00000000-0008-0000-0900-000036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102</xdr:row>
          <xdr:rowOff>19050</xdr:rowOff>
        </xdr:from>
        <xdr:to>
          <xdr:col>1</xdr:col>
          <xdr:colOff>428625</xdr:colOff>
          <xdr:row>103</xdr:row>
          <xdr:rowOff>47625</xdr:rowOff>
        </xdr:to>
        <xdr:sp macro="" textlink="">
          <xdr:nvSpPr>
            <xdr:cNvPr id="23607" name="Drop Down 55" hidden="1">
              <a:extLst>
                <a:ext uri="{63B3BB69-23CF-44E3-9099-C40C66FF867C}">
                  <a14:compatExt spid="_x0000_s23607"/>
                </a:ext>
                <a:ext uri="{FF2B5EF4-FFF2-40B4-BE49-F238E27FC236}">
                  <a16:creationId xmlns:a16="http://schemas.microsoft.com/office/drawing/2014/main" id="{00000000-0008-0000-0900-000037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9525</xdr:colOff>
          <xdr:row>103</xdr:row>
          <xdr:rowOff>28575</xdr:rowOff>
        </xdr:from>
        <xdr:to>
          <xdr:col>1</xdr:col>
          <xdr:colOff>419100</xdr:colOff>
          <xdr:row>104</xdr:row>
          <xdr:rowOff>19050</xdr:rowOff>
        </xdr:to>
        <xdr:sp macro="" textlink="">
          <xdr:nvSpPr>
            <xdr:cNvPr id="23608" name="Drop Down 56" hidden="1">
              <a:extLst>
                <a:ext uri="{63B3BB69-23CF-44E3-9099-C40C66FF867C}">
                  <a14:compatExt spid="_x0000_s23608"/>
                </a:ext>
                <a:ext uri="{FF2B5EF4-FFF2-40B4-BE49-F238E27FC236}">
                  <a16:creationId xmlns:a16="http://schemas.microsoft.com/office/drawing/2014/main" id="{00000000-0008-0000-0900-000038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0</xdr:colOff>
          <xdr:row>102</xdr:row>
          <xdr:rowOff>19050</xdr:rowOff>
        </xdr:from>
        <xdr:to>
          <xdr:col>15</xdr:col>
          <xdr:colOff>428625</xdr:colOff>
          <xdr:row>103</xdr:row>
          <xdr:rowOff>47625</xdr:rowOff>
        </xdr:to>
        <xdr:sp macro="" textlink="">
          <xdr:nvSpPr>
            <xdr:cNvPr id="23609" name="Drop Down 57" hidden="1">
              <a:extLst>
                <a:ext uri="{63B3BB69-23CF-44E3-9099-C40C66FF867C}">
                  <a14:compatExt spid="_x0000_s23609"/>
                </a:ext>
                <a:ext uri="{FF2B5EF4-FFF2-40B4-BE49-F238E27FC236}">
                  <a16:creationId xmlns:a16="http://schemas.microsoft.com/office/drawing/2014/main" id="{00000000-0008-0000-0900-000039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9525</xdr:colOff>
          <xdr:row>103</xdr:row>
          <xdr:rowOff>28575</xdr:rowOff>
        </xdr:from>
        <xdr:to>
          <xdr:col>15</xdr:col>
          <xdr:colOff>419100</xdr:colOff>
          <xdr:row>104</xdr:row>
          <xdr:rowOff>19050</xdr:rowOff>
        </xdr:to>
        <xdr:sp macro="" textlink="">
          <xdr:nvSpPr>
            <xdr:cNvPr id="23610" name="Drop Down 58" hidden="1">
              <a:extLst>
                <a:ext uri="{63B3BB69-23CF-44E3-9099-C40C66FF867C}">
                  <a14:compatExt spid="_x0000_s23610"/>
                </a:ext>
                <a:ext uri="{FF2B5EF4-FFF2-40B4-BE49-F238E27FC236}">
                  <a16:creationId xmlns:a16="http://schemas.microsoft.com/office/drawing/2014/main" id="{00000000-0008-0000-0900-00003A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0</xdr:colOff>
          <xdr:row>102</xdr:row>
          <xdr:rowOff>19050</xdr:rowOff>
        </xdr:from>
        <xdr:to>
          <xdr:col>29</xdr:col>
          <xdr:colOff>428625</xdr:colOff>
          <xdr:row>103</xdr:row>
          <xdr:rowOff>47625</xdr:rowOff>
        </xdr:to>
        <xdr:sp macro="" textlink="">
          <xdr:nvSpPr>
            <xdr:cNvPr id="23611" name="Drop Down 59" hidden="1">
              <a:extLst>
                <a:ext uri="{63B3BB69-23CF-44E3-9099-C40C66FF867C}">
                  <a14:compatExt spid="_x0000_s23611"/>
                </a:ext>
                <a:ext uri="{FF2B5EF4-FFF2-40B4-BE49-F238E27FC236}">
                  <a16:creationId xmlns:a16="http://schemas.microsoft.com/office/drawing/2014/main" id="{00000000-0008-0000-0900-00003B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28</xdr:col>
          <xdr:colOff>9525</xdr:colOff>
          <xdr:row>103</xdr:row>
          <xdr:rowOff>28575</xdr:rowOff>
        </xdr:from>
        <xdr:to>
          <xdr:col>29</xdr:col>
          <xdr:colOff>419100</xdr:colOff>
          <xdr:row>104</xdr:row>
          <xdr:rowOff>19050</xdr:rowOff>
        </xdr:to>
        <xdr:sp macro="" textlink="">
          <xdr:nvSpPr>
            <xdr:cNvPr id="23612" name="Drop Down 60" hidden="1">
              <a:extLst>
                <a:ext uri="{63B3BB69-23CF-44E3-9099-C40C66FF867C}">
                  <a14:compatExt spid="_x0000_s23612"/>
                </a:ext>
                <a:ext uri="{FF2B5EF4-FFF2-40B4-BE49-F238E27FC236}">
                  <a16:creationId xmlns:a16="http://schemas.microsoft.com/office/drawing/2014/main" id="{00000000-0008-0000-0900-00003C5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artage/Users/catherine/Desktop/PLANNING%20CEPL%20CATHY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1"/>
      <sheetName val="GBA01"/>
      <sheetName val="02"/>
      <sheetName val="GBA02"/>
      <sheetName val="03"/>
      <sheetName val="GBA03"/>
      <sheetName val="04"/>
      <sheetName val="GBA04"/>
      <sheetName val="05"/>
      <sheetName val="GBA05"/>
      <sheetName val="06"/>
      <sheetName val="GBA06"/>
      <sheetName val="07"/>
      <sheetName val="GBA07"/>
      <sheetName val="08"/>
      <sheetName val="GBA08"/>
      <sheetName val="09"/>
      <sheetName val="GBA09"/>
      <sheetName val="10"/>
      <sheetName val="GBA10"/>
      <sheetName val="11"/>
      <sheetName val="GBA11"/>
      <sheetName val="12"/>
      <sheetName val="GBA12"/>
      <sheetName val="Feuil10"/>
      <sheetName val="Feuil1"/>
      <sheetName val="Feuil2"/>
    </sheetNames>
    <sheetDataSet>
      <sheetData sheetId="0">
        <row r="4">
          <cell r="F4">
            <v>2020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63" Type="http://schemas.openxmlformats.org/officeDocument/2006/relationships/ctrlProp" Target="../ctrlProps/ctrlProp60.x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62" Type="http://schemas.openxmlformats.org/officeDocument/2006/relationships/ctrlProp" Target="../ctrlProps/ctrlProp59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8" Type="http://schemas.openxmlformats.org/officeDocument/2006/relationships/ctrlProp" Target="../ctrlProps/ctrlProp55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Relationship Id="rId57" Type="http://schemas.openxmlformats.org/officeDocument/2006/relationships/ctrlProp" Target="../ctrlProps/ctrlProp54.xml"/><Relationship Id="rId61" Type="http://schemas.openxmlformats.org/officeDocument/2006/relationships/ctrlProp" Target="../ctrlProps/ctrlProp58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60" Type="http://schemas.openxmlformats.org/officeDocument/2006/relationships/ctrlProp" Target="../ctrlProps/ctrlProp5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64" Type="http://schemas.openxmlformats.org/officeDocument/2006/relationships/comments" Target="../comments2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2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59" Type="http://schemas.openxmlformats.org/officeDocument/2006/relationships/ctrlProp" Target="../ctrlProps/ctrlProp56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P150"/>
  <sheetViews>
    <sheetView tabSelected="1" view="pageLayout" zoomScaleNormal="100" workbookViewId="0">
      <selection activeCell="L26" sqref="L26:L28"/>
    </sheetView>
  </sheetViews>
  <sheetFormatPr baseColWidth="10" defaultRowHeight="15" x14ac:dyDescent="0.25"/>
  <cols>
    <col min="1" max="1" width="3.5703125" customWidth="1"/>
    <col min="2" max="2" width="7.5703125" customWidth="1"/>
    <col min="3" max="3" width="7.7109375" customWidth="1"/>
    <col min="4" max="7" width="7.28515625" customWidth="1"/>
    <col min="8" max="8" width="6.5703125" customWidth="1"/>
    <col min="9" max="12" width="6.28515625" customWidth="1"/>
    <col min="13" max="13" width="7" customWidth="1"/>
    <col min="15" max="15" width="3.5703125" customWidth="1"/>
    <col min="16" max="16" width="7.5703125" customWidth="1"/>
    <col min="17" max="17" width="7.7109375" customWidth="1"/>
    <col min="18" max="21" width="7.28515625" customWidth="1"/>
    <col min="22" max="23" width="6.5703125" customWidth="1"/>
    <col min="24" max="26" width="6.28515625" customWidth="1"/>
    <col min="27" max="27" width="7" customWidth="1"/>
    <col min="29" max="29" width="3.5703125" customWidth="1"/>
    <col min="30" max="30" width="7.5703125" customWidth="1"/>
    <col min="31" max="31" width="7.7109375" customWidth="1"/>
    <col min="32" max="35" width="7.28515625" customWidth="1"/>
    <col min="36" max="37" width="6.5703125" customWidth="1"/>
    <col min="38" max="40" width="6.28515625" customWidth="1"/>
    <col min="41" max="41" width="7" customWidth="1"/>
  </cols>
  <sheetData>
    <row r="1" spans="1:42" x14ac:dyDescent="0.25">
      <c r="B1" s="170">
        <v>10</v>
      </c>
      <c r="D1" s="238" t="str">
        <f>"Période du "&amp;TEXT(D3,"jj mmmm aaaa") &amp;" au "&amp; TEXT(E3,"jj mmmm aaaa")</f>
        <v>Période du 01 octobre 2020 au 31 octobre 2020</v>
      </c>
      <c r="E1" s="238"/>
      <c r="F1" s="238"/>
      <c r="G1" s="238"/>
      <c r="H1" s="238"/>
      <c r="I1" s="238"/>
      <c r="J1" s="238"/>
      <c r="K1" s="238"/>
      <c r="L1" s="238"/>
      <c r="M1" s="238"/>
      <c r="P1" s="3"/>
      <c r="Q1" s="171"/>
      <c r="R1" s="238" t="str">
        <f>D1</f>
        <v>Période du 01 octobre 2020 au 31 octobre 2020</v>
      </c>
      <c r="S1" s="238"/>
      <c r="T1" s="238"/>
      <c r="U1" s="238"/>
      <c r="V1" s="238"/>
      <c r="W1" s="238"/>
      <c r="X1" s="238"/>
      <c r="Y1" s="238"/>
      <c r="Z1" s="238"/>
      <c r="AD1" s="3"/>
      <c r="AE1" s="171">
        <f>SUM(B1)</f>
        <v>10</v>
      </c>
      <c r="AF1" s="238" t="str">
        <f>D1</f>
        <v>Période du 01 octobre 2020 au 31 octobre 2020</v>
      </c>
      <c r="AG1" s="238"/>
      <c r="AH1" s="238"/>
      <c r="AI1" s="238"/>
      <c r="AJ1" s="238"/>
      <c r="AK1" s="238"/>
      <c r="AL1" s="238"/>
      <c r="AM1" s="238"/>
      <c r="AN1" s="238"/>
      <c r="AO1" s="238"/>
    </row>
    <row r="2" spans="1:42" ht="15" customHeight="1" x14ac:dyDescent="0.25">
      <c r="A2" s="6"/>
      <c r="B2" s="170">
        <v>2020</v>
      </c>
      <c r="C2" s="170">
        <v>1</v>
      </c>
      <c r="M2" s="202"/>
      <c r="Q2" s="171">
        <v>1</v>
      </c>
      <c r="AC2" s="6"/>
      <c r="AD2" s="6"/>
      <c r="AE2" s="171">
        <v>1</v>
      </c>
    </row>
    <row r="3" spans="1:42" ht="12.75" customHeight="1" x14ac:dyDescent="0.25">
      <c r="B3" s="6"/>
      <c r="D3" s="72">
        <f>DATE(C2+2019,B1,1)</f>
        <v>42643</v>
      </c>
      <c r="E3" s="70">
        <f>DATE(C2+2019,B1+1,1)-1</f>
        <v>42673</v>
      </c>
      <c r="M3" s="79"/>
      <c r="P3" s="6"/>
      <c r="R3" s="72"/>
      <c r="S3" s="70">
        <f>DATE(Q2+2019,Q1+1,1)-1</f>
        <v>42368</v>
      </c>
      <c r="AB3" s="7"/>
      <c r="AD3" s="6"/>
      <c r="AF3" s="72"/>
      <c r="AG3" s="70">
        <f>DATE(AE2+2019,AE1+1,1)-1</f>
        <v>42673</v>
      </c>
      <c r="AP3" s="7"/>
    </row>
    <row r="4" spans="1:42" ht="23.25" customHeight="1" x14ac:dyDescent="0.25">
      <c r="B4" s="300"/>
      <c r="C4" s="301"/>
      <c r="D4" s="44" t="s">
        <v>5</v>
      </c>
      <c r="E4" s="250" t="s">
        <v>76</v>
      </c>
      <c r="F4" s="261"/>
      <c r="G4" s="250" t="s">
        <v>85</v>
      </c>
      <c r="H4" s="261"/>
      <c r="I4" s="227" t="s">
        <v>86</v>
      </c>
      <c r="J4" s="228"/>
      <c r="K4" s="229"/>
      <c r="P4" s="300"/>
      <c r="Q4" s="301"/>
      <c r="R4" s="44" t="s">
        <v>5</v>
      </c>
      <c r="S4" s="250" t="s">
        <v>76</v>
      </c>
      <c r="T4" s="261"/>
      <c r="U4" s="250" t="s">
        <v>77</v>
      </c>
      <c r="V4" s="261"/>
      <c r="W4" s="227" t="s">
        <v>86</v>
      </c>
      <c r="X4" s="228"/>
      <c r="Y4" s="229"/>
      <c r="AB4" s="8"/>
      <c r="AD4" s="300"/>
      <c r="AE4" s="301"/>
      <c r="AF4" s="44" t="s">
        <v>5</v>
      </c>
      <c r="AG4" s="250" t="s">
        <v>76</v>
      </c>
      <c r="AH4" s="261"/>
      <c r="AI4" s="250" t="s">
        <v>77</v>
      </c>
      <c r="AJ4" s="261"/>
      <c r="AK4" s="227" t="s">
        <v>86</v>
      </c>
      <c r="AL4" s="228"/>
      <c r="AM4" s="229"/>
      <c r="AP4" s="8"/>
    </row>
    <row r="5" spans="1:42" x14ac:dyDescent="0.25">
      <c r="B5" s="69" t="s">
        <v>32</v>
      </c>
      <c r="C5" s="69"/>
      <c r="D5" s="43">
        <v>7.041666666666667</v>
      </c>
      <c r="E5" s="262">
        <f>SUM(D46)</f>
        <v>1.6423611111111109</v>
      </c>
      <c r="F5" s="263"/>
      <c r="G5" s="230">
        <f>SUM(F46)</f>
        <v>0</v>
      </c>
      <c r="H5" s="237"/>
      <c r="I5" s="230">
        <f>SUM(K46)</f>
        <v>0.2083333333333337</v>
      </c>
      <c r="J5" s="231"/>
      <c r="K5" s="232"/>
      <c r="N5" s="8"/>
      <c r="P5" s="69" t="s">
        <v>32</v>
      </c>
      <c r="Q5" s="69"/>
      <c r="R5" s="43">
        <v>7.041666666666667</v>
      </c>
      <c r="S5" s="262">
        <f>SUM(R46)</f>
        <v>1.4930555555555556</v>
      </c>
      <c r="T5" s="263"/>
      <c r="U5" s="230">
        <f>SUM(T46)</f>
        <v>1.3333333333333333</v>
      </c>
      <c r="V5" s="237"/>
      <c r="W5" s="230">
        <f>SUM(AB44)</f>
        <v>4.1666666666666741E-2</v>
      </c>
      <c r="X5" s="231"/>
      <c r="Y5" s="232"/>
      <c r="AB5" s="8"/>
      <c r="AD5" s="69" t="s">
        <v>32</v>
      </c>
      <c r="AE5" s="69"/>
      <c r="AF5" s="43">
        <v>7.041666666666667</v>
      </c>
      <c r="AG5" s="262">
        <f>SUM(AF46)</f>
        <v>0.54166666666666663</v>
      </c>
      <c r="AH5" s="263"/>
      <c r="AI5" s="230">
        <f>SUM(AL44)</f>
        <v>0</v>
      </c>
      <c r="AJ5" s="237"/>
      <c r="AK5" s="230">
        <f>SUM(AM46)</f>
        <v>0</v>
      </c>
      <c r="AL5" s="231"/>
      <c r="AM5" s="232"/>
      <c r="AP5" s="8"/>
    </row>
    <row r="6" spans="1:42" x14ac:dyDescent="0.25">
      <c r="B6" s="203" t="s">
        <v>35</v>
      </c>
      <c r="C6" s="57" t="s">
        <v>38</v>
      </c>
      <c r="D6" s="91">
        <v>20</v>
      </c>
      <c r="E6" s="90"/>
      <c r="F6" s="73" t="s">
        <v>37</v>
      </c>
      <c r="G6" s="181">
        <v>13</v>
      </c>
      <c r="H6" s="264" t="s">
        <v>68</v>
      </c>
      <c r="I6" s="264"/>
      <c r="J6" s="173">
        <f>SUM(L44)</f>
        <v>0</v>
      </c>
      <c r="K6" s="73" t="s">
        <v>39</v>
      </c>
      <c r="L6" s="225">
        <f>SUM(D6-G6-J6)</f>
        <v>7</v>
      </c>
      <c r="M6" s="226"/>
      <c r="N6" s="8"/>
      <c r="P6" s="275" t="s">
        <v>35</v>
      </c>
      <c r="Q6" s="67"/>
      <c r="R6" s="55" t="s">
        <v>38</v>
      </c>
      <c r="S6" s="56">
        <v>27</v>
      </c>
      <c r="T6" s="57" t="s">
        <v>37</v>
      </c>
      <c r="U6" s="173">
        <v>11</v>
      </c>
      <c r="V6" s="264" t="s">
        <v>68</v>
      </c>
      <c r="W6" s="264"/>
      <c r="X6" s="173">
        <f>SUM(Z44)</f>
        <v>0</v>
      </c>
      <c r="Y6" s="73" t="s">
        <v>39</v>
      </c>
      <c r="Z6" s="225">
        <f>SUM(S6-U6-X6)</f>
        <v>16</v>
      </c>
      <c r="AA6" s="265"/>
      <c r="AB6" s="8"/>
      <c r="AD6" s="211" t="s">
        <v>35</v>
      </c>
      <c r="AE6" s="67"/>
      <c r="AF6" s="55" t="s">
        <v>38</v>
      </c>
      <c r="AG6" s="56">
        <v>26</v>
      </c>
      <c r="AH6" s="57" t="s">
        <v>37</v>
      </c>
      <c r="AI6" s="173">
        <v>11</v>
      </c>
      <c r="AJ6" s="264" t="s">
        <v>68</v>
      </c>
      <c r="AK6" s="264"/>
      <c r="AL6" s="315">
        <f>SUM(AN44)</f>
        <v>0.5</v>
      </c>
      <c r="AM6" s="57" t="s">
        <v>39</v>
      </c>
      <c r="AN6" s="313">
        <f>AG6-AI6-AL6</f>
        <v>14.5</v>
      </c>
      <c r="AO6" s="314"/>
      <c r="AP6" s="8"/>
    </row>
    <row r="7" spans="1:42" x14ac:dyDescent="0.25">
      <c r="B7" s="205"/>
      <c r="C7" s="87"/>
      <c r="D7" s="87" t="s">
        <v>42</v>
      </c>
      <c r="E7" s="87"/>
      <c r="F7" s="87" t="s">
        <v>43</v>
      </c>
      <c r="G7" s="87"/>
      <c r="H7" s="270" t="s">
        <v>49</v>
      </c>
      <c r="I7" s="271"/>
      <c r="J7" s="271"/>
      <c r="K7" s="271"/>
      <c r="L7" s="271"/>
      <c r="M7" s="271"/>
      <c r="N7" s="8"/>
      <c r="P7" s="275"/>
      <c r="Q7" s="86"/>
      <c r="R7" s="87" t="s">
        <v>42</v>
      </c>
      <c r="S7" s="87"/>
      <c r="T7" s="87" t="s">
        <v>43</v>
      </c>
      <c r="U7" s="87"/>
      <c r="V7" s="270" t="s">
        <v>49</v>
      </c>
      <c r="W7" s="271"/>
      <c r="X7" s="271"/>
      <c r="Y7" s="271"/>
      <c r="Z7" s="271"/>
      <c r="AA7" s="271"/>
      <c r="AB7" s="8"/>
      <c r="AD7" s="212"/>
      <c r="AE7" s="86"/>
      <c r="AF7" s="97" t="s">
        <v>42</v>
      </c>
      <c r="AG7" s="98"/>
      <c r="AH7" s="99" t="s">
        <v>43</v>
      </c>
      <c r="AI7" s="86"/>
      <c r="AJ7" s="272" t="s">
        <v>49</v>
      </c>
      <c r="AK7" s="273"/>
      <c r="AL7" s="273"/>
      <c r="AM7" s="273"/>
      <c r="AN7" s="273"/>
      <c r="AO7" s="273"/>
      <c r="AP7" s="8"/>
    </row>
    <row r="8" spans="1:42" ht="15" customHeight="1" x14ac:dyDescent="0.25">
      <c r="B8" s="63" t="s">
        <v>45</v>
      </c>
      <c r="C8" s="64"/>
      <c r="D8" s="59" t="s">
        <v>42</v>
      </c>
      <c r="E8" s="60"/>
      <c r="F8" s="61" t="s">
        <v>43</v>
      </c>
      <c r="G8" s="80"/>
      <c r="H8" s="243"/>
      <c r="I8" s="244"/>
      <c r="J8" s="244"/>
      <c r="K8" s="244"/>
      <c r="L8" s="244"/>
      <c r="M8" s="252"/>
      <c r="P8" s="63" t="s">
        <v>45</v>
      </c>
      <c r="Q8" s="64"/>
      <c r="R8" s="59" t="s">
        <v>42</v>
      </c>
      <c r="S8" s="60"/>
      <c r="T8" s="61" t="s">
        <v>43</v>
      </c>
      <c r="U8" s="80"/>
      <c r="V8" s="243"/>
      <c r="W8" s="244"/>
      <c r="X8" s="244"/>
      <c r="Y8" s="244"/>
      <c r="Z8" s="244"/>
      <c r="AA8" s="252"/>
      <c r="AB8" s="76"/>
      <c r="AD8" s="63" t="s">
        <v>45</v>
      </c>
      <c r="AE8" s="64"/>
      <c r="AF8" s="59" t="s">
        <v>42</v>
      </c>
      <c r="AG8" s="60"/>
      <c r="AH8" s="61" t="s">
        <v>43</v>
      </c>
      <c r="AI8" s="62"/>
      <c r="AJ8" s="243"/>
      <c r="AK8" s="244"/>
      <c r="AL8" s="244"/>
      <c r="AM8" s="244"/>
      <c r="AN8" s="244"/>
      <c r="AO8" s="252"/>
      <c r="AP8" s="76"/>
    </row>
    <row r="9" spans="1:42" x14ac:dyDescent="0.25">
      <c r="B9" s="65" t="s">
        <v>41</v>
      </c>
      <c r="C9" s="66"/>
      <c r="D9" s="50" t="s">
        <v>42</v>
      </c>
      <c r="E9" s="49"/>
      <c r="F9" s="50" t="s">
        <v>43</v>
      </c>
      <c r="G9" s="51"/>
      <c r="H9" s="253"/>
      <c r="I9" s="254"/>
      <c r="J9" s="254"/>
      <c r="K9" s="254"/>
      <c r="L9" s="254"/>
      <c r="M9" s="255"/>
      <c r="N9" s="76"/>
      <c r="P9" s="65" t="s">
        <v>41</v>
      </c>
      <c r="Q9" s="66"/>
      <c r="R9" s="50" t="s">
        <v>42</v>
      </c>
      <c r="S9" s="49"/>
      <c r="T9" s="50" t="s">
        <v>43</v>
      </c>
      <c r="U9" s="51"/>
      <c r="V9" s="253"/>
      <c r="W9" s="254"/>
      <c r="X9" s="254"/>
      <c r="Y9" s="254"/>
      <c r="Z9" s="254"/>
      <c r="AA9" s="255"/>
      <c r="AB9" s="76"/>
      <c r="AD9" s="65" t="s">
        <v>41</v>
      </c>
      <c r="AE9" s="66"/>
      <c r="AF9" s="50" t="s">
        <v>42</v>
      </c>
      <c r="AG9" s="49"/>
      <c r="AH9" s="50" t="s">
        <v>43</v>
      </c>
      <c r="AI9" s="77"/>
      <c r="AJ9" s="253"/>
      <c r="AK9" s="254"/>
      <c r="AL9" s="254"/>
      <c r="AM9" s="254"/>
      <c r="AN9" s="254"/>
      <c r="AO9" s="255"/>
      <c r="AP9" s="76"/>
    </row>
    <row r="10" spans="1:42" x14ac:dyDescent="0.25">
      <c r="B10" s="45" t="s">
        <v>44</v>
      </c>
      <c r="C10" s="46"/>
      <c r="D10" s="52" t="s">
        <v>42</v>
      </c>
      <c r="E10" s="53"/>
      <c r="F10" s="52" t="s">
        <v>43</v>
      </c>
      <c r="G10" s="54"/>
      <c r="K10" s="68"/>
      <c r="L10" s="68"/>
      <c r="M10" s="1"/>
      <c r="N10" s="8"/>
      <c r="P10" s="45" t="s">
        <v>44</v>
      </c>
      <c r="Q10" s="46"/>
      <c r="R10" s="52" t="s">
        <v>42</v>
      </c>
      <c r="S10" s="53"/>
      <c r="T10" s="52" t="s">
        <v>43</v>
      </c>
      <c r="U10" s="54"/>
      <c r="V10" s="209"/>
      <c r="W10" s="210"/>
      <c r="X10" s="68"/>
      <c r="Y10" s="68"/>
      <c r="Z10" s="68"/>
      <c r="AA10" s="1"/>
      <c r="AB10" s="8"/>
      <c r="AD10" s="45" t="s">
        <v>44</v>
      </c>
      <c r="AE10" s="46"/>
      <c r="AF10" s="52" t="s">
        <v>42</v>
      </c>
      <c r="AG10" s="53"/>
      <c r="AH10" s="52" t="s">
        <v>43</v>
      </c>
      <c r="AI10" s="78"/>
      <c r="AJ10" s="68"/>
      <c r="AK10" s="68"/>
      <c r="AL10" s="68"/>
      <c r="AM10" s="68"/>
      <c r="AN10" s="68"/>
      <c r="AO10" s="1"/>
      <c r="AP10" s="8"/>
    </row>
    <row r="11" spans="1:42" ht="15" customHeight="1" x14ac:dyDescent="0.25">
      <c r="B11" s="123" t="s">
        <v>72</v>
      </c>
      <c r="C11" s="122"/>
      <c r="D11" s="241" t="s">
        <v>0</v>
      </c>
      <c r="E11" s="242"/>
      <c r="F11" s="207" t="s">
        <v>1</v>
      </c>
      <c r="G11" s="208"/>
      <c r="H11" s="221" t="s">
        <v>71</v>
      </c>
      <c r="I11" s="221" t="s">
        <v>65</v>
      </c>
      <c r="J11" s="221" t="s">
        <v>33</v>
      </c>
      <c r="K11" s="221" t="s">
        <v>34</v>
      </c>
      <c r="L11" s="221" t="s">
        <v>36</v>
      </c>
      <c r="M11" s="221" t="s">
        <v>46</v>
      </c>
      <c r="N11" s="302" t="s">
        <v>75</v>
      </c>
      <c r="O11" s="47"/>
      <c r="P11" s="123" t="s">
        <v>72</v>
      </c>
      <c r="Q11" s="122"/>
      <c r="R11" s="241" t="s">
        <v>0</v>
      </c>
      <c r="S11" s="242"/>
      <c r="T11" s="207" t="s">
        <v>1</v>
      </c>
      <c r="U11" s="208"/>
      <c r="V11" s="221" t="s">
        <v>71</v>
      </c>
      <c r="W11" s="221" t="s">
        <v>65</v>
      </c>
      <c r="X11" s="221" t="s">
        <v>33</v>
      </c>
      <c r="Y11" s="221" t="s">
        <v>34</v>
      </c>
      <c r="Z11" s="221" t="s">
        <v>36</v>
      </c>
      <c r="AA11" s="221" t="s">
        <v>46</v>
      </c>
      <c r="AB11" s="302" t="s">
        <v>75</v>
      </c>
      <c r="AC11" s="47"/>
      <c r="AD11" s="123" t="s">
        <v>72</v>
      </c>
      <c r="AE11" s="122"/>
      <c r="AF11" s="241" t="s">
        <v>0</v>
      </c>
      <c r="AG11" s="242"/>
      <c r="AH11" s="207" t="s">
        <v>1</v>
      </c>
      <c r="AI11" s="208"/>
      <c r="AJ11" s="221" t="s">
        <v>71</v>
      </c>
      <c r="AK11" s="221" t="s">
        <v>65</v>
      </c>
      <c r="AL11" s="221" t="s">
        <v>33</v>
      </c>
      <c r="AM11" s="221" t="s">
        <v>34</v>
      </c>
      <c r="AN11" s="221" t="s">
        <v>36</v>
      </c>
      <c r="AO11" s="221" t="s">
        <v>46</v>
      </c>
      <c r="AP11" s="302" t="s">
        <v>75</v>
      </c>
    </row>
    <row r="12" spans="1:42" ht="29.25" customHeight="1" x14ac:dyDescent="0.25">
      <c r="B12" s="300"/>
      <c r="C12" s="301"/>
      <c r="D12" s="104" t="s">
        <v>2</v>
      </c>
      <c r="E12" s="104" t="s">
        <v>3</v>
      </c>
      <c r="F12" s="104" t="s">
        <v>4</v>
      </c>
      <c r="G12" s="104" t="s">
        <v>8</v>
      </c>
      <c r="H12" s="222"/>
      <c r="I12" s="222"/>
      <c r="J12" s="236"/>
      <c r="K12" s="236"/>
      <c r="L12" s="236"/>
      <c r="M12" s="236"/>
      <c r="N12" s="303"/>
      <c r="O12" s="47"/>
      <c r="P12" s="300"/>
      <c r="Q12" s="301"/>
      <c r="R12" s="104" t="s">
        <v>2</v>
      </c>
      <c r="S12" s="104" t="s">
        <v>3</v>
      </c>
      <c r="T12" s="104" t="s">
        <v>4</v>
      </c>
      <c r="U12" s="104" t="s">
        <v>8</v>
      </c>
      <c r="V12" s="222"/>
      <c r="W12" s="222"/>
      <c r="X12" s="236"/>
      <c r="Y12" s="236"/>
      <c r="Z12" s="236"/>
      <c r="AA12" s="236"/>
      <c r="AB12" s="303"/>
      <c r="AC12" s="47"/>
      <c r="AD12" s="300"/>
      <c r="AE12" s="301"/>
      <c r="AF12" s="104" t="s">
        <v>2</v>
      </c>
      <c r="AG12" s="104" t="s">
        <v>3</v>
      </c>
      <c r="AH12" s="104" t="s">
        <v>4</v>
      </c>
      <c r="AI12" s="104" t="s">
        <v>8</v>
      </c>
      <c r="AJ12" s="222"/>
      <c r="AK12" s="222"/>
      <c r="AL12" s="236"/>
      <c r="AM12" s="236"/>
      <c r="AN12" s="236"/>
      <c r="AO12" s="236"/>
      <c r="AP12" s="303"/>
    </row>
    <row r="13" spans="1:42" x14ac:dyDescent="0.25">
      <c r="A13" s="12"/>
      <c r="B13" s="105">
        <f>DATE($B2,$B1,1)</f>
        <v>42643</v>
      </c>
      <c r="C13" s="106">
        <f>D3</f>
        <v>42643</v>
      </c>
      <c r="D13" s="107">
        <v>0.33333333333333331</v>
      </c>
      <c r="E13" s="107">
        <v>0.52083333333333337</v>
      </c>
      <c r="F13" s="107">
        <v>0.5625</v>
      </c>
      <c r="G13" s="107">
        <v>0.75</v>
      </c>
      <c r="H13" s="107">
        <f>IF(N3&lt;&gt;"t",N3,(E13-D13)+(G13-F13))</f>
        <v>0</v>
      </c>
      <c r="I13" s="107" t="str">
        <f t="shared" ref="I13:I43" si="0">IF(H13&gt;8/24,MIN(H13-8/24,724),"")</f>
        <v/>
      </c>
      <c r="J13" s="107"/>
      <c r="K13" s="107"/>
      <c r="L13" s="108"/>
      <c r="M13" s="108"/>
      <c r="N13" s="184" t="str">
        <f t="shared" ref="N13:N43" si="1">IF(WEEKDAY(B13)=6,MAX(0,SUM(H9:H13)-39/24),"")</f>
        <v/>
      </c>
      <c r="O13" s="47"/>
      <c r="P13" s="105">
        <f>DATE($B2,$B1,1)</f>
        <v>42643</v>
      </c>
      <c r="Q13" s="106">
        <f>D3</f>
        <v>42643</v>
      </c>
      <c r="R13" s="107">
        <v>0.33333333333333331</v>
      </c>
      <c r="S13" s="107">
        <v>0.5</v>
      </c>
      <c r="T13" s="107">
        <v>0.58333333333333337</v>
      </c>
      <c r="U13" s="107">
        <v>0.75</v>
      </c>
      <c r="V13" s="107">
        <f>SUM(S13-R13)+(U13-T13)</f>
        <v>0.33333333333333331</v>
      </c>
      <c r="W13" s="107" t="str">
        <f>IF(V13&gt;8/24,MIN(V13-8/24,724),"")</f>
        <v/>
      </c>
      <c r="X13" s="107"/>
      <c r="Y13" s="107"/>
      <c r="Z13" s="108"/>
      <c r="AA13" s="108"/>
      <c r="AB13" s="184" t="str">
        <f>IF(WEEKDAY(P13)=6,MAX(0,SUM(V9:V13)-39/24),"")</f>
        <v/>
      </c>
      <c r="AC13" s="47"/>
      <c r="AD13" s="105">
        <f>DATE($B2,$B1,1)</f>
        <v>42643</v>
      </c>
      <c r="AE13" s="106">
        <f>D3</f>
        <v>42643</v>
      </c>
      <c r="AF13" s="107">
        <v>0.33333333333333331</v>
      </c>
      <c r="AG13" s="107">
        <v>0.5</v>
      </c>
      <c r="AH13" s="107">
        <v>0.58333333333333337</v>
      </c>
      <c r="AI13" s="107">
        <v>0.75</v>
      </c>
      <c r="AJ13" s="107">
        <f>SUM(AG13-AF13)+(AI13-AH13)</f>
        <v>0.33333333333333331</v>
      </c>
      <c r="AK13" s="107" t="str">
        <f>IF(AJ13&gt;8/24,MIN(AJ13-8/24,724),"")</f>
        <v/>
      </c>
      <c r="AL13" s="107"/>
      <c r="AM13" s="107"/>
      <c r="AN13" s="108"/>
      <c r="AO13" s="108"/>
      <c r="AP13" s="184" t="str">
        <f>IF(WEEKDAY(AD13)=6,MAX(0,SUM(AJ9:AJ13)-39/24),"")</f>
        <v/>
      </c>
    </row>
    <row r="14" spans="1:42" x14ac:dyDescent="0.25">
      <c r="A14" s="12"/>
      <c r="B14" s="105">
        <f>IF(MONTH(B13+1)=$B$1,B13+1,"")</f>
        <v>42644</v>
      </c>
      <c r="C14" s="106">
        <f>SUM(C13+1)</f>
        <v>42644</v>
      </c>
      <c r="D14" s="107">
        <v>0.33333333333333331</v>
      </c>
      <c r="E14" s="107">
        <v>0.5</v>
      </c>
      <c r="F14" s="107">
        <v>0.58333333333333337</v>
      </c>
      <c r="G14" s="107">
        <v>0.75</v>
      </c>
      <c r="H14" s="107">
        <f t="shared" ref="H14:H20" si="2">SUM(E14-D14)+(G14-F14)</f>
        <v>0.33333333333333331</v>
      </c>
      <c r="I14" s="107" t="str">
        <f t="shared" si="0"/>
        <v/>
      </c>
      <c r="J14" s="107"/>
      <c r="K14" s="107"/>
      <c r="L14" s="108"/>
      <c r="M14" s="108"/>
      <c r="N14" s="184">
        <f>IF(WEEKDAY(B14)=6,MAX(0,SUM(H12:H14)-39/24),"")</f>
        <v>0</v>
      </c>
      <c r="O14" s="47"/>
      <c r="P14" s="105">
        <f>IF(MONTH(P13+1)=$B$1,P13+1,"")</f>
        <v>42644</v>
      </c>
      <c r="Q14" s="106">
        <f>SUM(Q13+1)</f>
        <v>42644</v>
      </c>
      <c r="R14" s="107">
        <v>0.33333333333333331</v>
      </c>
      <c r="S14" s="107">
        <v>0.5</v>
      </c>
      <c r="T14" s="107">
        <v>0.58333333333333337</v>
      </c>
      <c r="U14" s="107">
        <v>0.75</v>
      </c>
      <c r="V14" s="107">
        <f t="shared" ref="V14" si="3">SUM(S14-R14)+(U14-T14)</f>
        <v>0.33333333333333331</v>
      </c>
      <c r="W14" s="107" t="str">
        <f t="shared" ref="W14:W43" si="4">IF(V14&gt;8/24,MIN(V14-8/24,724),"")</f>
        <v/>
      </c>
      <c r="X14" s="107"/>
      <c r="Y14" s="107"/>
      <c r="Z14" s="108"/>
      <c r="AA14" s="108"/>
      <c r="AB14" s="184">
        <f t="shared" ref="AB14:AB43" si="5">IF(WEEKDAY(P14)=6,MAX(0,SUM(V10:V14)-39/24),"")</f>
        <v>0</v>
      </c>
      <c r="AC14" s="47"/>
      <c r="AD14" s="105">
        <f>IF(MONTH(AD13+1)=$B$1,AD13+1,"")</f>
        <v>42644</v>
      </c>
      <c r="AE14" s="106">
        <f>SUM(AE13+1)</f>
        <v>42644</v>
      </c>
      <c r="AF14" s="107">
        <v>0.33333333333333331</v>
      </c>
      <c r="AG14" s="107">
        <v>0.5</v>
      </c>
      <c r="AH14" s="107">
        <v>0.58333333333333337</v>
      </c>
      <c r="AI14" s="107">
        <v>0.75</v>
      </c>
      <c r="AJ14" s="107">
        <f t="shared" ref="AJ14" si="6">SUM(AG14-AF14)+(AI14-AH14)</f>
        <v>0.33333333333333331</v>
      </c>
      <c r="AK14" s="107" t="str">
        <f t="shared" ref="AK14:AK43" si="7">IF(AJ14&gt;8/24,MIN(AJ14-8/24,724),"")</f>
        <v/>
      </c>
      <c r="AL14" s="107"/>
      <c r="AM14" s="107"/>
      <c r="AN14" s="108"/>
      <c r="AO14" s="108"/>
      <c r="AP14" s="184">
        <f t="shared" ref="AP14:AP43" si="8">IF(WEEKDAY(AD14)=6,MAX(0,SUM(AJ10:AJ14)-39/24),"")</f>
        <v>0</v>
      </c>
    </row>
    <row r="15" spans="1:42" x14ac:dyDescent="0.25">
      <c r="A15" s="12"/>
      <c r="B15" s="105">
        <f t="shared" ref="B15:B43" si="9">IF(MONTH(B14+1)=$B$1,B14+1,"")</f>
        <v>42645</v>
      </c>
      <c r="C15" s="106">
        <f t="shared" ref="C15:C40" si="10">SUM(C14+1)</f>
        <v>42645</v>
      </c>
      <c r="D15" s="107"/>
      <c r="E15" s="107"/>
      <c r="F15" s="107">
        <v>0.45833333333333331</v>
      </c>
      <c r="G15" s="107">
        <v>0.625</v>
      </c>
      <c r="H15" s="107">
        <v>0.16666666666666666</v>
      </c>
      <c r="I15" s="107">
        <v>0.16666666666666666</v>
      </c>
      <c r="J15" s="107"/>
      <c r="K15" s="107"/>
      <c r="L15" s="108"/>
      <c r="M15" s="108"/>
      <c r="N15" s="184" t="str">
        <f t="shared" si="1"/>
        <v/>
      </c>
      <c r="O15" s="47"/>
      <c r="P15" s="105">
        <f t="shared" ref="P15:P43" si="11">IF(MONTH(P14+1)=$B$1,P14+1,"")</f>
        <v>42645</v>
      </c>
      <c r="Q15" s="106">
        <f t="shared" ref="Q15:Q30" si="12">SUM(Q14+1)</f>
        <v>42645</v>
      </c>
      <c r="R15" s="107"/>
      <c r="S15" s="107"/>
      <c r="T15" s="107"/>
      <c r="U15" s="107"/>
      <c r="V15" s="107"/>
      <c r="W15" s="107" t="str">
        <f t="shared" si="4"/>
        <v/>
      </c>
      <c r="X15" s="107"/>
      <c r="Y15" s="107"/>
      <c r="Z15" s="108"/>
      <c r="AA15" s="108"/>
      <c r="AB15" s="184" t="str">
        <f t="shared" si="5"/>
        <v/>
      </c>
      <c r="AC15" s="47"/>
      <c r="AD15" s="105">
        <f t="shared" ref="AD15:AD43" si="13">IF(MONTH(AD14+1)=$B$1,AD14+1,"")</f>
        <v>42645</v>
      </c>
      <c r="AE15" s="106">
        <f t="shared" ref="AE15:AE30" si="14">SUM(AE14+1)</f>
        <v>42645</v>
      </c>
      <c r="AF15" s="107"/>
      <c r="AG15" s="107"/>
      <c r="AH15" s="107"/>
      <c r="AI15" s="107"/>
      <c r="AJ15" s="107"/>
      <c r="AK15" s="107" t="str">
        <f t="shared" si="7"/>
        <v/>
      </c>
      <c r="AL15" s="107"/>
      <c r="AM15" s="107"/>
      <c r="AN15" s="108"/>
      <c r="AO15" s="108"/>
      <c r="AP15" s="184" t="str">
        <f t="shared" si="8"/>
        <v/>
      </c>
    </row>
    <row r="16" spans="1:42" x14ac:dyDescent="0.25">
      <c r="A16" s="12"/>
      <c r="B16" s="105">
        <f t="shared" si="9"/>
        <v>42646</v>
      </c>
      <c r="C16" s="106">
        <f t="shared" si="10"/>
        <v>42646</v>
      </c>
      <c r="D16" s="107"/>
      <c r="E16" s="107"/>
      <c r="F16" s="107"/>
      <c r="G16" s="107"/>
      <c r="H16" s="107"/>
      <c r="I16" s="107" t="str">
        <f t="shared" si="0"/>
        <v/>
      </c>
      <c r="J16" s="107"/>
      <c r="K16" s="107"/>
      <c r="L16" s="108"/>
      <c r="M16" s="108"/>
      <c r="N16" s="184" t="str">
        <f t="shared" si="1"/>
        <v/>
      </c>
      <c r="O16" s="47"/>
      <c r="P16" s="105">
        <f t="shared" si="11"/>
        <v>42646</v>
      </c>
      <c r="Q16" s="106">
        <f t="shared" si="12"/>
        <v>42646</v>
      </c>
      <c r="R16" s="107"/>
      <c r="S16" s="107"/>
      <c r="T16" s="107"/>
      <c r="U16" s="107"/>
      <c r="V16" s="107"/>
      <c r="W16" s="107" t="str">
        <f t="shared" si="4"/>
        <v/>
      </c>
      <c r="X16" s="107"/>
      <c r="Y16" s="107"/>
      <c r="Z16" s="108"/>
      <c r="AA16" s="108"/>
      <c r="AB16" s="184" t="str">
        <f t="shared" si="5"/>
        <v/>
      </c>
      <c r="AC16" s="47"/>
      <c r="AD16" s="105">
        <f t="shared" si="13"/>
        <v>42646</v>
      </c>
      <c r="AE16" s="106">
        <f t="shared" si="14"/>
        <v>42646</v>
      </c>
      <c r="AF16" s="107"/>
      <c r="AG16" s="107"/>
      <c r="AH16" s="107"/>
      <c r="AI16" s="107"/>
      <c r="AJ16" s="107"/>
      <c r="AK16" s="107" t="str">
        <f t="shared" si="7"/>
        <v/>
      </c>
      <c r="AL16" s="107"/>
      <c r="AM16" s="107"/>
      <c r="AN16" s="108"/>
      <c r="AO16" s="108"/>
      <c r="AP16" s="184" t="str">
        <f t="shared" si="8"/>
        <v/>
      </c>
    </row>
    <row r="17" spans="1:42" x14ac:dyDescent="0.25">
      <c r="A17" s="12"/>
      <c r="B17" s="105">
        <f t="shared" si="9"/>
        <v>42647</v>
      </c>
      <c r="C17" s="106">
        <f t="shared" si="10"/>
        <v>42647</v>
      </c>
      <c r="D17" s="107">
        <v>0.33333333333333331</v>
      </c>
      <c r="E17" s="107">
        <v>0.52083333333333337</v>
      </c>
      <c r="F17" s="107">
        <v>0.5625</v>
      </c>
      <c r="G17" s="107">
        <v>0.75</v>
      </c>
      <c r="H17" s="107">
        <f t="shared" ref="H17:H18" si="15">SUM(E17-D17)+(G17-F17)</f>
        <v>0.37500000000000006</v>
      </c>
      <c r="I17" s="107">
        <f t="shared" si="0"/>
        <v>4.1666666666666741E-2</v>
      </c>
      <c r="J17" s="107"/>
      <c r="K17" s="107"/>
      <c r="L17" s="108"/>
      <c r="M17" s="108"/>
      <c r="N17" s="184" t="str">
        <f t="shared" si="1"/>
        <v/>
      </c>
      <c r="O17" s="47"/>
      <c r="P17" s="105">
        <f t="shared" si="11"/>
        <v>42647</v>
      </c>
      <c r="Q17" s="106">
        <f t="shared" si="12"/>
        <v>42647</v>
      </c>
      <c r="R17" s="107">
        <v>0.33333333333333331</v>
      </c>
      <c r="S17" s="107">
        <v>0.5</v>
      </c>
      <c r="T17" s="107">
        <v>0.58333333333333337</v>
      </c>
      <c r="U17" s="107">
        <v>0.75</v>
      </c>
      <c r="V17" s="107">
        <f t="shared" ref="V17:V21" si="16">SUM(S17-R17)+(U17-T17)</f>
        <v>0.33333333333333331</v>
      </c>
      <c r="W17" s="107" t="str">
        <f t="shared" si="4"/>
        <v/>
      </c>
      <c r="X17" s="107"/>
      <c r="Y17" s="107"/>
      <c r="Z17" s="108"/>
      <c r="AA17" s="108"/>
      <c r="AB17" s="184" t="str">
        <f t="shared" si="5"/>
        <v/>
      </c>
      <c r="AC17" s="47"/>
      <c r="AD17" s="105">
        <f t="shared" si="13"/>
        <v>42647</v>
      </c>
      <c r="AE17" s="106">
        <f t="shared" si="14"/>
        <v>42647</v>
      </c>
      <c r="AF17" s="107">
        <v>0.33333333333333331</v>
      </c>
      <c r="AG17" s="107">
        <v>0.5</v>
      </c>
      <c r="AH17" s="107"/>
      <c r="AI17" s="107"/>
      <c r="AJ17" s="107">
        <f t="shared" ref="AJ17:AJ21" si="17">SUM(AG17-AF17)+(AI17-AH17)</f>
        <v>0.16666666666666669</v>
      </c>
      <c r="AK17" s="107" t="str">
        <f t="shared" si="7"/>
        <v/>
      </c>
      <c r="AL17" s="107"/>
      <c r="AM17" s="107"/>
      <c r="AN17" s="108">
        <v>0.5</v>
      </c>
      <c r="AO17" s="108"/>
      <c r="AP17" s="184" t="str">
        <f t="shared" si="8"/>
        <v/>
      </c>
    </row>
    <row r="18" spans="1:42" x14ac:dyDescent="0.25">
      <c r="A18" s="12"/>
      <c r="B18" s="105">
        <f t="shared" si="9"/>
        <v>42648</v>
      </c>
      <c r="C18" s="106">
        <f t="shared" si="10"/>
        <v>42648</v>
      </c>
      <c r="D18" s="107">
        <v>0.33333333333333331</v>
      </c>
      <c r="E18" s="107">
        <v>0.52083333333333337</v>
      </c>
      <c r="F18" s="107">
        <v>0.5625</v>
      </c>
      <c r="G18" s="107">
        <v>0.75</v>
      </c>
      <c r="H18" s="107">
        <f t="shared" si="15"/>
        <v>0.37500000000000006</v>
      </c>
      <c r="I18" s="107">
        <f t="shared" si="0"/>
        <v>4.1666666666666741E-2</v>
      </c>
      <c r="J18" s="107"/>
      <c r="K18" s="107"/>
      <c r="L18" s="108"/>
      <c r="M18" s="108"/>
      <c r="N18" s="184" t="str">
        <f t="shared" si="1"/>
        <v/>
      </c>
      <c r="O18" s="47"/>
      <c r="P18" s="105">
        <f t="shared" si="11"/>
        <v>42648</v>
      </c>
      <c r="Q18" s="106">
        <f t="shared" si="12"/>
        <v>42648</v>
      </c>
      <c r="R18" s="107">
        <v>0.33333333333333331</v>
      </c>
      <c r="S18" s="107">
        <v>0.5</v>
      </c>
      <c r="T18" s="107">
        <v>0.58333333333333337</v>
      </c>
      <c r="U18" s="107">
        <v>0.75</v>
      </c>
      <c r="V18" s="107">
        <f t="shared" si="16"/>
        <v>0.33333333333333331</v>
      </c>
      <c r="W18" s="107" t="str">
        <f t="shared" si="4"/>
        <v/>
      </c>
      <c r="X18" s="107"/>
      <c r="Y18" s="107"/>
      <c r="Z18" s="108"/>
      <c r="AA18" s="108"/>
      <c r="AB18" s="184" t="str">
        <f t="shared" si="5"/>
        <v/>
      </c>
      <c r="AC18" s="47"/>
      <c r="AD18" s="105">
        <f t="shared" si="13"/>
        <v>42648</v>
      </c>
      <c r="AE18" s="106">
        <f t="shared" si="14"/>
        <v>42648</v>
      </c>
      <c r="AF18" s="107">
        <v>0.33333333333333331</v>
      </c>
      <c r="AG18" s="107">
        <v>0.5</v>
      </c>
      <c r="AH18" s="107">
        <v>0.58333333333333337</v>
      </c>
      <c r="AI18" s="107">
        <v>0.75</v>
      </c>
      <c r="AJ18" s="107">
        <f t="shared" si="17"/>
        <v>0.33333333333333331</v>
      </c>
      <c r="AK18" s="107" t="str">
        <f t="shared" si="7"/>
        <v/>
      </c>
      <c r="AL18" s="107"/>
      <c r="AM18" s="107"/>
      <c r="AN18" s="108"/>
      <c r="AO18" s="108"/>
      <c r="AP18" s="184" t="str">
        <f t="shared" si="8"/>
        <v/>
      </c>
    </row>
    <row r="19" spans="1:42" x14ac:dyDescent="0.25">
      <c r="A19" s="12"/>
      <c r="B19" s="105">
        <f t="shared" si="9"/>
        <v>42649</v>
      </c>
      <c r="C19" s="106">
        <f t="shared" si="10"/>
        <v>42649</v>
      </c>
      <c r="D19" s="107">
        <v>0.33333333333333331</v>
      </c>
      <c r="E19" s="107">
        <v>0.52083333333333337</v>
      </c>
      <c r="F19" s="107">
        <v>0.5625</v>
      </c>
      <c r="G19" s="107">
        <v>0.75</v>
      </c>
      <c r="H19" s="107">
        <f t="shared" si="2"/>
        <v>0.37500000000000006</v>
      </c>
      <c r="I19" s="107">
        <f t="shared" si="0"/>
        <v>4.1666666666666741E-2</v>
      </c>
      <c r="J19" s="107"/>
      <c r="K19" s="107"/>
      <c r="L19" s="108"/>
      <c r="M19" s="108"/>
      <c r="N19" s="184" t="str">
        <f t="shared" si="1"/>
        <v/>
      </c>
      <c r="O19" s="47"/>
      <c r="P19" s="105">
        <f t="shared" si="11"/>
        <v>42649</v>
      </c>
      <c r="Q19" s="106">
        <f t="shared" si="12"/>
        <v>42649</v>
      </c>
      <c r="R19" s="107">
        <v>0.33333333333333331</v>
      </c>
      <c r="S19" s="107">
        <v>0.5</v>
      </c>
      <c r="T19" s="107">
        <v>0.58333333333333337</v>
      </c>
      <c r="U19" s="107">
        <v>0.75</v>
      </c>
      <c r="V19" s="107">
        <f t="shared" si="16"/>
        <v>0.33333333333333331</v>
      </c>
      <c r="W19" s="107" t="str">
        <f t="shared" si="4"/>
        <v/>
      </c>
      <c r="X19" s="107"/>
      <c r="Y19" s="107"/>
      <c r="Z19" s="108"/>
      <c r="AA19" s="108"/>
      <c r="AB19" s="184" t="str">
        <f t="shared" si="5"/>
        <v/>
      </c>
      <c r="AC19" s="47"/>
      <c r="AD19" s="105">
        <f t="shared" si="13"/>
        <v>42649</v>
      </c>
      <c r="AE19" s="106">
        <f t="shared" si="14"/>
        <v>42649</v>
      </c>
      <c r="AF19" s="107">
        <v>0.33333333333333331</v>
      </c>
      <c r="AG19" s="107">
        <v>0.5</v>
      </c>
      <c r="AH19" s="107">
        <v>0.58333333333333337</v>
      </c>
      <c r="AI19" s="107">
        <v>0.75</v>
      </c>
      <c r="AJ19" s="107">
        <f t="shared" si="17"/>
        <v>0.33333333333333331</v>
      </c>
      <c r="AK19" s="107" t="str">
        <f t="shared" si="7"/>
        <v/>
      </c>
      <c r="AL19" s="107"/>
      <c r="AM19" s="107"/>
      <c r="AN19" s="108"/>
      <c r="AO19" s="108"/>
      <c r="AP19" s="184" t="str">
        <f t="shared" si="8"/>
        <v/>
      </c>
    </row>
    <row r="20" spans="1:42" x14ac:dyDescent="0.25">
      <c r="A20" s="12"/>
      <c r="B20" s="105">
        <f t="shared" si="9"/>
        <v>42650</v>
      </c>
      <c r="C20" s="106">
        <f t="shared" si="10"/>
        <v>42650</v>
      </c>
      <c r="D20" s="107">
        <v>0.33333333333333331</v>
      </c>
      <c r="E20" s="107">
        <v>0.52083333333333337</v>
      </c>
      <c r="F20" s="107">
        <v>0.5625</v>
      </c>
      <c r="G20" s="107">
        <v>0.75</v>
      </c>
      <c r="H20" s="107">
        <f t="shared" si="2"/>
        <v>0.37500000000000006</v>
      </c>
      <c r="I20" s="107">
        <f t="shared" si="0"/>
        <v>4.1666666666666741E-2</v>
      </c>
      <c r="J20" s="107"/>
      <c r="K20" s="107"/>
      <c r="L20" s="108"/>
      <c r="M20" s="108"/>
      <c r="N20" s="184" t="str">
        <f t="shared" si="1"/>
        <v/>
      </c>
      <c r="O20" s="47"/>
      <c r="P20" s="105">
        <f t="shared" si="11"/>
        <v>42650</v>
      </c>
      <c r="Q20" s="106">
        <f t="shared" si="12"/>
        <v>42650</v>
      </c>
      <c r="R20" s="107">
        <v>0.33333333333333331</v>
      </c>
      <c r="S20" s="107">
        <v>0.54166666666666663</v>
      </c>
      <c r="T20" s="107">
        <v>0.58333333333333337</v>
      </c>
      <c r="U20" s="107">
        <v>0.75</v>
      </c>
      <c r="V20" s="107">
        <f t="shared" si="16"/>
        <v>0.37499999999999994</v>
      </c>
      <c r="W20" s="107"/>
      <c r="X20" s="107"/>
      <c r="Y20" s="107"/>
      <c r="Z20" s="108"/>
      <c r="AA20" s="108"/>
      <c r="AB20" s="184" t="str">
        <f t="shared" si="5"/>
        <v/>
      </c>
      <c r="AC20" s="47"/>
      <c r="AD20" s="105">
        <f t="shared" si="13"/>
        <v>42650</v>
      </c>
      <c r="AE20" s="106">
        <f t="shared" si="14"/>
        <v>42650</v>
      </c>
      <c r="AF20" s="107">
        <v>0.33333333333333331</v>
      </c>
      <c r="AG20" s="107">
        <v>0.5</v>
      </c>
      <c r="AH20" s="107">
        <v>0.58333333333333337</v>
      </c>
      <c r="AI20" s="107">
        <v>0.75</v>
      </c>
      <c r="AJ20" s="107">
        <f t="shared" si="17"/>
        <v>0.33333333333333331</v>
      </c>
      <c r="AK20" s="107" t="str">
        <f t="shared" si="7"/>
        <v/>
      </c>
      <c r="AL20" s="107"/>
      <c r="AM20" s="107"/>
      <c r="AN20" s="108"/>
      <c r="AO20" s="108"/>
      <c r="AP20" s="184" t="str">
        <f t="shared" si="8"/>
        <v/>
      </c>
    </row>
    <row r="21" spans="1:42" x14ac:dyDescent="0.25">
      <c r="A21" s="12"/>
      <c r="B21" s="105">
        <f t="shared" si="9"/>
        <v>42651</v>
      </c>
      <c r="C21" s="106">
        <f t="shared" si="10"/>
        <v>42651</v>
      </c>
      <c r="D21" s="107">
        <v>0.33333333333333331</v>
      </c>
      <c r="E21" s="107">
        <v>0.54166666666666663</v>
      </c>
      <c r="F21" s="107">
        <v>0.58333333333333337</v>
      </c>
      <c r="G21" s="107">
        <v>0.79166666666666663</v>
      </c>
      <c r="H21" s="107">
        <v>0.29166666666666669</v>
      </c>
      <c r="I21" s="107">
        <v>8.3333333333333329E-2</v>
      </c>
      <c r="J21" s="107"/>
      <c r="K21" s="107"/>
      <c r="L21" s="108"/>
      <c r="M21" s="108"/>
      <c r="N21" s="184">
        <f t="shared" si="1"/>
        <v>0.16666666666666696</v>
      </c>
      <c r="O21" s="47"/>
      <c r="P21" s="105">
        <f t="shared" si="11"/>
        <v>42651</v>
      </c>
      <c r="Q21" s="106">
        <f t="shared" si="12"/>
        <v>42651</v>
      </c>
      <c r="R21" s="107">
        <v>0.33333333333333331</v>
      </c>
      <c r="S21" s="107">
        <v>0.5</v>
      </c>
      <c r="T21" s="107">
        <v>0.58333333333333337</v>
      </c>
      <c r="U21" s="107">
        <v>0.70833333333333337</v>
      </c>
      <c r="V21" s="107">
        <f t="shared" si="16"/>
        <v>0.29166666666666669</v>
      </c>
      <c r="W21" s="107" t="str">
        <f t="shared" si="4"/>
        <v/>
      </c>
      <c r="X21" s="107"/>
      <c r="Y21" s="107"/>
      <c r="Z21" s="108"/>
      <c r="AA21" s="108"/>
      <c r="AB21" s="184">
        <f t="shared" si="5"/>
        <v>4.1666666666666741E-2</v>
      </c>
      <c r="AC21" s="47"/>
      <c r="AD21" s="105">
        <f t="shared" si="13"/>
        <v>42651</v>
      </c>
      <c r="AE21" s="106">
        <f t="shared" si="14"/>
        <v>42651</v>
      </c>
      <c r="AF21" s="107">
        <v>0.33333333333333331</v>
      </c>
      <c r="AG21" s="107">
        <v>0.5</v>
      </c>
      <c r="AH21" s="107">
        <v>0.58333333333333337</v>
      </c>
      <c r="AI21" s="107">
        <v>0.70833333333333337</v>
      </c>
      <c r="AJ21" s="107">
        <f t="shared" si="17"/>
        <v>0.29166666666666669</v>
      </c>
      <c r="AK21" s="107" t="str">
        <f t="shared" si="7"/>
        <v/>
      </c>
      <c r="AL21" s="107"/>
      <c r="AM21" s="107"/>
      <c r="AN21" s="108"/>
      <c r="AO21" s="108"/>
      <c r="AP21" s="184">
        <f t="shared" si="8"/>
        <v>0</v>
      </c>
    </row>
    <row r="22" spans="1:42" x14ac:dyDescent="0.25">
      <c r="A22" s="12"/>
      <c r="B22" s="105">
        <f t="shared" si="9"/>
        <v>42652</v>
      </c>
      <c r="C22" s="106">
        <f t="shared" si="10"/>
        <v>42652</v>
      </c>
      <c r="D22" s="107"/>
      <c r="E22" s="107"/>
      <c r="F22" s="107"/>
      <c r="G22" s="107"/>
      <c r="H22" s="107"/>
      <c r="I22" s="107" t="str">
        <f t="shared" si="0"/>
        <v/>
      </c>
      <c r="J22" s="107"/>
      <c r="K22" s="107"/>
      <c r="L22" s="108"/>
      <c r="M22" s="108"/>
      <c r="N22" s="184" t="str">
        <f t="shared" si="1"/>
        <v/>
      </c>
      <c r="O22" s="47"/>
      <c r="P22" s="105">
        <f t="shared" si="11"/>
        <v>42652</v>
      </c>
      <c r="Q22" s="106">
        <f t="shared" si="12"/>
        <v>42652</v>
      </c>
      <c r="R22" s="107"/>
      <c r="S22" s="107"/>
      <c r="T22" s="107"/>
      <c r="U22" s="107"/>
      <c r="V22" s="107"/>
      <c r="W22" s="107" t="str">
        <f t="shared" si="4"/>
        <v/>
      </c>
      <c r="X22" s="107"/>
      <c r="Y22" s="107"/>
      <c r="Z22" s="108"/>
      <c r="AA22" s="108"/>
      <c r="AB22" s="184" t="str">
        <f t="shared" si="5"/>
        <v/>
      </c>
      <c r="AC22" s="47"/>
      <c r="AD22" s="105">
        <f t="shared" si="13"/>
        <v>42652</v>
      </c>
      <c r="AE22" s="106">
        <f t="shared" si="14"/>
        <v>42652</v>
      </c>
      <c r="AF22" s="107"/>
      <c r="AG22" s="107"/>
      <c r="AH22" s="107"/>
      <c r="AI22" s="107"/>
      <c r="AJ22" s="107"/>
      <c r="AK22" s="107" t="str">
        <f t="shared" si="7"/>
        <v/>
      </c>
      <c r="AL22" s="107"/>
      <c r="AM22" s="107"/>
      <c r="AN22" s="108"/>
      <c r="AO22" s="108"/>
      <c r="AP22" s="184" t="str">
        <f t="shared" si="8"/>
        <v/>
      </c>
    </row>
    <row r="23" spans="1:42" x14ac:dyDescent="0.25">
      <c r="A23" s="12"/>
      <c r="B23" s="105">
        <f t="shared" si="9"/>
        <v>42653</v>
      </c>
      <c r="C23" s="106">
        <f t="shared" si="10"/>
        <v>42653</v>
      </c>
      <c r="D23" s="107"/>
      <c r="E23" s="107"/>
      <c r="F23" s="107"/>
      <c r="G23" s="107"/>
      <c r="H23" s="107"/>
      <c r="I23" s="107" t="str">
        <f t="shared" si="0"/>
        <v/>
      </c>
      <c r="J23" s="107"/>
      <c r="K23" s="107"/>
      <c r="L23" s="108"/>
      <c r="M23" s="108"/>
      <c r="N23" s="184" t="str">
        <f t="shared" si="1"/>
        <v/>
      </c>
      <c r="O23" s="47"/>
      <c r="P23" s="105">
        <f t="shared" si="11"/>
        <v>42653</v>
      </c>
      <c r="Q23" s="106">
        <f t="shared" si="12"/>
        <v>42653</v>
      </c>
      <c r="R23" s="107"/>
      <c r="S23" s="107"/>
      <c r="T23" s="107"/>
      <c r="U23" s="107"/>
      <c r="V23" s="107"/>
      <c r="W23" s="107" t="str">
        <f t="shared" si="4"/>
        <v/>
      </c>
      <c r="X23" s="107"/>
      <c r="Y23" s="107"/>
      <c r="Z23" s="108"/>
      <c r="AA23" s="108"/>
      <c r="AB23" s="184" t="str">
        <f t="shared" si="5"/>
        <v/>
      </c>
      <c r="AC23" s="47"/>
      <c r="AD23" s="105">
        <f t="shared" si="13"/>
        <v>42653</v>
      </c>
      <c r="AE23" s="106">
        <f t="shared" si="14"/>
        <v>42653</v>
      </c>
      <c r="AF23" s="107"/>
      <c r="AG23" s="107"/>
      <c r="AH23" s="107"/>
      <c r="AI23" s="107"/>
      <c r="AJ23" s="107"/>
      <c r="AK23" s="107" t="str">
        <f t="shared" si="7"/>
        <v/>
      </c>
      <c r="AL23" s="107"/>
      <c r="AM23" s="107"/>
      <c r="AN23" s="108"/>
      <c r="AO23" s="108"/>
      <c r="AP23" s="184" t="str">
        <f t="shared" si="8"/>
        <v/>
      </c>
    </row>
    <row r="24" spans="1:42" x14ac:dyDescent="0.25">
      <c r="A24" s="12"/>
      <c r="B24" s="105">
        <f t="shared" si="9"/>
        <v>42654</v>
      </c>
      <c r="C24" s="106">
        <f t="shared" si="10"/>
        <v>42654</v>
      </c>
      <c r="D24" s="107">
        <v>0.33333333333333331</v>
      </c>
      <c r="E24" s="107">
        <v>0.52083333333333337</v>
      </c>
      <c r="F24" s="107">
        <v>0.58333333333333337</v>
      </c>
      <c r="G24" s="107">
        <v>0.75</v>
      </c>
      <c r="H24" s="107">
        <f t="shared" ref="H24:H28" si="18">SUM(E24-D24)+(G24-F24)</f>
        <v>0.35416666666666669</v>
      </c>
      <c r="I24" s="107">
        <f t="shared" si="0"/>
        <v>2.083333333333337E-2</v>
      </c>
      <c r="J24" s="107"/>
      <c r="K24" s="107"/>
      <c r="L24" s="108"/>
      <c r="M24" s="108"/>
      <c r="N24" s="184" t="str">
        <f t="shared" si="1"/>
        <v/>
      </c>
      <c r="O24" s="47"/>
      <c r="P24" s="105">
        <f t="shared" si="11"/>
        <v>42654</v>
      </c>
      <c r="Q24" s="106">
        <f t="shared" si="12"/>
        <v>42654</v>
      </c>
      <c r="R24" s="107">
        <v>0.33333333333333331</v>
      </c>
      <c r="S24" s="107">
        <v>0.5</v>
      </c>
      <c r="T24" s="107">
        <v>0.58333333333333337</v>
      </c>
      <c r="U24" s="107">
        <v>0.75</v>
      </c>
      <c r="V24" s="107">
        <f t="shared" ref="V24:V28" si="19">SUM(S24-R24)+(U24-T24)</f>
        <v>0.33333333333333331</v>
      </c>
      <c r="W24" s="107" t="str">
        <f t="shared" si="4"/>
        <v/>
      </c>
      <c r="X24" s="107"/>
      <c r="Y24" s="107"/>
      <c r="Z24" s="108"/>
      <c r="AA24" s="108"/>
      <c r="AB24" s="184" t="str">
        <f t="shared" si="5"/>
        <v/>
      </c>
      <c r="AC24" s="47"/>
      <c r="AD24" s="105">
        <f t="shared" si="13"/>
        <v>42654</v>
      </c>
      <c r="AE24" s="106">
        <f t="shared" si="14"/>
        <v>42654</v>
      </c>
      <c r="AF24" s="107">
        <v>0.33333333333333331</v>
      </c>
      <c r="AG24" s="107">
        <v>0.5</v>
      </c>
      <c r="AH24" s="107">
        <v>0.58333333333333337</v>
      </c>
      <c r="AI24" s="107">
        <v>0.75</v>
      </c>
      <c r="AJ24" s="107">
        <f t="shared" ref="AJ24:AJ28" si="20">SUM(AG24-AF24)+(AI24-AH24)</f>
        <v>0.33333333333333331</v>
      </c>
      <c r="AK24" s="107" t="str">
        <f t="shared" si="7"/>
        <v/>
      </c>
      <c r="AL24" s="107"/>
      <c r="AM24" s="107"/>
      <c r="AN24" s="108"/>
      <c r="AO24" s="108"/>
      <c r="AP24" s="184" t="str">
        <f t="shared" si="8"/>
        <v/>
      </c>
    </row>
    <row r="25" spans="1:42" x14ac:dyDescent="0.25">
      <c r="A25" s="12"/>
      <c r="B25" s="105">
        <f t="shared" si="9"/>
        <v>42655</v>
      </c>
      <c r="C25" s="106">
        <f t="shared" si="10"/>
        <v>42655</v>
      </c>
      <c r="D25" s="107">
        <v>0.33333333333333331</v>
      </c>
      <c r="E25" s="107">
        <v>0.52083333333333337</v>
      </c>
      <c r="F25" s="107">
        <v>0.58333333333333337</v>
      </c>
      <c r="G25" s="107">
        <v>0.75</v>
      </c>
      <c r="H25" s="107">
        <f t="shared" si="18"/>
        <v>0.35416666666666669</v>
      </c>
      <c r="I25" s="107">
        <f t="shared" si="0"/>
        <v>2.083333333333337E-2</v>
      </c>
      <c r="J25" s="107"/>
      <c r="K25" s="107"/>
      <c r="L25" s="108"/>
      <c r="M25" s="108"/>
      <c r="N25" s="184" t="str">
        <f t="shared" si="1"/>
        <v/>
      </c>
      <c r="O25" s="47"/>
      <c r="P25" s="105">
        <f t="shared" si="11"/>
        <v>42655</v>
      </c>
      <c r="Q25" s="106">
        <f t="shared" si="12"/>
        <v>42655</v>
      </c>
      <c r="R25" s="107">
        <v>0.33333333333333331</v>
      </c>
      <c r="S25" s="107">
        <v>0.5</v>
      </c>
      <c r="T25" s="107">
        <v>0.58333333333333337</v>
      </c>
      <c r="U25" s="107">
        <v>0.75</v>
      </c>
      <c r="V25" s="107">
        <f t="shared" si="19"/>
        <v>0.33333333333333331</v>
      </c>
      <c r="W25" s="107" t="str">
        <f t="shared" si="4"/>
        <v/>
      </c>
      <c r="X25" s="107"/>
      <c r="Y25" s="107"/>
      <c r="Z25" s="108"/>
      <c r="AA25" s="108"/>
      <c r="AB25" s="184" t="str">
        <f t="shared" si="5"/>
        <v/>
      </c>
      <c r="AC25" s="47"/>
      <c r="AD25" s="105">
        <f t="shared" si="13"/>
        <v>42655</v>
      </c>
      <c r="AE25" s="106">
        <f t="shared" si="14"/>
        <v>42655</v>
      </c>
      <c r="AF25" s="107">
        <v>0.33333333333333331</v>
      </c>
      <c r="AG25" s="107">
        <v>0.5</v>
      </c>
      <c r="AH25" s="107">
        <v>0.58333333333333337</v>
      </c>
      <c r="AI25" s="107">
        <v>0.75</v>
      </c>
      <c r="AJ25" s="107">
        <f t="shared" si="20"/>
        <v>0.33333333333333331</v>
      </c>
      <c r="AK25" s="107" t="str">
        <f t="shared" si="7"/>
        <v/>
      </c>
      <c r="AL25" s="107"/>
      <c r="AM25" s="107"/>
      <c r="AN25" s="108"/>
      <c r="AO25" s="108"/>
      <c r="AP25" s="184" t="str">
        <f t="shared" si="8"/>
        <v/>
      </c>
    </row>
    <row r="26" spans="1:42" x14ac:dyDescent="0.25">
      <c r="A26" s="12"/>
      <c r="B26" s="105">
        <f t="shared" si="9"/>
        <v>42656</v>
      </c>
      <c r="C26" s="106">
        <f t="shared" si="10"/>
        <v>42656</v>
      </c>
      <c r="D26" s="107">
        <v>0.33333333333333331</v>
      </c>
      <c r="E26" s="107">
        <v>0.5</v>
      </c>
      <c r="F26" s="107">
        <v>0.58333333333333337</v>
      </c>
      <c r="G26" s="107">
        <v>0.75</v>
      </c>
      <c r="H26" s="107">
        <f t="shared" si="18"/>
        <v>0.33333333333333331</v>
      </c>
      <c r="I26" s="107" t="str">
        <f t="shared" si="0"/>
        <v/>
      </c>
      <c r="J26" s="107"/>
      <c r="K26" s="107"/>
      <c r="L26" s="108"/>
      <c r="M26" s="108"/>
      <c r="N26" s="184" t="str">
        <f t="shared" si="1"/>
        <v/>
      </c>
      <c r="O26" s="47"/>
      <c r="P26" s="105">
        <f t="shared" si="11"/>
        <v>42656</v>
      </c>
      <c r="Q26" s="106">
        <f t="shared" si="12"/>
        <v>42656</v>
      </c>
      <c r="R26" s="107">
        <v>0.33333333333333331</v>
      </c>
      <c r="S26" s="107">
        <v>0.5</v>
      </c>
      <c r="T26" s="107">
        <v>0.58333333333333337</v>
      </c>
      <c r="U26" s="107">
        <v>0.75</v>
      </c>
      <c r="V26" s="107">
        <f t="shared" si="19"/>
        <v>0.33333333333333331</v>
      </c>
      <c r="W26" s="107" t="str">
        <f t="shared" si="4"/>
        <v/>
      </c>
      <c r="X26" s="107"/>
      <c r="Y26" s="107"/>
      <c r="Z26" s="108"/>
      <c r="AA26" s="108"/>
      <c r="AB26" s="184" t="str">
        <f t="shared" si="5"/>
        <v/>
      </c>
      <c r="AC26" s="47"/>
      <c r="AD26" s="105">
        <f t="shared" si="13"/>
        <v>42656</v>
      </c>
      <c r="AE26" s="106">
        <f t="shared" si="14"/>
        <v>42656</v>
      </c>
      <c r="AF26" s="107">
        <v>0.33333333333333331</v>
      </c>
      <c r="AG26" s="107">
        <v>0.5</v>
      </c>
      <c r="AH26" s="107">
        <v>0.58333333333333337</v>
      </c>
      <c r="AI26" s="107">
        <v>0.75</v>
      </c>
      <c r="AJ26" s="107">
        <f t="shared" si="20"/>
        <v>0.33333333333333331</v>
      </c>
      <c r="AK26" s="107" t="str">
        <f t="shared" si="7"/>
        <v/>
      </c>
      <c r="AL26" s="107"/>
      <c r="AM26" s="107"/>
      <c r="AN26" s="108"/>
      <c r="AO26" s="108"/>
      <c r="AP26" s="184" t="str">
        <f t="shared" si="8"/>
        <v/>
      </c>
    </row>
    <row r="27" spans="1:42" x14ac:dyDescent="0.25">
      <c r="B27" s="105">
        <f t="shared" si="9"/>
        <v>42657</v>
      </c>
      <c r="C27" s="106">
        <f t="shared" si="10"/>
        <v>42657</v>
      </c>
      <c r="D27" s="107">
        <v>0.33333333333333331</v>
      </c>
      <c r="E27" s="107">
        <v>0.5</v>
      </c>
      <c r="F27" s="107">
        <v>0.58333333333333337</v>
      </c>
      <c r="G27" s="107">
        <v>0.75</v>
      </c>
      <c r="H27" s="107">
        <f t="shared" si="18"/>
        <v>0.33333333333333331</v>
      </c>
      <c r="I27" s="107" t="str">
        <f t="shared" si="0"/>
        <v/>
      </c>
      <c r="J27" s="107"/>
      <c r="K27" s="107"/>
      <c r="L27" s="108"/>
      <c r="M27" s="108"/>
      <c r="N27" s="184" t="str">
        <f t="shared" si="1"/>
        <v/>
      </c>
      <c r="O27" s="47"/>
      <c r="P27" s="105">
        <f t="shared" si="11"/>
        <v>42657</v>
      </c>
      <c r="Q27" s="106">
        <f t="shared" si="12"/>
        <v>42657</v>
      </c>
      <c r="R27" s="107">
        <v>0.33333333333333331</v>
      </c>
      <c r="S27" s="107">
        <v>0.5</v>
      </c>
      <c r="T27" s="107">
        <v>0.58333333333333337</v>
      </c>
      <c r="U27" s="107">
        <v>0.75</v>
      </c>
      <c r="V27" s="107">
        <f t="shared" si="19"/>
        <v>0.33333333333333331</v>
      </c>
      <c r="W27" s="107" t="str">
        <f t="shared" si="4"/>
        <v/>
      </c>
      <c r="X27" s="107">
        <v>0.33333333333333331</v>
      </c>
      <c r="Y27" s="107"/>
      <c r="Z27" s="108"/>
      <c r="AA27" s="108"/>
      <c r="AB27" s="184" t="str">
        <f t="shared" si="5"/>
        <v/>
      </c>
      <c r="AC27" s="47"/>
      <c r="AD27" s="105">
        <f t="shared" si="13"/>
        <v>42657</v>
      </c>
      <c r="AE27" s="106">
        <f t="shared" si="14"/>
        <v>42657</v>
      </c>
      <c r="AF27" s="107">
        <v>0.33333333333333331</v>
      </c>
      <c r="AG27" s="107">
        <v>0.5</v>
      </c>
      <c r="AH27" s="107">
        <v>0.58333333333333337</v>
      </c>
      <c r="AI27" s="107">
        <v>0.75</v>
      </c>
      <c r="AJ27" s="107">
        <f t="shared" si="20"/>
        <v>0.33333333333333331</v>
      </c>
      <c r="AK27" s="107" t="str">
        <f t="shared" si="7"/>
        <v/>
      </c>
      <c r="AL27" s="107"/>
      <c r="AM27" s="107"/>
      <c r="AN27" s="108"/>
      <c r="AO27" s="108"/>
      <c r="AP27" s="184" t="str">
        <f t="shared" si="8"/>
        <v/>
      </c>
    </row>
    <row r="28" spans="1:42" x14ac:dyDescent="0.25">
      <c r="B28" s="105">
        <f t="shared" si="9"/>
        <v>42658</v>
      </c>
      <c r="C28" s="106">
        <f t="shared" si="10"/>
        <v>42658</v>
      </c>
      <c r="D28" s="107">
        <v>0.33333333333333331</v>
      </c>
      <c r="E28" s="107">
        <v>0.5</v>
      </c>
      <c r="F28" s="107">
        <v>0.58333333333333337</v>
      </c>
      <c r="G28" s="107">
        <v>0.70833333333333337</v>
      </c>
      <c r="H28" s="107">
        <f t="shared" si="18"/>
        <v>0.29166666666666669</v>
      </c>
      <c r="I28" s="107" t="str">
        <f t="shared" si="0"/>
        <v/>
      </c>
      <c r="J28" s="107"/>
      <c r="K28" s="107"/>
      <c r="L28" s="108"/>
      <c r="M28" s="108"/>
      <c r="N28" s="184">
        <f t="shared" si="1"/>
        <v>4.1666666666666741E-2</v>
      </c>
      <c r="O28" s="47"/>
      <c r="P28" s="105">
        <f t="shared" si="11"/>
        <v>42658</v>
      </c>
      <c r="Q28" s="106">
        <f t="shared" si="12"/>
        <v>42658</v>
      </c>
      <c r="R28" s="107">
        <v>0.33333333333333331</v>
      </c>
      <c r="S28" s="107">
        <v>0.5</v>
      </c>
      <c r="T28" s="107">
        <v>0.58333333333333337</v>
      </c>
      <c r="U28" s="107">
        <v>0.70833333333333337</v>
      </c>
      <c r="V28" s="107">
        <f t="shared" si="19"/>
        <v>0.29166666666666669</v>
      </c>
      <c r="W28" s="107" t="str">
        <f t="shared" si="4"/>
        <v/>
      </c>
      <c r="X28" s="107">
        <v>0.33333333333333331</v>
      </c>
      <c r="Y28" s="107"/>
      <c r="Z28" s="108"/>
      <c r="AA28" s="108"/>
      <c r="AB28" s="184">
        <f t="shared" si="5"/>
        <v>0</v>
      </c>
      <c r="AC28" s="47"/>
      <c r="AD28" s="105">
        <f t="shared" si="13"/>
        <v>42658</v>
      </c>
      <c r="AE28" s="106">
        <f t="shared" si="14"/>
        <v>42658</v>
      </c>
      <c r="AF28" s="107">
        <v>0.33333333333333331</v>
      </c>
      <c r="AG28" s="107">
        <v>0.5</v>
      </c>
      <c r="AH28" s="107">
        <v>0.58333333333333337</v>
      </c>
      <c r="AI28" s="107">
        <v>0.70833333333333337</v>
      </c>
      <c r="AJ28" s="107">
        <f t="shared" si="20"/>
        <v>0.29166666666666669</v>
      </c>
      <c r="AK28" s="107" t="str">
        <f t="shared" si="7"/>
        <v/>
      </c>
      <c r="AL28" s="107"/>
      <c r="AM28" s="107"/>
      <c r="AN28" s="108"/>
      <c r="AO28" s="108"/>
      <c r="AP28" s="184">
        <f t="shared" si="8"/>
        <v>0</v>
      </c>
    </row>
    <row r="29" spans="1:42" x14ac:dyDescent="0.25">
      <c r="B29" s="105">
        <f t="shared" si="9"/>
        <v>42659</v>
      </c>
      <c r="C29" s="106">
        <f t="shared" si="10"/>
        <v>42659</v>
      </c>
      <c r="D29" s="107"/>
      <c r="E29" s="107"/>
      <c r="F29" s="107"/>
      <c r="G29" s="107"/>
      <c r="H29" s="107"/>
      <c r="I29" s="107" t="str">
        <f t="shared" si="0"/>
        <v/>
      </c>
      <c r="J29" s="107"/>
      <c r="K29" s="107"/>
      <c r="L29" s="108"/>
      <c r="M29" s="108"/>
      <c r="N29" s="184" t="str">
        <f t="shared" si="1"/>
        <v/>
      </c>
      <c r="O29" s="47"/>
      <c r="P29" s="105">
        <f t="shared" si="11"/>
        <v>42659</v>
      </c>
      <c r="Q29" s="106">
        <f t="shared" si="12"/>
        <v>42659</v>
      </c>
      <c r="R29" s="107"/>
      <c r="S29" s="107"/>
      <c r="T29" s="107"/>
      <c r="U29" s="107"/>
      <c r="V29" s="107"/>
      <c r="W29" s="107" t="str">
        <f t="shared" si="4"/>
        <v/>
      </c>
      <c r="X29" s="107"/>
      <c r="Y29" s="107"/>
      <c r="Z29" s="108"/>
      <c r="AA29" s="108"/>
      <c r="AB29" s="184" t="str">
        <f t="shared" si="5"/>
        <v/>
      </c>
      <c r="AC29" s="47"/>
      <c r="AD29" s="105">
        <f t="shared" si="13"/>
        <v>42659</v>
      </c>
      <c r="AE29" s="106">
        <f t="shared" si="14"/>
        <v>42659</v>
      </c>
      <c r="AF29" s="107"/>
      <c r="AG29" s="107"/>
      <c r="AH29" s="107"/>
      <c r="AI29" s="107"/>
      <c r="AJ29" s="107"/>
      <c r="AK29" s="107" t="str">
        <f t="shared" si="7"/>
        <v/>
      </c>
      <c r="AL29" s="107"/>
      <c r="AM29" s="107"/>
      <c r="AN29" s="108"/>
      <c r="AO29" s="108"/>
      <c r="AP29" s="184" t="str">
        <f t="shared" si="8"/>
        <v/>
      </c>
    </row>
    <row r="30" spans="1:42" x14ac:dyDescent="0.25">
      <c r="B30" s="105">
        <f t="shared" si="9"/>
        <v>42660</v>
      </c>
      <c r="C30" s="106">
        <f t="shared" si="10"/>
        <v>42660</v>
      </c>
      <c r="D30" s="107"/>
      <c r="E30" s="107"/>
      <c r="F30" s="107"/>
      <c r="G30" s="107"/>
      <c r="H30" s="107"/>
      <c r="I30" s="107" t="str">
        <f t="shared" si="0"/>
        <v/>
      </c>
      <c r="J30" s="107"/>
      <c r="K30" s="107"/>
      <c r="L30" s="108"/>
      <c r="M30" s="108"/>
      <c r="N30" s="184" t="str">
        <f t="shared" si="1"/>
        <v/>
      </c>
      <c r="O30" s="47"/>
      <c r="P30" s="105">
        <f t="shared" si="11"/>
        <v>42660</v>
      </c>
      <c r="Q30" s="106">
        <f t="shared" si="12"/>
        <v>42660</v>
      </c>
      <c r="R30" s="107"/>
      <c r="S30" s="107"/>
      <c r="T30" s="107"/>
      <c r="U30" s="107"/>
      <c r="V30" s="107"/>
      <c r="W30" s="107" t="str">
        <f t="shared" si="4"/>
        <v/>
      </c>
      <c r="X30" s="107"/>
      <c r="Y30" s="107"/>
      <c r="Z30" s="108"/>
      <c r="AA30" s="108"/>
      <c r="AB30" s="184" t="str">
        <f t="shared" si="5"/>
        <v/>
      </c>
      <c r="AC30" s="47"/>
      <c r="AD30" s="105">
        <f t="shared" si="13"/>
        <v>42660</v>
      </c>
      <c r="AE30" s="106">
        <f t="shared" si="14"/>
        <v>42660</v>
      </c>
      <c r="AF30" s="107"/>
      <c r="AG30" s="107"/>
      <c r="AH30" s="107"/>
      <c r="AI30" s="107"/>
      <c r="AJ30" s="107"/>
      <c r="AK30" s="107" t="str">
        <f t="shared" si="7"/>
        <v/>
      </c>
      <c r="AL30" s="107"/>
      <c r="AM30" s="107"/>
      <c r="AN30" s="108"/>
      <c r="AO30" s="108"/>
      <c r="AP30" s="184" t="str">
        <f t="shared" si="8"/>
        <v/>
      </c>
    </row>
    <row r="31" spans="1:42" x14ac:dyDescent="0.25">
      <c r="B31" s="105">
        <f t="shared" si="9"/>
        <v>42661</v>
      </c>
      <c r="C31" s="106">
        <f t="shared" si="10"/>
        <v>42661</v>
      </c>
      <c r="D31" s="107">
        <v>0.33333333333333331</v>
      </c>
      <c r="E31" s="107">
        <v>0.5</v>
      </c>
      <c r="F31" s="107">
        <v>0.58333333333333337</v>
      </c>
      <c r="G31" s="107">
        <v>0.75</v>
      </c>
      <c r="H31" s="107">
        <f t="shared" ref="H31:H35" si="21">SUM(E31-D31)+(G31-F31)</f>
        <v>0.33333333333333331</v>
      </c>
      <c r="I31" s="107" t="str">
        <f t="shared" si="0"/>
        <v/>
      </c>
      <c r="J31" s="107"/>
      <c r="K31" s="107"/>
      <c r="L31" s="108"/>
      <c r="M31" s="108"/>
      <c r="N31" s="184" t="str">
        <f t="shared" si="1"/>
        <v/>
      </c>
      <c r="O31" s="47"/>
      <c r="P31" s="105">
        <f t="shared" si="11"/>
        <v>42661</v>
      </c>
      <c r="Q31" s="106">
        <f t="shared" ref="Q31:Q40" si="22">SUM(Q30+1)</f>
        <v>42661</v>
      </c>
      <c r="R31" s="107">
        <v>0.33333333333333331</v>
      </c>
      <c r="S31" s="107">
        <v>0.5</v>
      </c>
      <c r="T31" s="107">
        <v>0.58333333333333337</v>
      </c>
      <c r="U31" s="107">
        <v>0.75</v>
      </c>
      <c r="V31" s="107">
        <f t="shared" ref="V31:V35" si="23">SUM(S31-R31)+(U31-T31)</f>
        <v>0.33333333333333331</v>
      </c>
      <c r="W31" s="107"/>
      <c r="X31" s="107">
        <v>0.33333333333333331</v>
      </c>
      <c r="Y31" s="107"/>
      <c r="Z31" s="108"/>
      <c r="AA31" s="108"/>
      <c r="AB31" s="184" t="str">
        <f t="shared" si="5"/>
        <v/>
      </c>
      <c r="AC31" s="47"/>
      <c r="AD31" s="105">
        <f t="shared" si="13"/>
        <v>42661</v>
      </c>
      <c r="AE31" s="106">
        <f t="shared" ref="AE31:AE40" si="24">SUM(AE30+1)</f>
        <v>42661</v>
      </c>
      <c r="AF31" s="107">
        <v>0.33333333333333331</v>
      </c>
      <c r="AG31" s="107">
        <v>0.5</v>
      </c>
      <c r="AH31" s="107">
        <v>0.58333333333333337</v>
      </c>
      <c r="AI31" s="107">
        <v>0.75</v>
      </c>
      <c r="AJ31" s="107">
        <f t="shared" ref="AJ31:AJ35" si="25">SUM(AG31-AF31)+(AI31-AH31)</f>
        <v>0.33333333333333331</v>
      </c>
      <c r="AK31" s="107" t="str">
        <f t="shared" si="7"/>
        <v/>
      </c>
      <c r="AL31" s="107"/>
      <c r="AM31" s="107"/>
      <c r="AN31" s="108"/>
      <c r="AO31" s="108"/>
      <c r="AP31" s="184" t="str">
        <f t="shared" si="8"/>
        <v/>
      </c>
    </row>
    <row r="32" spans="1:42" x14ac:dyDescent="0.25">
      <c r="B32" s="105">
        <f t="shared" si="9"/>
        <v>42662</v>
      </c>
      <c r="C32" s="106">
        <f t="shared" si="10"/>
        <v>42662</v>
      </c>
      <c r="D32" s="107">
        <v>0.33333333333333331</v>
      </c>
      <c r="E32" s="107">
        <v>0.5</v>
      </c>
      <c r="F32" s="107">
        <v>0.58333333333333337</v>
      </c>
      <c r="G32" s="107">
        <v>0.75</v>
      </c>
      <c r="H32" s="107">
        <f t="shared" si="21"/>
        <v>0.33333333333333331</v>
      </c>
      <c r="I32" s="107" t="str">
        <f t="shared" si="0"/>
        <v/>
      </c>
      <c r="J32" s="107"/>
      <c r="K32" s="107"/>
      <c r="L32" s="108"/>
      <c r="M32" s="108"/>
      <c r="N32" s="184" t="str">
        <f t="shared" si="1"/>
        <v/>
      </c>
      <c r="O32" s="47"/>
      <c r="P32" s="105">
        <f t="shared" si="11"/>
        <v>42662</v>
      </c>
      <c r="Q32" s="106">
        <f t="shared" si="22"/>
        <v>42662</v>
      </c>
      <c r="R32" s="107">
        <v>0.33333333333333331</v>
      </c>
      <c r="S32" s="107">
        <v>0.5</v>
      </c>
      <c r="T32" s="107">
        <v>0.58333333333333337</v>
      </c>
      <c r="U32" s="107">
        <v>0.75</v>
      </c>
      <c r="V32" s="107">
        <f t="shared" si="23"/>
        <v>0.33333333333333331</v>
      </c>
      <c r="W32" s="107" t="str">
        <f t="shared" si="4"/>
        <v/>
      </c>
      <c r="X32" s="107">
        <v>0.33333333333333331</v>
      </c>
      <c r="Y32" s="107"/>
      <c r="Z32" s="108"/>
      <c r="AA32" s="108"/>
      <c r="AB32" s="184" t="str">
        <f t="shared" si="5"/>
        <v/>
      </c>
      <c r="AC32" s="47"/>
      <c r="AD32" s="105">
        <f t="shared" si="13"/>
        <v>42662</v>
      </c>
      <c r="AE32" s="106">
        <f t="shared" si="24"/>
        <v>42662</v>
      </c>
      <c r="AF32" s="107">
        <v>0.33333333333333331</v>
      </c>
      <c r="AG32" s="107">
        <v>0.5</v>
      </c>
      <c r="AH32" s="107">
        <v>0.58333333333333337</v>
      </c>
      <c r="AI32" s="107">
        <v>0.75</v>
      </c>
      <c r="AJ32" s="107">
        <f t="shared" si="25"/>
        <v>0.33333333333333331</v>
      </c>
      <c r="AK32" s="107" t="str">
        <f t="shared" si="7"/>
        <v/>
      </c>
      <c r="AL32" s="107"/>
      <c r="AM32" s="107"/>
      <c r="AN32" s="108"/>
      <c r="AO32" s="108"/>
      <c r="AP32" s="184" t="str">
        <f t="shared" si="8"/>
        <v/>
      </c>
    </row>
    <row r="33" spans="1:42" x14ac:dyDescent="0.25">
      <c r="B33" s="105">
        <f t="shared" si="9"/>
        <v>42663</v>
      </c>
      <c r="C33" s="106">
        <f t="shared" si="10"/>
        <v>42663</v>
      </c>
      <c r="D33" s="107">
        <v>0.33333333333333331</v>
      </c>
      <c r="E33" s="107">
        <v>0.5</v>
      </c>
      <c r="F33" s="107">
        <v>0.58333333333333337</v>
      </c>
      <c r="G33" s="107">
        <v>0.75</v>
      </c>
      <c r="H33" s="107">
        <f t="shared" si="21"/>
        <v>0.33333333333333331</v>
      </c>
      <c r="I33" s="107" t="str">
        <f t="shared" si="0"/>
        <v/>
      </c>
      <c r="J33" s="107"/>
      <c r="K33" s="107"/>
      <c r="L33" s="108"/>
      <c r="M33" s="108"/>
      <c r="N33" s="184" t="str">
        <f t="shared" si="1"/>
        <v/>
      </c>
      <c r="O33" s="47"/>
      <c r="P33" s="105">
        <f t="shared" si="11"/>
        <v>42663</v>
      </c>
      <c r="Q33" s="106">
        <f t="shared" si="22"/>
        <v>42663</v>
      </c>
      <c r="R33" s="107">
        <v>0.33333333333333331</v>
      </c>
      <c r="S33" s="107">
        <v>0.5</v>
      </c>
      <c r="T33" s="107">
        <v>0.58333333333333337</v>
      </c>
      <c r="U33" s="107">
        <v>0.75</v>
      </c>
      <c r="V33" s="107">
        <f t="shared" si="23"/>
        <v>0.33333333333333331</v>
      </c>
      <c r="W33" s="107" t="str">
        <f t="shared" si="4"/>
        <v/>
      </c>
      <c r="X33" s="107"/>
      <c r="Y33" s="107"/>
      <c r="Z33" s="108"/>
      <c r="AA33" s="108"/>
      <c r="AB33" s="184" t="str">
        <f t="shared" si="5"/>
        <v/>
      </c>
      <c r="AC33" s="47"/>
      <c r="AD33" s="105">
        <f t="shared" si="13"/>
        <v>42663</v>
      </c>
      <c r="AE33" s="106">
        <f t="shared" si="24"/>
        <v>42663</v>
      </c>
      <c r="AF33" s="107">
        <v>0.33333333333333331</v>
      </c>
      <c r="AG33" s="107">
        <v>0.5</v>
      </c>
      <c r="AH33" s="107">
        <v>0.58333333333333337</v>
      </c>
      <c r="AI33" s="107">
        <v>0.75</v>
      </c>
      <c r="AJ33" s="107">
        <f t="shared" si="25"/>
        <v>0.33333333333333331</v>
      </c>
      <c r="AK33" s="107" t="str">
        <f t="shared" si="7"/>
        <v/>
      </c>
      <c r="AL33" s="107"/>
      <c r="AM33" s="107"/>
      <c r="AN33" s="108"/>
      <c r="AO33" s="108"/>
      <c r="AP33" s="184" t="str">
        <f t="shared" si="8"/>
        <v/>
      </c>
    </row>
    <row r="34" spans="1:42" x14ac:dyDescent="0.25">
      <c r="B34" s="105">
        <f t="shared" si="9"/>
        <v>42664</v>
      </c>
      <c r="C34" s="106">
        <f t="shared" si="10"/>
        <v>42664</v>
      </c>
      <c r="D34" s="107">
        <v>0.33333333333333331</v>
      </c>
      <c r="E34" s="107">
        <v>0.5</v>
      </c>
      <c r="F34" s="107">
        <v>0.58333333333333337</v>
      </c>
      <c r="G34" s="107">
        <v>0.75</v>
      </c>
      <c r="H34" s="107">
        <f t="shared" si="21"/>
        <v>0.33333333333333331</v>
      </c>
      <c r="I34" s="107" t="str">
        <f t="shared" si="0"/>
        <v/>
      </c>
      <c r="J34" s="107"/>
      <c r="K34" s="107"/>
      <c r="L34" s="108"/>
      <c r="M34" s="108"/>
      <c r="N34" s="184" t="str">
        <f t="shared" si="1"/>
        <v/>
      </c>
      <c r="O34" s="47"/>
      <c r="P34" s="105">
        <f t="shared" si="11"/>
        <v>42664</v>
      </c>
      <c r="Q34" s="106">
        <f t="shared" si="22"/>
        <v>42664</v>
      </c>
      <c r="R34" s="107">
        <v>0.33333333333333331</v>
      </c>
      <c r="S34" s="107">
        <v>0.5</v>
      </c>
      <c r="T34" s="107">
        <v>0.58333333333333337</v>
      </c>
      <c r="U34" s="107">
        <v>0.75</v>
      </c>
      <c r="V34" s="107">
        <f t="shared" si="23"/>
        <v>0.33333333333333331</v>
      </c>
      <c r="W34" s="107" t="str">
        <f t="shared" si="4"/>
        <v/>
      </c>
      <c r="X34" s="107"/>
      <c r="Y34" s="107"/>
      <c r="Z34" s="108"/>
      <c r="AA34" s="108"/>
      <c r="AB34" s="184" t="str">
        <f t="shared" si="5"/>
        <v/>
      </c>
      <c r="AC34" s="47"/>
      <c r="AD34" s="105">
        <f t="shared" si="13"/>
        <v>42664</v>
      </c>
      <c r="AE34" s="106">
        <f t="shared" si="24"/>
        <v>42664</v>
      </c>
      <c r="AF34" s="107">
        <v>0.33333333333333331</v>
      </c>
      <c r="AG34" s="107">
        <v>0.5</v>
      </c>
      <c r="AH34" s="107">
        <v>0.58333333333333337</v>
      </c>
      <c r="AI34" s="107">
        <v>0.75</v>
      </c>
      <c r="AJ34" s="107">
        <f t="shared" si="25"/>
        <v>0.33333333333333331</v>
      </c>
      <c r="AK34" s="107" t="str">
        <f t="shared" si="7"/>
        <v/>
      </c>
      <c r="AL34" s="107"/>
      <c r="AM34" s="107"/>
      <c r="AN34" s="108"/>
      <c r="AO34" s="108"/>
      <c r="AP34" s="184" t="str">
        <f t="shared" si="8"/>
        <v/>
      </c>
    </row>
    <row r="35" spans="1:42" x14ac:dyDescent="0.25">
      <c r="B35" s="105">
        <f t="shared" si="9"/>
        <v>42665</v>
      </c>
      <c r="C35" s="106">
        <f t="shared" si="10"/>
        <v>42665</v>
      </c>
      <c r="D35" s="107">
        <v>0.33333333333333331</v>
      </c>
      <c r="E35" s="107">
        <v>0.5</v>
      </c>
      <c r="F35" s="107">
        <v>0.58333333333333337</v>
      </c>
      <c r="G35" s="107">
        <v>0.70833333333333337</v>
      </c>
      <c r="H35" s="107">
        <f t="shared" si="21"/>
        <v>0.29166666666666669</v>
      </c>
      <c r="I35" s="107" t="str">
        <f t="shared" si="0"/>
        <v/>
      </c>
      <c r="J35" s="107"/>
      <c r="K35" s="107"/>
      <c r="L35" s="108"/>
      <c r="M35" s="108"/>
      <c r="N35" s="184">
        <f t="shared" si="1"/>
        <v>0</v>
      </c>
      <c r="O35" s="47"/>
      <c r="P35" s="105">
        <f t="shared" si="11"/>
        <v>42665</v>
      </c>
      <c r="Q35" s="106">
        <f t="shared" si="22"/>
        <v>42665</v>
      </c>
      <c r="R35" s="107">
        <v>0.33333333333333331</v>
      </c>
      <c r="S35" s="107">
        <v>0.5</v>
      </c>
      <c r="T35" s="107">
        <v>0.58333333333333337</v>
      </c>
      <c r="U35" s="107">
        <v>0.70833333333333337</v>
      </c>
      <c r="V35" s="107">
        <f t="shared" si="23"/>
        <v>0.29166666666666669</v>
      </c>
      <c r="W35" s="107" t="str">
        <f t="shared" si="4"/>
        <v/>
      </c>
      <c r="X35" s="107"/>
      <c r="Y35" s="107"/>
      <c r="Z35" s="108"/>
      <c r="AA35" s="108"/>
      <c r="AB35" s="184">
        <f t="shared" si="5"/>
        <v>0</v>
      </c>
      <c r="AC35" s="47"/>
      <c r="AD35" s="105">
        <f t="shared" si="13"/>
        <v>42665</v>
      </c>
      <c r="AE35" s="106">
        <f t="shared" si="24"/>
        <v>42665</v>
      </c>
      <c r="AF35" s="107">
        <v>0.33333333333333331</v>
      </c>
      <c r="AG35" s="107">
        <v>0.5</v>
      </c>
      <c r="AH35" s="107">
        <v>0.58333333333333337</v>
      </c>
      <c r="AI35" s="107">
        <v>0.70833333333333337</v>
      </c>
      <c r="AJ35" s="107">
        <f t="shared" si="25"/>
        <v>0.29166666666666669</v>
      </c>
      <c r="AK35" s="107" t="str">
        <f t="shared" si="7"/>
        <v/>
      </c>
      <c r="AL35" s="107"/>
      <c r="AM35" s="107"/>
      <c r="AN35" s="108"/>
      <c r="AO35" s="108"/>
      <c r="AP35" s="184">
        <f t="shared" si="8"/>
        <v>0</v>
      </c>
    </row>
    <row r="36" spans="1:42" x14ac:dyDescent="0.25">
      <c r="B36" s="105">
        <f t="shared" si="9"/>
        <v>42666</v>
      </c>
      <c r="C36" s="106">
        <f t="shared" si="10"/>
        <v>42666</v>
      </c>
      <c r="D36" s="107"/>
      <c r="E36" s="107"/>
      <c r="F36" s="107"/>
      <c r="G36" s="107"/>
      <c r="H36" s="107"/>
      <c r="I36" s="107" t="str">
        <f t="shared" si="0"/>
        <v/>
      </c>
      <c r="J36" s="107"/>
      <c r="K36" s="107"/>
      <c r="L36" s="108"/>
      <c r="M36" s="108"/>
      <c r="N36" s="184" t="str">
        <f t="shared" si="1"/>
        <v/>
      </c>
      <c r="O36" s="47"/>
      <c r="P36" s="105">
        <f t="shared" si="11"/>
        <v>42666</v>
      </c>
      <c r="Q36" s="106">
        <f t="shared" si="22"/>
        <v>42666</v>
      </c>
      <c r="R36" s="107"/>
      <c r="S36" s="107"/>
      <c r="T36" s="107"/>
      <c r="U36" s="107"/>
      <c r="V36" s="107"/>
      <c r="W36" s="107" t="str">
        <f t="shared" si="4"/>
        <v/>
      </c>
      <c r="X36" s="107"/>
      <c r="Y36" s="107"/>
      <c r="Z36" s="108"/>
      <c r="AA36" s="108"/>
      <c r="AB36" s="184" t="str">
        <f t="shared" si="5"/>
        <v/>
      </c>
      <c r="AC36" s="47"/>
      <c r="AD36" s="105">
        <f t="shared" si="13"/>
        <v>42666</v>
      </c>
      <c r="AE36" s="106">
        <f t="shared" si="24"/>
        <v>42666</v>
      </c>
      <c r="AF36" s="107"/>
      <c r="AG36" s="107"/>
      <c r="AH36" s="107"/>
      <c r="AI36" s="107"/>
      <c r="AJ36" s="107"/>
      <c r="AK36" s="107" t="str">
        <f t="shared" si="7"/>
        <v/>
      </c>
      <c r="AL36" s="110"/>
      <c r="AM36" s="107"/>
      <c r="AN36" s="108"/>
      <c r="AO36" s="108"/>
      <c r="AP36" s="184" t="str">
        <f t="shared" si="8"/>
        <v/>
      </c>
    </row>
    <row r="37" spans="1:42" x14ac:dyDescent="0.25">
      <c r="B37" s="105">
        <f t="shared" si="9"/>
        <v>42667</v>
      </c>
      <c r="C37" s="106">
        <f t="shared" si="10"/>
        <v>42667</v>
      </c>
      <c r="D37" s="107"/>
      <c r="E37" s="107"/>
      <c r="F37" s="107"/>
      <c r="G37" s="107"/>
      <c r="H37" s="107"/>
      <c r="I37" s="107" t="str">
        <f t="shared" si="0"/>
        <v/>
      </c>
      <c r="J37" s="107"/>
      <c r="K37" s="107"/>
      <c r="L37" s="108"/>
      <c r="M37" s="108"/>
      <c r="N37" s="184" t="str">
        <f t="shared" si="1"/>
        <v/>
      </c>
      <c r="O37" s="47"/>
      <c r="P37" s="105">
        <f t="shared" si="11"/>
        <v>42667</v>
      </c>
      <c r="Q37" s="106">
        <f t="shared" si="22"/>
        <v>42667</v>
      </c>
      <c r="R37" s="107"/>
      <c r="S37" s="107"/>
      <c r="T37" s="107"/>
      <c r="U37" s="107"/>
      <c r="V37" s="107"/>
      <c r="W37" s="107" t="str">
        <f t="shared" si="4"/>
        <v/>
      </c>
      <c r="X37" s="107"/>
      <c r="Y37" s="107"/>
      <c r="Z37" s="108"/>
      <c r="AA37" s="108"/>
      <c r="AB37" s="184" t="str">
        <f t="shared" si="5"/>
        <v/>
      </c>
      <c r="AC37" s="47"/>
      <c r="AD37" s="105">
        <f t="shared" si="13"/>
        <v>42667</v>
      </c>
      <c r="AE37" s="106">
        <f t="shared" si="24"/>
        <v>42667</v>
      </c>
      <c r="AF37" s="107"/>
      <c r="AG37" s="107"/>
      <c r="AH37" s="107"/>
      <c r="AI37" s="107"/>
      <c r="AJ37" s="107"/>
      <c r="AK37" s="107" t="str">
        <f t="shared" si="7"/>
        <v/>
      </c>
      <c r="AL37" s="110"/>
      <c r="AM37" s="107"/>
      <c r="AN37" s="108"/>
      <c r="AO37" s="108"/>
      <c r="AP37" s="184" t="str">
        <f t="shared" si="8"/>
        <v/>
      </c>
    </row>
    <row r="38" spans="1:42" x14ac:dyDescent="0.25">
      <c r="B38" s="105">
        <f t="shared" si="9"/>
        <v>42668</v>
      </c>
      <c r="C38" s="106">
        <f t="shared" si="10"/>
        <v>42668</v>
      </c>
      <c r="D38" s="107">
        <v>0.33333333333333331</v>
      </c>
      <c r="E38" s="107">
        <v>0.5</v>
      </c>
      <c r="F38" s="107">
        <v>0.58333333333333337</v>
      </c>
      <c r="G38" s="107">
        <v>0.75</v>
      </c>
      <c r="H38" s="107">
        <f t="shared" ref="H38:H42" si="26">SUM(E38-D38)+(G38-F38)</f>
        <v>0.33333333333333331</v>
      </c>
      <c r="I38" s="107" t="str">
        <f t="shared" si="0"/>
        <v/>
      </c>
      <c r="J38" s="107"/>
      <c r="K38" s="107"/>
      <c r="L38" s="108"/>
      <c r="M38" s="108"/>
      <c r="N38" s="184" t="str">
        <f t="shared" si="1"/>
        <v/>
      </c>
      <c r="O38" s="47"/>
      <c r="P38" s="105">
        <f t="shared" si="11"/>
        <v>42668</v>
      </c>
      <c r="Q38" s="106">
        <f t="shared" si="22"/>
        <v>42668</v>
      </c>
      <c r="R38" s="107">
        <v>0.33333333333333331</v>
      </c>
      <c r="S38" s="107">
        <v>0.5</v>
      </c>
      <c r="T38" s="107">
        <v>0.58333333333333337</v>
      </c>
      <c r="U38" s="107">
        <v>0.75</v>
      </c>
      <c r="V38" s="107">
        <f t="shared" ref="V38:V42" si="27">SUM(S38-R38)+(U38-T38)</f>
        <v>0.33333333333333331</v>
      </c>
      <c r="W38" s="107" t="str">
        <f t="shared" si="4"/>
        <v/>
      </c>
      <c r="X38" s="107"/>
      <c r="Y38" s="107"/>
      <c r="Z38" s="108"/>
      <c r="AA38" s="108"/>
      <c r="AB38" s="184" t="str">
        <f t="shared" si="5"/>
        <v/>
      </c>
      <c r="AC38" s="47"/>
      <c r="AD38" s="105">
        <f t="shared" si="13"/>
        <v>42668</v>
      </c>
      <c r="AE38" s="106">
        <f t="shared" si="24"/>
        <v>42668</v>
      </c>
      <c r="AF38" s="107">
        <v>0.33333333333333331</v>
      </c>
      <c r="AG38" s="107">
        <v>0.5</v>
      </c>
      <c r="AH38" s="107">
        <v>0.58333333333333337</v>
      </c>
      <c r="AI38" s="107">
        <v>0.75</v>
      </c>
      <c r="AJ38" s="107">
        <f t="shared" ref="AJ38:AJ42" si="28">SUM(AG38-AF38)+(AI38-AH38)</f>
        <v>0.33333333333333331</v>
      </c>
      <c r="AK38" s="107" t="str">
        <f t="shared" si="7"/>
        <v/>
      </c>
      <c r="AL38" s="107"/>
      <c r="AM38" s="107"/>
      <c r="AN38" s="108"/>
      <c r="AO38" s="108"/>
      <c r="AP38" s="184" t="str">
        <f t="shared" si="8"/>
        <v/>
      </c>
    </row>
    <row r="39" spans="1:42" x14ac:dyDescent="0.25">
      <c r="B39" s="105">
        <f t="shared" si="9"/>
        <v>42669</v>
      </c>
      <c r="C39" s="106">
        <f t="shared" si="10"/>
        <v>42669</v>
      </c>
      <c r="D39" s="107">
        <v>0.33333333333333331</v>
      </c>
      <c r="E39" s="107">
        <v>0.5</v>
      </c>
      <c r="F39" s="107">
        <v>0.58333333333333337</v>
      </c>
      <c r="G39" s="107">
        <v>0.75</v>
      </c>
      <c r="H39" s="107">
        <f t="shared" si="26"/>
        <v>0.33333333333333331</v>
      </c>
      <c r="I39" s="107" t="str">
        <f t="shared" si="0"/>
        <v/>
      </c>
      <c r="J39" s="107"/>
      <c r="K39" s="107"/>
      <c r="L39" s="108"/>
      <c r="M39" s="108"/>
      <c r="N39" s="184" t="str">
        <f t="shared" si="1"/>
        <v/>
      </c>
      <c r="O39" s="47"/>
      <c r="P39" s="105">
        <f t="shared" si="11"/>
        <v>42669</v>
      </c>
      <c r="Q39" s="106">
        <f t="shared" si="22"/>
        <v>42669</v>
      </c>
      <c r="R39" s="107">
        <v>0.33333333333333331</v>
      </c>
      <c r="S39" s="107">
        <v>0.5</v>
      </c>
      <c r="T39" s="107">
        <v>0.58333333333333337</v>
      </c>
      <c r="U39" s="107">
        <v>0.75</v>
      </c>
      <c r="V39" s="107">
        <f t="shared" si="27"/>
        <v>0.33333333333333331</v>
      </c>
      <c r="W39" s="107" t="str">
        <f t="shared" si="4"/>
        <v/>
      </c>
      <c r="X39" s="107"/>
      <c r="Y39" s="107"/>
      <c r="Z39" s="108"/>
      <c r="AA39" s="108"/>
      <c r="AB39" s="184" t="str">
        <f t="shared" si="5"/>
        <v/>
      </c>
      <c r="AC39" s="47"/>
      <c r="AD39" s="105">
        <f t="shared" si="13"/>
        <v>42669</v>
      </c>
      <c r="AE39" s="106">
        <f t="shared" si="24"/>
        <v>42669</v>
      </c>
      <c r="AF39" s="107">
        <v>0.33333333333333331</v>
      </c>
      <c r="AG39" s="107">
        <v>0.5</v>
      </c>
      <c r="AH39" s="107">
        <v>0.58333333333333337</v>
      </c>
      <c r="AI39" s="107">
        <v>0.75</v>
      </c>
      <c r="AJ39" s="107">
        <f t="shared" si="28"/>
        <v>0.33333333333333331</v>
      </c>
      <c r="AK39" s="107" t="str">
        <f t="shared" si="7"/>
        <v/>
      </c>
      <c r="AL39" s="107"/>
      <c r="AM39" s="107"/>
      <c r="AN39" s="108"/>
      <c r="AO39" s="108"/>
      <c r="AP39" s="184" t="str">
        <f t="shared" si="8"/>
        <v/>
      </c>
    </row>
    <row r="40" spans="1:42" x14ac:dyDescent="0.25">
      <c r="B40" s="105">
        <f t="shared" si="9"/>
        <v>42670</v>
      </c>
      <c r="C40" s="106">
        <f t="shared" si="10"/>
        <v>42670</v>
      </c>
      <c r="D40" s="107">
        <v>0.33333333333333331</v>
      </c>
      <c r="E40" s="107">
        <v>0.5</v>
      </c>
      <c r="F40" s="107">
        <v>0.58333333333333337</v>
      </c>
      <c r="G40" s="107">
        <v>0.75</v>
      </c>
      <c r="H40" s="107">
        <f t="shared" si="26"/>
        <v>0.33333333333333331</v>
      </c>
      <c r="I40" s="107" t="str">
        <f t="shared" si="0"/>
        <v/>
      </c>
      <c r="J40" s="107"/>
      <c r="K40" s="107"/>
      <c r="L40" s="108"/>
      <c r="M40" s="108"/>
      <c r="N40" s="184" t="str">
        <f t="shared" si="1"/>
        <v/>
      </c>
      <c r="O40" s="47"/>
      <c r="P40" s="105">
        <f t="shared" si="11"/>
        <v>42670</v>
      </c>
      <c r="Q40" s="106">
        <f t="shared" si="22"/>
        <v>42670</v>
      </c>
      <c r="R40" s="107">
        <v>0.33333333333333331</v>
      </c>
      <c r="S40" s="107">
        <v>0.5</v>
      </c>
      <c r="T40" s="107">
        <v>0.58333333333333337</v>
      </c>
      <c r="U40" s="107">
        <v>0.75</v>
      </c>
      <c r="V40" s="107">
        <f t="shared" si="27"/>
        <v>0.33333333333333331</v>
      </c>
      <c r="W40" s="107" t="str">
        <f t="shared" si="4"/>
        <v/>
      </c>
      <c r="X40" s="107"/>
      <c r="Y40" s="107"/>
      <c r="Z40" s="108"/>
      <c r="AA40" s="108"/>
      <c r="AB40" s="184" t="str">
        <f t="shared" si="5"/>
        <v/>
      </c>
      <c r="AC40" s="47"/>
      <c r="AD40" s="105">
        <f t="shared" si="13"/>
        <v>42670</v>
      </c>
      <c r="AE40" s="106">
        <f t="shared" si="24"/>
        <v>42670</v>
      </c>
      <c r="AF40" s="107">
        <v>0.33333333333333331</v>
      </c>
      <c r="AG40" s="107">
        <v>0.5</v>
      </c>
      <c r="AH40" s="107">
        <v>0.58333333333333337</v>
      </c>
      <c r="AI40" s="107">
        <v>0.75</v>
      </c>
      <c r="AJ40" s="107">
        <f t="shared" si="28"/>
        <v>0.33333333333333331</v>
      </c>
      <c r="AK40" s="107" t="str">
        <f t="shared" si="7"/>
        <v/>
      </c>
      <c r="AL40" s="107"/>
      <c r="AM40" s="107"/>
      <c r="AN40" s="108"/>
      <c r="AO40" s="108"/>
      <c r="AP40" s="184" t="str">
        <f t="shared" si="8"/>
        <v/>
      </c>
    </row>
    <row r="41" spans="1:42" x14ac:dyDescent="0.25">
      <c r="B41" s="105">
        <f t="shared" si="9"/>
        <v>42671</v>
      </c>
      <c r="C41" s="106">
        <f>IF(C40="","",IF(MONTH(C40+1)=MONTH(C40),C40+1,""))</f>
        <v>42671</v>
      </c>
      <c r="D41" s="107">
        <v>0.33333333333333331</v>
      </c>
      <c r="E41" s="107">
        <v>0.5</v>
      </c>
      <c r="F41" s="107">
        <v>0.58333333333333337</v>
      </c>
      <c r="G41" s="107">
        <v>0.75</v>
      </c>
      <c r="H41" s="107">
        <f t="shared" si="26"/>
        <v>0.33333333333333331</v>
      </c>
      <c r="I41" s="107" t="str">
        <f t="shared" si="0"/>
        <v/>
      </c>
      <c r="J41" s="107"/>
      <c r="K41" s="107"/>
      <c r="L41" s="108"/>
      <c r="M41" s="108"/>
      <c r="N41" s="184" t="str">
        <f t="shared" si="1"/>
        <v/>
      </c>
      <c r="O41" s="47"/>
      <c r="P41" s="105">
        <f t="shared" si="11"/>
        <v>42671</v>
      </c>
      <c r="Q41" s="106">
        <f>IF(Q40="","",IF(MONTH(Q40+1)=MONTH(Q40),Q40+1,""))</f>
        <v>42671</v>
      </c>
      <c r="R41" s="107">
        <v>0.33333333333333331</v>
      </c>
      <c r="S41" s="107">
        <v>0.5</v>
      </c>
      <c r="T41" s="107">
        <v>0.58333333333333337</v>
      </c>
      <c r="U41" s="107">
        <v>0.75</v>
      </c>
      <c r="V41" s="107">
        <f t="shared" si="27"/>
        <v>0.33333333333333331</v>
      </c>
      <c r="W41" s="107" t="str">
        <f t="shared" si="4"/>
        <v/>
      </c>
      <c r="X41" s="107"/>
      <c r="Y41" s="107"/>
      <c r="Z41" s="108"/>
      <c r="AA41" s="108"/>
      <c r="AB41" s="184" t="str">
        <f t="shared" si="5"/>
        <v/>
      </c>
      <c r="AC41" s="47"/>
      <c r="AD41" s="105">
        <f t="shared" si="13"/>
        <v>42671</v>
      </c>
      <c r="AE41" s="106">
        <f>IF(AE40="","",IF(MONTH(AE40+1)=MONTH(AE40),AE40+1,""))</f>
        <v>42671</v>
      </c>
      <c r="AF41" s="107">
        <v>0.33333333333333331</v>
      </c>
      <c r="AG41" s="107">
        <v>0.5</v>
      </c>
      <c r="AH41" s="107">
        <v>0.58333333333333337</v>
      </c>
      <c r="AI41" s="107">
        <v>0.75</v>
      </c>
      <c r="AJ41" s="107">
        <f t="shared" si="28"/>
        <v>0.33333333333333331</v>
      </c>
      <c r="AK41" s="107" t="str">
        <f t="shared" si="7"/>
        <v/>
      </c>
      <c r="AL41" s="107"/>
      <c r="AM41" s="107"/>
      <c r="AN41" s="108"/>
      <c r="AO41" s="108"/>
      <c r="AP41" s="184" t="str">
        <f t="shared" si="8"/>
        <v/>
      </c>
    </row>
    <row r="42" spans="1:42" x14ac:dyDescent="0.25">
      <c r="B42" s="105">
        <f t="shared" si="9"/>
        <v>42672</v>
      </c>
      <c r="C42" s="106">
        <f t="shared" ref="C42:C43" si="29">IF(C41="","",IF(MONTH(C41+1)=MONTH(C41),C41+1,""))</f>
        <v>42672</v>
      </c>
      <c r="D42" s="107">
        <v>0.33333333333333331</v>
      </c>
      <c r="E42" s="107">
        <v>0.5</v>
      </c>
      <c r="F42" s="107">
        <v>0.58333333333333337</v>
      </c>
      <c r="G42" s="107">
        <v>0.70833333333333337</v>
      </c>
      <c r="H42" s="107">
        <f t="shared" si="26"/>
        <v>0.29166666666666669</v>
      </c>
      <c r="I42" s="107" t="str">
        <f t="shared" si="0"/>
        <v/>
      </c>
      <c r="J42" s="107"/>
      <c r="K42" s="107"/>
      <c r="L42" s="108"/>
      <c r="M42" s="108"/>
      <c r="N42" s="184">
        <f t="shared" si="1"/>
        <v>0</v>
      </c>
      <c r="O42" s="47"/>
      <c r="P42" s="105">
        <f t="shared" si="11"/>
        <v>42672</v>
      </c>
      <c r="Q42" s="106">
        <f t="shared" ref="Q42:Q43" si="30">IF(Q41="","",IF(MONTH(Q41+1)=MONTH(Q41),Q41+1,""))</f>
        <v>42672</v>
      </c>
      <c r="R42" s="107">
        <v>0.33333333333333331</v>
      </c>
      <c r="S42" s="107">
        <v>0.5</v>
      </c>
      <c r="T42" s="107">
        <v>0.58333333333333337</v>
      </c>
      <c r="U42" s="107">
        <v>0.70833333333333337</v>
      </c>
      <c r="V42" s="107">
        <f t="shared" si="27"/>
        <v>0.29166666666666669</v>
      </c>
      <c r="W42" s="107" t="str">
        <f t="shared" si="4"/>
        <v/>
      </c>
      <c r="X42" s="107"/>
      <c r="Y42" s="107"/>
      <c r="Z42" s="108"/>
      <c r="AA42" s="108"/>
      <c r="AB42" s="184">
        <f t="shared" si="5"/>
        <v>0</v>
      </c>
      <c r="AC42" s="47"/>
      <c r="AD42" s="105">
        <f t="shared" si="13"/>
        <v>42672</v>
      </c>
      <c r="AE42" s="106">
        <f t="shared" ref="AE42:AE43" si="31">IF(AE41="","",IF(MONTH(AE41+1)=MONTH(AE41),AE41+1,""))</f>
        <v>42672</v>
      </c>
      <c r="AF42" s="107">
        <v>0.33333333333333331</v>
      </c>
      <c r="AG42" s="107">
        <v>0.5</v>
      </c>
      <c r="AH42" s="107">
        <v>0.58333333333333337</v>
      </c>
      <c r="AI42" s="107">
        <v>0.70833333333333337</v>
      </c>
      <c r="AJ42" s="107">
        <f t="shared" si="28"/>
        <v>0.29166666666666669</v>
      </c>
      <c r="AK42" s="107" t="str">
        <f t="shared" si="7"/>
        <v/>
      </c>
      <c r="AL42" s="107"/>
      <c r="AM42" s="107"/>
      <c r="AN42" s="108"/>
      <c r="AO42" s="108"/>
      <c r="AP42" s="184">
        <f t="shared" si="8"/>
        <v>0</v>
      </c>
    </row>
    <row r="43" spans="1:42" x14ac:dyDescent="0.25">
      <c r="B43" s="105">
        <f t="shared" si="9"/>
        <v>42673</v>
      </c>
      <c r="C43" s="106">
        <f t="shared" si="29"/>
        <v>42673</v>
      </c>
      <c r="D43" s="107"/>
      <c r="E43" s="107"/>
      <c r="F43" s="107"/>
      <c r="G43" s="107"/>
      <c r="H43" s="107"/>
      <c r="I43" s="107" t="str">
        <f t="shared" si="0"/>
        <v/>
      </c>
      <c r="J43" s="107"/>
      <c r="K43" s="107"/>
      <c r="L43" s="108"/>
      <c r="M43" s="108"/>
      <c r="N43" s="184" t="str">
        <f t="shared" si="1"/>
        <v/>
      </c>
      <c r="O43" s="47"/>
      <c r="P43" s="105">
        <f t="shared" si="11"/>
        <v>42673</v>
      </c>
      <c r="Q43" s="106">
        <f t="shared" si="30"/>
        <v>42673</v>
      </c>
      <c r="R43" s="107"/>
      <c r="S43" s="107"/>
      <c r="T43" s="107"/>
      <c r="U43" s="107"/>
      <c r="V43" s="107"/>
      <c r="W43" s="107" t="str">
        <f t="shared" si="4"/>
        <v/>
      </c>
      <c r="X43" s="107"/>
      <c r="Y43" s="107"/>
      <c r="Z43" s="108"/>
      <c r="AA43" s="108"/>
      <c r="AB43" s="184" t="str">
        <f t="shared" si="5"/>
        <v/>
      </c>
      <c r="AC43" s="47"/>
      <c r="AD43" s="105">
        <f t="shared" si="13"/>
        <v>42673</v>
      </c>
      <c r="AE43" s="106">
        <f t="shared" si="31"/>
        <v>42673</v>
      </c>
      <c r="AF43" s="107"/>
      <c r="AG43" s="107"/>
      <c r="AH43" s="107"/>
      <c r="AI43" s="107"/>
      <c r="AJ43" s="107"/>
      <c r="AK43" s="107" t="str">
        <f t="shared" si="7"/>
        <v/>
      </c>
      <c r="AL43" s="107"/>
      <c r="AM43" s="107"/>
      <c r="AN43" s="108"/>
      <c r="AO43" s="108"/>
      <c r="AP43" s="184" t="str">
        <f t="shared" si="8"/>
        <v/>
      </c>
    </row>
    <row r="44" spans="1:42" x14ac:dyDescent="0.25">
      <c r="A44" s="47"/>
      <c r="B44" s="48"/>
      <c r="C44" s="111"/>
      <c r="D44" s="48"/>
      <c r="E44" s="48"/>
      <c r="F44" s="48"/>
      <c r="G44" s="48"/>
      <c r="H44" s="112">
        <f>SUM(H13:H43)</f>
        <v>7.2083333333333313</v>
      </c>
      <c r="I44" s="112">
        <f>SUM(I13:I43)</f>
        <v>0.45833333333333365</v>
      </c>
      <c r="J44" s="112">
        <f>SUM(J11:J43)</f>
        <v>0</v>
      </c>
      <c r="K44" s="48"/>
      <c r="L44" s="48"/>
      <c r="M44" s="48"/>
      <c r="N44" s="184"/>
      <c r="O44" s="47"/>
      <c r="P44" s="48"/>
      <c r="Q44" s="113"/>
      <c r="R44" s="48"/>
      <c r="S44" s="48"/>
      <c r="T44" s="48"/>
      <c r="U44" s="48"/>
      <c r="V44" s="112">
        <f>SUM(V13:V43)</f>
        <v>7.2083333333333321</v>
      </c>
      <c r="W44" s="112">
        <f>SUM(W13:W43)</f>
        <v>0</v>
      </c>
      <c r="X44" s="112">
        <f>SUM(X13:X43)</f>
        <v>1.3333333333333333</v>
      </c>
      <c r="Y44" s="48"/>
      <c r="Z44" s="48"/>
      <c r="AA44" s="48"/>
      <c r="AB44" s="184">
        <f>SUM(AB13:AB43)</f>
        <v>4.1666666666666741E-2</v>
      </c>
      <c r="AC44" s="47"/>
      <c r="AD44" s="48"/>
      <c r="AE44" s="113"/>
      <c r="AF44" s="48"/>
      <c r="AG44" s="48"/>
      <c r="AH44" s="48"/>
      <c r="AI44" s="48"/>
      <c r="AJ44" s="112">
        <f>SUM(AJ13:AJ43)</f>
        <v>6.9999999999999982</v>
      </c>
      <c r="AK44" s="112">
        <f>SUM(AK13:AK43)</f>
        <v>0</v>
      </c>
      <c r="AL44" s="112">
        <f>SUM(AL13:AL43)</f>
        <v>0</v>
      </c>
      <c r="AM44" s="48"/>
      <c r="AN44" s="121">
        <f>SUM(AN13:AN42)</f>
        <v>0.5</v>
      </c>
      <c r="AO44" s="48"/>
      <c r="AP44" s="184"/>
    </row>
    <row r="45" spans="1:42" ht="27.75" customHeight="1" x14ac:dyDescent="0.25">
      <c r="B45" s="218" t="s">
        <v>31</v>
      </c>
      <c r="C45" s="219"/>
      <c r="D45" s="218" t="s">
        <v>80</v>
      </c>
      <c r="E45" s="219"/>
      <c r="F45" s="218" t="s">
        <v>81</v>
      </c>
      <c r="G45" s="219"/>
      <c r="H45" s="218" t="s">
        <v>82</v>
      </c>
      <c r="I45" s="220"/>
      <c r="J45" s="219"/>
      <c r="K45" s="218" t="s">
        <v>83</v>
      </c>
      <c r="L45" s="219"/>
      <c r="M45" s="47"/>
      <c r="N45" s="184"/>
      <c r="O45" s="47"/>
      <c r="P45" s="218" t="s">
        <v>31</v>
      </c>
      <c r="Q45" s="219"/>
      <c r="R45" s="218" t="s">
        <v>80</v>
      </c>
      <c r="S45" s="219"/>
      <c r="T45" s="218" t="s">
        <v>81</v>
      </c>
      <c r="U45" s="219"/>
      <c r="V45" s="218" t="s">
        <v>82</v>
      </c>
      <c r="W45" s="220"/>
      <c r="X45" s="219"/>
      <c r="Y45" s="218" t="s">
        <v>84</v>
      </c>
      <c r="Z45" s="219"/>
      <c r="AA45" s="47"/>
      <c r="AB45" s="184"/>
      <c r="AC45" s="47"/>
      <c r="AD45" s="218" t="s">
        <v>31</v>
      </c>
      <c r="AE45" s="219"/>
      <c r="AF45" s="218" t="s">
        <v>80</v>
      </c>
      <c r="AG45" s="219"/>
      <c r="AH45" s="218" t="s">
        <v>78</v>
      </c>
      <c r="AI45" s="219"/>
      <c r="AJ45" s="218" t="s">
        <v>79</v>
      </c>
      <c r="AK45" s="220"/>
      <c r="AL45" s="219"/>
      <c r="AM45" s="218" t="s">
        <v>84</v>
      </c>
      <c r="AN45" s="219"/>
      <c r="AO45" s="47"/>
      <c r="AP45" s="184"/>
    </row>
    <row r="46" spans="1:42" x14ac:dyDescent="0.25">
      <c r="B46" s="85">
        <f>SUM(H44-J44)</f>
        <v>7.2083333333333313</v>
      </c>
      <c r="C46" s="83">
        <v>7.041666666666667</v>
      </c>
      <c r="D46" s="239">
        <v>1.6423611111111109</v>
      </c>
      <c r="E46" s="240"/>
      <c r="F46" s="256">
        <f>SUM(J44)</f>
        <v>0</v>
      </c>
      <c r="G46" s="257"/>
      <c r="H46" s="256">
        <f>SUM(D46-F46)</f>
        <v>1.6423611111111109</v>
      </c>
      <c r="I46" s="258"/>
      <c r="J46" s="257"/>
      <c r="K46" s="259">
        <f>SUM(N13:N43)</f>
        <v>0.2083333333333337</v>
      </c>
      <c r="L46" s="260"/>
      <c r="M46" s="47"/>
      <c r="N46" s="47"/>
      <c r="O46" s="47"/>
      <c r="P46" s="84">
        <f>SUM(V44+W44-X44)</f>
        <v>5.8749999999999991</v>
      </c>
      <c r="Q46" s="82">
        <v>7.041666666666667</v>
      </c>
      <c r="R46" s="239">
        <v>1.4930555555555556</v>
      </c>
      <c r="S46" s="240"/>
      <c r="T46" s="256">
        <f>SUM(X44)</f>
        <v>1.3333333333333333</v>
      </c>
      <c r="U46" s="257"/>
      <c r="V46" s="256">
        <f>SUM(R46-T46)</f>
        <v>0.15972222222222232</v>
      </c>
      <c r="W46" s="258"/>
      <c r="X46" s="257"/>
      <c r="Y46" s="259">
        <f>SUM(AB44)</f>
        <v>4.1666666666666741E-2</v>
      </c>
      <c r="Z46" s="260"/>
      <c r="AA46" s="47"/>
      <c r="AB46" s="184"/>
      <c r="AC46" s="47"/>
      <c r="AD46" s="84">
        <f>SUM(AJ13:AJ43)</f>
        <v>6.9999999999999982</v>
      </c>
      <c r="AE46" s="82">
        <v>7.041666666666667</v>
      </c>
      <c r="AF46" s="239">
        <v>0.54166666666666663</v>
      </c>
      <c r="AG46" s="240"/>
      <c r="AH46" s="256">
        <f>SUM(AL44)</f>
        <v>0</v>
      </c>
      <c r="AI46" s="257"/>
      <c r="AJ46" s="256">
        <f>SUM(AF46-AH46)</f>
        <v>0.54166666666666663</v>
      </c>
      <c r="AK46" s="258"/>
      <c r="AL46" s="257"/>
      <c r="AM46" s="259">
        <f>SUM(AP44)</f>
        <v>0</v>
      </c>
      <c r="AN46" s="260"/>
      <c r="AO46" s="47"/>
      <c r="AP46" s="184"/>
    </row>
    <row r="47" spans="1:42" x14ac:dyDescent="0.25">
      <c r="B47" t="s">
        <v>50</v>
      </c>
      <c r="D47" s="309"/>
      <c r="E47" s="309"/>
      <c r="P47" t="s">
        <v>50</v>
      </c>
      <c r="AP47" s="184"/>
    </row>
    <row r="48" spans="1:42" x14ac:dyDescent="0.25">
      <c r="AJ48" s="2"/>
      <c r="AK48" s="2"/>
      <c r="AL48" s="2"/>
    </row>
    <row r="49" spans="1:42" x14ac:dyDescent="0.25">
      <c r="V49" s="2"/>
    </row>
    <row r="52" spans="1:42" x14ac:dyDescent="0.25">
      <c r="B52" s="3">
        <f>SUM(B1)</f>
        <v>10</v>
      </c>
      <c r="C52" s="171">
        <f>SUM(B1)</f>
        <v>10</v>
      </c>
      <c r="D52" s="213" t="str">
        <f>(D1)</f>
        <v>Période du 01 octobre 2020 au 31 octobre 2020</v>
      </c>
      <c r="E52" s="213"/>
      <c r="F52" s="213"/>
      <c r="G52" s="213"/>
      <c r="H52" s="213"/>
      <c r="I52" s="213"/>
      <c r="J52" s="213"/>
      <c r="K52" s="213"/>
      <c r="L52" s="213"/>
      <c r="P52" s="196">
        <v>10</v>
      </c>
      <c r="Q52" s="171">
        <f>SUM(B1)</f>
        <v>10</v>
      </c>
      <c r="R52" s="213" t="str">
        <f>D1</f>
        <v>Période du 01 octobre 2020 au 31 octobre 2020</v>
      </c>
      <c r="S52" s="213"/>
      <c r="T52" s="213"/>
      <c r="U52" s="213"/>
      <c r="V52" s="213"/>
      <c r="W52" s="213"/>
      <c r="X52" s="213"/>
      <c r="Y52" s="213"/>
      <c r="Z52" s="213"/>
      <c r="AA52" s="213"/>
      <c r="AD52" s="196">
        <v>10</v>
      </c>
      <c r="AE52" s="171">
        <f>SUM(B1)</f>
        <v>10</v>
      </c>
      <c r="AF52" s="238" t="str">
        <f>D1</f>
        <v>Période du 01 octobre 2020 au 31 octobre 2020</v>
      </c>
      <c r="AG52" s="238"/>
      <c r="AH52" s="238"/>
      <c r="AI52" s="238"/>
      <c r="AJ52" s="238"/>
      <c r="AK52" s="238"/>
      <c r="AL52" s="238"/>
      <c r="AM52" s="238"/>
      <c r="AN52" s="238"/>
      <c r="AO52" s="238"/>
    </row>
    <row r="53" spans="1:42" ht="15" customHeight="1" x14ac:dyDescent="0.25">
      <c r="A53" s="6"/>
      <c r="B53" s="3">
        <f>B2</f>
        <v>2020</v>
      </c>
      <c r="C53" s="172">
        <f>B2</f>
        <v>2020</v>
      </c>
      <c r="O53" s="6"/>
      <c r="P53" s="3">
        <f>B2</f>
        <v>2020</v>
      </c>
      <c r="Q53" s="171">
        <f>SUM(B2)</f>
        <v>2020</v>
      </c>
      <c r="AC53" s="6"/>
      <c r="AD53" s="3">
        <f>B2</f>
        <v>2020</v>
      </c>
      <c r="AE53" s="171">
        <v>1</v>
      </c>
    </row>
    <row r="54" spans="1:42" ht="12.75" customHeight="1" x14ac:dyDescent="0.25">
      <c r="B54" s="6"/>
      <c r="D54" s="72">
        <f>SUM(D3)</f>
        <v>42643</v>
      </c>
      <c r="E54" s="70">
        <f>DATE(C53+2019,C52+1,1)-1</f>
        <v>780097</v>
      </c>
      <c r="N54" s="7"/>
      <c r="P54" s="6"/>
      <c r="R54" s="72"/>
      <c r="S54" s="70">
        <f>DATE(Q53+2019,Q52+1,1)-1</f>
        <v>780097</v>
      </c>
      <c r="AB54" s="7"/>
      <c r="AD54" s="6"/>
      <c r="AF54" s="72"/>
      <c r="AG54" s="70">
        <f>DATE(AE53+2019,AE52+1,1)-1</f>
        <v>42673</v>
      </c>
      <c r="AP54" s="7"/>
    </row>
    <row r="55" spans="1:42" ht="23.25" customHeight="1" x14ac:dyDescent="0.25">
      <c r="B55" s="300"/>
      <c r="C55" s="301"/>
      <c r="D55" s="44" t="s">
        <v>5</v>
      </c>
      <c r="E55" s="250" t="s">
        <v>6</v>
      </c>
      <c r="F55" s="251"/>
      <c r="G55" s="250" t="s">
        <v>7</v>
      </c>
      <c r="H55" s="251"/>
      <c r="I55" s="183"/>
      <c r="J55" s="227" t="s">
        <v>86</v>
      </c>
      <c r="K55" s="310"/>
      <c r="N55" s="8"/>
      <c r="P55" s="304"/>
      <c r="Q55" s="305"/>
      <c r="R55" s="44" t="s">
        <v>5</v>
      </c>
      <c r="S55" s="250" t="s">
        <v>6</v>
      </c>
      <c r="T55" s="251"/>
      <c r="U55" s="250" t="s">
        <v>7</v>
      </c>
      <c r="V55" s="251"/>
      <c r="W55" s="183"/>
      <c r="X55" s="311" t="s">
        <v>86</v>
      </c>
      <c r="Y55" s="312"/>
      <c r="AB55" s="8"/>
      <c r="AD55" s="304"/>
      <c r="AE55" s="305"/>
      <c r="AF55" s="44" t="s">
        <v>5</v>
      </c>
      <c r="AG55" s="250" t="s">
        <v>6</v>
      </c>
      <c r="AH55" s="251"/>
      <c r="AI55" s="250" t="s">
        <v>7</v>
      </c>
      <c r="AJ55" s="251"/>
      <c r="AK55" s="183"/>
      <c r="AL55" s="227" t="s">
        <v>86</v>
      </c>
      <c r="AM55" s="310"/>
      <c r="AP55" s="8"/>
    </row>
    <row r="56" spans="1:42" x14ac:dyDescent="0.25">
      <c r="B56" s="69" t="s">
        <v>32</v>
      </c>
      <c r="C56" s="69"/>
      <c r="D56" s="43">
        <v>7.041666666666667</v>
      </c>
      <c r="E56" s="233">
        <f>SUM(D97)</f>
        <v>1.1180555555555556</v>
      </c>
      <c r="F56" s="234"/>
      <c r="G56" s="235">
        <f>SUM(H97)</f>
        <v>1.1180555555555556</v>
      </c>
      <c r="H56" s="234"/>
      <c r="I56" s="95"/>
      <c r="J56" s="233">
        <f>SUM(K97)</f>
        <v>0</v>
      </c>
      <c r="K56" s="234"/>
      <c r="N56" s="8"/>
      <c r="P56" s="69" t="s">
        <v>32</v>
      </c>
      <c r="Q56" s="69"/>
      <c r="R56" s="43">
        <v>7.041666666666667</v>
      </c>
      <c r="S56" s="233">
        <f>SUM(R97)</f>
        <v>1</v>
      </c>
      <c r="T56" s="234"/>
      <c r="U56" s="235">
        <f>SUM(V97)</f>
        <v>1</v>
      </c>
      <c r="V56" s="234"/>
      <c r="W56" s="95"/>
      <c r="X56" s="197">
        <f>SUM(Y97)</f>
        <v>0</v>
      </c>
      <c r="Y56" s="198"/>
      <c r="AB56" s="8"/>
      <c r="AD56" s="69" t="s">
        <v>32</v>
      </c>
      <c r="AE56" s="69"/>
      <c r="AF56" s="43">
        <v>7.041666666666667</v>
      </c>
      <c r="AG56" s="233">
        <f>SUM(AF97)</f>
        <v>0</v>
      </c>
      <c r="AH56" s="234"/>
      <c r="AI56" s="235">
        <f>SUM(AJ97)</f>
        <v>0</v>
      </c>
      <c r="AJ56" s="234"/>
      <c r="AK56" s="95"/>
      <c r="AL56" s="233">
        <f>SUM(AM97)</f>
        <v>0</v>
      </c>
      <c r="AM56" s="234"/>
      <c r="AP56" s="8"/>
    </row>
    <row r="57" spans="1:42" x14ac:dyDescent="0.25">
      <c r="B57" s="203" t="s">
        <v>35</v>
      </c>
      <c r="C57" s="204"/>
      <c r="D57" s="55" t="s">
        <v>38</v>
      </c>
      <c r="E57" s="56">
        <v>14</v>
      </c>
      <c r="F57" s="57" t="s">
        <v>37</v>
      </c>
      <c r="G57" s="173">
        <v>10</v>
      </c>
      <c r="H57" s="264" t="s">
        <v>68</v>
      </c>
      <c r="I57" s="264"/>
      <c r="J57" s="173">
        <f>SUM(L95)</f>
        <v>0</v>
      </c>
      <c r="K57" s="57" t="s">
        <v>39</v>
      </c>
      <c r="L57" s="225">
        <f>SUM(E57-G57-J57)</f>
        <v>4</v>
      </c>
      <c r="M57" s="226"/>
      <c r="N57" s="8"/>
      <c r="P57" s="203" t="s">
        <v>35</v>
      </c>
      <c r="Q57" s="204"/>
      <c r="R57" s="55" t="s">
        <v>38</v>
      </c>
      <c r="S57" s="56">
        <v>25</v>
      </c>
      <c r="T57" s="57" t="s">
        <v>37</v>
      </c>
      <c r="U57" s="173">
        <v>9</v>
      </c>
      <c r="V57" s="264" t="s">
        <v>68</v>
      </c>
      <c r="W57" s="264"/>
      <c r="X57" s="173">
        <f>SUM(Z95)</f>
        <v>0</v>
      </c>
      <c r="Y57" s="57" t="s">
        <v>39</v>
      </c>
      <c r="Z57" s="225">
        <f>SUM(S57-U57-X57)</f>
        <v>16</v>
      </c>
      <c r="AA57" s="226"/>
      <c r="AB57" s="8"/>
      <c r="AD57" s="203" t="s">
        <v>35</v>
      </c>
      <c r="AE57" s="204"/>
      <c r="AF57" s="55" t="s">
        <v>38</v>
      </c>
      <c r="AG57" s="56">
        <v>25</v>
      </c>
      <c r="AH57" s="57" t="s">
        <v>37</v>
      </c>
      <c r="AI57" s="58">
        <f>SUM(AN64:AN94)</f>
        <v>0</v>
      </c>
      <c r="AJ57" s="264" t="s">
        <v>68</v>
      </c>
      <c r="AK57" s="264"/>
      <c r="AL57" s="173">
        <f>SUM(AN95)</f>
        <v>0</v>
      </c>
      <c r="AM57" s="57" t="s">
        <v>39</v>
      </c>
      <c r="AN57" s="225">
        <f>SUM(AG57-AI57-AL57)</f>
        <v>25</v>
      </c>
      <c r="AO57" s="226"/>
      <c r="AP57" s="8"/>
    </row>
    <row r="58" spans="1:42" x14ac:dyDescent="0.25">
      <c r="B58" s="205"/>
      <c r="C58" s="206"/>
      <c r="D58" s="100" t="s">
        <v>42</v>
      </c>
      <c r="E58" s="103"/>
      <c r="F58" s="102" t="s">
        <v>43</v>
      </c>
      <c r="G58" s="103"/>
      <c r="H58" s="272" t="s">
        <v>49</v>
      </c>
      <c r="I58" s="273"/>
      <c r="J58" s="273"/>
      <c r="K58" s="273"/>
      <c r="L58" s="273"/>
      <c r="M58" s="273"/>
      <c r="N58" s="8"/>
      <c r="P58" s="205"/>
      <c r="Q58" s="206"/>
      <c r="R58" s="100" t="s">
        <v>42</v>
      </c>
      <c r="S58" s="103">
        <v>42619</v>
      </c>
      <c r="T58" s="102" t="s">
        <v>43</v>
      </c>
      <c r="U58" s="103">
        <v>42623</v>
      </c>
      <c r="V58" s="272" t="s">
        <v>49</v>
      </c>
      <c r="W58" s="273"/>
      <c r="X58" s="273"/>
      <c r="Y58" s="273"/>
      <c r="Z58" s="273"/>
      <c r="AA58" s="273"/>
      <c r="AB58" s="8"/>
      <c r="AD58" s="205"/>
      <c r="AE58" s="206"/>
      <c r="AF58" s="100" t="s">
        <v>42</v>
      </c>
      <c r="AG58" s="101"/>
      <c r="AH58" s="102" t="s">
        <v>43</v>
      </c>
      <c r="AI58" s="173"/>
      <c r="AJ58" s="272" t="s">
        <v>49</v>
      </c>
      <c r="AK58" s="273"/>
      <c r="AL58" s="273"/>
      <c r="AM58" s="273"/>
      <c r="AN58" s="273"/>
      <c r="AO58" s="273"/>
      <c r="AP58" s="8"/>
    </row>
    <row r="59" spans="1:42" x14ac:dyDescent="0.25">
      <c r="B59" s="63" t="s">
        <v>45</v>
      </c>
      <c r="C59" s="64"/>
      <c r="D59" s="59" t="s">
        <v>42</v>
      </c>
      <c r="E59" s="60"/>
      <c r="F59" s="61" t="s">
        <v>43</v>
      </c>
      <c r="G59" s="62"/>
      <c r="H59" s="243"/>
      <c r="I59" s="244"/>
      <c r="J59" s="244"/>
      <c r="K59" s="244"/>
      <c r="L59" s="244"/>
      <c r="M59" s="252"/>
      <c r="N59" s="75"/>
      <c r="P59" s="63" t="s">
        <v>45</v>
      </c>
      <c r="Q59" s="64"/>
      <c r="R59" s="59" t="s">
        <v>42</v>
      </c>
      <c r="S59" s="60"/>
      <c r="T59" s="61" t="s">
        <v>43</v>
      </c>
      <c r="U59" s="62"/>
      <c r="V59" s="243"/>
      <c r="W59" s="244"/>
      <c r="X59" s="244"/>
      <c r="Y59" s="244"/>
      <c r="Z59" s="244"/>
      <c r="AA59" s="252"/>
      <c r="AB59" s="74"/>
      <c r="AD59" s="63" t="s">
        <v>45</v>
      </c>
      <c r="AE59" s="64"/>
      <c r="AF59" s="59" t="s">
        <v>42</v>
      </c>
      <c r="AG59" s="60"/>
      <c r="AH59" s="61" t="s">
        <v>43</v>
      </c>
      <c r="AI59" s="62"/>
      <c r="AJ59" s="243"/>
      <c r="AK59" s="244"/>
      <c r="AL59" s="245"/>
      <c r="AM59" s="245"/>
      <c r="AN59" s="245"/>
      <c r="AO59" s="246"/>
      <c r="AP59" s="74"/>
    </row>
    <row r="60" spans="1:42" x14ac:dyDescent="0.25">
      <c r="B60" s="65" t="s">
        <v>41</v>
      </c>
      <c r="C60" s="66"/>
      <c r="D60" s="50" t="s">
        <v>42</v>
      </c>
      <c r="E60" s="49"/>
      <c r="F60" s="50" t="s">
        <v>43</v>
      </c>
      <c r="G60" s="51"/>
      <c r="H60" s="253"/>
      <c r="I60" s="254"/>
      <c r="J60" s="254"/>
      <c r="K60" s="254"/>
      <c r="L60" s="254"/>
      <c r="M60" s="255"/>
      <c r="N60" s="75"/>
      <c r="P60" s="65" t="s">
        <v>41</v>
      </c>
      <c r="Q60" s="66"/>
      <c r="R60" s="50" t="s">
        <v>42</v>
      </c>
      <c r="S60" s="49"/>
      <c r="T60" s="50" t="s">
        <v>43</v>
      </c>
      <c r="U60" s="51"/>
      <c r="V60" s="253"/>
      <c r="W60" s="254"/>
      <c r="X60" s="254"/>
      <c r="Y60" s="254"/>
      <c r="Z60" s="254"/>
      <c r="AA60" s="255"/>
      <c r="AB60" s="74"/>
      <c r="AD60" s="65" t="s">
        <v>41</v>
      </c>
      <c r="AE60" s="66"/>
      <c r="AF60" s="50" t="s">
        <v>42</v>
      </c>
      <c r="AG60" s="49"/>
      <c r="AH60" s="50" t="s">
        <v>43</v>
      </c>
      <c r="AI60" s="51"/>
      <c r="AJ60" s="247"/>
      <c r="AK60" s="248"/>
      <c r="AL60" s="248"/>
      <c r="AM60" s="248"/>
      <c r="AN60" s="248"/>
      <c r="AO60" s="249"/>
      <c r="AP60" s="74"/>
    </row>
    <row r="61" spans="1:42" x14ac:dyDescent="0.25">
      <c r="B61" s="45" t="s">
        <v>44</v>
      </c>
      <c r="C61" s="46"/>
      <c r="D61" s="52" t="s">
        <v>42</v>
      </c>
      <c r="E61" s="53"/>
      <c r="F61" s="52" t="s">
        <v>43</v>
      </c>
      <c r="G61" s="54"/>
      <c r="H61" s="89" t="s">
        <v>70</v>
      </c>
      <c r="I61" s="88"/>
      <c r="J61" s="223"/>
      <c r="K61" s="224"/>
      <c r="L61" s="68"/>
      <c r="M61" s="1"/>
      <c r="N61" s="8"/>
      <c r="P61" s="45" t="s">
        <v>44</v>
      </c>
      <c r="Q61" s="46"/>
      <c r="R61" s="52" t="s">
        <v>42</v>
      </c>
      <c r="S61" s="53"/>
      <c r="T61" s="52" t="s">
        <v>43</v>
      </c>
      <c r="U61" s="54"/>
      <c r="V61" s="306" t="s">
        <v>69</v>
      </c>
      <c r="W61" s="307"/>
      <c r="X61" s="223"/>
      <c r="Y61" s="308"/>
      <c r="Z61" s="68"/>
      <c r="AA61" s="1"/>
      <c r="AB61" s="8"/>
      <c r="AD61" s="45" t="s">
        <v>44</v>
      </c>
      <c r="AE61" s="46"/>
      <c r="AF61" s="52" t="s">
        <v>42</v>
      </c>
      <c r="AG61" s="53"/>
      <c r="AH61" s="52" t="s">
        <v>43</v>
      </c>
      <c r="AI61" s="54"/>
      <c r="AJ61" s="68"/>
      <c r="AK61" s="68"/>
      <c r="AL61" s="68"/>
      <c r="AM61" s="68"/>
      <c r="AN61" s="68"/>
      <c r="AO61" s="1"/>
      <c r="AP61" s="8"/>
    </row>
    <row r="62" spans="1:42" ht="15" customHeight="1" x14ac:dyDescent="0.25">
      <c r="B62" s="123" t="s">
        <v>72</v>
      </c>
      <c r="C62" s="122"/>
      <c r="D62" s="177" t="s">
        <v>0</v>
      </c>
      <c r="E62" s="178"/>
      <c r="F62" s="179" t="s">
        <v>1</v>
      </c>
      <c r="G62" s="180"/>
      <c r="H62" s="221" t="s">
        <v>71</v>
      </c>
      <c r="I62" s="221" t="s">
        <v>65</v>
      </c>
      <c r="J62" s="221" t="s">
        <v>33</v>
      </c>
      <c r="K62" s="221" t="s">
        <v>34</v>
      </c>
      <c r="L62" s="221" t="s">
        <v>36</v>
      </c>
      <c r="M62" s="221" t="s">
        <v>46</v>
      </c>
      <c r="N62" s="302" t="s">
        <v>75</v>
      </c>
      <c r="O62" s="47"/>
      <c r="P62" s="123" t="s">
        <v>72</v>
      </c>
      <c r="Q62" s="122"/>
      <c r="R62" s="177" t="s">
        <v>0</v>
      </c>
      <c r="S62" s="178"/>
      <c r="T62" s="179" t="s">
        <v>1</v>
      </c>
      <c r="U62" s="180"/>
      <c r="V62" s="221" t="s">
        <v>71</v>
      </c>
      <c r="W62" s="221" t="s">
        <v>65</v>
      </c>
      <c r="X62" s="221" t="s">
        <v>33</v>
      </c>
      <c r="Y62" s="221" t="s">
        <v>34</v>
      </c>
      <c r="Z62" s="221" t="s">
        <v>36</v>
      </c>
      <c r="AA62" s="221" t="s">
        <v>46</v>
      </c>
      <c r="AB62" s="302" t="s">
        <v>75</v>
      </c>
      <c r="AD62" s="123" t="s">
        <v>72</v>
      </c>
      <c r="AE62" s="122"/>
      <c r="AF62" s="177" t="s">
        <v>0</v>
      </c>
      <c r="AG62" s="178"/>
      <c r="AH62" s="179" t="s">
        <v>1</v>
      </c>
      <c r="AI62" s="180"/>
      <c r="AJ62" s="221" t="s">
        <v>71</v>
      </c>
      <c r="AK62" s="221" t="s">
        <v>65</v>
      </c>
      <c r="AL62" s="221" t="s">
        <v>33</v>
      </c>
      <c r="AM62" s="221" t="s">
        <v>34</v>
      </c>
      <c r="AN62" s="221" t="s">
        <v>36</v>
      </c>
      <c r="AO62" s="221" t="s">
        <v>46</v>
      </c>
      <c r="AP62" s="302" t="s">
        <v>75</v>
      </c>
    </row>
    <row r="63" spans="1:42" ht="29.25" customHeight="1" x14ac:dyDescent="0.25">
      <c r="B63" s="300" t="s">
        <v>58</v>
      </c>
      <c r="C63" s="301"/>
      <c r="D63" s="104" t="s">
        <v>2</v>
      </c>
      <c r="E63" s="104" t="s">
        <v>3</v>
      </c>
      <c r="F63" s="104" t="s">
        <v>4</v>
      </c>
      <c r="G63" s="104" t="s">
        <v>8</v>
      </c>
      <c r="H63" s="222"/>
      <c r="I63" s="222"/>
      <c r="J63" s="222"/>
      <c r="K63" s="222"/>
      <c r="L63" s="222"/>
      <c r="M63" s="222"/>
      <c r="N63" s="303"/>
      <c r="O63" s="47"/>
      <c r="P63" s="304" t="s">
        <v>59</v>
      </c>
      <c r="Q63" s="305"/>
      <c r="R63" s="104" t="s">
        <v>2</v>
      </c>
      <c r="S63" s="104" t="s">
        <v>3</v>
      </c>
      <c r="T63" s="104" t="s">
        <v>4</v>
      </c>
      <c r="U63" s="104" t="s">
        <v>8</v>
      </c>
      <c r="V63" s="222"/>
      <c r="W63" s="222"/>
      <c r="X63" s="222"/>
      <c r="Y63" s="222"/>
      <c r="Z63" s="222"/>
      <c r="AA63" s="222"/>
      <c r="AB63" s="303"/>
      <c r="AD63" s="304" t="s">
        <v>60</v>
      </c>
      <c r="AE63" s="305"/>
      <c r="AF63" s="104" t="s">
        <v>2</v>
      </c>
      <c r="AG63" s="104" t="s">
        <v>3</v>
      </c>
      <c r="AH63" s="104" t="s">
        <v>4</v>
      </c>
      <c r="AI63" s="104" t="s">
        <v>8</v>
      </c>
      <c r="AJ63" s="222"/>
      <c r="AK63" s="222"/>
      <c r="AL63" s="222"/>
      <c r="AM63" s="222"/>
      <c r="AN63" s="222"/>
      <c r="AO63" s="222"/>
      <c r="AP63" s="303"/>
    </row>
    <row r="64" spans="1:42" x14ac:dyDescent="0.25">
      <c r="A64" s="12"/>
      <c r="B64" s="105">
        <f>DATE($B53,$B52,1)</f>
        <v>42643</v>
      </c>
      <c r="C64" s="106">
        <f>D3</f>
        <v>42643</v>
      </c>
      <c r="D64" s="107">
        <v>0.33333333333333331</v>
      </c>
      <c r="E64" s="107">
        <v>0.5</v>
      </c>
      <c r="F64" s="107">
        <v>0.58333333333333337</v>
      </c>
      <c r="G64" s="107">
        <v>0.75</v>
      </c>
      <c r="H64" s="107">
        <f>SUM(E64-D64)+(G64-F64)</f>
        <v>0.33333333333333331</v>
      </c>
      <c r="I64" s="107" t="str">
        <f>IF(H64&gt;8/24,MIN(H64-8/24,724),"")</f>
        <v/>
      </c>
      <c r="J64" s="107"/>
      <c r="K64" s="107"/>
      <c r="L64" s="108"/>
      <c r="M64" s="108"/>
      <c r="N64" s="184" t="str">
        <f>IF(WEEKDAY(B64)=6,MAX(0,SUM(H60:H64)-39/24),"")</f>
        <v/>
      </c>
      <c r="O64" s="47"/>
      <c r="P64" s="105">
        <f>DATE($B53,$B52,1)</f>
        <v>42643</v>
      </c>
      <c r="Q64" s="106">
        <f>D3</f>
        <v>42643</v>
      </c>
      <c r="R64" s="107"/>
      <c r="S64" s="107"/>
      <c r="T64" s="107"/>
      <c r="U64" s="107"/>
      <c r="V64" s="107"/>
      <c r="W64" s="107"/>
      <c r="X64" s="169"/>
      <c r="Y64" s="107"/>
      <c r="Z64" s="108"/>
      <c r="AA64" s="108"/>
      <c r="AB64" s="184" t="str">
        <f>IF(WEEKDAY(P64)=6,MAX(0,SUM(V60:V64)-39/24),"")</f>
        <v/>
      </c>
      <c r="AC64" s="12"/>
      <c r="AD64" s="105">
        <f>DATE($B53,$B52,1)</f>
        <v>42643</v>
      </c>
      <c r="AE64" s="106">
        <f>D3</f>
        <v>42643</v>
      </c>
      <c r="AF64" s="107">
        <v>0.33333333333333331</v>
      </c>
      <c r="AG64" s="107">
        <v>0.5</v>
      </c>
      <c r="AH64" s="107">
        <v>0.58333333333333337</v>
      </c>
      <c r="AI64" s="107">
        <v>0.75</v>
      </c>
      <c r="AJ64" s="107">
        <f>SUM(AG64-AF64)+(AI64-AH64)</f>
        <v>0.33333333333333331</v>
      </c>
      <c r="AK64" s="107" t="str">
        <f>IF(AJ64&gt;8/24,MIN(AJ64-8/24,724),"")</f>
        <v/>
      </c>
      <c r="AL64" s="107"/>
      <c r="AM64" s="107"/>
      <c r="AN64" s="108"/>
      <c r="AO64" s="108"/>
      <c r="AP64" s="184" t="str">
        <f>IF(WEEKDAY(AD64)=6,MAX(0,SUM(AJ60:AJ64)-39/24),"")</f>
        <v/>
      </c>
    </row>
    <row r="65" spans="1:42" x14ac:dyDescent="0.25">
      <c r="A65" s="12"/>
      <c r="B65" s="105">
        <f>IF(MONTH(B64+1)=$B$1,B64+1,"")</f>
        <v>42644</v>
      </c>
      <c r="C65" s="106">
        <f>SUM(C64+1)</f>
        <v>42644</v>
      </c>
      <c r="D65" s="107">
        <v>0.33333333333333331</v>
      </c>
      <c r="E65" s="107">
        <v>0.5</v>
      </c>
      <c r="F65" s="107">
        <v>0.58333333333333337</v>
      </c>
      <c r="G65" s="107">
        <v>0.75</v>
      </c>
      <c r="H65" s="107">
        <f t="shared" ref="H65:H94" si="32">SUM(E65-D65)+(G65-F65)</f>
        <v>0.33333333333333331</v>
      </c>
      <c r="I65" s="107" t="str">
        <f t="shared" ref="I65:I94" si="33">IF(H65&gt;8/24,MIN(H65-8/24,724),"")</f>
        <v/>
      </c>
      <c r="J65" s="107"/>
      <c r="K65" s="107"/>
      <c r="L65" s="108"/>
      <c r="M65" s="108"/>
      <c r="N65" s="184">
        <f t="shared" ref="N65:N94" si="34">IF(WEEKDAY(B65)=6,MAX(0,SUM(H61:H65)-39/24),"")</f>
        <v>0</v>
      </c>
      <c r="O65" s="47"/>
      <c r="P65" s="105">
        <f>IF(MONTH(B64+1)=$B$52,B64+1,"")</f>
        <v>42644</v>
      </c>
      <c r="Q65" s="106">
        <f>SUM(Q64+1)</f>
        <v>42644</v>
      </c>
      <c r="R65" s="107">
        <v>0.33333333333333331</v>
      </c>
      <c r="S65" s="107">
        <v>0.5</v>
      </c>
      <c r="T65" s="107">
        <v>0.58333333333333337</v>
      </c>
      <c r="U65" s="107">
        <v>0.75</v>
      </c>
      <c r="V65" s="107">
        <f>SUM(S65-R65)+(U65-T65)</f>
        <v>0.33333333333333331</v>
      </c>
      <c r="W65" s="107" t="str">
        <f t="shared" ref="W65:W94" si="35">IF(V65&gt;8/24,MIN(V65-8/24,724),"")</f>
        <v/>
      </c>
      <c r="X65" s="107"/>
      <c r="Y65" s="107"/>
      <c r="Z65" s="108"/>
      <c r="AA65" s="108"/>
      <c r="AB65" s="184">
        <f t="shared" ref="AB65:AB94" si="36">IF(WEEKDAY(P65)=6,MAX(0,SUM(V61:V65)-39/24),"")</f>
        <v>0</v>
      </c>
      <c r="AC65" s="12"/>
      <c r="AD65" s="105">
        <f>IF(MONTH(B64+1)=$B$52,B64+1,"")</f>
        <v>42644</v>
      </c>
      <c r="AE65" s="106">
        <f>SUM(AE64+1)</f>
        <v>42644</v>
      </c>
      <c r="AF65" s="107">
        <v>0.33333333333333331</v>
      </c>
      <c r="AG65" s="107">
        <v>0.5</v>
      </c>
      <c r="AH65" s="107">
        <v>0.58333333333333337</v>
      </c>
      <c r="AI65" s="107">
        <v>0.75</v>
      </c>
      <c r="AJ65" s="107">
        <f t="shared" ref="AJ65" si="37">SUM(AG65-AF65)+(AI65-AH65)</f>
        <v>0.33333333333333331</v>
      </c>
      <c r="AK65" s="107" t="str">
        <f t="shared" ref="AK65:AK94" si="38">IF(AJ65&gt;8/24,MIN(AJ65-8/24,724),"")</f>
        <v/>
      </c>
      <c r="AL65" s="107"/>
      <c r="AM65" s="107"/>
      <c r="AN65" s="108"/>
      <c r="AO65" s="108"/>
      <c r="AP65" s="184">
        <f t="shared" ref="AP65:AP94" si="39">IF(WEEKDAY(AD65)=6,MAX(0,SUM(AJ61:AJ65)-39/24),"")</f>
        <v>0</v>
      </c>
    </row>
    <row r="66" spans="1:42" x14ac:dyDescent="0.25">
      <c r="A66" s="12"/>
      <c r="B66" s="105">
        <f t="shared" ref="B66:B94" si="40">IF(MONTH(B65+1)=$B$1,B65+1,"")</f>
        <v>42645</v>
      </c>
      <c r="C66" s="106">
        <f t="shared" ref="C66:C81" si="41">SUM(C65+1)</f>
        <v>42645</v>
      </c>
      <c r="D66" s="107"/>
      <c r="E66" s="107"/>
      <c r="F66" s="107"/>
      <c r="G66" s="107"/>
      <c r="H66" s="107"/>
      <c r="I66" s="107" t="str">
        <f t="shared" si="33"/>
        <v/>
      </c>
      <c r="J66" s="120"/>
      <c r="K66" s="107"/>
      <c r="L66" s="108"/>
      <c r="M66" s="108"/>
      <c r="N66" s="184" t="str">
        <f t="shared" si="34"/>
        <v/>
      </c>
      <c r="O66" s="47"/>
      <c r="P66" s="105">
        <f t="shared" ref="P66:P94" si="42">IF(MONTH(B65+1)=$B$52,B65+1,"")</f>
        <v>42645</v>
      </c>
      <c r="Q66" s="106">
        <f t="shared" ref="Q66:Q81" si="43">SUM(Q65+1)</f>
        <v>42645</v>
      </c>
      <c r="R66" s="107"/>
      <c r="S66" s="107"/>
      <c r="T66" s="107"/>
      <c r="U66" s="107"/>
      <c r="V66" s="107"/>
      <c r="W66" s="107" t="str">
        <f t="shared" si="35"/>
        <v/>
      </c>
      <c r="X66" s="107"/>
      <c r="Y66" s="107"/>
      <c r="Z66" s="108"/>
      <c r="AA66" s="108"/>
      <c r="AB66" s="184" t="str">
        <f t="shared" si="36"/>
        <v/>
      </c>
      <c r="AC66" s="12"/>
      <c r="AD66" s="105">
        <f t="shared" ref="AD66:AD94" si="44">IF(MONTH(B65+1)=$B$52,B65+1,"")</f>
        <v>42645</v>
      </c>
      <c r="AE66" s="106">
        <f t="shared" ref="AE66:AE81" si="45">SUM(AE65+1)</f>
        <v>42645</v>
      </c>
      <c r="AF66" s="107"/>
      <c r="AG66" s="107"/>
      <c r="AH66" s="107"/>
      <c r="AI66" s="107"/>
      <c r="AJ66" s="107"/>
      <c r="AK66" s="107" t="str">
        <f t="shared" si="38"/>
        <v/>
      </c>
      <c r="AL66" s="107"/>
      <c r="AM66" s="107"/>
      <c r="AN66" s="108"/>
      <c r="AO66" s="108"/>
      <c r="AP66" s="184" t="str">
        <f t="shared" si="39"/>
        <v/>
      </c>
    </row>
    <row r="67" spans="1:42" x14ac:dyDescent="0.25">
      <c r="A67" s="12"/>
      <c r="B67" s="105">
        <f t="shared" si="40"/>
        <v>42646</v>
      </c>
      <c r="C67" s="106">
        <f t="shared" si="41"/>
        <v>42646</v>
      </c>
      <c r="D67" s="107"/>
      <c r="E67" s="107"/>
      <c r="F67" s="107"/>
      <c r="G67" s="107"/>
      <c r="H67" s="107"/>
      <c r="I67" s="107" t="str">
        <f t="shared" si="33"/>
        <v/>
      </c>
      <c r="J67" s="120"/>
      <c r="K67" s="107"/>
      <c r="L67" s="108"/>
      <c r="M67" s="108"/>
      <c r="N67" s="184" t="str">
        <f t="shared" si="34"/>
        <v/>
      </c>
      <c r="O67" s="47"/>
      <c r="P67" s="105">
        <f t="shared" si="42"/>
        <v>42646</v>
      </c>
      <c r="Q67" s="106">
        <f t="shared" si="43"/>
        <v>42646</v>
      </c>
      <c r="R67" s="107"/>
      <c r="S67" s="107"/>
      <c r="T67" s="107"/>
      <c r="U67" s="107"/>
      <c r="V67" s="107"/>
      <c r="W67" s="107" t="str">
        <f t="shared" si="35"/>
        <v/>
      </c>
      <c r="X67" s="107"/>
      <c r="Y67" s="107"/>
      <c r="Z67" s="108"/>
      <c r="AA67" s="108"/>
      <c r="AB67" s="184" t="str">
        <f t="shared" si="36"/>
        <v/>
      </c>
      <c r="AC67" s="12"/>
      <c r="AD67" s="105">
        <f t="shared" si="44"/>
        <v>42646</v>
      </c>
      <c r="AE67" s="106">
        <f t="shared" si="45"/>
        <v>42646</v>
      </c>
      <c r="AF67" s="107"/>
      <c r="AG67" s="107"/>
      <c r="AH67" s="107"/>
      <c r="AI67" s="107"/>
      <c r="AJ67" s="107"/>
      <c r="AK67" s="107" t="str">
        <f t="shared" si="38"/>
        <v/>
      </c>
      <c r="AL67" s="107"/>
      <c r="AM67" s="107"/>
      <c r="AN67" s="108"/>
      <c r="AO67" s="108"/>
      <c r="AP67" s="184" t="str">
        <f t="shared" si="39"/>
        <v/>
      </c>
    </row>
    <row r="68" spans="1:42" x14ac:dyDescent="0.25">
      <c r="A68" s="12"/>
      <c r="B68" s="105">
        <f t="shared" si="40"/>
        <v>42647</v>
      </c>
      <c r="C68" s="106">
        <f t="shared" si="41"/>
        <v>42647</v>
      </c>
      <c r="D68" s="107">
        <v>0.33333333333333331</v>
      </c>
      <c r="E68" s="107">
        <v>0.5</v>
      </c>
      <c r="F68" s="107">
        <v>0.58333333333333337</v>
      </c>
      <c r="G68" s="107">
        <v>0.75</v>
      </c>
      <c r="H68" s="107">
        <f t="shared" ref="H68:H72" si="46">SUM(E68-D68)+(G68-F68)</f>
        <v>0.33333333333333331</v>
      </c>
      <c r="I68" s="107" t="str">
        <f t="shared" si="33"/>
        <v/>
      </c>
      <c r="J68" s="107"/>
      <c r="K68" s="107"/>
      <c r="L68" s="108"/>
      <c r="M68" s="108"/>
      <c r="N68" s="184" t="str">
        <f t="shared" si="34"/>
        <v/>
      </c>
      <c r="O68" s="47"/>
      <c r="P68" s="105">
        <f t="shared" si="42"/>
        <v>42647</v>
      </c>
      <c r="Q68" s="106">
        <f t="shared" si="43"/>
        <v>42647</v>
      </c>
      <c r="R68" s="107">
        <v>0.33333333333333331</v>
      </c>
      <c r="S68" s="107">
        <v>0.5</v>
      </c>
      <c r="T68" s="107">
        <v>0.58333333333333337</v>
      </c>
      <c r="U68" s="107">
        <v>0.75</v>
      </c>
      <c r="V68" s="107">
        <f t="shared" ref="V68:V72" si="47">SUM(S68-R68)+(U68-T68)</f>
        <v>0.33333333333333331</v>
      </c>
      <c r="W68" s="107" t="str">
        <f t="shared" si="35"/>
        <v/>
      </c>
      <c r="X68" s="107"/>
      <c r="Y68" s="107"/>
      <c r="Z68" s="108"/>
      <c r="AA68" s="108"/>
      <c r="AB68" s="184" t="str">
        <f t="shared" si="36"/>
        <v/>
      </c>
      <c r="AC68" s="12"/>
      <c r="AD68" s="105">
        <f t="shared" si="44"/>
        <v>42647</v>
      </c>
      <c r="AE68" s="106">
        <f t="shared" si="45"/>
        <v>42647</v>
      </c>
      <c r="AF68" s="107">
        <v>0.33333333333333331</v>
      </c>
      <c r="AG68" s="107">
        <v>0.5</v>
      </c>
      <c r="AH68" s="107">
        <v>0.58333333333333337</v>
      </c>
      <c r="AI68" s="107">
        <v>0.75</v>
      </c>
      <c r="AJ68" s="107">
        <f t="shared" ref="AJ68:AJ72" si="48">SUM(AG68-AF68)+(AI68-AH68)</f>
        <v>0.33333333333333331</v>
      </c>
      <c r="AK68" s="107" t="str">
        <f t="shared" si="38"/>
        <v/>
      </c>
      <c r="AL68" s="107"/>
      <c r="AM68" s="107"/>
      <c r="AN68" s="108"/>
      <c r="AO68" s="108"/>
      <c r="AP68" s="184" t="str">
        <f t="shared" si="39"/>
        <v/>
      </c>
    </row>
    <row r="69" spans="1:42" x14ac:dyDescent="0.25">
      <c r="A69" s="12"/>
      <c r="B69" s="105">
        <f t="shared" si="40"/>
        <v>42648</v>
      </c>
      <c r="C69" s="106">
        <f t="shared" si="41"/>
        <v>42648</v>
      </c>
      <c r="D69" s="107">
        <v>0.33333333333333331</v>
      </c>
      <c r="E69" s="107">
        <v>0.5</v>
      </c>
      <c r="F69" s="107">
        <v>0.58333333333333337</v>
      </c>
      <c r="G69" s="107">
        <v>0.75</v>
      </c>
      <c r="H69" s="107">
        <f t="shared" si="46"/>
        <v>0.33333333333333331</v>
      </c>
      <c r="I69" s="107" t="str">
        <f t="shared" si="33"/>
        <v/>
      </c>
      <c r="J69" s="107"/>
      <c r="K69" s="107"/>
      <c r="L69" s="108"/>
      <c r="M69" s="108"/>
      <c r="N69" s="184" t="str">
        <f t="shared" si="34"/>
        <v/>
      </c>
      <c r="O69" s="47"/>
      <c r="P69" s="105">
        <f t="shared" si="42"/>
        <v>42648</v>
      </c>
      <c r="Q69" s="106">
        <f t="shared" si="43"/>
        <v>42648</v>
      </c>
      <c r="R69" s="107">
        <v>0.33333333333333331</v>
      </c>
      <c r="S69" s="107">
        <v>0.5</v>
      </c>
      <c r="T69" s="107">
        <v>0.58333333333333337</v>
      </c>
      <c r="U69" s="107">
        <v>0.75</v>
      </c>
      <c r="V69" s="107">
        <f t="shared" si="47"/>
        <v>0.33333333333333331</v>
      </c>
      <c r="W69" s="107" t="str">
        <f t="shared" si="35"/>
        <v/>
      </c>
      <c r="X69" s="107"/>
      <c r="Y69" s="107"/>
      <c r="Z69" s="108"/>
      <c r="AA69" s="108"/>
      <c r="AB69" s="184" t="str">
        <f t="shared" si="36"/>
        <v/>
      </c>
      <c r="AC69" s="12"/>
      <c r="AD69" s="105">
        <f t="shared" si="44"/>
        <v>42648</v>
      </c>
      <c r="AE69" s="106">
        <f t="shared" si="45"/>
        <v>42648</v>
      </c>
      <c r="AF69" s="107">
        <v>0.33333333333333331</v>
      </c>
      <c r="AG69" s="107">
        <v>0.5</v>
      </c>
      <c r="AH69" s="107">
        <v>0.58333333333333337</v>
      </c>
      <c r="AI69" s="107">
        <v>0.75</v>
      </c>
      <c r="AJ69" s="107">
        <f t="shared" si="48"/>
        <v>0.33333333333333331</v>
      </c>
      <c r="AK69" s="107" t="str">
        <f t="shared" si="38"/>
        <v/>
      </c>
      <c r="AL69" s="107"/>
      <c r="AM69" s="107"/>
      <c r="AN69" s="108"/>
      <c r="AO69" s="108"/>
      <c r="AP69" s="184" t="str">
        <f t="shared" si="39"/>
        <v/>
      </c>
    </row>
    <row r="70" spans="1:42" x14ac:dyDescent="0.25">
      <c r="A70" s="12"/>
      <c r="B70" s="105">
        <f t="shared" si="40"/>
        <v>42649</v>
      </c>
      <c r="C70" s="106">
        <f t="shared" si="41"/>
        <v>42649</v>
      </c>
      <c r="D70" s="107">
        <v>0.33333333333333331</v>
      </c>
      <c r="E70" s="107">
        <v>0.5</v>
      </c>
      <c r="F70" s="107">
        <v>0.58333333333333337</v>
      </c>
      <c r="G70" s="107">
        <v>0.75</v>
      </c>
      <c r="H70" s="107">
        <f t="shared" si="46"/>
        <v>0.33333333333333331</v>
      </c>
      <c r="I70" s="107" t="str">
        <f t="shared" si="33"/>
        <v/>
      </c>
      <c r="J70" s="107"/>
      <c r="K70" s="107"/>
      <c r="L70" s="108"/>
      <c r="M70" s="108"/>
      <c r="N70" s="184" t="str">
        <f t="shared" si="34"/>
        <v/>
      </c>
      <c r="O70" s="47"/>
      <c r="P70" s="105">
        <f t="shared" si="42"/>
        <v>42649</v>
      </c>
      <c r="Q70" s="106">
        <f t="shared" si="43"/>
        <v>42649</v>
      </c>
      <c r="R70" s="107">
        <v>0.33333333333333331</v>
      </c>
      <c r="S70" s="107">
        <v>0.5</v>
      </c>
      <c r="T70" s="107">
        <v>0.58333333333333337</v>
      </c>
      <c r="U70" s="107">
        <v>0.75</v>
      </c>
      <c r="V70" s="107">
        <f t="shared" si="47"/>
        <v>0.33333333333333331</v>
      </c>
      <c r="W70" s="107"/>
      <c r="X70" s="107"/>
      <c r="Y70" s="107"/>
      <c r="Z70" s="168"/>
      <c r="AA70" s="108"/>
      <c r="AB70" s="184" t="str">
        <f t="shared" si="36"/>
        <v/>
      </c>
      <c r="AC70" s="12"/>
      <c r="AD70" s="105">
        <f t="shared" si="44"/>
        <v>42649</v>
      </c>
      <c r="AE70" s="106">
        <f t="shared" si="45"/>
        <v>42649</v>
      </c>
      <c r="AF70" s="107">
        <v>0.33333333333333331</v>
      </c>
      <c r="AG70" s="107">
        <v>0.5</v>
      </c>
      <c r="AH70" s="107">
        <v>0.58333333333333337</v>
      </c>
      <c r="AI70" s="107">
        <v>0.75</v>
      </c>
      <c r="AJ70" s="107">
        <f t="shared" si="48"/>
        <v>0.33333333333333331</v>
      </c>
      <c r="AK70" s="107" t="str">
        <f t="shared" si="38"/>
        <v/>
      </c>
      <c r="AL70" s="107"/>
      <c r="AM70" s="107"/>
      <c r="AN70" s="108"/>
      <c r="AO70" s="108"/>
      <c r="AP70" s="184" t="str">
        <f t="shared" si="39"/>
        <v/>
      </c>
    </row>
    <row r="71" spans="1:42" x14ac:dyDescent="0.25">
      <c r="A71" s="12"/>
      <c r="B71" s="105">
        <f t="shared" si="40"/>
        <v>42650</v>
      </c>
      <c r="C71" s="106">
        <f t="shared" si="41"/>
        <v>42650</v>
      </c>
      <c r="D71" s="107">
        <v>0.33333333333333331</v>
      </c>
      <c r="E71" s="107">
        <v>0.5</v>
      </c>
      <c r="F71" s="107">
        <v>0.58333333333333337</v>
      </c>
      <c r="G71" s="107">
        <v>0.75</v>
      </c>
      <c r="H71" s="107">
        <f t="shared" si="46"/>
        <v>0.33333333333333331</v>
      </c>
      <c r="I71" s="107" t="str">
        <f t="shared" si="33"/>
        <v/>
      </c>
      <c r="J71" s="120"/>
      <c r="K71" s="107"/>
      <c r="L71" s="108"/>
      <c r="M71" s="108"/>
      <c r="N71" s="184" t="str">
        <f t="shared" si="34"/>
        <v/>
      </c>
      <c r="O71" s="47"/>
      <c r="P71" s="105">
        <f t="shared" si="42"/>
        <v>42650</v>
      </c>
      <c r="Q71" s="106">
        <f t="shared" si="43"/>
        <v>42650</v>
      </c>
      <c r="R71" s="107">
        <v>0.33333333333333331</v>
      </c>
      <c r="S71" s="107">
        <v>0.5</v>
      </c>
      <c r="T71" s="107">
        <v>0.58333333333333337</v>
      </c>
      <c r="U71" s="107">
        <v>0.75</v>
      </c>
      <c r="V71" s="107">
        <f t="shared" si="47"/>
        <v>0.33333333333333331</v>
      </c>
      <c r="W71" s="107" t="str">
        <f t="shared" si="35"/>
        <v/>
      </c>
      <c r="X71" s="107"/>
      <c r="Y71" s="107"/>
      <c r="Z71" s="168"/>
      <c r="AA71" s="108"/>
      <c r="AB71" s="184" t="str">
        <f t="shared" si="36"/>
        <v/>
      </c>
      <c r="AC71" s="12"/>
      <c r="AD71" s="105">
        <f t="shared" si="44"/>
        <v>42650</v>
      </c>
      <c r="AE71" s="106">
        <f t="shared" si="45"/>
        <v>42650</v>
      </c>
      <c r="AF71" s="107">
        <v>0.33333333333333331</v>
      </c>
      <c r="AG71" s="107">
        <v>0.5</v>
      </c>
      <c r="AH71" s="107">
        <v>0.58333333333333337</v>
      </c>
      <c r="AI71" s="107">
        <v>0.75</v>
      </c>
      <c r="AJ71" s="107">
        <f t="shared" si="48"/>
        <v>0.33333333333333331</v>
      </c>
      <c r="AK71" s="107" t="str">
        <f t="shared" si="38"/>
        <v/>
      </c>
      <c r="AL71" s="107"/>
      <c r="AM71" s="107"/>
      <c r="AN71" s="108"/>
      <c r="AO71" s="108"/>
      <c r="AP71" s="184" t="str">
        <f t="shared" si="39"/>
        <v/>
      </c>
    </row>
    <row r="72" spans="1:42" x14ac:dyDescent="0.25">
      <c r="A72" s="12"/>
      <c r="B72" s="105">
        <f t="shared" si="40"/>
        <v>42651</v>
      </c>
      <c r="C72" s="106">
        <f t="shared" si="41"/>
        <v>42651</v>
      </c>
      <c r="D72" s="107">
        <v>0.33333333333333331</v>
      </c>
      <c r="E72" s="107">
        <v>0.5</v>
      </c>
      <c r="F72" s="107">
        <v>0.58333333333333337</v>
      </c>
      <c r="G72" s="107">
        <v>0.70833333333333337</v>
      </c>
      <c r="H72" s="107">
        <f t="shared" si="46"/>
        <v>0.29166666666666669</v>
      </c>
      <c r="I72" s="107" t="str">
        <f t="shared" si="33"/>
        <v/>
      </c>
      <c r="J72" s="107"/>
      <c r="K72" s="107"/>
      <c r="L72" s="108"/>
      <c r="M72" s="108"/>
      <c r="N72" s="184">
        <f t="shared" si="34"/>
        <v>0</v>
      </c>
      <c r="O72" s="47"/>
      <c r="P72" s="105">
        <f t="shared" si="42"/>
        <v>42651</v>
      </c>
      <c r="Q72" s="106">
        <f t="shared" si="43"/>
        <v>42651</v>
      </c>
      <c r="R72" s="107">
        <v>0.33333333333333331</v>
      </c>
      <c r="S72" s="107">
        <v>0.5</v>
      </c>
      <c r="T72" s="107">
        <v>0.58333333333333337</v>
      </c>
      <c r="U72" s="107">
        <v>0.70833333333333337</v>
      </c>
      <c r="V72" s="107">
        <f t="shared" si="47"/>
        <v>0.29166666666666669</v>
      </c>
      <c r="W72" s="107" t="str">
        <f t="shared" si="35"/>
        <v/>
      </c>
      <c r="X72" s="107"/>
      <c r="Y72" s="107"/>
      <c r="Z72" s="168"/>
      <c r="AA72" s="108"/>
      <c r="AB72" s="184">
        <f t="shared" si="36"/>
        <v>0</v>
      </c>
      <c r="AC72" s="12"/>
      <c r="AD72" s="105">
        <f t="shared" si="44"/>
        <v>42651</v>
      </c>
      <c r="AE72" s="106">
        <f t="shared" si="45"/>
        <v>42651</v>
      </c>
      <c r="AF72" s="107">
        <v>0.33333333333333331</v>
      </c>
      <c r="AG72" s="107">
        <v>0.5</v>
      </c>
      <c r="AH72" s="107">
        <v>0.58333333333333337</v>
      </c>
      <c r="AI72" s="107">
        <v>0.70833333333333337</v>
      </c>
      <c r="AJ72" s="107">
        <f t="shared" si="48"/>
        <v>0.29166666666666669</v>
      </c>
      <c r="AK72" s="107" t="str">
        <f t="shared" si="38"/>
        <v/>
      </c>
      <c r="AL72" s="107"/>
      <c r="AM72" s="107"/>
      <c r="AN72" s="108"/>
      <c r="AO72" s="108"/>
      <c r="AP72" s="184">
        <f t="shared" si="39"/>
        <v>0</v>
      </c>
    </row>
    <row r="73" spans="1:42" x14ac:dyDescent="0.25">
      <c r="A73" s="12"/>
      <c r="B73" s="105">
        <f t="shared" si="40"/>
        <v>42652</v>
      </c>
      <c r="C73" s="106">
        <f t="shared" si="41"/>
        <v>42652</v>
      </c>
      <c r="D73" s="107"/>
      <c r="E73" s="107"/>
      <c r="F73" s="107"/>
      <c r="G73" s="107"/>
      <c r="H73" s="107"/>
      <c r="I73" s="107" t="str">
        <f t="shared" si="33"/>
        <v/>
      </c>
      <c r="J73" s="107"/>
      <c r="K73" s="107"/>
      <c r="L73" s="108"/>
      <c r="M73" s="108"/>
      <c r="N73" s="184" t="str">
        <f t="shared" si="34"/>
        <v/>
      </c>
      <c r="O73" s="47"/>
      <c r="P73" s="105">
        <f t="shared" si="42"/>
        <v>42652</v>
      </c>
      <c r="Q73" s="106">
        <f t="shared" si="43"/>
        <v>42652</v>
      </c>
      <c r="R73" s="107"/>
      <c r="S73" s="107"/>
      <c r="T73" s="107"/>
      <c r="U73" s="107"/>
      <c r="V73" s="107"/>
      <c r="W73" s="107" t="str">
        <f t="shared" si="35"/>
        <v/>
      </c>
      <c r="X73" s="107"/>
      <c r="Y73" s="107"/>
      <c r="Z73" s="168"/>
      <c r="AA73" s="108"/>
      <c r="AB73" s="184" t="str">
        <f t="shared" si="36"/>
        <v/>
      </c>
      <c r="AC73" s="12"/>
      <c r="AD73" s="105">
        <f t="shared" si="44"/>
        <v>42652</v>
      </c>
      <c r="AE73" s="106">
        <f t="shared" si="45"/>
        <v>42652</v>
      </c>
      <c r="AF73" s="107"/>
      <c r="AG73" s="107"/>
      <c r="AH73" s="107"/>
      <c r="AI73" s="107"/>
      <c r="AJ73" s="107"/>
      <c r="AK73" s="107" t="str">
        <f t="shared" si="38"/>
        <v/>
      </c>
      <c r="AL73" s="107"/>
      <c r="AM73" s="107"/>
      <c r="AN73" s="108"/>
      <c r="AO73" s="108"/>
      <c r="AP73" s="184" t="str">
        <f t="shared" si="39"/>
        <v/>
      </c>
    </row>
    <row r="74" spans="1:42" x14ac:dyDescent="0.25">
      <c r="A74" s="12"/>
      <c r="B74" s="105">
        <f t="shared" si="40"/>
        <v>42653</v>
      </c>
      <c r="C74" s="106">
        <f t="shared" si="41"/>
        <v>42653</v>
      </c>
      <c r="D74" s="107"/>
      <c r="E74" s="107"/>
      <c r="F74" s="107"/>
      <c r="G74" s="107"/>
      <c r="H74" s="107"/>
      <c r="I74" s="107" t="str">
        <f t="shared" si="33"/>
        <v/>
      </c>
      <c r="J74" s="107"/>
      <c r="K74" s="107"/>
      <c r="L74" s="108"/>
      <c r="M74" s="108"/>
      <c r="N74" s="184" t="str">
        <f t="shared" si="34"/>
        <v/>
      </c>
      <c r="O74" s="47"/>
      <c r="P74" s="105">
        <f t="shared" si="42"/>
        <v>42653</v>
      </c>
      <c r="Q74" s="106">
        <f t="shared" si="43"/>
        <v>42653</v>
      </c>
      <c r="R74" s="107"/>
      <c r="S74" s="107"/>
      <c r="T74" s="107"/>
      <c r="U74" s="107"/>
      <c r="V74" s="107"/>
      <c r="W74" s="107" t="str">
        <f t="shared" si="35"/>
        <v/>
      </c>
      <c r="X74" s="107"/>
      <c r="Y74" s="107"/>
      <c r="Z74" s="168"/>
      <c r="AA74" s="108"/>
      <c r="AB74" s="184" t="str">
        <f t="shared" si="36"/>
        <v/>
      </c>
      <c r="AC74" s="12"/>
      <c r="AD74" s="105">
        <f t="shared" si="44"/>
        <v>42653</v>
      </c>
      <c r="AE74" s="106">
        <f t="shared" si="45"/>
        <v>42653</v>
      </c>
      <c r="AF74" s="107"/>
      <c r="AG74" s="107"/>
      <c r="AH74" s="107"/>
      <c r="AI74" s="107"/>
      <c r="AJ74" s="107"/>
      <c r="AK74" s="107" t="str">
        <f t="shared" si="38"/>
        <v/>
      </c>
      <c r="AL74" s="107"/>
      <c r="AM74" s="107"/>
      <c r="AN74" s="108"/>
      <c r="AO74" s="108"/>
      <c r="AP74" s="184" t="str">
        <f t="shared" si="39"/>
        <v/>
      </c>
    </row>
    <row r="75" spans="1:42" x14ac:dyDescent="0.25">
      <c r="A75" s="12"/>
      <c r="B75" s="105">
        <f t="shared" si="40"/>
        <v>42654</v>
      </c>
      <c r="C75" s="106">
        <f t="shared" si="41"/>
        <v>42654</v>
      </c>
      <c r="D75" s="107">
        <v>0.33333333333333331</v>
      </c>
      <c r="E75" s="107">
        <v>0.5</v>
      </c>
      <c r="F75" s="107">
        <v>0.58333333333333337</v>
      </c>
      <c r="G75" s="107">
        <v>0.75</v>
      </c>
      <c r="H75" s="107">
        <f t="shared" si="32"/>
        <v>0.33333333333333331</v>
      </c>
      <c r="I75" s="107" t="str">
        <f t="shared" si="33"/>
        <v/>
      </c>
      <c r="J75" s="107"/>
      <c r="K75" s="107"/>
      <c r="L75" s="108"/>
      <c r="M75" s="108"/>
      <c r="N75" s="184" t="str">
        <f t="shared" si="34"/>
        <v/>
      </c>
      <c r="O75" s="47"/>
      <c r="P75" s="105">
        <f t="shared" si="42"/>
        <v>42654</v>
      </c>
      <c r="Q75" s="106">
        <f t="shared" si="43"/>
        <v>42654</v>
      </c>
      <c r="R75" s="107">
        <v>0.33333333333333331</v>
      </c>
      <c r="S75" s="107">
        <v>0.5</v>
      </c>
      <c r="T75" s="107">
        <v>0.58333333333333337</v>
      </c>
      <c r="U75" s="107">
        <v>0.75</v>
      </c>
      <c r="V75" s="107">
        <f t="shared" ref="V75:V79" si="49">SUM(S75-R75)+(U75-T75)</f>
        <v>0.33333333333333331</v>
      </c>
      <c r="W75" s="107" t="str">
        <f t="shared" si="35"/>
        <v/>
      </c>
      <c r="X75" s="107"/>
      <c r="Y75" s="107"/>
      <c r="Z75" s="108"/>
      <c r="AA75" s="108"/>
      <c r="AB75" s="184" t="str">
        <f t="shared" si="36"/>
        <v/>
      </c>
      <c r="AC75" s="12"/>
      <c r="AD75" s="105">
        <f t="shared" si="44"/>
        <v>42654</v>
      </c>
      <c r="AE75" s="106">
        <f t="shared" si="45"/>
        <v>42654</v>
      </c>
      <c r="AF75" s="107">
        <v>0.33333333333333331</v>
      </c>
      <c r="AG75" s="107">
        <v>0.5</v>
      </c>
      <c r="AH75" s="107">
        <v>0.58333333333333337</v>
      </c>
      <c r="AI75" s="107">
        <v>0.75</v>
      </c>
      <c r="AJ75" s="107">
        <f t="shared" ref="AJ75:AJ79" si="50">SUM(AG75-AF75)+(AI75-AH75)</f>
        <v>0.33333333333333331</v>
      </c>
      <c r="AK75" s="107" t="str">
        <f t="shared" si="38"/>
        <v/>
      </c>
      <c r="AL75" s="107"/>
      <c r="AM75" s="107"/>
      <c r="AN75" s="108"/>
      <c r="AO75" s="108"/>
      <c r="AP75" s="184" t="str">
        <f t="shared" si="39"/>
        <v/>
      </c>
    </row>
    <row r="76" spans="1:42" x14ac:dyDescent="0.25">
      <c r="A76" s="12"/>
      <c r="B76" s="105">
        <f t="shared" si="40"/>
        <v>42655</v>
      </c>
      <c r="C76" s="106">
        <f t="shared" si="41"/>
        <v>42655</v>
      </c>
      <c r="D76" s="107">
        <v>0.33333333333333331</v>
      </c>
      <c r="E76" s="107">
        <v>0.5</v>
      </c>
      <c r="F76" s="107">
        <v>0.58333333333333337</v>
      </c>
      <c r="G76" s="107">
        <v>0.75</v>
      </c>
      <c r="H76" s="107">
        <f t="shared" si="32"/>
        <v>0.33333333333333331</v>
      </c>
      <c r="I76" s="107" t="str">
        <f t="shared" si="33"/>
        <v/>
      </c>
      <c r="J76" s="107"/>
      <c r="K76" s="107"/>
      <c r="L76" s="108"/>
      <c r="M76" s="108"/>
      <c r="N76" s="184" t="str">
        <f t="shared" si="34"/>
        <v/>
      </c>
      <c r="O76" s="47"/>
      <c r="P76" s="105">
        <f t="shared" si="42"/>
        <v>42655</v>
      </c>
      <c r="Q76" s="106">
        <f t="shared" si="43"/>
        <v>42655</v>
      </c>
      <c r="R76" s="107">
        <v>0.33333333333333331</v>
      </c>
      <c r="S76" s="107">
        <v>0.5</v>
      </c>
      <c r="T76" s="107">
        <v>0.58333333333333337</v>
      </c>
      <c r="U76" s="107">
        <v>0.75</v>
      </c>
      <c r="V76" s="107">
        <f t="shared" si="49"/>
        <v>0.33333333333333331</v>
      </c>
      <c r="W76" s="107" t="str">
        <f t="shared" si="35"/>
        <v/>
      </c>
      <c r="X76" s="107"/>
      <c r="Y76" s="107"/>
      <c r="Z76" s="108"/>
      <c r="AA76" s="108"/>
      <c r="AB76" s="184" t="str">
        <f t="shared" si="36"/>
        <v/>
      </c>
      <c r="AC76" s="12"/>
      <c r="AD76" s="105">
        <f t="shared" si="44"/>
        <v>42655</v>
      </c>
      <c r="AE76" s="106">
        <f t="shared" si="45"/>
        <v>42655</v>
      </c>
      <c r="AF76" s="107">
        <v>0.33333333333333331</v>
      </c>
      <c r="AG76" s="107">
        <v>0.5</v>
      </c>
      <c r="AH76" s="107">
        <v>0.58333333333333337</v>
      </c>
      <c r="AI76" s="107">
        <v>0.75</v>
      </c>
      <c r="AJ76" s="107">
        <f t="shared" si="50"/>
        <v>0.33333333333333331</v>
      </c>
      <c r="AK76" s="107" t="str">
        <f t="shared" si="38"/>
        <v/>
      </c>
      <c r="AL76" s="107"/>
      <c r="AM76" s="107"/>
      <c r="AN76" s="108"/>
      <c r="AO76" s="108"/>
      <c r="AP76" s="184" t="str">
        <f t="shared" si="39"/>
        <v/>
      </c>
    </row>
    <row r="77" spans="1:42" x14ac:dyDescent="0.25">
      <c r="A77" s="12"/>
      <c r="B77" s="105">
        <f t="shared" si="40"/>
        <v>42656</v>
      </c>
      <c r="C77" s="106">
        <f t="shared" si="41"/>
        <v>42656</v>
      </c>
      <c r="D77" s="107">
        <v>0.33333333333333331</v>
      </c>
      <c r="E77" s="107">
        <v>0.5</v>
      </c>
      <c r="F77" s="107">
        <v>0.58333333333333337</v>
      </c>
      <c r="G77" s="107">
        <v>0.75</v>
      </c>
      <c r="H77" s="107">
        <f t="shared" si="32"/>
        <v>0.33333333333333331</v>
      </c>
      <c r="I77" s="107" t="str">
        <f t="shared" si="33"/>
        <v/>
      </c>
      <c r="J77" s="107"/>
      <c r="K77" s="107"/>
      <c r="L77" s="168"/>
      <c r="M77" s="108"/>
      <c r="N77" s="184" t="str">
        <f t="shared" si="34"/>
        <v/>
      </c>
      <c r="O77" s="47"/>
      <c r="P77" s="105">
        <f t="shared" si="42"/>
        <v>42656</v>
      </c>
      <c r="Q77" s="106">
        <f t="shared" si="43"/>
        <v>42656</v>
      </c>
      <c r="R77" s="107">
        <v>0.33333333333333331</v>
      </c>
      <c r="S77" s="107">
        <v>0.5</v>
      </c>
      <c r="T77" s="107">
        <v>0.58333333333333337</v>
      </c>
      <c r="U77" s="107">
        <v>0.75</v>
      </c>
      <c r="V77" s="107">
        <f t="shared" si="49"/>
        <v>0.33333333333333331</v>
      </c>
      <c r="W77" s="107" t="str">
        <f t="shared" si="35"/>
        <v/>
      </c>
      <c r="X77" s="107"/>
      <c r="Y77" s="107"/>
      <c r="Z77" s="108"/>
      <c r="AA77" s="108"/>
      <c r="AB77" s="184" t="str">
        <f t="shared" si="36"/>
        <v/>
      </c>
      <c r="AC77" s="12"/>
      <c r="AD77" s="105">
        <f t="shared" si="44"/>
        <v>42656</v>
      </c>
      <c r="AE77" s="106">
        <f t="shared" si="45"/>
        <v>42656</v>
      </c>
      <c r="AF77" s="107">
        <v>0.33333333333333331</v>
      </c>
      <c r="AG77" s="107">
        <v>0.5</v>
      </c>
      <c r="AH77" s="107">
        <v>0.58333333333333337</v>
      </c>
      <c r="AI77" s="107">
        <v>0.75</v>
      </c>
      <c r="AJ77" s="107">
        <f t="shared" si="50"/>
        <v>0.33333333333333331</v>
      </c>
      <c r="AK77" s="107" t="str">
        <f t="shared" si="38"/>
        <v/>
      </c>
      <c r="AL77" s="107"/>
      <c r="AM77" s="107"/>
      <c r="AN77" s="108"/>
      <c r="AO77" s="108"/>
      <c r="AP77" s="184" t="str">
        <f t="shared" si="39"/>
        <v/>
      </c>
    </row>
    <row r="78" spans="1:42" x14ac:dyDescent="0.25">
      <c r="B78" s="105">
        <f t="shared" si="40"/>
        <v>42657</v>
      </c>
      <c r="C78" s="106">
        <f t="shared" si="41"/>
        <v>42657</v>
      </c>
      <c r="D78" s="107">
        <v>0.33333333333333331</v>
      </c>
      <c r="E78" s="107">
        <v>0.5</v>
      </c>
      <c r="F78" s="107">
        <v>0.58333333333333337</v>
      </c>
      <c r="G78" s="107">
        <v>0.75</v>
      </c>
      <c r="H78" s="107">
        <f t="shared" si="32"/>
        <v>0.33333333333333331</v>
      </c>
      <c r="I78" s="107" t="str">
        <f t="shared" si="33"/>
        <v/>
      </c>
      <c r="J78" s="107"/>
      <c r="K78" s="107"/>
      <c r="L78" s="168"/>
      <c r="M78" s="108"/>
      <c r="N78" s="184" t="str">
        <f t="shared" si="34"/>
        <v/>
      </c>
      <c r="O78" s="47"/>
      <c r="P78" s="105">
        <f t="shared" si="42"/>
        <v>42657</v>
      </c>
      <c r="Q78" s="106">
        <f t="shared" si="43"/>
        <v>42657</v>
      </c>
      <c r="R78" s="107">
        <v>0.33333333333333331</v>
      </c>
      <c r="S78" s="107">
        <v>0.5</v>
      </c>
      <c r="T78" s="107">
        <v>0.58333333333333337</v>
      </c>
      <c r="U78" s="107">
        <v>0.75</v>
      </c>
      <c r="V78" s="107">
        <f t="shared" si="49"/>
        <v>0.33333333333333331</v>
      </c>
      <c r="W78" s="107" t="str">
        <f t="shared" si="35"/>
        <v/>
      </c>
      <c r="X78" s="107"/>
      <c r="Y78" s="107"/>
      <c r="Z78" s="108"/>
      <c r="AA78" s="108"/>
      <c r="AB78" s="184" t="str">
        <f t="shared" si="36"/>
        <v/>
      </c>
      <c r="AD78" s="105">
        <f t="shared" si="44"/>
        <v>42657</v>
      </c>
      <c r="AE78" s="106">
        <f t="shared" si="45"/>
        <v>42657</v>
      </c>
      <c r="AF78" s="107">
        <v>0.33333333333333331</v>
      </c>
      <c r="AG78" s="107">
        <v>0.5</v>
      </c>
      <c r="AH78" s="107">
        <v>0.58333333333333337</v>
      </c>
      <c r="AI78" s="107">
        <v>0.75</v>
      </c>
      <c r="AJ78" s="107">
        <f t="shared" si="50"/>
        <v>0.33333333333333331</v>
      </c>
      <c r="AK78" s="107" t="str">
        <f t="shared" si="38"/>
        <v/>
      </c>
      <c r="AL78" s="107"/>
      <c r="AM78" s="107"/>
      <c r="AN78" s="108"/>
      <c r="AO78" s="108"/>
      <c r="AP78" s="184" t="str">
        <f t="shared" si="39"/>
        <v/>
      </c>
    </row>
    <row r="79" spans="1:42" x14ac:dyDescent="0.25">
      <c r="B79" s="105">
        <f t="shared" si="40"/>
        <v>42658</v>
      </c>
      <c r="C79" s="106">
        <f t="shared" si="41"/>
        <v>42658</v>
      </c>
      <c r="D79" s="107">
        <v>0.33333333333333331</v>
      </c>
      <c r="E79" s="107">
        <v>0.5</v>
      </c>
      <c r="F79" s="107">
        <v>0.58333333333333337</v>
      </c>
      <c r="G79" s="107">
        <v>0.70833333333333337</v>
      </c>
      <c r="H79" s="107">
        <f t="shared" ref="H79" si="51">SUM(E79-D79)+(G79-F79)</f>
        <v>0.29166666666666669</v>
      </c>
      <c r="I79" s="107" t="str">
        <f t="shared" si="33"/>
        <v/>
      </c>
      <c r="J79" s="107"/>
      <c r="K79" s="107"/>
      <c r="L79" s="168"/>
      <c r="M79" s="108"/>
      <c r="N79" s="184">
        <f t="shared" si="34"/>
        <v>0</v>
      </c>
      <c r="O79" s="47"/>
      <c r="P79" s="105">
        <f t="shared" si="42"/>
        <v>42658</v>
      </c>
      <c r="Q79" s="106">
        <f t="shared" si="43"/>
        <v>42658</v>
      </c>
      <c r="R79" s="107">
        <v>0.33333333333333331</v>
      </c>
      <c r="S79" s="107">
        <v>0.5</v>
      </c>
      <c r="T79" s="107">
        <v>0.58333333333333337</v>
      </c>
      <c r="U79" s="107">
        <v>0.70833333333333337</v>
      </c>
      <c r="V79" s="107">
        <f t="shared" si="49"/>
        <v>0.29166666666666669</v>
      </c>
      <c r="W79" s="107" t="str">
        <f t="shared" si="35"/>
        <v/>
      </c>
      <c r="X79" s="107"/>
      <c r="Y79" s="107"/>
      <c r="Z79" s="108"/>
      <c r="AA79" s="108"/>
      <c r="AB79" s="184">
        <f t="shared" si="36"/>
        <v>0</v>
      </c>
      <c r="AD79" s="105">
        <f t="shared" si="44"/>
        <v>42658</v>
      </c>
      <c r="AE79" s="106">
        <f t="shared" si="45"/>
        <v>42658</v>
      </c>
      <c r="AF79" s="107">
        <v>0.33333333333333331</v>
      </c>
      <c r="AG79" s="107">
        <v>0.5</v>
      </c>
      <c r="AH79" s="107">
        <v>0.58333333333333337</v>
      </c>
      <c r="AI79" s="107">
        <v>0.70833333333333337</v>
      </c>
      <c r="AJ79" s="107">
        <f t="shared" si="50"/>
        <v>0.29166666666666669</v>
      </c>
      <c r="AK79" s="107" t="str">
        <f t="shared" si="38"/>
        <v/>
      </c>
      <c r="AL79" s="107"/>
      <c r="AM79" s="107"/>
      <c r="AN79" s="108"/>
      <c r="AO79" s="108"/>
      <c r="AP79" s="184">
        <f t="shared" si="39"/>
        <v>0</v>
      </c>
    </row>
    <row r="80" spans="1:42" x14ac:dyDescent="0.25">
      <c r="B80" s="105">
        <f t="shared" si="40"/>
        <v>42659</v>
      </c>
      <c r="C80" s="106">
        <f t="shared" si="41"/>
        <v>42659</v>
      </c>
      <c r="D80" s="107"/>
      <c r="E80" s="107"/>
      <c r="F80" s="107"/>
      <c r="G80" s="107"/>
      <c r="H80" s="107"/>
      <c r="I80" s="107" t="str">
        <f t="shared" si="33"/>
        <v/>
      </c>
      <c r="J80" s="107"/>
      <c r="K80" s="107"/>
      <c r="L80" s="168"/>
      <c r="M80" s="108"/>
      <c r="N80" s="184" t="str">
        <f t="shared" si="34"/>
        <v/>
      </c>
      <c r="O80" s="47"/>
      <c r="P80" s="105">
        <f t="shared" si="42"/>
        <v>42659</v>
      </c>
      <c r="Q80" s="106">
        <f t="shared" si="43"/>
        <v>42659</v>
      </c>
      <c r="R80" s="107"/>
      <c r="S80" s="107"/>
      <c r="T80" s="107"/>
      <c r="U80" s="107"/>
      <c r="V80" s="107"/>
      <c r="W80" s="107" t="str">
        <f t="shared" si="35"/>
        <v/>
      </c>
      <c r="X80" s="107"/>
      <c r="Y80" s="107"/>
      <c r="Z80" s="108"/>
      <c r="AA80" s="108"/>
      <c r="AB80" s="184" t="str">
        <f t="shared" si="36"/>
        <v/>
      </c>
      <c r="AD80" s="105">
        <f t="shared" si="44"/>
        <v>42659</v>
      </c>
      <c r="AE80" s="106">
        <f t="shared" si="45"/>
        <v>42659</v>
      </c>
      <c r="AF80" s="107"/>
      <c r="AG80" s="107"/>
      <c r="AH80" s="107"/>
      <c r="AI80" s="107"/>
      <c r="AJ80" s="107"/>
      <c r="AK80" s="107" t="str">
        <f t="shared" si="38"/>
        <v/>
      </c>
      <c r="AL80" s="107"/>
      <c r="AM80" s="107"/>
      <c r="AN80" s="108"/>
      <c r="AO80" s="108"/>
      <c r="AP80" s="184" t="str">
        <f t="shared" si="39"/>
        <v/>
      </c>
    </row>
    <row r="81" spans="1:42" x14ac:dyDescent="0.25">
      <c r="B81" s="105">
        <f t="shared" si="40"/>
        <v>42660</v>
      </c>
      <c r="C81" s="106">
        <f t="shared" si="41"/>
        <v>42660</v>
      </c>
      <c r="D81" s="107"/>
      <c r="E81" s="107"/>
      <c r="F81" s="107"/>
      <c r="G81" s="107"/>
      <c r="H81" s="107"/>
      <c r="I81" s="107" t="str">
        <f t="shared" si="33"/>
        <v/>
      </c>
      <c r="J81" s="107"/>
      <c r="K81" s="107"/>
      <c r="L81" s="168"/>
      <c r="M81" s="108"/>
      <c r="N81" s="184" t="str">
        <f t="shared" si="34"/>
        <v/>
      </c>
      <c r="O81" s="47"/>
      <c r="P81" s="105">
        <f t="shared" si="42"/>
        <v>42660</v>
      </c>
      <c r="Q81" s="106">
        <f t="shared" si="43"/>
        <v>42660</v>
      </c>
      <c r="R81" s="107"/>
      <c r="S81" s="107"/>
      <c r="T81" s="107"/>
      <c r="U81" s="107"/>
      <c r="V81" s="107"/>
      <c r="W81" s="107" t="str">
        <f t="shared" si="35"/>
        <v/>
      </c>
      <c r="X81" s="107"/>
      <c r="Y81" s="107"/>
      <c r="Z81" s="108"/>
      <c r="AA81" s="108"/>
      <c r="AB81" s="184" t="str">
        <f t="shared" si="36"/>
        <v/>
      </c>
      <c r="AD81" s="105">
        <f t="shared" si="44"/>
        <v>42660</v>
      </c>
      <c r="AE81" s="106">
        <f t="shared" si="45"/>
        <v>42660</v>
      </c>
      <c r="AF81" s="107"/>
      <c r="AG81" s="107"/>
      <c r="AH81" s="107"/>
      <c r="AI81" s="107"/>
      <c r="AJ81" s="107"/>
      <c r="AK81" s="107" t="str">
        <f t="shared" si="38"/>
        <v/>
      </c>
      <c r="AL81" s="107"/>
      <c r="AM81" s="107"/>
      <c r="AN81" s="108"/>
      <c r="AO81" s="108"/>
      <c r="AP81" s="184" t="str">
        <f t="shared" si="39"/>
        <v/>
      </c>
    </row>
    <row r="82" spans="1:42" x14ac:dyDescent="0.25">
      <c r="B82" s="105">
        <f t="shared" si="40"/>
        <v>42661</v>
      </c>
      <c r="C82" s="106">
        <f t="shared" ref="C82:C91" si="52">SUM(C81+1)</f>
        <v>42661</v>
      </c>
      <c r="D82" s="107">
        <v>0.33333333333333331</v>
      </c>
      <c r="E82" s="107">
        <v>0.5</v>
      </c>
      <c r="F82" s="107">
        <v>0.58333333333333337</v>
      </c>
      <c r="G82" s="107">
        <v>0.75</v>
      </c>
      <c r="H82" s="107">
        <f t="shared" ref="H82:H86" si="53">SUM(E82-D82)+(G82-F82)</f>
        <v>0.33333333333333331</v>
      </c>
      <c r="I82" s="107" t="str">
        <f t="shared" si="33"/>
        <v/>
      </c>
      <c r="J82" s="107"/>
      <c r="K82" s="107"/>
      <c r="L82" s="108"/>
      <c r="M82" s="108"/>
      <c r="N82" s="184" t="str">
        <f t="shared" si="34"/>
        <v/>
      </c>
      <c r="O82" s="47"/>
      <c r="P82" s="105">
        <f t="shared" si="42"/>
        <v>42661</v>
      </c>
      <c r="Q82" s="106">
        <f t="shared" ref="Q82:Q91" si="54">SUM(Q81+1)</f>
        <v>42661</v>
      </c>
      <c r="R82" s="107">
        <v>0.33333333333333331</v>
      </c>
      <c r="S82" s="107">
        <v>0.5</v>
      </c>
      <c r="T82" s="107">
        <v>0.58333333333333337</v>
      </c>
      <c r="U82" s="107">
        <v>0.75</v>
      </c>
      <c r="V82" s="107">
        <f t="shared" ref="V82:V86" si="55">SUM(S82-R82)+(U82-T82)</f>
        <v>0.33333333333333331</v>
      </c>
      <c r="W82" s="107" t="str">
        <f t="shared" si="35"/>
        <v/>
      </c>
      <c r="X82" s="107"/>
      <c r="Y82" s="107"/>
      <c r="Z82" s="108"/>
      <c r="AA82" s="108"/>
      <c r="AB82" s="184" t="str">
        <f t="shared" si="36"/>
        <v/>
      </c>
      <c r="AD82" s="105">
        <f t="shared" si="44"/>
        <v>42661</v>
      </c>
      <c r="AE82" s="106">
        <f t="shared" ref="AE82:AE91" si="56">SUM(AE81+1)</f>
        <v>42661</v>
      </c>
      <c r="AF82" s="107">
        <v>0.33333333333333331</v>
      </c>
      <c r="AG82" s="107">
        <v>0.5</v>
      </c>
      <c r="AH82" s="107">
        <v>0.58333333333333337</v>
      </c>
      <c r="AI82" s="107">
        <v>0.75</v>
      </c>
      <c r="AJ82" s="107">
        <f t="shared" ref="AJ82:AJ86" si="57">SUM(AG82-AF82)+(AI82-AH82)</f>
        <v>0.33333333333333331</v>
      </c>
      <c r="AK82" s="107" t="str">
        <f t="shared" si="38"/>
        <v/>
      </c>
      <c r="AL82" s="107"/>
      <c r="AM82" s="107"/>
      <c r="AN82" s="108"/>
      <c r="AO82" s="108"/>
      <c r="AP82" s="184" t="str">
        <f t="shared" si="39"/>
        <v/>
      </c>
    </row>
    <row r="83" spans="1:42" x14ac:dyDescent="0.25">
      <c r="B83" s="105">
        <f t="shared" si="40"/>
        <v>42662</v>
      </c>
      <c r="C83" s="106">
        <f t="shared" si="52"/>
        <v>42662</v>
      </c>
      <c r="D83" s="107">
        <v>0.33333333333333331</v>
      </c>
      <c r="E83" s="107">
        <v>0.5</v>
      </c>
      <c r="F83" s="107">
        <v>0.58333333333333337</v>
      </c>
      <c r="G83" s="107">
        <v>0.75</v>
      </c>
      <c r="H83" s="107">
        <f t="shared" si="53"/>
        <v>0.33333333333333331</v>
      </c>
      <c r="I83" s="107" t="str">
        <f t="shared" si="33"/>
        <v/>
      </c>
      <c r="J83" s="107"/>
      <c r="K83" s="107"/>
      <c r="L83" s="108"/>
      <c r="M83" s="108"/>
      <c r="N83" s="184" t="str">
        <f t="shared" si="34"/>
        <v/>
      </c>
      <c r="O83" s="47"/>
      <c r="P83" s="105">
        <f t="shared" si="42"/>
        <v>42662</v>
      </c>
      <c r="Q83" s="106">
        <f t="shared" si="54"/>
        <v>42662</v>
      </c>
      <c r="R83" s="107">
        <v>0.33333333333333331</v>
      </c>
      <c r="S83" s="107">
        <v>0.5</v>
      </c>
      <c r="T83" s="107">
        <v>0.58333333333333337</v>
      </c>
      <c r="U83" s="107">
        <v>0.75</v>
      </c>
      <c r="V83" s="107">
        <f t="shared" si="55"/>
        <v>0.33333333333333331</v>
      </c>
      <c r="W83" s="107" t="str">
        <f t="shared" si="35"/>
        <v/>
      </c>
      <c r="X83" s="107"/>
      <c r="Y83" s="107"/>
      <c r="Z83" s="108"/>
      <c r="AA83" s="108"/>
      <c r="AB83" s="184" t="str">
        <f t="shared" si="36"/>
        <v/>
      </c>
      <c r="AD83" s="105">
        <f t="shared" si="44"/>
        <v>42662</v>
      </c>
      <c r="AE83" s="106">
        <f t="shared" si="56"/>
        <v>42662</v>
      </c>
      <c r="AF83" s="107">
        <v>0.33333333333333331</v>
      </c>
      <c r="AG83" s="107">
        <v>0.5</v>
      </c>
      <c r="AH83" s="107">
        <v>0.58333333333333337</v>
      </c>
      <c r="AI83" s="107">
        <v>0.75</v>
      </c>
      <c r="AJ83" s="107">
        <f t="shared" si="57"/>
        <v>0.33333333333333331</v>
      </c>
      <c r="AK83" s="107" t="str">
        <f t="shared" si="38"/>
        <v/>
      </c>
      <c r="AL83" s="107"/>
      <c r="AM83" s="107"/>
      <c r="AN83" s="108"/>
      <c r="AO83" s="108"/>
      <c r="AP83" s="184" t="str">
        <f t="shared" si="39"/>
        <v/>
      </c>
    </row>
    <row r="84" spans="1:42" x14ac:dyDescent="0.25">
      <c r="B84" s="105">
        <f t="shared" si="40"/>
        <v>42663</v>
      </c>
      <c r="C84" s="106">
        <f t="shared" si="52"/>
        <v>42663</v>
      </c>
      <c r="D84" s="107">
        <v>0.33333333333333331</v>
      </c>
      <c r="E84" s="107">
        <v>0.5</v>
      </c>
      <c r="F84" s="107">
        <v>0.58333333333333337</v>
      </c>
      <c r="G84" s="107">
        <v>0.75</v>
      </c>
      <c r="H84" s="107">
        <f t="shared" si="53"/>
        <v>0.33333333333333331</v>
      </c>
      <c r="I84" s="107" t="str">
        <f t="shared" si="33"/>
        <v/>
      </c>
      <c r="J84" s="107"/>
      <c r="K84" s="107"/>
      <c r="L84" s="108"/>
      <c r="M84" s="108"/>
      <c r="N84" s="184" t="str">
        <f t="shared" si="34"/>
        <v/>
      </c>
      <c r="O84" s="47"/>
      <c r="P84" s="105">
        <f t="shared" si="42"/>
        <v>42663</v>
      </c>
      <c r="Q84" s="106">
        <f t="shared" si="54"/>
        <v>42663</v>
      </c>
      <c r="R84" s="107">
        <v>0.33333333333333331</v>
      </c>
      <c r="S84" s="107">
        <v>0.5</v>
      </c>
      <c r="T84" s="107">
        <v>0.58333333333333337</v>
      </c>
      <c r="U84" s="107">
        <v>0.75</v>
      </c>
      <c r="V84" s="107">
        <f t="shared" si="55"/>
        <v>0.33333333333333331</v>
      </c>
      <c r="W84" s="107" t="str">
        <f t="shared" si="35"/>
        <v/>
      </c>
      <c r="X84" s="107"/>
      <c r="Y84" s="107"/>
      <c r="Z84" s="108"/>
      <c r="AA84" s="108"/>
      <c r="AB84" s="184" t="str">
        <f t="shared" si="36"/>
        <v/>
      </c>
      <c r="AD84" s="105">
        <f t="shared" si="44"/>
        <v>42663</v>
      </c>
      <c r="AE84" s="106">
        <f t="shared" si="56"/>
        <v>42663</v>
      </c>
      <c r="AF84" s="107">
        <v>0.33333333333333331</v>
      </c>
      <c r="AG84" s="107">
        <v>0.5</v>
      </c>
      <c r="AH84" s="107">
        <v>0.58333333333333337</v>
      </c>
      <c r="AI84" s="107">
        <v>0.75</v>
      </c>
      <c r="AJ84" s="107">
        <f t="shared" si="57"/>
        <v>0.33333333333333331</v>
      </c>
      <c r="AK84" s="107" t="str">
        <f t="shared" si="38"/>
        <v/>
      </c>
      <c r="AL84" s="107"/>
      <c r="AM84" s="107"/>
      <c r="AN84" s="108"/>
      <c r="AO84" s="108"/>
      <c r="AP84" s="184" t="str">
        <f t="shared" si="39"/>
        <v/>
      </c>
    </row>
    <row r="85" spans="1:42" x14ac:dyDescent="0.25">
      <c r="B85" s="105">
        <f t="shared" si="40"/>
        <v>42664</v>
      </c>
      <c r="C85" s="106">
        <f t="shared" si="52"/>
        <v>42664</v>
      </c>
      <c r="D85" s="107">
        <v>0.33333333333333331</v>
      </c>
      <c r="E85" s="107">
        <v>0.5</v>
      </c>
      <c r="F85" s="107">
        <v>0.58333333333333337</v>
      </c>
      <c r="G85" s="107">
        <v>0.75</v>
      </c>
      <c r="H85" s="107">
        <f t="shared" si="53"/>
        <v>0.33333333333333331</v>
      </c>
      <c r="I85" s="107" t="str">
        <f t="shared" si="33"/>
        <v/>
      </c>
      <c r="J85" s="107"/>
      <c r="K85" s="107"/>
      <c r="L85" s="108"/>
      <c r="M85" s="108"/>
      <c r="N85" s="184" t="str">
        <f t="shared" si="34"/>
        <v/>
      </c>
      <c r="O85" s="47"/>
      <c r="P85" s="105">
        <f t="shared" si="42"/>
        <v>42664</v>
      </c>
      <c r="Q85" s="106">
        <f t="shared" si="54"/>
        <v>42664</v>
      </c>
      <c r="R85" s="107">
        <v>0.33333333333333331</v>
      </c>
      <c r="S85" s="107">
        <v>0.5</v>
      </c>
      <c r="T85" s="107">
        <v>0.58333333333333337</v>
      </c>
      <c r="U85" s="107">
        <v>0.75</v>
      </c>
      <c r="V85" s="107">
        <f t="shared" si="55"/>
        <v>0.33333333333333331</v>
      </c>
      <c r="W85" s="107" t="str">
        <f t="shared" si="35"/>
        <v/>
      </c>
      <c r="X85" s="167"/>
      <c r="Y85" s="107"/>
      <c r="Z85" s="108"/>
      <c r="AA85" s="108"/>
      <c r="AB85" s="184" t="str">
        <f t="shared" si="36"/>
        <v/>
      </c>
      <c r="AD85" s="105">
        <f t="shared" si="44"/>
        <v>42664</v>
      </c>
      <c r="AE85" s="106">
        <f t="shared" si="56"/>
        <v>42664</v>
      </c>
      <c r="AF85" s="107">
        <v>0.33333333333333331</v>
      </c>
      <c r="AG85" s="107">
        <v>0.5</v>
      </c>
      <c r="AH85" s="107">
        <v>0.58333333333333337</v>
      </c>
      <c r="AI85" s="107">
        <v>0.75</v>
      </c>
      <c r="AJ85" s="107">
        <f t="shared" si="57"/>
        <v>0.33333333333333331</v>
      </c>
      <c r="AK85" s="107" t="str">
        <f t="shared" si="38"/>
        <v/>
      </c>
      <c r="AL85" s="107"/>
      <c r="AM85" s="107"/>
      <c r="AN85" s="108"/>
      <c r="AO85" s="108"/>
      <c r="AP85" s="184" t="str">
        <f t="shared" si="39"/>
        <v/>
      </c>
    </row>
    <row r="86" spans="1:42" x14ac:dyDescent="0.25">
      <c r="B86" s="105">
        <f t="shared" si="40"/>
        <v>42665</v>
      </c>
      <c r="C86" s="106">
        <f t="shared" si="52"/>
        <v>42665</v>
      </c>
      <c r="D86" s="107">
        <v>0.33333333333333331</v>
      </c>
      <c r="E86" s="107">
        <v>0.5</v>
      </c>
      <c r="F86" s="107">
        <v>0.58333333333333337</v>
      </c>
      <c r="G86" s="107">
        <v>0.70833333333333337</v>
      </c>
      <c r="H86" s="107">
        <f t="shared" si="53"/>
        <v>0.29166666666666669</v>
      </c>
      <c r="I86" s="107" t="str">
        <f t="shared" si="33"/>
        <v/>
      </c>
      <c r="J86" s="107"/>
      <c r="K86" s="107"/>
      <c r="L86" s="108"/>
      <c r="M86" s="108"/>
      <c r="N86" s="184">
        <f t="shared" si="34"/>
        <v>0</v>
      </c>
      <c r="O86" s="47"/>
      <c r="P86" s="105">
        <f t="shared" si="42"/>
        <v>42665</v>
      </c>
      <c r="Q86" s="106">
        <f t="shared" si="54"/>
        <v>42665</v>
      </c>
      <c r="R86" s="107">
        <v>0.33333333333333331</v>
      </c>
      <c r="S86" s="107">
        <v>0.5</v>
      </c>
      <c r="T86" s="107">
        <v>0.58333333333333337</v>
      </c>
      <c r="U86" s="107">
        <v>0.70833333333333337</v>
      </c>
      <c r="V86" s="107">
        <f t="shared" si="55"/>
        <v>0.29166666666666669</v>
      </c>
      <c r="W86" s="107" t="str">
        <f t="shared" si="35"/>
        <v/>
      </c>
      <c r="X86" s="107"/>
      <c r="Y86" s="107"/>
      <c r="Z86" s="108"/>
      <c r="AA86" s="108"/>
      <c r="AB86" s="184">
        <f t="shared" si="36"/>
        <v>0</v>
      </c>
      <c r="AD86" s="105">
        <f t="shared" si="44"/>
        <v>42665</v>
      </c>
      <c r="AE86" s="106">
        <f t="shared" si="56"/>
        <v>42665</v>
      </c>
      <c r="AF86" s="107">
        <v>0.33333333333333331</v>
      </c>
      <c r="AG86" s="107">
        <v>0.5</v>
      </c>
      <c r="AH86" s="107">
        <v>0.58333333333333337</v>
      </c>
      <c r="AI86" s="107">
        <v>0.70833333333333337</v>
      </c>
      <c r="AJ86" s="107">
        <f t="shared" si="57"/>
        <v>0.29166666666666669</v>
      </c>
      <c r="AK86" s="107" t="str">
        <f t="shared" si="38"/>
        <v/>
      </c>
      <c r="AL86" s="107"/>
      <c r="AM86" s="107"/>
      <c r="AN86" s="108"/>
      <c r="AO86" s="108"/>
      <c r="AP86" s="184">
        <f t="shared" si="39"/>
        <v>0</v>
      </c>
    </row>
    <row r="87" spans="1:42" x14ac:dyDescent="0.25">
      <c r="B87" s="105">
        <f t="shared" si="40"/>
        <v>42666</v>
      </c>
      <c r="C87" s="106">
        <f t="shared" si="52"/>
        <v>42666</v>
      </c>
      <c r="D87" s="107"/>
      <c r="E87" s="107"/>
      <c r="F87" s="107"/>
      <c r="G87" s="107"/>
      <c r="H87" s="107"/>
      <c r="I87" s="107" t="str">
        <f t="shared" si="33"/>
        <v/>
      </c>
      <c r="J87" s="107"/>
      <c r="K87" s="107"/>
      <c r="L87" s="108"/>
      <c r="M87" s="108"/>
      <c r="N87" s="184" t="str">
        <f t="shared" si="34"/>
        <v/>
      </c>
      <c r="O87" s="47"/>
      <c r="P87" s="105">
        <f t="shared" si="42"/>
        <v>42666</v>
      </c>
      <c r="Q87" s="106">
        <f t="shared" si="54"/>
        <v>42666</v>
      </c>
      <c r="R87" s="107"/>
      <c r="S87" s="107"/>
      <c r="T87" s="107"/>
      <c r="U87" s="107"/>
      <c r="V87" s="107"/>
      <c r="W87" s="107" t="str">
        <f t="shared" si="35"/>
        <v/>
      </c>
      <c r="X87" s="107"/>
      <c r="Y87" s="107"/>
      <c r="Z87" s="108"/>
      <c r="AA87" s="108"/>
      <c r="AB87" s="184" t="str">
        <f t="shared" si="36"/>
        <v/>
      </c>
      <c r="AD87" s="105">
        <f t="shared" si="44"/>
        <v>42666</v>
      </c>
      <c r="AE87" s="106">
        <f t="shared" si="56"/>
        <v>42666</v>
      </c>
      <c r="AF87" s="107"/>
      <c r="AG87" s="107"/>
      <c r="AH87" s="107"/>
      <c r="AI87" s="107"/>
      <c r="AJ87" s="107"/>
      <c r="AK87" s="107" t="str">
        <f t="shared" si="38"/>
        <v/>
      </c>
      <c r="AL87" s="107"/>
      <c r="AM87" s="107"/>
      <c r="AN87" s="108"/>
      <c r="AO87" s="108"/>
      <c r="AP87" s="184" t="str">
        <f t="shared" si="39"/>
        <v/>
      </c>
    </row>
    <row r="88" spans="1:42" x14ac:dyDescent="0.25">
      <c r="B88" s="105">
        <f t="shared" si="40"/>
        <v>42667</v>
      </c>
      <c r="C88" s="106">
        <f t="shared" si="52"/>
        <v>42667</v>
      </c>
      <c r="D88" s="107"/>
      <c r="E88" s="107"/>
      <c r="F88" s="107"/>
      <c r="G88" s="107"/>
      <c r="H88" s="107"/>
      <c r="I88" s="107" t="str">
        <f t="shared" si="33"/>
        <v/>
      </c>
      <c r="J88" s="107"/>
      <c r="K88" s="107"/>
      <c r="L88" s="108"/>
      <c r="M88" s="108"/>
      <c r="N88" s="184" t="str">
        <f t="shared" si="34"/>
        <v/>
      </c>
      <c r="O88" s="47"/>
      <c r="P88" s="105">
        <f t="shared" si="42"/>
        <v>42667</v>
      </c>
      <c r="Q88" s="106">
        <f t="shared" si="54"/>
        <v>42667</v>
      </c>
      <c r="R88" s="107"/>
      <c r="S88" s="107"/>
      <c r="T88" s="107"/>
      <c r="U88" s="107"/>
      <c r="V88" s="107"/>
      <c r="W88" s="107" t="str">
        <f t="shared" si="35"/>
        <v/>
      </c>
      <c r="X88" s="107"/>
      <c r="Y88" s="107"/>
      <c r="Z88" s="108"/>
      <c r="AA88" s="108"/>
      <c r="AB88" s="184" t="str">
        <f t="shared" si="36"/>
        <v/>
      </c>
      <c r="AD88" s="105">
        <f t="shared" si="44"/>
        <v>42667</v>
      </c>
      <c r="AE88" s="106">
        <f t="shared" si="56"/>
        <v>42667</v>
      </c>
      <c r="AF88" s="107"/>
      <c r="AG88" s="107"/>
      <c r="AH88" s="107"/>
      <c r="AI88" s="107"/>
      <c r="AJ88" s="107"/>
      <c r="AK88" s="107" t="str">
        <f t="shared" si="38"/>
        <v/>
      </c>
      <c r="AL88" s="107"/>
      <c r="AM88" s="107"/>
      <c r="AN88" s="108"/>
      <c r="AO88" s="108"/>
      <c r="AP88" s="184" t="str">
        <f t="shared" si="39"/>
        <v/>
      </c>
    </row>
    <row r="89" spans="1:42" x14ac:dyDescent="0.25">
      <c r="B89" s="105">
        <f t="shared" si="40"/>
        <v>42668</v>
      </c>
      <c r="C89" s="106">
        <f t="shared" si="52"/>
        <v>42668</v>
      </c>
      <c r="D89" s="107">
        <v>0.33333333333333331</v>
      </c>
      <c r="E89" s="107">
        <v>0.5</v>
      </c>
      <c r="F89" s="107">
        <v>0.58333333333333337</v>
      </c>
      <c r="G89" s="107">
        <v>0.75</v>
      </c>
      <c r="H89" s="107">
        <f t="shared" ref="H89:H93" si="58">SUM(E89-D89)+(G89-F89)</f>
        <v>0.33333333333333331</v>
      </c>
      <c r="I89" s="107" t="str">
        <f t="shared" si="33"/>
        <v/>
      </c>
      <c r="J89" s="107"/>
      <c r="K89" s="107"/>
      <c r="L89" s="108"/>
      <c r="M89" s="108"/>
      <c r="N89" s="184" t="str">
        <f t="shared" si="34"/>
        <v/>
      </c>
      <c r="O89" s="47"/>
      <c r="P89" s="105">
        <f t="shared" si="42"/>
        <v>42668</v>
      </c>
      <c r="Q89" s="106">
        <f t="shared" si="54"/>
        <v>42668</v>
      </c>
      <c r="R89" s="107">
        <v>0.33333333333333331</v>
      </c>
      <c r="S89" s="107">
        <v>0.5</v>
      </c>
      <c r="T89" s="107">
        <v>0.58333333333333337</v>
      </c>
      <c r="U89" s="107">
        <v>0.75</v>
      </c>
      <c r="V89" s="107">
        <f t="shared" ref="V89:V93" si="59">SUM(S89-R89)+(U89-T89)</f>
        <v>0.33333333333333331</v>
      </c>
      <c r="W89" s="107" t="str">
        <f t="shared" si="35"/>
        <v/>
      </c>
      <c r="X89" s="107"/>
      <c r="Y89" s="107"/>
      <c r="Z89" s="108"/>
      <c r="AA89" s="108"/>
      <c r="AB89" s="184" t="str">
        <f t="shared" si="36"/>
        <v/>
      </c>
      <c r="AD89" s="105">
        <f t="shared" si="44"/>
        <v>42668</v>
      </c>
      <c r="AE89" s="106">
        <f t="shared" si="56"/>
        <v>42668</v>
      </c>
      <c r="AF89" s="107">
        <v>0.33333333333333331</v>
      </c>
      <c r="AG89" s="107">
        <v>0.5</v>
      </c>
      <c r="AH89" s="107">
        <v>0.58333333333333337</v>
      </c>
      <c r="AI89" s="107">
        <v>0.75</v>
      </c>
      <c r="AJ89" s="107">
        <f t="shared" ref="AJ89:AJ94" si="60">SUM(AG89-AF89)+(AI89-AH89)</f>
        <v>0.33333333333333331</v>
      </c>
      <c r="AK89" s="107" t="str">
        <f t="shared" si="38"/>
        <v/>
      </c>
      <c r="AL89" s="107"/>
      <c r="AM89" s="107"/>
      <c r="AN89" s="108"/>
      <c r="AO89" s="108"/>
      <c r="AP89" s="184" t="str">
        <f t="shared" si="39"/>
        <v/>
      </c>
    </row>
    <row r="90" spans="1:42" x14ac:dyDescent="0.25">
      <c r="B90" s="105">
        <f t="shared" si="40"/>
        <v>42669</v>
      </c>
      <c r="C90" s="106">
        <f t="shared" si="52"/>
        <v>42669</v>
      </c>
      <c r="D90" s="107">
        <v>0.33333333333333331</v>
      </c>
      <c r="E90" s="107">
        <v>0.5</v>
      </c>
      <c r="F90" s="107">
        <v>0.58333333333333337</v>
      </c>
      <c r="G90" s="107">
        <v>0.75</v>
      </c>
      <c r="H90" s="107">
        <f t="shared" si="58"/>
        <v>0.33333333333333331</v>
      </c>
      <c r="I90" s="107" t="str">
        <f t="shared" si="33"/>
        <v/>
      </c>
      <c r="J90" s="107"/>
      <c r="K90" s="107"/>
      <c r="L90" s="108"/>
      <c r="M90" s="108"/>
      <c r="N90" s="184" t="str">
        <f t="shared" si="34"/>
        <v/>
      </c>
      <c r="O90" s="47"/>
      <c r="P90" s="105">
        <f t="shared" si="42"/>
        <v>42669</v>
      </c>
      <c r="Q90" s="106">
        <f t="shared" si="54"/>
        <v>42669</v>
      </c>
      <c r="R90" s="107">
        <v>0.33333333333333331</v>
      </c>
      <c r="S90" s="107">
        <v>0.5</v>
      </c>
      <c r="T90" s="107">
        <v>0.58333333333333337</v>
      </c>
      <c r="U90" s="107">
        <v>0.75</v>
      </c>
      <c r="V90" s="107">
        <f t="shared" si="59"/>
        <v>0.33333333333333331</v>
      </c>
      <c r="W90" s="107" t="str">
        <f t="shared" si="35"/>
        <v/>
      </c>
      <c r="X90" s="107"/>
      <c r="Y90" s="107"/>
      <c r="Z90" s="108"/>
      <c r="AA90" s="108"/>
      <c r="AB90" s="184" t="str">
        <f t="shared" si="36"/>
        <v/>
      </c>
      <c r="AD90" s="105">
        <f t="shared" si="44"/>
        <v>42669</v>
      </c>
      <c r="AE90" s="106">
        <f t="shared" si="56"/>
        <v>42669</v>
      </c>
      <c r="AF90" s="107">
        <v>0.33333333333333331</v>
      </c>
      <c r="AG90" s="107">
        <v>0.5</v>
      </c>
      <c r="AH90" s="107">
        <v>0.58333333333333337</v>
      </c>
      <c r="AI90" s="107">
        <v>0.75</v>
      </c>
      <c r="AJ90" s="107">
        <f t="shared" si="60"/>
        <v>0.33333333333333331</v>
      </c>
      <c r="AK90" s="107" t="str">
        <f t="shared" si="38"/>
        <v/>
      </c>
      <c r="AL90" s="107"/>
      <c r="AM90" s="107"/>
      <c r="AN90" s="108"/>
      <c r="AO90" s="108"/>
      <c r="AP90" s="184" t="str">
        <f t="shared" si="39"/>
        <v/>
      </c>
    </row>
    <row r="91" spans="1:42" x14ac:dyDescent="0.25">
      <c r="B91" s="105">
        <f t="shared" si="40"/>
        <v>42670</v>
      </c>
      <c r="C91" s="106">
        <f t="shared" si="52"/>
        <v>42670</v>
      </c>
      <c r="D91" s="107">
        <v>0.33333333333333331</v>
      </c>
      <c r="E91" s="107">
        <v>0.5</v>
      </c>
      <c r="F91" s="107">
        <v>0.58333333333333337</v>
      </c>
      <c r="G91" s="107">
        <v>0.75</v>
      </c>
      <c r="H91" s="107">
        <f t="shared" si="58"/>
        <v>0.33333333333333331</v>
      </c>
      <c r="I91" s="107" t="str">
        <f t="shared" si="33"/>
        <v/>
      </c>
      <c r="J91" s="107"/>
      <c r="K91" s="107"/>
      <c r="L91" s="108"/>
      <c r="M91" s="108"/>
      <c r="N91" s="184" t="str">
        <f t="shared" si="34"/>
        <v/>
      </c>
      <c r="O91" s="47"/>
      <c r="P91" s="105">
        <f t="shared" si="42"/>
        <v>42670</v>
      </c>
      <c r="Q91" s="106">
        <f t="shared" si="54"/>
        <v>42670</v>
      </c>
      <c r="R91" s="107">
        <v>0.33333333333333331</v>
      </c>
      <c r="S91" s="107">
        <v>0.5</v>
      </c>
      <c r="T91" s="107">
        <v>0.58333333333333337</v>
      </c>
      <c r="U91" s="107">
        <v>0.75</v>
      </c>
      <c r="V91" s="107">
        <f t="shared" si="59"/>
        <v>0.33333333333333331</v>
      </c>
      <c r="W91" s="107" t="str">
        <f t="shared" si="35"/>
        <v/>
      </c>
      <c r="X91" s="107"/>
      <c r="Y91" s="107"/>
      <c r="Z91" s="108"/>
      <c r="AA91" s="108"/>
      <c r="AB91" s="184" t="str">
        <f t="shared" si="36"/>
        <v/>
      </c>
      <c r="AD91" s="105">
        <f t="shared" si="44"/>
        <v>42670</v>
      </c>
      <c r="AE91" s="106">
        <f t="shared" si="56"/>
        <v>42670</v>
      </c>
      <c r="AF91" s="107">
        <v>0.33333333333333331</v>
      </c>
      <c r="AG91" s="107">
        <v>0.5</v>
      </c>
      <c r="AH91" s="107">
        <v>0.58333333333333337</v>
      </c>
      <c r="AI91" s="107">
        <v>0.75</v>
      </c>
      <c r="AJ91" s="107">
        <f t="shared" si="60"/>
        <v>0.33333333333333331</v>
      </c>
      <c r="AK91" s="107" t="str">
        <f t="shared" si="38"/>
        <v/>
      </c>
      <c r="AL91" s="107"/>
      <c r="AM91" s="107"/>
      <c r="AN91" s="108"/>
      <c r="AO91" s="108"/>
      <c r="AP91" s="184" t="str">
        <f t="shared" si="39"/>
        <v/>
      </c>
    </row>
    <row r="92" spans="1:42" x14ac:dyDescent="0.25">
      <c r="B92" s="105">
        <f t="shared" si="40"/>
        <v>42671</v>
      </c>
      <c r="C92" s="106">
        <f>IF(C91="","",IF(MONTH(C91+1)=MONTH(C91),C91+1,""))</f>
        <v>42671</v>
      </c>
      <c r="D92" s="107">
        <v>0.33333333333333331</v>
      </c>
      <c r="E92" s="107">
        <v>0.5</v>
      </c>
      <c r="F92" s="107">
        <v>0.58333333333333337</v>
      </c>
      <c r="G92" s="107">
        <v>0.75</v>
      </c>
      <c r="H92" s="107">
        <f t="shared" si="58"/>
        <v>0.33333333333333331</v>
      </c>
      <c r="I92" s="107" t="str">
        <f t="shared" si="33"/>
        <v/>
      </c>
      <c r="J92" s="107"/>
      <c r="K92" s="107"/>
      <c r="L92" s="108"/>
      <c r="M92" s="108"/>
      <c r="N92" s="184" t="str">
        <f t="shared" si="34"/>
        <v/>
      </c>
      <c r="O92" s="47"/>
      <c r="P92" s="105">
        <f t="shared" si="42"/>
        <v>42671</v>
      </c>
      <c r="Q92" s="106">
        <f>IF(Q91="","",IF(MONTH(Q91+1)=MONTH(Q91),Q91+1,""))</f>
        <v>42671</v>
      </c>
      <c r="R92" s="107">
        <v>0.33333333333333331</v>
      </c>
      <c r="S92" s="107">
        <v>0.5</v>
      </c>
      <c r="T92" s="107">
        <v>0.58333333333333337</v>
      </c>
      <c r="U92" s="107">
        <v>0.75</v>
      </c>
      <c r="V92" s="107">
        <f t="shared" si="59"/>
        <v>0.33333333333333331</v>
      </c>
      <c r="W92" s="107" t="str">
        <f t="shared" si="35"/>
        <v/>
      </c>
      <c r="X92" s="107"/>
      <c r="Y92" s="107"/>
      <c r="Z92" s="108"/>
      <c r="AA92" s="108"/>
      <c r="AB92" s="184" t="str">
        <f t="shared" si="36"/>
        <v/>
      </c>
      <c r="AD92" s="105">
        <f t="shared" si="44"/>
        <v>42671</v>
      </c>
      <c r="AE92" s="106">
        <f>IF(AE91="","",IF(MONTH(AE91+1)=MONTH(AE91),AE91+1,""))</f>
        <v>42671</v>
      </c>
      <c r="AF92" s="107">
        <v>0.33333333333333331</v>
      </c>
      <c r="AG92" s="107">
        <v>0.5</v>
      </c>
      <c r="AH92" s="107">
        <v>0.58333333333333337</v>
      </c>
      <c r="AI92" s="107">
        <v>0.75</v>
      </c>
      <c r="AJ92" s="107">
        <f t="shared" si="60"/>
        <v>0.33333333333333331</v>
      </c>
      <c r="AK92" s="107" t="str">
        <f t="shared" si="38"/>
        <v/>
      </c>
      <c r="AL92" s="107"/>
      <c r="AM92" s="107"/>
      <c r="AN92" s="108"/>
      <c r="AO92" s="108"/>
      <c r="AP92" s="184" t="str">
        <f t="shared" si="39"/>
        <v/>
      </c>
    </row>
    <row r="93" spans="1:42" x14ac:dyDescent="0.25">
      <c r="B93" s="105">
        <f t="shared" si="40"/>
        <v>42672</v>
      </c>
      <c r="C93" s="106">
        <f t="shared" ref="C93:C94" si="61">IF(C92="","",IF(MONTH(C92+1)=MONTH(C92),C92+1,""))</f>
        <v>42672</v>
      </c>
      <c r="D93" s="107">
        <v>0.33333333333333331</v>
      </c>
      <c r="E93" s="107">
        <v>0.5</v>
      </c>
      <c r="F93" s="107">
        <v>0.58333333333333337</v>
      </c>
      <c r="G93" s="107">
        <v>0.70833333333333337</v>
      </c>
      <c r="H93" s="107">
        <f t="shared" si="58"/>
        <v>0.29166666666666669</v>
      </c>
      <c r="I93" s="107" t="str">
        <f t="shared" si="33"/>
        <v/>
      </c>
      <c r="J93" s="107"/>
      <c r="K93" s="107"/>
      <c r="L93" s="108"/>
      <c r="M93" s="108"/>
      <c r="N93" s="184">
        <f t="shared" si="34"/>
        <v>0</v>
      </c>
      <c r="O93" s="47"/>
      <c r="P93" s="105">
        <f t="shared" si="42"/>
        <v>42672</v>
      </c>
      <c r="Q93" s="106">
        <f t="shared" ref="Q93:Q94" si="62">IF(Q92="","",IF(MONTH(Q92+1)=MONTH(Q92),Q92+1,""))</f>
        <v>42672</v>
      </c>
      <c r="R93" s="107">
        <v>0.33333333333333331</v>
      </c>
      <c r="S93" s="107">
        <v>0.5</v>
      </c>
      <c r="T93" s="107">
        <v>0.58333333333333337</v>
      </c>
      <c r="U93" s="107">
        <v>0.70833333333333337</v>
      </c>
      <c r="V93" s="107">
        <f t="shared" si="59"/>
        <v>0.29166666666666669</v>
      </c>
      <c r="W93" s="107" t="str">
        <f t="shared" si="35"/>
        <v/>
      </c>
      <c r="X93" s="107"/>
      <c r="Y93" s="107"/>
      <c r="Z93" s="108"/>
      <c r="AA93" s="108"/>
      <c r="AB93" s="184">
        <f t="shared" si="36"/>
        <v>0</v>
      </c>
      <c r="AD93" s="105">
        <f t="shared" si="44"/>
        <v>42672</v>
      </c>
      <c r="AE93" s="106">
        <f t="shared" ref="AE93:AE94" si="63">IF(AE92="","",IF(MONTH(AE92+1)=MONTH(AE92),AE92+1,""))</f>
        <v>42672</v>
      </c>
      <c r="AF93" s="107">
        <v>0.33333333333333331</v>
      </c>
      <c r="AG93" s="107">
        <v>0.5</v>
      </c>
      <c r="AH93" s="107">
        <v>0.58333333333333337</v>
      </c>
      <c r="AI93" s="107">
        <v>0.70833333333333337</v>
      </c>
      <c r="AJ93" s="107">
        <f t="shared" si="60"/>
        <v>0.29166666666666669</v>
      </c>
      <c r="AK93" s="107" t="str">
        <f t="shared" si="38"/>
        <v/>
      </c>
      <c r="AL93" s="107"/>
      <c r="AM93" s="107"/>
      <c r="AN93" s="108"/>
      <c r="AO93" s="108"/>
      <c r="AP93" s="184">
        <f t="shared" si="39"/>
        <v>0</v>
      </c>
    </row>
    <row r="94" spans="1:42" x14ac:dyDescent="0.25">
      <c r="B94" s="105">
        <f t="shared" si="40"/>
        <v>42673</v>
      </c>
      <c r="C94" s="106">
        <f t="shared" si="61"/>
        <v>42673</v>
      </c>
      <c r="D94" s="107"/>
      <c r="E94" s="107"/>
      <c r="F94" s="107"/>
      <c r="G94" s="107"/>
      <c r="H94" s="107"/>
      <c r="I94" s="107" t="str">
        <f t="shared" si="33"/>
        <v/>
      </c>
      <c r="J94" s="107"/>
      <c r="K94" s="107"/>
      <c r="L94" s="108"/>
      <c r="M94" s="108"/>
      <c r="N94" s="184" t="str">
        <f t="shared" si="34"/>
        <v/>
      </c>
      <c r="O94" s="47"/>
      <c r="P94" s="105">
        <f t="shared" si="42"/>
        <v>42673</v>
      </c>
      <c r="Q94" s="106">
        <f t="shared" si="62"/>
        <v>42673</v>
      </c>
      <c r="R94" s="107"/>
      <c r="S94" s="107"/>
      <c r="T94" s="107"/>
      <c r="U94" s="107"/>
      <c r="V94" s="107">
        <f t="shared" ref="V94" si="64">SUM(S94-R94)+(U94-T94)</f>
        <v>0</v>
      </c>
      <c r="W94" s="107" t="str">
        <f t="shared" si="35"/>
        <v/>
      </c>
      <c r="X94" s="107"/>
      <c r="Y94" s="107"/>
      <c r="Z94" s="108"/>
      <c r="AA94" s="108"/>
      <c r="AB94" s="184" t="str">
        <f t="shared" si="36"/>
        <v/>
      </c>
      <c r="AD94" s="105">
        <f t="shared" si="44"/>
        <v>42673</v>
      </c>
      <c r="AE94" s="106">
        <f t="shared" si="63"/>
        <v>42673</v>
      </c>
      <c r="AF94" s="107"/>
      <c r="AG94" s="107"/>
      <c r="AH94" s="107"/>
      <c r="AI94" s="107"/>
      <c r="AJ94" s="107">
        <f t="shared" si="60"/>
        <v>0</v>
      </c>
      <c r="AK94" s="107" t="str">
        <f t="shared" si="38"/>
        <v/>
      </c>
      <c r="AL94" s="107"/>
      <c r="AM94" s="107"/>
      <c r="AN94" s="108"/>
      <c r="AO94" s="108"/>
      <c r="AP94" s="184" t="str">
        <f t="shared" si="39"/>
        <v/>
      </c>
    </row>
    <row r="95" spans="1:42" x14ac:dyDescent="0.25">
      <c r="A95" s="47"/>
      <c r="B95" s="48"/>
      <c r="C95" s="113"/>
      <c r="D95" s="48"/>
      <c r="E95" s="48"/>
      <c r="F95" s="48"/>
      <c r="G95" s="48"/>
      <c r="H95" s="112">
        <f>SUM(H64:H94)</f>
        <v>7.1666666666666652</v>
      </c>
      <c r="I95" s="112">
        <f>SUM(I64:I94)</f>
        <v>0</v>
      </c>
      <c r="J95" s="112">
        <f>SUM(J64:J94)</f>
        <v>0</v>
      </c>
      <c r="K95" s="48"/>
      <c r="L95" s="121">
        <f>SUM(L64:L94)</f>
        <v>0</v>
      </c>
      <c r="M95" s="48"/>
      <c r="N95" s="184"/>
      <c r="O95" s="47"/>
      <c r="P95" s="48"/>
      <c r="Q95" s="113"/>
      <c r="R95" s="48"/>
      <c r="S95" s="48"/>
      <c r="T95" s="48"/>
      <c r="U95" s="48"/>
      <c r="V95" s="112">
        <f>SUM(V64:V94)</f>
        <v>6.8333333333333321</v>
      </c>
      <c r="W95" s="112">
        <f>SUM(W64:W94)</f>
        <v>0</v>
      </c>
      <c r="X95" s="112">
        <f>SUM(X64:X94)</f>
        <v>0</v>
      </c>
      <c r="Y95" s="48"/>
      <c r="Z95" s="121">
        <f>SUM(Z64:Z94)</f>
        <v>0</v>
      </c>
      <c r="AA95" s="48"/>
      <c r="AB95" s="184"/>
      <c r="AC95" s="47"/>
      <c r="AD95" s="48"/>
      <c r="AE95" s="113"/>
      <c r="AF95" s="48"/>
      <c r="AG95" s="48"/>
      <c r="AH95" s="48"/>
      <c r="AI95" s="48"/>
      <c r="AJ95" s="112">
        <f>SUM(AJ64:AJ94)</f>
        <v>7.1666666666666652</v>
      </c>
      <c r="AK95" s="112">
        <f>SUM(AK64:AK94)</f>
        <v>0</v>
      </c>
      <c r="AL95" s="112">
        <f>SUM(AL64:AL94)</f>
        <v>0</v>
      </c>
      <c r="AM95" s="48"/>
      <c r="AN95" s="118"/>
      <c r="AO95" s="48"/>
    </row>
    <row r="96" spans="1:42" ht="27.75" customHeight="1" x14ac:dyDescent="0.25">
      <c r="B96" s="218" t="s">
        <v>31</v>
      </c>
      <c r="C96" s="219"/>
      <c r="D96" s="218" t="s">
        <v>80</v>
      </c>
      <c r="E96" s="219"/>
      <c r="F96" s="218" t="s">
        <v>81</v>
      </c>
      <c r="G96" s="219"/>
      <c r="H96" s="218" t="s">
        <v>82</v>
      </c>
      <c r="I96" s="220"/>
      <c r="J96" s="219"/>
      <c r="K96" s="218" t="s">
        <v>84</v>
      </c>
      <c r="L96" s="219"/>
      <c r="M96" s="47"/>
      <c r="N96" s="184"/>
      <c r="O96" s="47"/>
      <c r="P96" s="218" t="s">
        <v>31</v>
      </c>
      <c r="Q96" s="219"/>
      <c r="R96" s="218" t="s">
        <v>80</v>
      </c>
      <c r="S96" s="219"/>
      <c r="T96" s="218" t="s">
        <v>81</v>
      </c>
      <c r="U96" s="219"/>
      <c r="V96" s="218" t="s">
        <v>82</v>
      </c>
      <c r="W96" s="220"/>
      <c r="X96" s="219"/>
      <c r="Y96" s="218" t="s">
        <v>84</v>
      </c>
      <c r="Z96" s="219"/>
      <c r="AA96" s="47"/>
      <c r="AB96" s="184"/>
      <c r="AD96" s="218" t="s">
        <v>31</v>
      </c>
      <c r="AE96" s="219"/>
      <c r="AF96" s="218" t="s">
        <v>80</v>
      </c>
      <c r="AG96" s="219"/>
      <c r="AH96" s="218" t="s">
        <v>81</v>
      </c>
      <c r="AI96" s="219"/>
      <c r="AJ96" s="218" t="s">
        <v>82</v>
      </c>
      <c r="AK96" s="220"/>
      <c r="AL96" s="219"/>
      <c r="AM96" s="218" t="s">
        <v>84</v>
      </c>
      <c r="AN96" s="219"/>
      <c r="AO96" s="47"/>
    </row>
    <row r="97" spans="1:42" x14ac:dyDescent="0.25">
      <c r="B97" s="84">
        <f>SUM(H95-J95)</f>
        <v>7.1666666666666652</v>
      </c>
      <c r="C97" s="82">
        <v>7.041666666666667</v>
      </c>
      <c r="D97" s="239">
        <v>1.1180555555555556</v>
      </c>
      <c r="E97" s="266"/>
      <c r="F97" s="267">
        <f>SUM(J95)</f>
        <v>0</v>
      </c>
      <c r="G97" s="215"/>
      <c r="H97" s="267">
        <f>SUM(D97-J95)</f>
        <v>1.1180555555555556</v>
      </c>
      <c r="I97" s="268"/>
      <c r="J97" s="215"/>
      <c r="K97" s="214">
        <f>SUM(N64:N94)</f>
        <v>0</v>
      </c>
      <c r="L97" s="215"/>
      <c r="M97" s="47"/>
      <c r="N97" s="184"/>
      <c r="O97" s="47"/>
      <c r="P97" s="84">
        <f>SUM(V95-X95)</f>
        <v>6.8333333333333321</v>
      </c>
      <c r="Q97" s="82">
        <v>7.041666666666667</v>
      </c>
      <c r="R97" s="239">
        <v>1</v>
      </c>
      <c r="S97" s="266"/>
      <c r="T97" s="267">
        <f>SUM(X95)</f>
        <v>0</v>
      </c>
      <c r="U97" s="215"/>
      <c r="V97" s="267">
        <f>SUM(R97-T97)</f>
        <v>1</v>
      </c>
      <c r="W97" s="268"/>
      <c r="X97" s="215"/>
      <c r="Y97" s="214">
        <f>SUM(AB64:AB94)</f>
        <v>0</v>
      </c>
      <c r="Z97" s="215"/>
      <c r="AA97" s="47"/>
      <c r="AB97" s="184"/>
      <c r="AD97" s="81">
        <f>SUM(AJ95-AL95)</f>
        <v>7.1666666666666652</v>
      </c>
      <c r="AE97" s="174" t="s">
        <v>67</v>
      </c>
      <c r="AF97" s="239">
        <f>SUM(AK95)</f>
        <v>0</v>
      </c>
      <c r="AG97" s="266"/>
      <c r="AH97" s="267">
        <f>SUM(AL95)</f>
        <v>0</v>
      </c>
      <c r="AI97" s="215"/>
      <c r="AJ97" s="267">
        <f>SUM(AH97)</f>
        <v>0</v>
      </c>
      <c r="AK97" s="268"/>
      <c r="AL97" s="215"/>
      <c r="AM97" s="214">
        <f>SUM(AP64:AP94)</f>
        <v>0</v>
      </c>
      <c r="AN97" s="215"/>
      <c r="AO97" s="47"/>
    </row>
    <row r="98" spans="1:42" x14ac:dyDescent="0.25">
      <c r="B98" s="47" t="s">
        <v>50</v>
      </c>
      <c r="C98" s="47"/>
      <c r="D98" s="47"/>
      <c r="E98" s="47"/>
      <c r="F98" s="47"/>
      <c r="G98" s="47"/>
      <c r="H98" s="47"/>
      <c r="I98" s="47"/>
      <c r="J98" s="47"/>
      <c r="K98" s="47"/>
      <c r="L98" s="47"/>
      <c r="M98" s="47"/>
      <c r="N98" s="184"/>
      <c r="O98" s="47"/>
      <c r="P98" s="47" t="s">
        <v>50</v>
      </c>
      <c r="Q98" s="47"/>
      <c r="R98" s="47" t="s">
        <v>59</v>
      </c>
      <c r="S98" s="47"/>
      <c r="T98" s="47"/>
      <c r="U98" s="47"/>
      <c r="V98" s="47"/>
      <c r="W98" s="47"/>
      <c r="X98" s="47"/>
      <c r="Y98" s="47"/>
      <c r="Z98" s="47"/>
      <c r="AA98" s="47"/>
      <c r="AB98" s="184"/>
      <c r="AD98" s="47" t="s">
        <v>50</v>
      </c>
      <c r="AE98" s="47"/>
      <c r="AF98" s="47"/>
      <c r="AG98" s="47"/>
      <c r="AH98" s="47"/>
      <c r="AI98" s="47"/>
      <c r="AJ98" s="47"/>
      <c r="AK98" s="47"/>
      <c r="AL98" s="47"/>
      <c r="AM98" s="47"/>
      <c r="AN98" s="47"/>
      <c r="AO98" s="47"/>
    </row>
    <row r="99" spans="1:42" x14ac:dyDescent="0.25">
      <c r="B99" s="47"/>
      <c r="C99" s="47"/>
      <c r="D99" s="47"/>
      <c r="E99" s="47"/>
      <c r="F99" s="47"/>
      <c r="G99" s="47"/>
      <c r="H99" s="47"/>
      <c r="I99" s="47"/>
      <c r="J99" s="47"/>
      <c r="K99" s="47"/>
      <c r="L99" s="47"/>
      <c r="M99" s="47"/>
      <c r="N99" s="184"/>
      <c r="O99" s="47"/>
      <c r="P99" s="47"/>
      <c r="Q99" s="47"/>
      <c r="R99" s="47"/>
      <c r="S99" s="47"/>
      <c r="T99" s="47"/>
      <c r="U99" s="47"/>
      <c r="V99" s="47"/>
      <c r="W99" s="47"/>
      <c r="X99" s="47"/>
      <c r="Y99" s="47"/>
      <c r="Z99" s="47"/>
      <c r="AA99" s="47"/>
      <c r="AB99" s="184"/>
    </row>
    <row r="100" spans="1:42" x14ac:dyDescent="0.25">
      <c r="B100" s="47"/>
      <c r="C100" s="47"/>
      <c r="D100" s="47"/>
      <c r="E100" s="47"/>
      <c r="F100" s="47"/>
      <c r="G100" s="47"/>
      <c r="H100" s="47"/>
      <c r="I100" s="47"/>
      <c r="J100" s="47"/>
      <c r="K100" s="47"/>
      <c r="L100" s="47"/>
      <c r="M100" s="47"/>
      <c r="N100" s="47"/>
      <c r="O100" s="47"/>
      <c r="P100" s="47"/>
      <c r="Q100" s="47"/>
      <c r="R100" s="47"/>
      <c r="S100" s="47"/>
      <c r="T100" s="47"/>
      <c r="U100" s="47"/>
      <c r="V100" s="47"/>
      <c r="W100" s="47"/>
      <c r="X100" s="47"/>
      <c r="Y100" s="47"/>
      <c r="Z100" s="47"/>
      <c r="AA100" s="47"/>
      <c r="AB100" s="184"/>
    </row>
    <row r="101" spans="1:42" x14ac:dyDescent="0.25">
      <c r="B101" s="47"/>
      <c r="C101" s="47"/>
      <c r="D101" s="47"/>
      <c r="E101" s="47"/>
      <c r="F101" s="47"/>
      <c r="G101" s="47"/>
      <c r="H101" s="47"/>
      <c r="I101" s="47"/>
      <c r="J101" s="47"/>
      <c r="K101" s="47"/>
      <c r="L101" s="47"/>
      <c r="M101" s="47"/>
      <c r="N101" s="47"/>
      <c r="O101" s="47"/>
      <c r="P101" s="47"/>
      <c r="Q101" s="47"/>
      <c r="R101" s="47"/>
      <c r="S101" s="47"/>
      <c r="T101" s="47"/>
      <c r="U101" s="47"/>
      <c r="V101" s="47"/>
      <c r="W101" s="47"/>
      <c r="X101" s="47"/>
      <c r="Y101" s="47"/>
      <c r="Z101" s="47"/>
      <c r="AA101" s="47"/>
    </row>
    <row r="103" spans="1:42" x14ac:dyDescent="0.25">
      <c r="B103" s="196">
        <f>B1</f>
        <v>10</v>
      </c>
      <c r="C103" s="71"/>
      <c r="D103" s="238" t="str">
        <f>D1</f>
        <v>Période du 01 octobre 2020 au 31 octobre 2020</v>
      </c>
      <c r="E103" s="238"/>
      <c r="F103" s="238"/>
      <c r="G103" s="238"/>
      <c r="H103" s="238"/>
      <c r="I103" s="238"/>
      <c r="J103" s="238"/>
      <c r="K103" s="238"/>
      <c r="L103" s="238"/>
      <c r="P103" s="196">
        <f>B1</f>
        <v>10</v>
      </c>
      <c r="Q103" s="71"/>
      <c r="R103" s="238" t="str">
        <f>D1</f>
        <v>Période du 01 octobre 2020 au 31 octobre 2020</v>
      </c>
      <c r="S103" s="238"/>
      <c r="T103" s="238"/>
      <c r="U103" s="238"/>
      <c r="V103" s="238"/>
      <c r="W103" s="238"/>
      <c r="X103" s="238"/>
      <c r="Y103" s="238"/>
      <c r="Z103" s="182"/>
      <c r="AD103" s="196">
        <f>B1</f>
        <v>10</v>
      </c>
      <c r="AE103" s="71"/>
      <c r="AF103" s="238" t="str">
        <f>D1</f>
        <v>Période du 01 octobre 2020 au 31 octobre 2020</v>
      </c>
      <c r="AG103" s="238"/>
      <c r="AH103" s="238"/>
      <c r="AI103" s="238"/>
      <c r="AJ103" s="238"/>
      <c r="AK103" s="238"/>
      <c r="AL103" s="238"/>
      <c r="AM103" s="238"/>
      <c r="AN103" s="238"/>
    </row>
    <row r="104" spans="1:42" ht="15" customHeight="1" x14ac:dyDescent="0.25">
      <c r="A104" s="6"/>
      <c r="B104" s="3">
        <f>B2</f>
        <v>2020</v>
      </c>
      <c r="C104" s="71"/>
      <c r="O104" s="6"/>
      <c r="P104" s="3">
        <f>B2</f>
        <v>2020</v>
      </c>
      <c r="Q104" s="71"/>
      <c r="AC104" s="6"/>
      <c r="AD104" s="3">
        <f>B2</f>
        <v>2020</v>
      </c>
      <c r="AE104" s="71"/>
    </row>
    <row r="105" spans="1:42" ht="12.75" customHeight="1" x14ac:dyDescent="0.25">
      <c r="B105" s="6"/>
      <c r="D105" s="72"/>
      <c r="E105" s="70">
        <f>DATE(C104+2019,C103+1,1)-1</f>
        <v>42003</v>
      </c>
      <c r="N105" s="7"/>
      <c r="P105" s="6"/>
      <c r="R105" s="72"/>
      <c r="S105" s="70">
        <f>DATE(Q104+2019,Q103+1,1)-1</f>
        <v>42003</v>
      </c>
      <c r="AB105" s="7"/>
      <c r="AD105" s="6"/>
      <c r="AF105" s="72">
        <f>DATE(AE104+2019,AE103,1)</f>
        <v>41973</v>
      </c>
      <c r="AG105" s="70">
        <f>DATE(AE104+2019,AE103+1,1)-1</f>
        <v>42003</v>
      </c>
      <c r="AP105" s="7"/>
    </row>
    <row r="106" spans="1:42" ht="23.25" customHeight="1" x14ac:dyDescent="0.25">
      <c r="D106" s="44" t="s">
        <v>5</v>
      </c>
      <c r="E106" s="250" t="s">
        <v>6</v>
      </c>
      <c r="F106" s="261"/>
      <c r="G106" s="250" t="s">
        <v>7</v>
      </c>
      <c r="H106" s="261"/>
      <c r="I106" s="218" t="s">
        <v>86</v>
      </c>
      <c r="J106" s="220"/>
      <c r="K106" s="219"/>
      <c r="N106" s="8"/>
      <c r="R106" s="44" t="s">
        <v>5</v>
      </c>
      <c r="S106" s="250" t="s">
        <v>6</v>
      </c>
      <c r="T106" s="261"/>
      <c r="U106" s="250" t="s">
        <v>7</v>
      </c>
      <c r="V106" s="261"/>
      <c r="W106" s="218" t="s">
        <v>86</v>
      </c>
      <c r="X106" s="220"/>
      <c r="Y106" s="219"/>
      <c r="AB106" s="8"/>
      <c r="AF106" s="44" t="s">
        <v>5</v>
      </c>
      <c r="AG106" s="250" t="s">
        <v>6</v>
      </c>
      <c r="AH106" s="261"/>
      <c r="AI106" s="250" t="s">
        <v>7</v>
      </c>
      <c r="AJ106" s="261"/>
      <c r="AK106" s="218" t="s">
        <v>86</v>
      </c>
      <c r="AL106" s="220"/>
      <c r="AM106" s="219"/>
      <c r="AP106" s="8"/>
    </row>
    <row r="107" spans="1:42" x14ac:dyDescent="0.25">
      <c r="B107" s="69" t="s">
        <v>32</v>
      </c>
      <c r="C107" s="69"/>
      <c r="D107" s="43">
        <v>7.041666666666667</v>
      </c>
      <c r="E107" s="262">
        <f>SUM(D148)</f>
        <v>0</v>
      </c>
      <c r="F107" s="263"/>
      <c r="G107" s="230">
        <f>SUM(H148)</f>
        <v>0</v>
      </c>
      <c r="H107" s="237"/>
      <c r="I107" s="262">
        <f>SUM(K148)</f>
        <v>0</v>
      </c>
      <c r="J107" s="269"/>
      <c r="K107" s="263"/>
      <c r="N107" s="8"/>
      <c r="P107" s="69" t="s">
        <v>32</v>
      </c>
      <c r="Q107" s="69"/>
      <c r="R107" s="43">
        <v>7.041666666666667</v>
      </c>
      <c r="S107" s="262">
        <f>SUM(R148)</f>
        <v>0</v>
      </c>
      <c r="T107" s="263"/>
      <c r="U107" s="230">
        <f>SUM(V148)</f>
        <v>0</v>
      </c>
      <c r="V107" s="237"/>
      <c r="W107" s="262">
        <f>SUM(Y148)</f>
        <v>0</v>
      </c>
      <c r="X107" s="269"/>
      <c r="Y107" s="263"/>
      <c r="AB107" s="8"/>
      <c r="AD107" s="69" t="s">
        <v>32</v>
      </c>
      <c r="AE107" s="69"/>
      <c r="AF107" s="43">
        <v>7.041666666666667</v>
      </c>
      <c r="AG107" s="262">
        <f>IF(AD148&gt;169/24,MIN(AD148-169/24,7/24),"")</f>
        <v>0.29166666666666341</v>
      </c>
      <c r="AH107" s="263"/>
      <c r="AI107" s="176" t="str">
        <f>IF(AD148&lt;169/24,169/24-AD148,"")</f>
        <v/>
      </c>
      <c r="AJ107" s="175"/>
      <c r="AK107" s="262">
        <f>IF(AD148&gt;169/24,AD148-169/24,"")</f>
        <v>0.29166666666666341</v>
      </c>
      <c r="AL107" s="269"/>
      <c r="AM107" s="263"/>
      <c r="AP107" s="8"/>
    </row>
    <row r="108" spans="1:42" x14ac:dyDescent="0.25">
      <c r="B108" s="203" t="s">
        <v>35</v>
      </c>
      <c r="C108" s="204"/>
      <c r="D108" s="55" t="s">
        <v>38</v>
      </c>
      <c r="E108" s="56">
        <v>25</v>
      </c>
      <c r="F108" s="57" t="s">
        <v>37</v>
      </c>
      <c r="G108" s="58">
        <f>SUM(L115:L145)</f>
        <v>0</v>
      </c>
      <c r="H108" s="264" t="s">
        <v>68</v>
      </c>
      <c r="I108" s="264"/>
      <c r="J108" s="173">
        <f>SUM(L146)</f>
        <v>0</v>
      </c>
      <c r="K108" s="73" t="s">
        <v>39</v>
      </c>
      <c r="L108" s="225">
        <f>SUM(E108-G108-J108)</f>
        <v>25</v>
      </c>
      <c r="M108" s="251"/>
      <c r="N108" s="8"/>
      <c r="P108" s="203" t="s">
        <v>35</v>
      </c>
      <c r="Q108" s="204"/>
      <c r="R108" s="55" t="s">
        <v>38</v>
      </c>
      <c r="S108" s="56">
        <v>25</v>
      </c>
      <c r="T108" s="57" t="s">
        <v>37</v>
      </c>
      <c r="U108" s="58">
        <f>SUM(Z115:Z145)</f>
        <v>0</v>
      </c>
      <c r="V108" s="264" t="s">
        <v>68</v>
      </c>
      <c r="W108" s="264"/>
      <c r="X108" s="173">
        <f>SUM(Z146)</f>
        <v>0</v>
      </c>
      <c r="Y108" s="73" t="s">
        <v>39</v>
      </c>
      <c r="Z108" s="225">
        <f>SUM(S108-U108-X108)</f>
        <v>25</v>
      </c>
      <c r="AA108" s="226"/>
      <c r="AB108" s="8"/>
      <c r="AD108" s="203" t="s">
        <v>35</v>
      </c>
      <c r="AE108" s="204"/>
      <c r="AF108" s="55" t="s">
        <v>38</v>
      </c>
      <c r="AG108" s="56">
        <v>25</v>
      </c>
      <c r="AH108" s="57" t="s">
        <v>37</v>
      </c>
      <c r="AI108" s="58">
        <f>SUM(AN115:AN145)</f>
        <v>0</v>
      </c>
      <c r="AJ108" s="264" t="s">
        <v>68</v>
      </c>
      <c r="AK108" s="264"/>
      <c r="AL108" s="173">
        <f>SUM(AN146)</f>
        <v>0</v>
      </c>
      <c r="AM108" s="57" t="s">
        <v>39</v>
      </c>
      <c r="AN108" s="225">
        <f>SUM(AG108-AI108-AL108)</f>
        <v>25</v>
      </c>
      <c r="AO108" s="274"/>
      <c r="AP108" s="8"/>
    </row>
    <row r="109" spans="1:42" x14ac:dyDescent="0.25">
      <c r="B109" s="205"/>
      <c r="C109" s="206"/>
      <c r="D109" s="100" t="s">
        <v>42</v>
      </c>
      <c r="E109" s="101"/>
      <c r="F109" s="102" t="s">
        <v>43</v>
      </c>
      <c r="G109" s="173"/>
      <c r="H109" s="270" t="s">
        <v>49</v>
      </c>
      <c r="I109" s="271"/>
      <c r="J109" s="271"/>
      <c r="K109" s="271"/>
      <c r="L109" s="271"/>
      <c r="M109" s="271"/>
      <c r="N109" s="8"/>
      <c r="P109" s="205"/>
      <c r="Q109" s="206"/>
      <c r="R109" s="100" t="s">
        <v>42</v>
      </c>
      <c r="S109" s="101"/>
      <c r="T109" s="102" t="s">
        <v>43</v>
      </c>
      <c r="U109" s="173"/>
      <c r="V109" s="270" t="s">
        <v>49</v>
      </c>
      <c r="W109" s="271"/>
      <c r="X109" s="271"/>
      <c r="Y109" s="271"/>
      <c r="Z109" s="271"/>
      <c r="AA109" s="271"/>
      <c r="AB109" s="8"/>
      <c r="AD109" s="205"/>
      <c r="AE109" s="206"/>
      <c r="AF109" s="100" t="s">
        <v>42</v>
      </c>
      <c r="AG109" s="101"/>
      <c r="AH109" s="102" t="s">
        <v>43</v>
      </c>
      <c r="AI109" s="173"/>
      <c r="AJ109" s="272" t="s">
        <v>49</v>
      </c>
      <c r="AK109" s="273"/>
      <c r="AL109" s="273"/>
      <c r="AM109" s="273"/>
      <c r="AN109" s="273"/>
      <c r="AO109" s="273"/>
      <c r="AP109" s="8"/>
    </row>
    <row r="110" spans="1:42" x14ac:dyDescent="0.25">
      <c r="B110" s="63" t="s">
        <v>45</v>
      </c>
      <c r="C110" s="64"/>
      <c r="D110" s="59" t="s">
        <v>42</v>
      </c>
      <c r="E110" s="60"/>
      <c r="F110" s="61" t="s">
        <v>43</v>
      </c>
      <c r="G110" s="62"/>
      <c r="H110" s="243"/>
      <c r="I110" s="244"/>
      <c r="J110" s="244"/>
      <c r="K110" s="244"/>
      <c r="L110" s="244"/>
      <c r="M110" s="252"/>
      <c r="N110" s="76"/>
      <c r="P110" s="63" t="s">
        <v>45</v>
      </c>
      <c r="Q110" s="64"/>
      <c r="R110" s="59" t="s">
        <v>42</v>
      </c>
      <c r="S110" s="60"/>
      <c r="T110" s="61" t="s">
        <v>43</v>
      </c>
      <c r="U110" s="62"/>
      <c r="V110" s="243"/>
      <c r="W110" s="244"/>
      <c r="X110" s="244"/>
      <c r="Y110" s="244"/>
      <c r="Z110" s="244"/>
      <c r="AA110" s="252"/>
      <c r="AB110" s="76"/>
      <c r="AD110" s="63" t="s">
        <v>45</v>
      </c>
      <c r="AE110" s="64"/>
      <c r="AF110" s="59" t="s">
        <v>42</v>
      </c>
      <c r="AG110" s="60"/>
      <c r="AH110" s="61" t="s">
        <v>43</v>
      </c>
      <c r="AI110" s="62"/>
      <c r="AJ110" s="243"/>
      <c r="AK110" s="244"/>
      <c r="AL110" s="244"/>
      <c r="AM110" s="244"/>
      <c r="AN110" s="244"/>
      <c r="AO110" s="252"/>
      <c r="AP110" s="76"/>
    </row>
    <row r="111" spans="1:42" x14ac:dyDescent="0.25">
      <c r="B111" s="65" t="s">
        <v>41</v>
      </c>
      <c r="C111" s="66"/>
      <c r="D111" s="50" t="s">
        <v>42</v>
      </c>
      <c r="E111" s="49"/>
      <c r="F111" s="50" t="s">
        <v>43</v>
      </c>
      <c r="G111" s="51"/>
      <c r="H111" s="253"/>
      <c r="I111" s="254"/>
      <c r="J111" s="254"/>
      <c r="K111" s="254"/>
      <c r="L111" s="254"/>
      <c r="M111" s="255"/>
      <c r="N111" s="76"/>
      <c r="P111" s="65" t="s">
        <v>41</v>
      </c>
      <c r="Q111" s="66"/>
      <c r="R111" s="50" t="s">
        <v>42</v>
      </c>
      <c r="S111" s="49"/>
      <c r="T111" s="50" t="s">
        <v>43</v>
      </c>
      <c r="U111" s="51"/>
      <c r="V111" s="253"/>
      <c r="W111" s="254"/>
      <c r="X111" s="254"/>
      <c r="Y111" s="254"/>
      <c r="Z111" s="254"/>
      <c r="AA111" s="255"/>
      <c r="AB111" s="76"/>
      <c r="AD111" s="65" t="s">
        <v>41</v>
      </c>
      <c r="AE111" s="66"/>
      <c r="AF111" s="50" t="s">
        <v>42</v>
      </c>
      <c r="AG111" s="49"/>
      <c r="AH111" s="50" t="s">
        <v>43</v>
      </c>
      <c r="AI111" s="77"/>
      <c r="AJ111" s="253"/>
      <c r="AK111" s="254"/>
      <c r="AL111" s="254"/>
      <c r="AM111" s="254"/>
      <c r="AN111" s="254"/>
      <c r="AO111" s="255"/>
      <c r="AP111" s="76"/>
    </row>
    <row r="112" spans="1:42" x14ac:dyDescent="0.25">
      <c r="B112" s="45" t="s">
        <v>44</v>
      </c>
      <c r="C112" s="46"/>
      <c r="D112" s="52" t="s">
        <v>42</v>
      </c>
      <c r="E112" s="53"/>
      <c r="F112" s="52" t="s">
        <v>43</v>
      </c>
      <c r="G112" s="54"/>
      <c r="H112" s="68"/>
      <c r="I112" s="68"/>
      <c r="J112" s="68"/>
      <c r="K112" s="68"/>
      <c r="L112" s="68"/>
      <c r="M112" s="1"/>
      <c r="N112" s="8"/>
      <c r="P112" s="45" t="s">
        <v>44</v>
      </c>
      <c r="Q112" s="46"/>
      <c r="R112" s="52" t="s">
        <v>42</v>
      </c>
      <c r="S112" s="53"/>
      <c r="T112" s="52" t="s">
        <v>43</v>
      </c>
      <c r="U112" s="54"/>
      <c r="V112" s="68"/>
      <c r="W112" s="68"/>
      <c r="X112" s="68"/>
      <c r="Y112" s="68"/>
      <c r="Z112" s="68"/>
      <c r="AA112" s="1"/>
      <c r="AB112" s="8"/>
      <c r="AD112" s="45" t="s">
        <v>44</v>
      </c>
      <c r="AE112" s="46"/>
      <c r="AF112" s="52" t="s">
        <v>42</v>
      </c>
      <c r="AG112" s="53"/>
      <c r="AH112" s="52" t="s">
        <v>43</v>
      </c>
      <c r="AI112" s="78"/>
      <c r="AJ112" s="68"/>
      <c r="AK112" s="68"/>
      <c r="AL112" s="68"/>
      <c r="AM112" s="68"/>
      <c r="AN112" s="68"/>
      <c r="AO112" s="1"/>
      <c r="AP112" s="8"/>
    </row>
    <row r="113" spans="1:42" ht="15" customHeight="1" x14ac:dyDescent="0.25">
      <c r="B113" s="123" t="s">
        <v>72</v>
      </c>
      <c r="C113" s="122"/>
      <c r="D113" s="177" t="s">
        <v>0</v>
      </c>
      <c r="E113" s="178"/>
      <c r="F113" s="179" t="s">
        <v>1</v>
      </c>
      <c r="G113" s="180"/>
      <c r="H113" s="221" t="s">
        <v>71</v>
      </c>
      <c r="I113" s="221" t="s">
        <v>65</v>
      </c>
      <c r="J113" s="221" t="s">
        <v>33</v>
      </c>
      <c r="K113" s="221" t="s">
        <v>34</v>
      </c>
      <c r="L113" s="221" t="s">
        <v>36</v>
      </c>
      <c r="M113" s="221" t="s">
        <v>46</v>
      </c>
      <c r="N113" s="302" t="s">
        <v>75</v>
      </c>
      <c r="O113" s="47"/>
      <c r="P113" s="123" t="s">
        <v>72</v>
      </c>
      <c r="Q113" s="122"/>
      <c r="R113" s="177" t="s">
        <v>0</v>
      </c>
      <c r="S113" s="178"/>
      <c r="T113" s="179" t="s">
        <v>1</v>
      </c>
      <c r="U113" s="180"/>
      <c r="V113" s="221" t="s">
        <v>71</v>
      </c>
      <c r="W113" s="221" t="s">
        <v>65</v>
      </c>
      <c r="X113" s="221" t="s">
        <v>33</v>
      </c>
      <c r="Y113" s="221" t="s">
        <v>34</v>
      </c>
      <c r="Z113" s="221" t="s">
        <v>36</v>
      </c>
      <c r="AA113" s="221" t="s">
        <v>46</v>
      </c>
      <c r="AB113" s="302" t="s">
        <v>75</v>
      </c>
      <c r="AC113" s="47"/>
      <c r="AD113" s="123" t="s">
        <v>72</v>
      </c>
      <c r="AE113" s="122"/>
      <c r="AF113" s="177" t="s">
        <v>0</v>
      </c>
      <c r="AG113" s="178"/>
      <c r="AH113" s="179" t="s">
        <v>1</v>
      </c>
      <c r="AI113" s="180"/>
      <c r="AJ113" s="221" t="s">
        <v>71</v>
      </c>
      <c r="AK113" s="221" t="s">
        <v>65</v>
      </c>
      <c r="AL113" s="221" t="s">
        <v>33</v>
      </c>
      <c r="AM113" s="221" t="s">
        <v>34</v>
      </c>
      <c r="AN113" s="221" t="s">
        <v>36</v>
      </c>
      <c r="AO113" s="221" t="s">
        <v>46</v>
      </c>
      <c r="AP113" s="302" t="s">
        <v>75</v>
      </c>
    </row>
    <row r="114" spans="1:42" ht="29.25" customHeight="1" x14ac:dyDescent="0.25">
      <c r="B114" s="216"/>
      <c r="C114" s="217"/>
      <c r="D114" s="104" t="s">
        <v>2</v>
      </c>
      <c r="E114" s="104" t="s">
        <v>3</v>
      </c>
      <c r="F114" s="104" t="s">
        <v>4</v>
      </c>
      <c r="G114" s="104" t="s">
        <v>8</v>
      </c>
      <c r="H114" s="222"/>
      <c r="I114" s="222"/>
      <c r="J114" s="222"/>
      <c r="K114" s="236"/>
      <c r="L114" s="236"/>
      <c r="M114" s="236"/>
      <c r="N114" s="303"/>
      <c r="O114" s="47"/>
      <c r="P114" s="216"/>
      <c r="Q114" s="217"/>
      <c r="R114" s="104" t="s">
        <v>2</v>
      </c>
      <c r="S114" s="104" t="s">
        <v>3</v>
      </c>
      <c r="T114" s="104" t="s">
        <v>4</v>
      </c>
      <c r="U114" s="104" t="s">
        <v>8</v>
      </c>
      <c r="V114" s="222"/>
      <c r="W114" s="222"/>
      <c r="X114" s="222"/>
      <c r="Y114" s="236"/>
      <c r="Z114" s="236"/>
      <c r="AA114" s="236"/>
      <c r="AB114" s="303"/>
      <c r="AC114" s="47"/>
      <c r="AD114" s="216"/>
      <c r="AE114" s="217"/>
      <c r="AF114" s="104" t="s">
        <v>2</v>
      </c>
      <c r="AG114" s="104" t="s">
        <v>3</v>
      </c>
      <c r="AH114" s="104" t="s">
        <v>4</v>
      </c>
      <c r="AI114" s="104" t="s">
        <v>8</v>
      </c>
      <c r="AJ114" s="222"/>
      <c r="AK114" s="222"/>
      <c r="AL114" s="222"/>
      <c r="AM114" s="236"/>
      <c r="AN114" s="236"/>
      <c r="AO114" s="236"/>
      <c r="AP114" s="303"/>
    </row>
    <row r="115" spans="1:42" x14ac:dyDescent="0.25">
      <c r="A115" s="12"/>
      <c r="B115" s="105">
        <f>B64</f>
        <v>42643</v>
      </c>
      <c r="C115" s="106">
        <f>D3</f>
        <v>42643</v>
      </c>
      <c r="D115" s="107">
        <v>0.33333333333333331</v>
      </c>
      <c r="E115" s="107">
        <v>0.5</v>
      </c>
      <c r="F115" s="107">
        <v>0.58333333333333337</v>
      </c>
      <c r="G115" s="107">
        <v>0.75</v>
      </c>
      <c r="H115" s="107">
        <f>SUM(E115-D115)+(G115-F115)</f>
        <v>0.33333333333333331</v>
      </c>
      <c r="I115" s="107" t="str">
        <f>IF(H115&gt;8/24,MIN(H115-8/24,724),"")</f>
        <v/>
      </c>
      <c r="J115" s="107"/>
      <c r="K115" s="107"/>
      <c r="L115" s="108"/>
      <c r="M115" s="108"/>
      <c r="N115" s="184" t="str">
        <f>IF(WEEKDAY(B115)=6,MAX(0,SUM(H111:H115)-39/24),"")</f>
        <v/>
      </c>
      <c r="O115" s="47"/>
      <c r="P115" s="105">
        <f>B115</f>
        <v>42643</v>
      </c>
      <c r="Q115" s="106">
        <f>D3</f>
        <v>42643</v>
      </c>
      <c r="R115" s="107">
        <v>0.33333333333333331</v>
      </c>
      <c r="S115" s="107">
        <v>0.5</v>
      </c>
      <c r="T115" s="107">
        <v>0.58333333333333337</v>
      </c>
      <c r="U115" s="107">
        <v>0.75</v>
      </c>
      <c r="V115" s="107">
        <f>SUM(S115-R115)+(U115-T115)</f>
        <v>0.33333333333333331</v>
      </c>
      <c r="W115" s="107" t="str">
        <f>IF(V115&gt;8/24,MIN(V115-8/24,724),"")</f>
        <v/>
      </c>
      <c r="X115" s="107"/>
      <c r="Y115" s="107"/>
      <c r="Z115" s="108"/>
      <c r="AA115" s="108"/>
      <c r="AB115" s="184" t="str">
        <f>IF(WEEKDAY(P115)=6,MAX(0,SUM(V111:V115)-39/24),"")</f>
        <v/>
      </c>
      <c r="AC115" s="47"/>
      <c r="AD115" s="105">
        <f>B115</f>
        <v>42643</v>
      </c>
      <c r="AE115" s="106">
        <f>D3</f>
        <v>42643</v>
      </c>
      <c r="AF115" s="107">
        <v>0.33333333333333331</v>
      </c>
      <c r="AG115" s="107">
        <v>0.5</v>
      </c>
      <c r="AH115" s="107">
        <v>0.58333333333333337</v>
      </c>
      <c r="AI115" s="107">
        <v>0.75</v>
      </c>
      <c r="AJ115" s="107">
        <f>SUM(AG115-AF115)+(AI115-AH115)</f>
        <v>0.33333333333333331</v>
      </c>
      <c r="AK115" s="107" t="str">
        <f>IF(AJ115&gt;8/24,MIN(AJ115-8/24,724),"")</f>
        <v/>
      </c>
      <c r="AL115" s="107"/>
      <c r="AM115" s="107"/>
      <c r="AN115" s="108"/>
      <c r="AO115" s="108"/>
      <c r="AP115" s="184" t="str">
        <f>IF(WEEKDAY(AD115)=6,MAX(0,SUM(AJ111:AJ115)-39/24),"")</f>
        <v/>
      </c>
    </row>
    <row r="116" spans="1:42" x14ac:dyDescent="0.25">
      <c r="A116" s="12"/>
      <c r="B116" s="105">
        <f t="shared" ref="B116:B145" si="65">B65</f>
        <v>42644</v>
      </c>
      <c r="C116" s="106">
        <f>SUM(C115+1)</f>
        <v>42644</v>
      </c>
      <c r="D116" s="107">
        <v>0.33333333333333331</v>
      </c>
      <c r="E116" s="107">
        <v>0.5</v>
      </c>
      <c r="F116" s="107">
        <v>0.58333333333333337</v>
      </c>
      <c r="G116" s="107">
        <v>0.75</v>
      </c>
      <c r="H116" s="107">
        <f t="shared" ref="H116:H145" si="66">SUM(E116-D116)+(G116-F116)</f>
        <v>0.33333333333333331</v>
      </c>
      <c r="I116" s="107" t="str">
        <f t="shared" ref="I116:I145" si="67">IF(H116&gt;8/24,MIN(H116-8/24,724),"")</f>
        <v/>
      </c>
      <c r="J116" s="107"/>
      <c r="K116" s="107"/>
      <c r="L116" s="108"/>
      <c r="M116" s="108"/>
      <c r="N116" s="184">
        <f t="shared" ref="N116:N145" si="68">IF(WEEKDAY(B116)=6,MAX(0,SUM(H112:H116)-39/24),"")</f>
        <v>0</v>
      </c>
      <c r="O116" s="47"/>
      <c r="P116" s="105">
        <f t="shared" ref="P116:P145" si="69">B116</f>
        <v>42644</v>
      </c>
      <c r="Q116" s="106">
        <f>SUM(Q115+1)</f>
        <v>42644</v>
      </c>
      <c r="R116" s="107">
        <v>0.33333333333333331</v>
      </c>
      <c r="S116" s="107">
        <v>0.5</v>
      </c>
      <c r="T116" s="107">
        <v>0.58333333333333337</v>
      </c>
      <c r="U116" s="107">
        <v>0.75</v>
      </c>
      <c r="V116" s="107">
        <f t="shared" ref="V116:V118" si="70">SUM(S116-R116)+(U116-T116)</f>
        <v>0.33333333333333331</v>
      </c>
      <c r="W116" s="107" t="str">
        <f t="shared" ref="W116:W145" si="71">IF(V116&gt;8/24,MIN(V116-8/24,724),"")</f>
        <v/>
      </c>
      <c r="X116" s="107"/>
      <c r="Y116" s="107"/>
      <c r="Z116" s="108"/>
      <c r="AA116" s="108"/>
      <c r="AB116" s="184">
        <f t="shared" ref="AB116:AB149" si="72">IF(WEEKDAY(P116)=6,MAX(0,SUM(V112:V116)-39/24),"")</f>
        <v>0</v>
      </c>
      <c r="AC116" s="47"/>
      <c r="AD116" s="105">
        <f t="shared" ref="AD116:AD145" si="73">B116</f>
        <v>42644</v>
      </c>
      <c r="AE116" s="106">
        <f>SUM(AE115+1)</f>
        <v>42644</v>
      </c>
      <c r="AF116" s="107">
        <v>0.33333333333333331</v>
      </c>
      <c r="AG116" s="107">
        <v>0.5</v>
      </c>
      <c r="AH116" s="107">
        <v>0.58333333333333337</v>
      </c>
      <c r="AI116" s="107">
        <v>0.75</v>
      </c>
      <c r="AJ116" s="107">
        <f t="shared" ref="AJ116:AJ118" si="74">SUM(AG116-AF116)+(AI116-AH116)</f>
        <v>0.33333333333333331</v>
      </c>
      <c r="AK116" s="107" t="str">
        <f t="shared" ref="AK116:AK145" si="75">IF(AJ116&gt;8/24,MIN(AJ116-8/24,724),"")</f>
        <v/>
      </c>
      <c r="AL116" s="107"/>
      <c r="AM116" s="107"/>
      <c r="AN116" s="108"/>
      <c r="AO116" s="108"/>
      <c r="AP116" s="184">
        <f t="shared" ref="AP116:AP145" si="76">IF(WEEKDAY(AD116)=6,MAX(0,SUM(AJ112:AJ116)-39/24),"")</f>
        <v>0</v>
      </c>
    </row>
    <row r="117" spans="1:42" x14ac:dyDescent="0.25">
      <c r="A117" s="12"/>
      <c r="B117" s="105">
        <f t="shared" si="65"/>
        <v>42645</v>
      </c>
      <c r="C117" s="106">
        <f t="shared" ref="C117:C132" si="77">SUM(C116+1)</f>
        <v>42645</v>
      </c>
      <c r="D117" s="107">
        <v>0.33333333333333331</v>
      </c>
      <c r="E117" s="107">
        <v>0.5</v>
      </c>
      <c r="F117" s="107">
        <v>0.58333333333333337</v>
      </c>
      <c r="G117" s="107">
        <v>0.75</v>
      </c>
      <c r="H117" s="107">
        <f t="shared" si="66"/>
        <v>0.33333333333333331</v>
      </c>
      <c r="I117" s="107" t="str">
        <f t="shared" si="67"/>
        <v/>
      </c>
      <c r="J117" s="107"/>
      <c r="K117" s="107"/>
      <c r="L117" s="108"/>
      <c r="M117" s="108"/>
      <c r="N117" s="184" t="str">
        <f t="shared" si="68"/>
        <v/>
      </c>
      <c r="O117" s="47"/>
      <c r="P117" s="105">
        <f t="shared" si="69"/>
        <v>42645</v>
      </c>
      <c r="Q117" s="106">
        <f t="shared" ref="Q117:Q145" si="78">SUM(Q116+1)</f>
        <v>42645</v>
      </c>
      <c r="R117" s="107">
        <v>0.33333333333333331</v>
      </c>
      <c r="S117" s="107">
        <v>0.5</v>
      </c>
      <c r="T117" s="107">
        <v>0.58333333333333337</v>
      </c>
      <c r="U117" s="107">
        <v>0.75</v>
      </c>
      <c r="V117" s="107">
        <f t="shared" si="70"/>
        <v>0.33333333333333331</v>
      </c>
      <c r="W117" s="107" t="str">
        <f t="shared" si="71"/>
        <v/>
      </c>
      <c r="X117" s="107"/>
      <c r="Y117" s="107"/>
      <c r="Z117" s="108"/>
      <c r="AA117" s="108"/>
      <c r="AB117" s="184" t="str">
        <f t="shared" si="72"/>
        <v/>
      </c>
      <c r="AC117" s="47"/>
      <c r="AD117" s="105">
        <f t="shared" si="73"/>
        <v>42645</v>
      </c>
      <c r="AE117" s="106">
        <f t="shared" ref="AE117:AE145" si="79">SUM(AE116+1)</f>
        <v>42645</v>
      </c>
      <c r="AF117" s="107">
        <v>0.33333333333333331</v>
      </c>
      <c r="AG117" s="107">
        <v>0.5</v>
      </c>
      <c r="AH117" s="107">
        <v>0.58333333333333337</v>
      </c>
      <c r="AI117" s="107">
        <v>0.75</v>
      </c>
      <c r="AJ117" s="107">
        <f t="shared" si="74"/>
        <v>0.33333333333333331</v>
      </c>
      <c r="AK117" s="107" t="str">
        <f t="shared" si="75"/>
        <v/>
      </c>
      <c r="AL117" s="107"/>
      <c r="AM117" s="107"/>
      <c r="AN117" s="108"/>
      <c r="AO117" s="108"/>
      <c r="AP117" s="184" t="str">
        <f t="shared" si="76"/>
        <v/>
      </c>
    </row>
    <row r="118" spans="1:42" x14ac:dyDescent="0.25">
      <c r="A118" s="12"/>
      <c r="B118" s="105">
        <f t="shared" si="65"/>
        <v>42646</v>
      </c>
      <c r="C118" s="106">
        <f t="shared" si="77"/>
        <v>42646</v>
      </c>
      <c r="D118" s="107">
        <v>0.33333333333333331</v>
      </c>
      <c r="E118" s="107">
        <v>0.5</v>
      </c>
      <c r="F118" s="107">
        <v>0.58333333333333337</v>
      </c>
      <c r="G118" s="107">
        <v>0.75</v>
      </c>
      <c r="H118" s="107">
        <f t="shared" si="66"/>
        <v>0.33333333333333331</v>
      </c>
      <c r="I118" s="107" t="str">
        <f t="shared" si="67"/>
        <v/>
      </c>
      <c r="J118" s="107"/>
      <c r="K118" s="107"/>
      <c r="L118" s="108"/>
      <c r="M118" s="108"/>
      <c r="N118" s="184" t="str">
        <f t="shared" si="68"/>
        <v/>
      </c>
      <c r="O118" s="47"/>
      <c r="P118" s="105">
        <f t="shared" si="69"/>
        <v>42646</v>
      </c>
      <c r="Q118" s="106">
        <f t="shared" si="78"/>
        <v>42646</v>
      </c>
      <c r="R118" s="107">
        <v>0.33333333333333331</v>
      </c>
      <c r="S118" s="107">
        <v>0.5</v>
      </c>
      <c r="T118" s="107">
        <v>0.58333333333333337</v>
      </c>
      <c r="U118" s="107">
        <v>0.75</v>
      </c>
      <c r="V118" s="107">
        <f t="shared" si="70"/>
        <v>0.33333333333333331</v>
      </c>
      <c r="W118" s="107" t="str">
        <f t="shared" si="71"/>
        <v/>
      </c>
      <c r="X118" s="107"/>
      <c r="Y118" s="107"/>
      <c r="Z118" s="108"/>
      <c r="AA118" s="108"/>
      <c r="AB118" s="184" t="str">
        <f t="shared" si="72"/>
        <v/>
      </c>
      <c r="AC118" s="47"/>
      <c r="AD118" s="105">
        <f t="shared" si="73"/>
        <v>42646</v>
      </c>
      <c r="AE118" s="106">
        <f t="shared" si="79"/>
        <v>42646</v>
      </c>
      <c r="AF118" s="107">
        <v>0.33333333333333331</v>
      </c>
      <c r="AG118" s="107">
        <v>0.5</v>
      </c>
      <c r="AH118" s="107">
        <v>0.58333333333333337</v>
      </c>
      <c r="AI118" s="107">
        <v>0.75</v>
      </c>
      <c r="AJ118" s="107">
        <f t="shared" si="74"/>
        <v>0.33333333333333331</v>
      </c>
      <c r="AK118" s="107" t="str">
        <f t="shared" si="75"/>
        <v/>
      </c>
      <c r="AL118" s="107"/>
      <c r="AM118" s="107"/>
      <c r="AN118" s="108"/>
      <c r="AO118" s="108"/>
      <c r="AP118" s="184" t="str">
        <f t="shared" si="76"/>
        <v/>
      </c>
    </row>
    <row r="119" spans="1:42" x14ac:dyDescent="0.25">
      <c r="A119" s="12"/>
      <c r="B119" s="105">
        <f t="shared" si="65"/>
        <v>42647</v>
      </c>
      <c r="C119" s="106">
        <f t="shared" si="77"/>
        <v>42647</v>
      </c>
      <c r="D119" s="107"/>
      <c r="E119" s="107"/>
      <c r="F119" s="107"/>
      <c r="G119" s="107"/>
      <c r="H119" s="107"/>
      <c r="I119" s="107" t="str">
        <f t="shared" si="67"/>
        <v/>
      </c>
      <c r="J119" s="107"/>
      <c r="K119" s="107"/>
      <c r="L119" s="108"/>
      <c r="M119" s="108"/>
      <c r="N119" s="184" t="str">
        <f t="shared" si="68"/>
        <v/>
      </c>
      <c r="O119" s="47"/>
      <c r="P119" s="105">
        <f t="shared" si="69"/>
        <v>42647</v>
      </c>
      <c r="Q119" s="106">
        <f t="shared" si="78"/>
        <v>42647</v>
      </c>
      <c r="R119" s="107"/>
      <c r="S119" s="107"/>
      <c r="T119" s="107"/>
      <c r="U119" s="107"/>
      <c r="V119" s="107"/>
      <c r="W119" s="107" t="str">
        <f t="shared" si="71"/>
        <v/>
      </c>
      <c r="X119" s="107"/>
      <c r="Y119" s="107"/>
      <c r="Z119" s="108"/>
      <c r="AA119" s="108"/>
      <c r="AB119" s="184" t="str">
        <f t="shared" si="72"/>
        <v/>
      </c>
      <c r="AC119" s="47"/>
      <c r="AD119" s="105">
        <f t="shared" si="73"/>
        <v>42647</v>
      </c>
      <c r="AE119" s="106">
        <f t="shared" si="79"/>
        <v>42647</v>
      </c>
      <c r="AF119" s="107"/>
      <c r="AG119" s="107"/>
      <c r="AH119" s="107"/>
      <c r="AI119" s="107"/>
      <c r="AJ119" s="107"/>
      <c r="AK119" s="107" t="str">
        <f t="shared" si="75"/>
        <v/>
      </c>
      <c r="AL119" s="107"/>
      <c r="AM119" s="107"/>
      <c r="AN119" s="108"/>
      <c r="AO119" s="108"/>
      <c r="AP119" s="184" t="str">
        <f t="shared" si="76"/>
        <v/>
      </c>
    </row>
    <row r="120" spans="1:42" x14ac:dyDescent="0.25">
      <c r="A120" s="12"/>
      <c r="B120" s="105">
        <f t="shared" si="65"/>
        <v>42648</v>
      </c>
      <c r="C120" s="106">
        <f t="shared" si="77"/>
        <v>42648</v>
      </c>
      <c r="D120" s="107"/>
      <c r="E120" s="107"/>
      <c r="F120" s="107"/>
      <c r="G120" s="107"/>
      <c r="H120" s="107"/>
      <c r="I120" s="107" t="str">
        <f t="shared" si="67"/>
        <v/>
      </c>
      <c r="J120" s="107"/>
      <c r="K120" s="107"/>
      <c r="L120" s="108"/>
      <c r="M120" s="108"/>
      <c r="N120" s="184" t="str">
        <f t="shared" si="68"/>
        <v/>
      </c>
      <c r="O120" s="47"/>
      <c r="P120" s="105">
        <f t="shared" si="69"/>
        <v>42648</v>
      </c>
      <c r="Q120" s="106">
        <f t="shared" si="78"/>
        <v>42648</v>
      </c>
      <c r="R120" s="107"/>
      <c r="S120" s="107"/>
      <c r="T120" s="107"/>
      <c r="U120" s="107"/>
      <c r="V120" s="107"/>
      <c r="W120" s="107" t="str">
        <f t="shared" si="71"/>
        <v/>
      </c>
      <c r="X120" s="107"/>
      <c r="Y120" s="107"/>
      <c r="Z120" s="108"/>
      <c r="AA120" s="108"/>
      <c r="AB120" s="184" t="str">
        <f t="shared" si="72"/>
        <v/>
      </c>
      <c r="AC120" s="47"/>
      <c r="AD120" s="105">
        <f t="shared" si="73"/>
        <v>42648</v>
      </c>
      <c r="AE120" s="106">
        <f t="shared" si="79"/>
        <v>42648</v>
      </c>
      <c r="AF120" s="107"/>
      <c r="AG120" s="107"/>
      <c r="AH120" s="107"/>
      <c r="AI120" s="107"/>
      <c r="AJ120" s="107"/>
      <c r="AK120" s="107" t="str">
        <f t="shared" si="75"/>
        <v/>
      </c>
      <c r="AL120" s="107"/>
      <c r="AM120" s="107"/>
      <c r="AN120" s="108"/>
      <c r="AO120" s="108"/>
      <c r="AP120" s="184" t="str">
        <f t="shared" si="76"/>
        <v/>
      </c>
    </row>
    <row r="121" spans="1:42" x14ac:dyDescent="0.25">
      <c r="A121" s="12"/>
      <c r="B121" s="105">
        <f t="shared" si="65"/>
        <v>42649</v>
      </c>
      <c r="C121" s="106">
        <f t="shared" si="77"/>
        <v>42649</v>
      </c>
      <c r="D121" s="107">
        <v>0.33333333333333331</v>
      </c>
      <c r="E121" s="107">
        <v>0.5</v>
      </c>
      <c r="F121" s="107">
        <v>0.58333333333333337</v>
      </c>
      <c r="G121" s="107">
        <v>0.75</v>
      </c>
      <c r="H121" s="107">
        <f t="shared" si="66"/>
        <v>0.33333333333333331</v>
      </c>
      <c r="I121" s="107" t="str">
        <f t="shared" si="67"/>
        <v/>
      </c>
      <c r="J121" s="107"/>
      <c r="K121" s="107"/>
      <c r="L121" s="108"/>
      <c r="M121" s="108"/>
      <c r="N121" s="184" t="str">
        <f t="shared" si="68"/>
        <v/>
      </c>
      <c r="O121" s="47"/>
      <c r="P121" s="105">
        <f t="shared" si="69"/>
        <v>42649</v>
      </c>
      <c r="Q121" s="106">
        <f t="shared" si="78"/>
        <v>42649</v>
      </c>
      <c r="R121" s="107">
        <v>0.33333333333333331</v>
      </c>
      <c r="S121" s="107">
        <v>0.5</v>
      </c>
      <c r="T121" s="107">
        <v>0.58333333333333337</v>
      </c>
      <c r="U121" s="107">
        <v>0.75</v>
      </c>
      <c r="V121" s="107">
        <f t="shared" ref="V121:V125" si="80">SUM(S121-R121)+(U121-T121)</f>
        <v>0.33333333333333331</v>
      </c>
      <c r="W121" s="107" t="str">
        <f t="shared" si="71"/>
        <v/>
      </c>
      <c r="X121" s="107"/>
      <c r="Y121" s="107"/>
      <c r="Z121" s="108"/>
      <c r="AA121" s="108"/>
      <c r="AB121" s="184" t="str">
        <f t="shared" si="72"/>
        <v/>
      </c>
      <c r="AC121" s="47"/>
      <c r="AD121" s="105">
        <f t="shared" si="73"/>
        <v>42649</v>
      </c>
      <c r="AE121" s="106">
        <f t="shared" si="79"/>
        <v>42649</v>
      </c>
      <c r="AF121" s="107">
        <v>0.33333333333333331</v>
      </c>
      <c r="AG121" s="107">
        <v>0.5</v>
      </c>
      <c r="AH121" s="107">
        <v>0.58333333333333337</v>
      </c>
      <c r="AI121" s="107">
        <v>0.75</v>
      </c>
      <c r="AJ121" s="107">
        <f t="shared" ref="AJ121:AJ125" si="81">SUM(AG121-AF121)+(AI121-AH121)</f>
        <v>0.33333333333333331</v>
      </c>
      <c r="AK121" s="107" t="str">
        <f t="shared" si="75"/>
        <v/>
      </c>
      <c r="AL121" s="107"/>
      <c r="AM121" s="107"/>
      <c r="AN121" s="108"/>
      <c r="AO121" s="108"/>
      <c r="AP121" s="184" t="str">
        <f t="shared" si="76"/>
        <v/>
      </c>
    </row>
    <row r="122" spans="1:42" x14ac:dyDescent="0.25">
      <c r="A122" s="12"/>
      <c r="B122" s="105">
        <f t="shared" si="65"/>
        <v>42650</v>
      </c>
      <c r="C122" s="106">
        <f t="shared" si="77"/>
        <v>42650</v>
      </c>
      <c r="D122" s="107">
        <v>0.33333333333333331</v>
      </c>
      <c r="E122" s="107">
        <v>0.5</v>
      </c>
      <c r="F122" s="107">
        <v>0.58333333333333337</v>
      </c>
      <c r="G122" s="107">
        <v>0.75</v>
      </c>
      <c r="H122" s="107">
        <f t="shared" si="66"/>
        <v>0.33333333333333331</v>
      </c>
      <c r="I122" s="107" t="str">
        <f t="shared" si="67"/>
        <v/>
      </c>
      <c r="J122" s="107"/>
      <c r="K122" s="107"/>
      <c r="L122" s="108"/>
      <c r="M122" s="108"/>
      <c r="N122" s="184" t="str">
        <f t="shared" si="68"/>
        <v/>
      </c>
      <c r="O122" s="47"/>
      <c r="P122" s="105">
        <f t="shared" si="69"/>
        <v>42650</v>
      </c>
      <c r="Q122" s="106">
        <f t="shared" si="78"/>
        <v>42650</v>
      </c>
      <c r="R122" s="107">
        <v>0.33333333333333331</v>
      </c>
      <c r="S122" s="107">
        <v>0.5</v>
      </c>
      <c r="T122" s="107">
        <v>0.58333333333333337</v>
      </c>
      <c r="U122" s="107">
        <v>0.75</v>
      </c>
      <c r="V122" s="107">
        <f t="shared" si="80"/>
        <v>0.33333333333333331</v>
      </c>
      <c r="W122" s="107" t="str">
        <f t="shared" si="71"/>
        <v/>
      </c>
      <c r="X122" s="107"/>
      <c r="Y122" s="107"/>
      <c r="Z122" s="108"/>
      <c r="AA122" s="108"/>
      <c r="AB122" s="184" t="str">
        <f t="shared" si="72"/>
        <v/>
      </c>
      <c r="AC122" s="47"/>
      <c r="AD122" s="105">
        <f t="shared" si="73"/>
        <v>42650</v>
      </c>
      <c r="AE122" s="106">
        <f t="shared" si="79"/>
        <v>42650</v>
      </c>
      <c r="AF122" s="107">
        <v>0.33333333333333331</v>
      </c>
      <c r="AG122" s="107">
        <v>0.5</v>
      </c>
      <c r="AH122" s="107">
        <v>0.58333333333333337</v>
      </c>
      <c r="AI122" s="107">
        <v>0.75</v>
      </c>
      <c r="AJ122" s="107">
        <f t="shared" si="81"/>
        <v>0.33333333333333331</v>
      </c>
      <c r="AK122" s="107" t="str">
        <f t="shared" si="75"/>
        <v/>
      </c>
      <c r="AL122" s="107"/>
      <c r="AM122" s="107"/>
      <c r="AN122" s="108"/>
      <c r="AO122" s="108"/>
      <c r="AP122" s="184" t="str">
        <f t="shared" si="76"/>
        <v/>
      </c>
    </row>
    <row r="123" spans="1:42" x14ac:dyDescent="0.25">
      <c r="A123" s="12"/>
      <c r="B123" s="105">
        <f t="shared" si="65"/>
        <v>42651</v>
      </c>
      <c r="C123" s="106">
        <f t="shared" si="77"/>
        <v>42651</v>
      </c>
      <c r="D123" s="107">
        <v>0.33333333333333331</v>
      </c>
      <c r="E123" s="107">
        <v>0.5</v>
      </c>
      <c r="F123" s="107">
        <v>0.58333333333333337</v>
      </c>
      <c r="G123" s="107">
        <v>0.75</v>
      </c>
      <c r="H123" s="107">
        <f t="shared" si="66"/>
        <v>0.33333333333333331</v>
      </c>
      <c r="I123" s="107" t="str">
        <f t="shared" si="67"/>
        <v/>
      </c>
      <c r="J123" s="107"/>
      <c r="K123" s="107"/>
      <c r="L123" s="108"/>
      <c r="M123" s="108"/>
      <c r="N123" s="184">
        <f t="shared" si="68"/>
        <v>0</v>
      </c>
      <c r="O123" s="47"/>
      <c r="P123" s="105">
        <f t="shared" si="69"/>
        <v>42651</v>
      </c>
      <c r="Q123" s="106">
        <f t="shared" si="78"/>
        <v>42651</v>
      </c>
      <c r="R123" s="107">
        <v>0.33333333333333331</v>
      </c>
      <c r="S123" s="107">
        <v>0.5</v>
      </c>
      <c r="T123" s="107">
        <v>0.58333333333333337</v>
      </c>
      <c r="U123" s="107">
        <v>0.75</v>
      </c>
      <c r="V123" s="107">
        <f t="shared" si="80"/>
        <v>0.33333333333333331</v>
      </c>
      <c r="W123" s="107" t="str">
        <f t="shared" si="71"/>
        <v/>
      </c>
      <c r="X123" s="107"/>
      <c r="Y123" s="107"/>
      <c r="Z123" s="108"/>
      <c r="AA123" s="108"/>
      <c r="AB123" s="184">
        <f t="shared" si="72"/>
        <v>0</v>
      </c>
      <c r="AC123" s="47"/>
      <c r="AD123" s="105">
        <f t="shared" si="73"/>
        <v>42651</v>
      </c>
      <c r="AE123" s="106">
        <f t="shared" si="79"/>
        <v>42651</v>
      </c>
      <c r="AF123" s="107">
        <v>0.33333333333333331</v>
      </c>
      <c r="AG123" s="107">
        <v>0.5</v>
      </c>
      <c r="AH123" s="107">
        <v>0.58333333333333337</v>
      </c>
      <c r="AI123" s="107">
        <v>0.75</v>
      </c>
      <c r="AJ123" s="107">
        <f t="shared" si="81"/>
        <v>0.33333333333333331</v>
      </c>
      <c r="AK123" s="107" t="str">
        <f t="shared" si="75"/>
        <v/>
      </c>
      <c r="AL123" s="107"/>
      <c r="AM123" s="107"/>
      <c r="AN123" s="108"/>
      <c r="AO123" s="108"/>
      <c r="AP123" s="184">
        <f t="shared" si="76"/>
        <v>0</v>
      </c>
    </row>
    <row r="124" spans="1:42" x14ac:dyDescent="0.25">
      <c r="A124" s="12"/>
      <c r="B124" s="105">
        <f t="shared" si="65"/>
        <v>42652</v>
      </c>
      <c r="C124" s="106">
        <f t="shared" si="77"/>
        <v>42652</v>
      </c>
      <c r="D124" s="107">
        <v>0.33333333333333331</v>
      </c>
      <c r="E124" s="107">
        <v>0.5</v>
      </c>
      <c r="F124" s="107">
        <v>0.58333333333333337</v>
      </c>
      <c r="G124" s="107">
        <v>0.75</v>
      </c>
      <c r="H124" s="107">
        <f t="shared" si="66"/>
        <v>0.33333333333333331</v>
      </c>
      <c r="I124" s="107" t="str">
        <f t="shared" si="67"/>
        <v/>
      </c>
      <c r="J124" s="107"/>
      <c r="K124" s="107"/>
      <c r="L124" s="108"/>
      <c r="M124" s="108"/>
      <c r="N124" s="184" t="str">
        <f t="shared" si="68"/>
        <v/>
      </c>
      <c r="O124" s="47"/>
      <c r="P124" s="105">
        <f t="shared" si="69"/>
        <v>42652</v>
      </c>
      <c r="Q124" s="106">
        <f t="shared" si="78"/>
        <v>42652</v>
      </c>
      <c r="R124" s="107">
        <v>0.33333333333333331</v>
      </c>
      <c r="S124" s="107">
        <v>0.5</v>
      </c>
      <c r="T124" s="107">
        <v>0.58333333333333337</v>
      </c>
      <c r="U124" s="107">
        <v>0.75</v>
      </c>
      <c r="V124" s="107">
        <f t="shared" si="80"/>
        <v>0.33333333333333331</v>
      </c>
      <c r="W124" s="107" t="str">
        <f t="shared" si="71"/>
        <v/>
      </c>
      <c r="X124" s="107"/>
      <c r="Y124" s="107"/>
      <c r="Z124" s="108"/>
      <c r="AA124" s="108"/>
      <c r="AB124" s="184" t="str">
        <f t="shared" si="72"/>
        <v/>
      </c>
      <c r="AC124" s="47"/>
      <c r="AD124" s="105">
        <f t="shared" si="73"/>
        <v>42652</v>
      </c>
      <c r="AE124" s="106">
        <f t="shared" si="79"/>
        <v>42652</v>
      </c>
      <c r="AF124" s="107">
        <v>0.33333333333333331</v>
      </c>
      <c r="AG124" s="107">
        <v>0.5</v>
      </c>
      <c r="AH124" s="107">
        <v>0.58333333333333337</v>
      </c>
      <c r="AI124" s="107">
        <v>0.75</v>
      </c>
      <c r="AJ124" s="107">
        <f t="shared" si="81"/>
        <v>0.33333333333333331</v>
      </c>
      <c r="AK124" s="107" t="str">
        <f t="shared" si="75"/>
        <v/>
      </c>
      <c r="AL124" s="107"/>
      <c r="AM124" s="107"/>
      <c r="AN124" s="108"/>
      <c r="AO124" s="108"/>
      <c r="AP124" s="184" t="str">
        <f t="shared" si="76"/>
        <v/>
      </c>
    </row>
    <row r="125" spans="1:42" x14ac:dyDescent="0.25">
      <c r="A125" s="12"/>
      <c r="B125" s="105">
        <f t="shared" si="65"/>
        <v>42653</v>
      </c>
      <c r="C125" s="106">
        <f t="shared" si="77"/>
        <v>42653</v>
      </c>
      <c r="D125" s="107">
        <v>0.33333333333333331</v>
      </c>
      <c r="E125" s="107">
        <v>0.5</v>
      </c>
      <c r="F125" s="107">
        <v>0.58333333333333337</v>
      </c>
      <c r="G125" s="107">
        <v>0.70833333333333337</v>
      </c>
      <c r="H125" s="107">
        <f t="shared" si="66"/>
        <v>0.29166666666666669</v>
      </c>
      <c r="I125" s="107" t="str">
        <f t="shared" si="67"/>
        <v/>
      </c>
      <c r="J125" s="107"/>
      <c r="K125" s="107"/>
      <c r="L125" s="108"/>
      <c r="M125" s="108"/>
      <c r="N125" s="184" t="str">
        <f t="shared" si="68"/>
        <v/>
      </c>
      <c r="O125" s="47"/>
      <c r="P125" s="105">
        <f t="shared" si="69"/>
        <v>42653</v>
      </c>
      <c r="Q125" s="106">
        <f t="shared" si="78"/>
        <v>42653</v>
      </c>
      <c r="R125" s="107">
        <v>0.33333333333333331</v>
      </c>
      <c r="S125" s="107">
        <v>0.5</v>
      </c>
      <c r="T125" s="107">
        <v>0.58333333333333337</v>
      </c>
      <c r="U125" s="107">
        <v>0.75</v>
      </c>
      <c r="V125" s="107">
        <f t="shared" si="80"/>
        <v>0.33333333333333331</v>
      </c>
      <c r="W125" s="107" t="str">
        <f t="shared" si="71"/>
        <v/>
      </c>
      <c r="X125" s="107"/>
      <c r="Y125" s="107"/>
      <c r="Z125" s="108"/>
      <c r="AA125" s="108"/>
      <c r="AB125" s="184" t="str">
        <f t="shared" si="72"/>
        <v/>
      </c>
      <c r="AC125" s="47"/>
      <c r="AD125" s="105">
        <f t="shared" si="73"/>
        <v>42653</v>
      </c>
      <c r="AE125" s="106">
        <f t="shared" si="79"/>
        <v>42653</v>
      </c>
      <c r="AF125" s="107">
        <v>0.33333333333333331</v>
      </c>
      <c r="AG125" s="107">
        <v>0.5</v>
      </c>
      <c r="AH125" s="107">
        <v>0.58333333333333337</v>
      </c>
      <c r="AI125" s="107">
        <v>0.75</v>
      </c>
      <c r="AJ125" s="107">
        <f t="shared" si="81"/>
        <v>0.33333333333333331</v>
      </c>
      <c r="AK125" s="107" t="str">
        <f t="shared" si="75"/>
        <v/>
      </c>
      <c r="AL125" s="107"/>
      <c r="AM125" s="107"/>
      <c r="AN125" s="108"/>
      <c r="AO125" s="108"/>
      <c r="AP125" s="184" t="str">
        <f t="shared" si="76"/>
        <v/>
      </c>
    </row>
    <row r="126" spans="1:42" x14ac:dyDescent="0.25">
      <c r="A126" s="12"/>
      <c r="B126" s="105">
        <f t="shared" si="65"/>
        <v>42654</v>
      </c>
      <c r="C126" s="106">
        <f t="shared" si="77"/>
        <v>42654</v>
      </c>
      <c r="D126" s="107"/>
      <c r="E126" s="107"/>
      <c r="F126" s="107"/>
      <c r="G126" s="107"/>
      <c r="H126" s="107"/>
      <c r="I126" s="107" t="str">
        <f t="shared" si="67"/>
        <v/>
      </c>
      <c r="J126" s="107"/>
      <c r="K126" s="107"/>
      <c r="L126" s="108"/>
      <c r="M126" s="108"/>
      <c r="N126" s="184" t="str">
        <f t="shared" si="68"/>
        <v/>
      </c>
      <c r="O126" s="47"/>
      <c r="P126" s="105">
        <f t="shared" si="69"/>
        <v>42654</v>
      </c>
      <c r="Q126" s="106">
        <f t="shared" si="78"/>
        <v>42654</v>
      </c>
      <c r="R126" s="107"/>
      <c r="S126" s="107"/>
      <c r="T126" s="107"/>
      <c r="U126" s="107"/>
      <c r="V126" s="107"/>
      <c r="W126" s="107" t="str">
        <f t="shared" si="71"/>
        <v/>
      </c>
      <c r="X126" s="107"/>
      <c r="Y126" s="107"/>
      <c r="Z126" s="108"/>
      <c r="AA126" s="108"/>
      <c r="AB126" s="184" t="str">
        <f t="shared" si="72"/>
        <v/>
      </c>
      <c r="AC126" s="47"/>
      <c r="AD126" s="105">
        <f t="shared" si="73"/>
        <v>42654</v>
      </c>
      <c r="AE126" s="106">
        <f t="shared" si="79"/>
        <v>42654</v>
      </c>
      <c r="AF126" s="107"/>
      <c r="AG126" s="107"/>
      <c r="AH126" s="107"/>
      <c r="AI126" s="107"/>
      <c r="AJ126" s="107"/>
      <c r="AK126" s="107" t="str">
        <f t="shared" si="75"/>
        <v/>
      </c>
      <c r="AL126" s="107"/>
      <c r="AM126" s="107"/>
      <c r="AN126" s="108"/>
      <c r="AO126" s="108"/>
      <c r="AP126" s="184" t="str">
        <f t="shared" si="76"/>
        <v/>
      </c>
    </row>
    <row r="127" spans="1:42" x14ac:dyDescent="0.25">
      <c r="A127" s="12"/>
      <c r="B127" s="105">
        <f t="shared" si="65"/>
        <v>42655</v>
      </c>
      <c r="C127" s="106">
        <f t="shared" si="77"/>
        <v>42655</v>
      </c>
      <c r="D127" s="107"/>
      <c r="E127" s="107"/>
      <c r="F127" s="107"/>
      <c r="G127" s="107"/>
      <c r="H127" s="107"/>
      <c r="I127" s="107" t="str">
        <f t="shared" si="67"/>
        <v/>
      </c>
      <c r="J127" s="107"/>
      <c r="K127" s="107"/>
      <c r="L127" s="108"/>
      <c r="M127" s="108"/>
      <c r="N127" s="184" t="str">
        <f t="shared" si="68"/>
        <v/>
      </c>
      <c r="O127" s="47"/>
      <c r="P127" s="105">
        <f t="shared" si="69"/>
        <v>42655</v>
      </c>
      <c r="Q127" s="106">
        <f t="shared" si="78"/>
        <v>42655</v>
      </c>
      <c r="R127" s="107"/>
      <c r="S127" s="107"/>
      <c r="T127" s="107"/>
      <c r="U127" s="107"/>
      <c r="V127" s="107"/>
      <c r="W127" s="107" t="str">
        <f t="shared" si="71"/>
        <v/>
      </c>
      <c r="X127" s="107"/>
      <c r="Y127" s="107"/>
      <c r="Z127" s="108"/>
      <c r="AA127" s="108"/>
      <c r="AB127" s="184" t="str">
        <f t="shared" si="72"/>
        <v/>
      </c>
      <c r="AC127" s="47"/>
      <c r="AD127" s="105">
        <f t="shared" si="73"/>
        <v>42655</v>
      </c>
      <c r="AE127" s="106">
        <f t="shared" si="79"/>
        <v>42655</v>
      </c>
      <c r="AF127" s="107"/>
      <c r="AG127" s="107"/>
      <c r="AH127" s="107"/>
      <c r="AI127" s="107"/>
      <c r="AJ127" s="107"/>
      <c r="AK127" s="107" t="str">
        <f t="shared" si="75"/>
        <v/>
      </c>
      <c r="AL127" s="107"/>
      <c r="AM127" s="107"/>
      <c r="AN127" s="108"/>
      <c r="AO127" s="108"/>
      <c r="AP127" s="184" t="str">
        <f t="shared" si="76"/>
        <v/>
      </c>
    </row>
    <row r="128" spans="1:42" x14ac:dyDescent="0.25">
      <c r="A128" s="12"/>
      <c r="B128" s="105">
        <f t="shared" si="65"/>
        <v>42656</v>
      </c>
      <c r="C128" s="106">
        <f t="shared" si="77"/>
        <v>42656</v>
      </c>
      <c r="D128" s="107">
        <v>0.33333333333333331</v>
      </c>
      <c r="E128" s="107">
        <v>0.5</v>
      </c>
      <c r="F128" s="107">
        <v>0.58333333333333337</v>
      </c>
      <c r="G128" s="107">
        <v>0.75</v>
      </c>
      <c r="H128" s="107">
        <f t="shared" si="66"/>
        <v>0.33333333333333331</v>
      </c>
      <c r="I128" s="107" t="str">
        <f t="shared" si="67"/>
        <v/>
      </c>
      <c r="J128" s="107"/>
      <c r="K128" s="107"/>
      <c r="L128" s="108"/>
      <c r="M128" s="108"/>
      <c r="N128" s="184" t="str">
        <f t="shared" si="68"/>
        <v/>
      </c>
      <c r="O128" s="47"/>
      <c r="P128" s="105">
        <f t="shared" si="69"/>
        <v>42656</v>
      </c>
      <c r="Q128" s="106">
        <f t="shared" si="78"/>
        <v>42656</v>
      </c>
      <c r="R128" s="107">
        <v>0.33333333333333331</v>
      </c>
      <c r="S128" s="107">
        <v>0.5</v>
      </c>
      <c r="T128" s="107">
        <v>0.58333333333333337</v>
      </c>
      <c r="U128" s="107">
        <v>0.75</v>
      </c>
      <c r="V128" s="107">
        <f t="shared" ref="V128:V132" si="82">SUM(S128-R128)+(U128-T128)</f>
        <v>0.33333333333333331</v>
      </c>
      <c r="W128" s="107" t="str">
        <f t="shared" si="71"/>
        <v/>
      </c>
      <c r="X128" s="107"/>
      <c r="Y128" s="107"/>
      <c r="Z128" s="108"/>
      <c r="AA128" s="108"/>
      <c r="AB128" s="184" t="str">
        <f t="shared" si="72"/>
        <v/>
      </c>
      <c r="AC128" s="47"/>
      <c r="AD128" s="105">
        <f t="shared" si="73"/>
        <v>42656</v>
      </c>
      <c r="AE128" s="106">
        <f t="shared" si="79"/>
        <v>42656</v>
      </c>
      <c r="AF128" s="107">
        <v>0.33333333333333331</v>
      </c>
      <c r="AG128" s="107">
        <v>0.5</v>
      </c>
      <c r="AH128" s="107">
        <v>0.58333333333333337</v>
      </c>
      <c r="AI128" s="107">
        <v>0.75</v>
      </c>
      <c r="AJ128" s="107">
        <f t="shared" ref="AJ128:AJ132" si="83">SUM(AG128-AF128)+(AI128-AH128)</f>
        <v>0.33333333333333331</v>
      </c>
      <c r="AK128" s="107" t="str">
        <f t="shared" si="75"/>
        <v/>
      </c>
      <c r="AL128" s="107"/>
      <c r="AM128" s="107"/>
      <c r="AN128" s="108"/>
      <c r="AO128" s="108"/>
      <c r="AP128" s="184" t="str">
        <f t="shared" si="76"/>
        <v/>
      </c>
    </row>
    <row r="129" spans="2:42" x14ac:dyDescent="0.25">
      <c r="B129" s="105">
        <f t="shared" si="65"/>
        <v>42657</v>
      </c>
      <c r="C129" s="106">
        <f t="shared" si="77"/>
        <v>42657</v>
      </c>
      <c r="D129" s="107">
        <v>0.33333333333333331</v>
      </c>
      <c r="E129" s="107">
        <v>0.5</v>
      </c>
      <c r="F129" s="107">
        <v>0.58333333333333337</v>
      </c>
      <c r="G129" s="107">
        <v>0.75</v>
      </c>
      <c r="H129" s="107">
        <f t="shared" si="66"/>
        <v>0.33333333333333331</v>
      </c>
      <c r="I129" s="107" t="str">
        <f t="shared" si="67"/>
        <v/>
      </c>
      <c r="J129" s="107"/>
      <c r="K129" s="107"/>
      <c r="L129" s="108"/>
      <c r="M129" s="108"/>
      <c r="N129" s="184" t="str">
        <f t="shared" si="68"/>
        <v/>
      </c>
      <c r="O129" s="47"/>
      <c r="P129" s="105">
        <f t="shared" si="69"/>
        <v>42657</v>
      </c>
      <c r="Q129" s="106">
        <f t="shared" si="78"/>
        <v>42657</v>
      </c>
      <c r="R129" s="107">
        <v>0.33333333333333331</v>
      </c>
      <c r="S129" s="107">
        <v>0.5</v>
      </c>
      <c r="T129" s="107">
        <v>0.58333333333333337</v>
      </c>
      <c r="U129" s="107">
        <v>0.75</v>
      </c>
      <c r="V129" s="107">
        <f t="shared" si="82"/>
        <v>0.33333333333333331</v>
      </c>
      <c r="W129" s="107" t="str">
        <f t="shared" si="71"/>
        <v/>
      </c>
      <c r="X129" s="107"/>
      <c r="Y129" s="107"/>
      <c r="Z129" s="108"/>
      <c r="AA129" s="108"/>
      <c r="AB129" s="184" t="str">
        <f t="shared" si="72"/>
        <v/>
      </c>
      <c r="AC129" s="47"/>
      <c r="AD129" s="105">
        <f t="shared" si="73"/>
        <v>42657</v>
      </c>
      <c r="AE129" s="106">
        <f t="shared" si="79"/>
        <v>42657</v>
      </c>
      <c r="AF129" s="107">
        <v>0.33333333333333331</v>
      </c>
      <c r="AG129" s="107">
        <v>0.5</v>
      </c>
      <c r="AH129" s="107">
        <v>0.58333333333333337</v>
      </c>
      <c r="AI129" s="107">
        <v>0.75</v>
      </c>
      <c r="AJ129" s="107">
        <f t="shared" si="83"/>
        <v>0.33333333333333331</v>
      </c>
      <c r="AK129" s="107" t="str">
        <f t="shared" si="75"/>
        <v/>
      </c>
      <c r="AL129" s="107"/>
      <c r="AM129" s="107"/>
      <c r="AN129" s="108"/>
      <c r="AO129" s="108"/>
      <c r="AP129" s="184" t="str">
        <f t="shared" si="76"/>
        <v/>
      </c>
    </row>
    <row r="130" spans="2:42" x14ac:dyDescent="0.25">
      <c r="B130" s="105">
        <f t="shared" si="65"/>
        <v>42658</v>
      </c>
      <c r="C130" s="106">
        <f t="shared" si="77"/>
        <v>42658</v>
      </c>
      <c r="D130" s="107">
        <v>0.33333333333333331</v>
      </c>
      <c r="E130" s="107">
        <v>0.5</v>
      </c>
      <c r="F130" s="107">
        <v>0.58333333333333337</v>
      </c>
      <c r="G130" s="107">
        <v>0.75</v>
      </c>
      <c r="H130" s="107">
        <f t="shared" si="66"/>
        <v>0.33333333333333331</v>
      </c>
      <c r="I130" s="107" t="str">
        <f t="shared" si="67"/>
        <v/>
      </c>
      <c r="J130" s="107"/>
      <c r="K130" s="107"/>
      <c r="L130" s="108"/>
      <c r="M130" s="108"/>
      <c r="N130" s="184">
        <f t="shared" si="68"/>
        <v>0</v>
      </c>
      <c r="O130" s="47"/>
      <c r="P130" s="105">
        <f t="shared" si="69"/>
        <v>42658</v>
      </c>
      <c r="Q130" s="106">
        <f t="shared" si="78"/>
        <v>42658</v>
      </c>
      <c r="R130" s="107">
        <v>0.33333333333333331</v>
      </c>
      <c r="S130" s="107">
        <v>0.5</v>
      </c>
      <c r="T130" s="107">
        <v>0.58333333333333337</v>
      </c>
      <c r="U130" s="107">
        <v>0.75</v>
      </c>
      <c r="V130" s="107">
        <f t="shared" si="82"/>
        <v>0.33333333333333331</v>
      </c>
      <c r="W130" s="107" t="str">
        <f t="shared" si="71"/>
        <v/>
      </c>
      <c r="X130" s="107"/>
      <c r="Y130" s="107"/>
      <c r="Z130" s="108"/>
      <c r="AA130" s="108"/>
      <c r="AB130" s="184">
        <f t="shared" si="72"/>
        <v>0</v>
      </c>
      <c r="AC130" s="47"/>
      <c r="AD130" s="105">
        <f t="shared" si="73"/>
        <v>42658</v>
      </c>
      <c r="AE130" s="106">
        <f t="shared" si="79"/>
        <v>42658</v>
      </c>
      <c r="AF130" s="107">
        <v>0.33333333333333331</v>
      </c>
      <c r="AG130" s="107">
        <v>0.5</v>
      </c>
      <c r="AH130" s="107">
        <v>0.58333333333333337</v>
      </c>
      <c r="AI130" s="107">
        <v>0.75</v>
      </c>
      <c r="AJ130" s="107">
        <f t="shared" si="83"/>
        <v>0.33333333333333331</v>
      </c>
      <c r="AK130" s="107" t="str">
        <f t="shared" si="75"/>
        <v/>
      </c>
      <c r="AL130" s="107"/>
      <c r="AM130" s="107"/>
      <c r="AN130" s="108"/>
      <c r="AO130" s="108"/>
      <c r="AP130" s="184">
        <f t="shared" si="76"/>
        <v>0</v>
      </c>
    </row>
    <row r="131" spans="2:42" x14ac:dyDescent="0.25">
      <c r="B131" s="105">
        <f t="shared" si="65"/>
        <v>42659</v>
      </c>
      <c r="C131" s="106">
        <f t="shared" si="77"/>
        <v>42659</v>
      </c>
      <c r="D131" s="107">
        <v>0.33333333333333331</v>
      </c>
      <c r="E131" s="107">
        <v>0.5</v>
      </c>
      <c r="F131" s="107">
        <v>0.58333333333333337</v>
      </c>
      <c r="G131" s="107">
        <v>0.75</v>
      </c>
      <c r="H131" s="107">
        <f t="shared" si="66"/>
        <v>0.33333333333333331</v>
      </c>
      <c r="I131" s="107" t="str">
        <f t="shared" si="67"/>
        <v/>
      </c>
      <c r="J131" s="107"/>
      <c r="K131" s="107"/>
      <c r="L131" s="108"/>
      <c r="M131" s="108"/>
      <c r="N131" s="184" t="str">
        <f t="shared" si="68"/>
        <v/>
      </c>
      <c r="O131" s="47"/>
      <c r="P131" s="105">
        <f t="shared" si="69"/>
        <v>42659</v>
      </c>
      <c r="Q131" s="106">
        <f t="shared" si="78"/>
        <v>42659</v>
      </c>
      <c r="R131" s="107">
        <v>0.33333333333333331</v>
      </c>
      <c r="S131" s="107">
        <v>0.5</v>
      </c>
      <c r="T131" s="107">
        <v>0.58333333333333337</v>
      </c>
      <c r="U131" s="107">
        <v>0.75</v>
      </c>
      <c r="V131" s="107">
        <f t="shared" si="82"/>
        <v>0.33333333333333331</v>
      </c>
      <c r="W131" s="107" t="str">
        <f t="shared" si="71"/>
        <v/>
      </c>
      <c r="X131" s="107"/>
      <c r="Y131" s="107"/>
      <c r="Z131" s="108"/>
      <c r="AA131" s="108"/>
      <c r="AB131" s="184" t="str">
        <f t="shared" si="72"/>
        <v/>
      </c>
      <c r="AC131" s="47"/>
      <c r="AD131" s="105">
        <f t="shared" si="73"/>
        <v>42659</v>
      </c>
      <c r="AE131" s="106">
        <f t="shared" si="79"/>
        <v>42659</v>
      </c>
      <c r="AF131" s="107">
        <v>0.33333333333333331</v>
      </c>
      <c r="AG131" s="107">
        <v>0.5</v>
      </c>
      <c r="AH131" s="107">
        <v>0.58333333333333337</v>
      </c>
      <c r="AI131" s="107">
        <v>0.75</v>
      </c>
      <c r="AJ131" s="107">
        <f t="shared" si="83"/>
        <v>0.33333333333333331</v>
      </c>
      <c r="AK131" s="107" t="str">
        <f t="shared" si="75"/>
        <v/>
      </c>
      <c r="AL131" s="107"/>
      <c r="AM131" s="107"/>
      <c r="AN131" s="108"/>
      <c r="AO131" s="108"/>
      <c r="AP131" s="184" t="str">
        <f t="shared" si="76"/>
        <v/>
      </c>
    </row>
    <row r="132" spans="2:42" x14ac:dyDescent="0.25">
      <c r="B132" s="105">
        <f t="shared" si="65"/>
        <v>42660</v>
      </c>
      <c r="C132" s="106">
        <f t="shared" si="77"/>
        <v>42660</v>
      </c>
      <c r="D132" s="107">
        <v>0.33333333333333331</v>
      </c>
      <c r="E132" s="107">
        <v>0.5</v>
      </c>
      <c r="F132" s="107">
        <v>0.58333333333333337</v>
      </c>
      <c r="G132" s="107">
        <v>0.75</v>
      </c>
      <c r="H132" s="107">
        <f t="shared" si="66"/>
        <v>0.33333333333333331</v>
      </c>
      <c r="I132" s="107" t="str">
        <f t="shared" si="67"/>
        <v/>
      </c>
      <c r="J132" s="107"/>
      <c r="K132" s="107"/>
      <c r="L132" s="108"/>
      <c r="M132" s="108"/>
      <c r="N132" s="184" t="str">
        <f t="shared" si="68"/>
        <v/>
      </c>
      <c r="O132" s="47"/>
      <c r="P132" s="105">
        <f t="shared" si="69"/>
        <v>42660</v>
      </c>
      <c r="Q132" s="106">
        <f t="shared" si="78"/>
        <v>42660</v>
      </c>
      <c r="R132" s="107">
        <v>0.33333333333333331</v>
      </c>
      <c r="S132" s="107">
        <v>0.5</v>
      </c>
      <c r="T132" s="107">
        <v>0.58333333333333337</v>
      </c>
      <c r="U132" s="107">
        <v>0.75</v>
      </c>
      <c r="V132" s="107">
        <f t="shared" si="82"/>
        <v>0.33333333333333331</v>
      </c>
      <c r="W132" s="107" t="str">
        <f t="shared" si="71"/>
        <v/>
      </c>
      <c r="X132" s="107"/>
      <c r="Y132" s="107"/>
      <c r="Z132" s="108"/>
      <c r="AA132" s="108"/>
      <c r="AB132" s="184" t="str">
        <f t="shared" si="72"/>
        <v/>
      </c>
      <c r="AC132" s="47"/>
      <c r="AD132" s="105">
        <f t="shared" si="73"/>
        <v>42660</v>
      </c>
      <c r="AE132" s="106">
        <f t="shared" si="79"/>
        <v>42660</v>
      </c>
      <c r="AF132" s="107">
        <v>0.33333333333333331</v>
      </c>
      <c r="AG132" s="107">
        <v>0.5</v>
      </c>
      <c r="AH132" s="107">
        <v>0.58333333333333337</v>
      </c>
      <c r="AI132" s="107">
        <v>0.75</v>
      </c>
      <c r="AJ132" s="107">
        <f t="shared" si="83"/>
        <v>0.33333333333333331</v>
      </c>
      <c r="AK132" s="107" t="str">
        <f t="shared" si="75"/>
        <v/>
      </c>
      <c r="AL132" s="107"/>
      <c r="AM132" s="107"/>
      <c r="AN132" s="108"/>
      <c r="AO132" s="108"/>
      <c r="AP132" s="184" t="str">
        <f t="shared" si="76"/>
        <v/>
      </c>
    </row>
    <row r="133" spans="2:42" x14ac:dyDescent="0.25">
      <c r="B133" s="105">
        <f t="shared" si="65"/>
        <v>42661</v>
      </c>
      <c r="C133" s="106">
        <f t="shared" ref="C133:C141" si="84">SUM(C132+1)</f>
        <v>42661</v>
      </c>
      <c r="D133" s="107"/>
      <c r="E133" s="107"/>
      <c r="F133" s="107"/>
      <c r="G133" s="107"/>
      <c r="H133" s="107"/>
      <c r="I133" s="107" t="str">
        <f t="shared" si="67"/>
        <v/>
      </c>
      <c r="J133" s="107"/>
      <c r="K133" s="107"/>
      <c r="L133" s="108"/>
      <c r="M133" s="108"/>
      <c r="N133" s="184" t="str">
        <f t="shared" si="68"/>
        <v/>
      </c>
      <c r="O133" s="47"/>
      <c r="P133" s="105">
        <f t="shared" si="69"/>
        <v>42661</v>
      </c>
      <c r="Q133" s="106">
        <f t="shared" si="78"/>
        <v>42661</v>
      </c>
      <c r="R133" s="107"/>
      <c r="S133" s="107"/>
      <c r="T133" s="107"/>
      <c r="U133" s="107"/>
      <c r="V133" s="107"/>
      <c r="W133" s="107" t="str">
        <f t="shared" si="71"/>
        <v/>
      </c>
      <c r="X133" s="107"/>
      <c r="Y133" s="107"/>
      <c r="Z133" s="108"/>
      <c r="AA133" s="108"/>
      <c r="AB133" s="184" t="str">
        <f t="shared" si="72"/>
        <v/>
      </c>
      <c r="AC133" s="47"/>
      <c r="AD133" s="105">
        <f t="shared" si="73"/>
        <v>42661</v>
      </c>
      <c r="AE133" s="106">
        <f t="shared" si="79"/>
        <v>42661</v>
      </c>
      <c r="AF133" s="107"/>
      <c r="AG133" s="107"/>
      <c r="AH133" s="107"/>
      <c r="AI133" s="107"/>
      <c r="AJ133" s="107"/>
      <c r="AK133" s="107" t="str">
        <f t="shared" si="75"/>
        <v/>
      </c>
      <c r="AL133" s="107"/>
      <c r="AM133" s="107"/>
      <c r="AN133" s="108"/>
      <c r="AO133" s="108"/>
      <c r="AP133" s="184" t="str">
        <f t="shared" si="76"/>
        <v/>
      </c>
    </row>
    <row r="134" spans="2:42" x14ac:dyDescent="0.25">
      <c r="B134" s="105">
        <f t="shared" si="65"/>
        <v>42662</v>
      </c>
      <c r="C134" s="106">
        <f t="shared" si="84"/>
        <v>42662</v>
      </c>
      <c r="D134" s="107"/>
      <c r="E134" s="107"/>
      <c r="F134" s="107"/>
      <c r="G134" s="107"/>
      <c r="H134" s="107"/>
      <c r="I134" s="107" t="str">
        <f t="shared" si="67"/>
        <v/>
      </c>
      <c r="J134" s="107"/>
      <c r="K134" s="107"/>
      <c r="L134" s="108"/>
      <c r="M134" s="108"/>
      <c r="N134" s="184" t="str">
        <f t="shared" si="68"/>
        <v/>
      </c>
      <c r="O134" s="47"/>
      <c r="P134" s="105">
        <f t="shared" si="69"/>
        <v>42662</v>
      </c>
      <c r="Q134" s="106">
        <f t="shared" si="78"/>
        <v>42662</v>
      </c>
      <c r="R134" s="107"/>
      <c r="S134" s="107"/>
      <c r="T134" s="107"/>
      <c r="U134" s="107"/>
      <c r="V134" s="107"/>
      <c r="W134" s="107" t="str">
        <f t="shared" si="71"/>
        <v/>
      </c>
      <c r="X134" s="107"/>
      <c r="Y134" s="107"/>
      <c r="Z134" s="108"/>
      <c r="AA134" s="108"/>
      <c r="AB134" s="184" t="str">
        <f t="shared" si="72"/>
        <v/>
      </c>
      <c r="AC134" s="47"/>
      <c r="AD134" s="105">
        <f t="shared" si="73"/>
        <v>42662</v>
      </c>
      <c r="AE134" s="106">
        <f t="shared" si="79"/>
        <v>42662</v>
      </c>
      <c r="AF134" s="107"/>
      <c r="AG134" s="107"/>
      <c r="AH134" s="107"/>
      <c r="AI134" s="107"/>
      <c r="AJ134" s="107"/>
      <c r="AK134" s="107" t="str">
        <f t="shared" si="75"/>
        <v/>
      </c>
      <c r="AL134" s="107"/>
      <c r="AM134" s="107"/>
      <c r="AN134" s="108"/>
      <c r="AO134" s="108"/>
      <c r="AP134" s="184" t="str">
        <f t="shared" si="76"/>
        <v/>
      </c>
    </row>
    <row r="135" spans="2:42" x14ac:dyDescent="0.25">
      <c r="B135" s="105">
        <f t="shared" si="65"/>
        <v>42663</v>
      </c>
      <c r="C135" s="106">
        <f t="shared" si="84"/>
        <v>42663</v>
      </c>
      <c r="D135" s="107">
        <v>0.33333333333333331</v>
      </c>
      <c r="E135" s="107">
        <v>0.5</v>
      </c>
      <c r="F135" s="107">
        <v>0.58333333333333337</v>
      </c>
      <c r="G135" s="107">
        <v>0.75</v>
      </c>
      <c r="H135" s="107">
        <f t="shared" si="66"/>
        <v>0.33333333333333331</v>
      </c>
      <c r="I135" s="107" t="str">
        <f t="shared" si="67"/>
        <v/>
      </c>
      <c r="J135" s="107"/>
      <c r="K135" s="107"/>
      <c r="L135" s="108"/>
      <c r="M135" s="108"/>
      <c r="N135" s="184" t="str">
        <f t="shared" si="68"/>
        <v/>
      </c>
      <c r="O135" s="47"/>
      <c r="P135" s="105">
        <f t="shared" si="69"/>
        <v>42663</v>
      </c>
      <c r="Q135" s="106">
        <f t="shared" si="78"/>
        <v>42663</v>
      </c>
      <c r="R135" s="107">
        <v>0.33333333333333331</v>
      </c>
      <c r="S135" s="107">
        <v>0.5</v>
      </c>
      <c r="T135" s="107">
        <v>0.58333333333333337</v>
      </c>
      <c r="U135" s="107">
        <v>0.75</v>
      </c>
      <c r="V135" s="107">
        <f t="shared" ref="V135:V139" si="85">SUM(S135-R135)+(U135-T135)</f>
        <v>0.33333333333333331</v>
      </c>
      <c r="W135" s="107" t="str">
        <f t="shared" si="71"/>
        <v/>
      </c>
      <c r="X135" s="107"/>
      <c r="Y135" s="107"/>
      <c r="Z135" s="108"/>
      <c r="AA135" s="108"/>
      <c r="AB135" s="184" t="str">
        <f t="shared" si="72"/>
        <v/>
      </c>
      <c r="AC135" s="47"/>
      <c r="AD135" s="105">
        <f t="shared" si="73"/>
        <v>42663</v>
      </c>
      <c r="AE135" s="106">
        <f t="shared" si="79"/>
        <v>42663</v>
      </c>
      <c r="AF135" s="107">
        <v>0.33333333333333331</v>
      </c>
      <c r="AG135" s="107">
        <v>0.5</v>
      </c>
      <c r="AH135" s="107">
        <v>0.58333333333333337</v>
      </c>
      <c r="AI135" s="107">
        <v>0.75</v>
      </c>
      <c r="AJ135" s="107">
        <f t="shared" ref="AJ135:AJ139" si="86">SUM(AG135-AF135)+(AI135-AH135)</f>
        <v>0.33333333333333331</v>
      </c>
      <c r="AK135" s="107" t="str">
        <f t="shared" si="75"/>
        <v/>
      </c>
      <c r="AL135" s="107"/>
      <c r="AM135" s="107"/>
      <c r="AN135" s="108"/>
      <c r="AO135" s="108"/>
      <c r="AP135" s="184" t="str">
        <f t="shared" si="76"/>
        <v/>
      </c>
    </row>
    <row r="136" spans="2:42" x14ac:dyDescent="0.25">
      <c r="B136" s="105">
        <f t="shared" si="65"/>
        <v>42664</v>
      </c>
      <c r="C136" s="106">
        <f t="shared" si="84"/>
        <v>42664</v>
      </c>
      <c r="D136" s="107">
        <v>0.33333333333333331</v>
      </c>
      <c r="E136" s="107">
        <v>0.5</v>
      </c>
      <c r="F136" s="107">
        <v>0.58333333333333337</v>
      </c>
      <c r="G136" s="107">
        <v>0.75</v>
      </c>
      <c r="H136" s="107">
        <f t="shared" si="66"/>
        <v>0.33333333333333331</v>
      </c>
      <c r="I136" s="107" t="str">
        <f t="shared" si="67"/>
        <v/>
      </c>
      <c r="J136" s="107"/>
      <c r="K136" s="107"/>
      <c r="L136" s="108"/>
      <c r="M136" s="108"/>
      <c r="N136" s="184" t="str">
        <f t="shared" si="68"/>
        <v/>
      </c>
      <c r="O136" s="47"/>
      <c r="P136" s="105">
        <f t="shared" si="69"/>
        <v>42664</v>
      </c>
      <c r="Q136" s="106">
        <f t="shared" si="78"/>
        <v>42664</v>
      </c>
      <c r="R136" s="107">
        <v>0.33333333333333331</v>
      </c>
      <c r="S136" s="107">
        <v>0.5</v>
      </c>
      <c r="T136" s="107">
        <v>0.58333333333333337</v>
      </c>
      <c r="U136" s="107">
        <v>0.75</v>
      </c>
      <c r="V136" s="107">
        <f t="shared" si="85"/>
        <v>0.33333333333333331</v>
      </c>
      <c r="W136" s="107" t="str">
        <f t="shared" si="71"/>
        <v/>
      </c>
      <c r="X136" s="107"/>
      <c r="Y136" s="107"/>
      <c r="Z136" s="108"/>
      <c r="AA136" s="108"/>
      <c r="AB136" s="184" t="str">
        <f t="shared" si="72"/>
        <v/>
      </c>
      <c r="AC136" s="47"/>
      <c r="AD136" s="105">
        <f t="shared" si="73"/>
        <v>42664</v>
      </c>
      <c r="AE136" s="106">
        <f t="shared" si="79"/>
        <v>42664</v>
      </c>
      <c r="AF136" s="107">
        <v>0.33333333333333331</v>
      </c>
      <c r="AG136" s="107">
        <v>0.5</v>
      </c>
      <c r="AH136" s="107">
        <v>0.58333333333333337</v>
      </c>
      <c r="AI136" s="107">
        <v>0.75</v>
      </c>
      <c r="AJ136" s="107">
        <f t="shared" si="86"/>
        <v>0.33333333333333331</v>
      </c>
      <c r="AK136" s="107" t="str">
        <f t="shared" si="75"/>
        <v/>
      </c>
      <c r="AL136" s="107"/>
      <c r="AM136" s="107"/>
      <c r="AN136" s="108"/>
      <c r="AO136" s="108"/>
      <c r="AP136" s="184" t="str">
        <f t="shared" si="76"/>
        <v/>
      </c>
    </row>
    <row r="137" spans="2:42" x14ac:dyDescent="0.25">
      <c r="B137" s="105">
        <f t="shared" si="65"/>
        <v>42665</v>
      </c>
      <c r="C137" s="106">
        <f t="shared" si="84"/>
        <v>42665</v>
      </c>
      <c r="D137" s="107">
        <v>0.33333333333333331</v>
      </c>
      <c r="E137" s="107">
        <v>0.5</v>
      </c>
      <c r="F137" s="107">
        <v>0.58333333333333337</v>
      </c>
      <c r="G137" s="107">
        <v>0.75</v>
      </c>
      <c r="H137" s="107">
        <f t="shared" si="66"/>
        <v>0.33333333333333331</v>
      </c>
      <c r="I137" s="107" t="str">
        <f t="shared" si="67"/>
        <v/>
      </c>
      <c r="J137" s="107"/>
      <c r="K137" s="107"/>
      <c r="L137" s="108"/>
      <c r="M137" s="108"/>
      <c r="N137" s="184">
        <f t="shared" si="68"/>
        <v>0</v>
      </c>
      <c r="O137" s="47"/>
      <c r="P137" s="105">
        <f t="shared" si="69"/>
        <v>42665</v>
      </c>
      <c r="Q137" s="106">
        <f t="shared" si="78"/>
        <v>42665</v>
      </c>
      <c r="R137" s="107">
        <v>0.33333333333333331</v>
      </c>
      <c r="S137" s="107">
        <v>0.5</v>
      </c>
      <c r="T137" s="107">
        <v>0.58333333333333337</v>
      </c>
      <c r="U137" s="107">
        <v>0.75</v>
      </c>
      <c r="V137" s="107">
        <f t="shared" si="85"/>
        <v>0.33333333333333331</v>
      </c>
      <c r="W137" s="107" t="str">
        <f t="shared" si="71"/>
        <v/>
      </c>
      <c r="X137" s="107"/>
      <c r="Y137" s="107"/>
      <c r="Z137" s="108"/>
      <c r="AA137" s="108"/>
      <c r="AB137" s="184">
        <f t="shared" si="72"/>
        <v>0</v>
      </c>
      <c r="AC137" s="47"/>
      <c r="AD137" s="105">
        <f t="shared" si="73"/>
        <v>42665</v>
      </c>
      <c r="AE137" s="106">
        <f t="shared" si="79"/>
        <v>42665</v>
      </c>
      <c r="AF137" s="107">
        <v>0.33333333333333331</v>
      </c>
      <c r="AG137" s="107">
        <v>0.5</v>
      </c>
      <c r="AH137" s="107">
        <v>0.58333333333333337</v>
      </c>
      <c r="AI137" s="107">
        <v>0.75</v>
      </c>
      <c r="AJ137" s="107">
        <f t="shared" si="86"/>
        <v>0.33333333333333331</v>
      </c>
      <c r="AK137" s="107" t="str">
        <f t="shared" si="75"/>
        <v/>
      </c>
      <c r="AL137" s="107"/>
      <c r="AM137" s="107"/>
      <c r="AN137" s="108"/>
      <c r="AO137" s="108"/>
      <c r="AP137" s="184">
        <f t="shared" si="76"/>
        <v>0</v>
      </c>
    </row>
    <row r="138" spans="2:42" x14ac:dyDescent="0.25">
      <c r="B138" s="105">
        <f t="shared" si="65"/>
        <v>42666</v>
      </c>
      <c r="C138" s="106">
        <f t="shared" si="84"/>
        <v>42666</v>
      </c>
      <c r="D138" s="107">
        <v>0.33333333333333331</v>
      </c>
      <c r="E138" s="107">
        <v>0.5</v>
      </c>
      <c r="F138" s="107">
        <v>0.58333333333333337</v>
      </c>
      <c r="G138" s="107">
        <v>0.75</v>
      </c>
      <c r="H138" s="107">
        <f t="shared" si="66"/>
        <v>0.33333333333333331</v>
      </c>
      <c r="I138" s="107" t="str">
        <f t="shared" si="67"/>
        <v/>
      </c>
      <c r="J138" s="107"/>
      <c r="K138" s="107"/>
      <c r="L138" s="108"/>
      <c r="M138" s="108"/>
      <c r="N138" s="184" t="str">
        <f t="shared" si="68"/>
        <v/>
      </c>
      <c r="O138" s="47"/>
      <c r="P138" s="105">
        <f t="shared" si="69"/>
        <v>42666</v>
      </c>
      <c r="Q138" s="106">
        <f t="shared" si="78"/>
        <v>42666</v>
      </c>
      <c r="R138" s="107">
        <v>0.33333333333333331</v>
      </c>
      <c r="S138" s="107">
        <v>0.5</v>
      </c>
      <c r="T138" s="107">
        <v>0.58333333333333337</v>
      </c>
      <c r="U138" s="107">
        <v>0.75</v>
      </c>
      <c r="V138" s="107">
        <f t="shared" si="85"/>
        <v>0.33333333333333331</v>
      </c>
      <c r="W138" s="107" t="str">
        <f t="shared" si="71"/>
        <v/>
      </c>
      <c r="X138" s="107"/>
      <c r="Y138" s="107"/>
      <c r="Z138" s="108"/>
      <c r="AA138" s="108"/>
      <c r="AB138" s="184" t="str">
        <f t="shared" si="72"/>
        <v/>
      </c>
      <c r="AC138" s="47"/>
      <c r="AD138" s="105">
        <f t="shared" si="73"/>
        <v>42666</v>
      </c>
      <c r="AE138" s="106">
        <f t="shared" si="79"/>
        <v>42666</v>
      </c>
      <c r="AF138" s="107">
        <v>0.33333333333333331</v>
      </c>
      <c r="AG138" s="107">
        <v>0.5</v>
      </c>
      <c r="AH138" s="107">
        <v>0.58333333333333337</v>
      </c>
      <c r="AI138" s="107">
        <v>0.75</v>
      </c>
      <c r="AJ138" s="107">
        <f t="shared" si="86"/>
        <v>0.33333333333333331</v>
      </c>
      <c r="AK138" s="107" t="str">
        <f t="shared" si="75"/>
        <v/>
      </c>
      <c r="AL138" s="107"/>
      <c r="AM138" s="107"/>
      <c r="AN138" s="108"/>
      <c r="AO138" s="108"/>
      <c r="AP138" s="184" t="str">
        <f t="shared" si="76"/>
        <v/>
      </c>
    </row>
    <row r="139" spans="2:42" x14ac:dyDescent="0.25">
      <c r="B139" s="105">
        <f t="shared" si="65"/>
        <v>42667</v>
      </c>
      <c r="C139" s="106">
        <f t="shared" si="84"/>
        <v>42667</v>
      </c>
      <c r="D139" s="107">
        <v>0.33333333333333331</v>
      </c>
      <c r="E139" s="107">
        <v>0.5</v>
      </c>
      <c r="F139" s="107">
        <v>0.58333333333333337</v>
      </c>
      <c r="G139" s="107">
        <v>0.75</v>
      </c>
      <c r="H139" s="107">
        <f t="shared" si="66"/>
        <v>0.33333333333333331</v>
      </c>
      <c r="I139" s="107" t="str">
        <f t="shared" si="67"/>
        <v/>
      </c>
      <c r="J139" s="107"/>
      <c r="K139" s="107"/>
      <c r="L139" s="108"/>
      <c r="M139" s="108"/>
      <c r="N139" s="184" t="str">
        <f t="shared" si="68"/>
        <v/>
      </c>
      <c r="O139" s="47"/>
      <c r="P139" s="105">
        <f t="shared" si="69"/>
        <v>42667</v>
      </c>
      <c r="Q139" s="106">
        <f t="shared" si="78"/>
        <v>42667</v>
      </c>
      <c r="R139" s="107">
        <v>0.33333333333333331</v>
      </c>
      <c r="S139" s="107">
        <v>0.5</v>
      </c>
      <c r="T139" s="107">
        <v>0.58333333333333337</v>
      </c>
      <c r="U139" s="107">
        <v>0.75</v>
      </c>
      <c r="V139" s="107">
        <f t="shared" si="85"/>
        <v>0.33333333333333331</v>
      </c>
      <c r="W139" s="107" t="str">
        <f t="shared" si="71"/>
        <v/>
      </c>
      <c r="X139" s="107"/>
      <c r="Y139" s="107"/>
      <c r="Z139" s="108"/>
      <c r="AA139" s="108"/>
      <c r="AB139" s="184" t="str">
        <f t="shared" si="72"/>
        <v/>
      </c>
      <c r="AC139" s="47"/>
      <c r="AD139" s="105">
        <f t="shared" si="73"/>
        <v>42667</v>
      </c>
      <c r="AE139" s="106">
        <f t="shared" si="79"/>
        <v>42667</v>
      </c>
      <c r="AF139" s="107">
        <v>0.33333333333333331</v>
      </c>
      <c r="AG139" s="107">
        <v>0.5</v>
      </c>
      <c r="AH139" s="107">
        <v>0.58333333333333337</v>
      </c>
      <c r="AI139" s="107">
        <v>0.75</v>
      </c>
      <c r="AJ139" s="107">
        <f t="shared" si="86"/>
        <v>0.33333333333333331</v>
      </c>
      <c r="AK139" s="107" t="str">
        <f t="shared" si="75"/>
        <v/>
      </c>
      <c r="AL139" s="107"/>
      <c r="AM139" s="107"/>
      <c r="AN139" s="108"/>
      <c r="AO139" s="108"/>
      <c r="AP139" s="184" t="str">
        <f t="shared" si="76"/>
        <v/>
      </c>
    </row>
    <row r="140" spans="2:42" x14ac:dyDescent="0.25">
      <c r="B140" s="105">
        <f t="shared" si="65"/>
        <v>42668</v>
      </c>
      <c r="C140" s="106">
        <f t="shared" si="84"/>
        <v>42668</v>
      </c>
      <c r="D140" s="107"/>
      <c r="E140" s="107"/>
      <c r="F140" s="107"/>
      <c r="G140" s="107"/>
      <c r="H140" s="107"/>
      <c r="I140" s="107" t="str">
        <f t="shared" si="67"/>
        <v/>
      </c>
      <c r="J140" s="107"/>
      <c r="K140" s="107"/>
      <c r="L140" s="108"/>
      <c r="M140" s="108"/>
      <c r="N140" s="184" t="str">
        <f t="shared" si="68"/>
        <v/>
      </c>
      <c r="O140" s="47"/>
      <c r="P140" s="105">
        <f t="shared" si="69"/>
        <v>42668</v>
      </c>
      <c r="Q140" s="106">
        <f t="shared" si="78"/>
        <v>42668</v>
      </c>
      <c r="R140" s="107"/>
      <c r="S140" s="107"/>
      <c r="T140" s="107"/>
      <c r="U140" s="107"/>
      <c r="V140" s="107"/>
      <c r="W140" s="107" t="str">
        <f t="shared" si="71"/>
        <v/>
      </c>
      <c r="X140" s="107"/>
      <c r="Y140" s="107"/>
      <c r="Z140" s="108"/>
      <c r="AA140" s="108"/>
      <c r="AB140" s="184" t="str">
        <f t="shared" si="72"/>
        <v/>
      </c>
      <c r="AC140" s="47"/>
      <c r="AD140" s="105">
        <f t="shared" si="73"/>
        <v>42668</v>
      </c>
      <c r="AE140" s="106">
        <f t="shared" si="79"/>
        <v>42668</v>
      </c>
      <c r="AF140" s="107"/>
      <c r="AG140" s="107"/>
      <c r="AH140" s="107"/>
      <c r="AI140" s="107"/>
      <c r="AJ140" s="107"/>
      <c r="AK140" s="107" t="str">
        <f t="shared" si="75"/>
        <v/>
      </c>
      <c r="AL140" s="107"/>
      <c r="AM140" s="107"/>
      <c r="AN140" s="108"/>
      <c r="AO140" s="108"/>
      <c r="AP140" s="184" t="str">
        <f t="shared" si="76"/>
        <v/>
      </c>
    </row>
    <row r="141" spans="2:42" x14ac:dyDescent="0.25">
      <c r="B141" s="105">
        <f t="shared" si="65"/>
        <v>42669</v>
      </c>
      <c r="C141" s="106">
        <f t="shared" si="84"/>
        <v>42669</v>
      </c>
      <c r="D141" s="107"/>
      <c r="E141" s="107"/>
      <c r="F141" s="107"/>
      <c r="G141" s="107"/>
      <c r="H141" s="107"/>
      <c r="I141" s="107" t="str">
        <f t="shared" si="67"/>
        <v/>
      </c>
      <c r="J141" s="107"/>
      <c r="K141" s="107"/>
      <c r="L141" s="108"/>
      <c r="M141" s="108"/>
      <c r="N141" s="184" t="str">
        <f t="shared" si="68"/>
        <v/>
      </c>
      <c r="O141" s="47"/>
      <c r="P141" s="105">
        <f t="shared" si="69"/>
        <v>42669</v>
      </c>
      <c r="Q141" s="106">
        <f t="shared" si="78"/>
        <v>42669</v>
      </c>
      <c r="R141" s="107"/>
      <c r="S141" s="107"/>
      <c r="T141" s="107"/>
      <c r="U141" s="107"/>
      <c r="V141" s="107"/>
      <c r="W141" s="107" t="str">
        <f t="shared" si="71"/>
        <v/>
      </c>
      <c r="X141" s="107"/>
      <c r="Y141" s="107"/>
      <c r="Z141" s="108"/>
      <c r="AA141" s="108"/>
      <c r="AB141" s="184" t="str">
        <f t="shared" si="72"/>
        <v/>
      </c>
      <c r="AC141" s="47"/>
      <c r="AD141" s="105">
        <f t="shared" si="73"/>
        <v>42669</v>
      </c>
      <c r="AE141" s="106">
        <f t="shared" si="79"/>
        <v>42669</v>
      </c>
      <c r="AF141" s="107"/>
      <c r="AG141" s="107"/>
      <c r="AH141" s="107"/>
      <c r="AI141" s="107"/>
      <c r="AJ141" s="107"/>
      <c r="AK141" s="107" t="str">
        <f t="shared" si="75"/>
        <v/>
      </c>
      <c r="AL141" s="107"/>
      <c r="AM141" s="107"/>
      <c r="AN141" s="108"/>
      <c r="AO141" s="108"/>
      <c r="AP141" s="184" t="str">
        <f t="shared" si="76"/>
        <v/>
      </c>
    </row>
    <row r="142" spans="2:42" x14ac:dyDescent="0.25">
      <c r="B142" s="105">
        <f t="shared" si="65"/>
        <v>42670</v>
      </c>
      <c r="C142" s="106">
        <f>IF(C141="","",IF(MONTH(C141+1)=MONTH(C141),C141+1,""))</f>
        <v>42670</v>
      </c>
      <c r="D142" s="107">
        <v>0.33333333333333331</v>
      </c>
      <c r="E142" s="107">
        <v>0.5</v>
      </c>
      <c r="F142" s="107">
        <v>0.58333333333333337</v>
      </c>
      <c r="G142" s="107">
        <v>0.75</v>
      </c>
      <c r="H142" s="107">
        <f t="shared" si="66"/>
        <v>0.33333333333333331</v>
      </c>
      <c r="I142" s="107" t="str">
        <f t="shared" si="67"/>
        <v/>
      </c>
      <c r="J142" s="107"/>
      <c r="K142" s="107"/>
      <c r="L142" s="108"/>
      <c r="M142" s="108"/>
      <c r="N142" s="184" t="str">
        <f t="shared" si="68"/>
        <v/>
      </c>
      <c r="O142" s="47"/>
      <c r="P142" s="105">
        <f t="shared" si="69"/>
        <v>42670</v>
      </c>
      <c r="Q142" s="106">
        <f t="shared" si="78"/>
        <v>42670</v>
      </c>
      <c r="R142" s="107">
        <v>0.33333333333333331</v>
      </c>
      <c r="S142" s="107">
        <v>0.5</v>
      </c>
      <c r="T142" s="107">
        <v>0.58333333333333337</v>
      </c>
      <c r="U142" s="107">
        <v>0.75</v>
      </c>
      <c r="V142" s="107">
        <f t="shared" ref="V142:V145" si="87">SUM(S142-R142)+(U142-T142)</f>
        <v>0.33333333333333331</v>
      </c>
      <c r="W142" s="107" t="str">
        <f t="shared" si="71"/>
        <v/>
      </c>
      <c r="X142" s="107"/>
      <c r="Y142" s="107"/>
      <c r="Z142" s="108"/>
      <c r="AA142" s="108"/>
      <c r="AB142" s="184" t="str">
        <f t="shared" si="72"/>
        <v/>
      </c>
      <c r="AC142" s="47"/>
      <c r="AD142" s="105">
        <f t="shared" si="73"/>
        <v>42670</v>
      </c>
      <c r="AE142" s="106">
        <f t="shared" si="79"/>
        <v>42670</v>
      </c>
      <c r="AF142" s="107">
        <v>0.33333333333333331</v>
      </c>
      <c r="AG142" s="107">
        <v>0.5</v>
      </c>
      <c r="AH142" s="107">
        <v>0.58333333333333337</v>
      </c>
      <c r="AI142" s="107">
        <v>0.75</v>
      </c>
      <c r="AJ142" s="107">
        <f t="shared" ref="AJ142:AJ145" si="88">SUM(AG142-AF142)+(AI142-AH142)</f>
        <v>0.33333333333333331</v>
      </c>
      <c r="AK142" s="107" t="str">
        <f t="shared" si="75"/>
        <v/>
      </c>
      <c r="AL142" s="107"/>
      <c r="AM142" s="107"/>
      <c r="AN142" s="108"/>
      <c r="AO142" s="108"/>
      <c r="AP142" s="184" t="str">
        <f t="shared" si="76"/>
        <v/>
      </c>
    </row>
    <row r="143" spans="2:42" x14ac:dyDescent="0.25">
      <c r="B143" s="105">
        <f t="shared" si="65"/>
        <v>42671</v>
      </c>
      <c r="C143" s="106">
        <f t="shared" ref="C143:C145" si="89">IF(C142="","",IF(MONTH(C142+1)=MONTH(C142),C142+1,""))</f>
        <v>42671</v>
      </c>
      <c r="D143" s="107">
        <v>0.33333333333333331</v>
      </c>
      <c r="E143" s="107">
        <v>0.5</v>
      </c>
      <c r="F143" s="107">
        <v>0.58333333333333337</v>
      </c>
      <c r="G143" s="107">
        <v>0.75</v>
      </c>
      <c r="H143" s="107">
        <f t="shared" si="66"/>
        <v>0.33333333333333331</v>
      </c>
      <c r="I143" s="107" t="str">
        <f t="shared" si="67"/>
        <v/>
      </c>
      <c r="J143" s="107"/>
      <c r="K143" s="107"/>
      <c r="L143" s="108"/>
      <c r="M143" s="108"/>
      <c r="N143" s="184" t="str">
        <f t="shared" si="68"/>
        <v/>
      </c>
      <c r="O143" s="47"/>
      <c r="P143" s="105">
        <f t="shared" si="69"/>
        <v>42671</v>
      </c>
      <c r="Q143" s="106">
        <f t="shared" si="78"/>
        <v>42671</v>
      </c>
      <c r="R143" s="107">
        <v>0.33333333333333331</v>
      </c>
      <c r="S143" s="107">
        <v>0.5</v>
      </c>
      <c r="T143" s="107">
        <v>0.58333333333333337</v>
      </c>
      <c r="U143" s="107">
        <v>0.75</v>
      </c>
      <c r="V143" s="107">
        <f t="shared" si="87"/>
        <v>0.33333333333333331</v>
      </c>
      <c r="W143" s="107" t="str">
        <f t="shared" si="71"/>
        <v/>
      </c>
      <c r="X143" s="107"/>
      <c r="Y143" s="107"/>
      <c r="Z143" s="108"/>
      <c r="AA143" s="108"/>
      <c r="AB143" s="184" t="str">
        <f t="shared" si="72"/>
        <v/>
      </c>
      <c r="AC143" s="47"/>
      <c r="AD143" s="105">
        <f t="shared" si="73"/>
        <v>42671</v>
      </c>
      <c r="AE143" s="106">
        <f t="shared" si="79"/>
        <v>42671</v>
      </c>
      <c r="AF143" s="107">
        <v>0.33333333333333331</v>
      </c>
      <c r="AG143" s="107">
        <v>0.5</v>
      </c>
      <c r="AH143" s="107">
        <v>0.58333333333333337</v>
      </c>
      <c r="AI143" s="107">
        <v>0.75</v>
      </c>
      <c r="AJ143" s="107">
        <f t="shared" si="88"/>
        <v>0.33333333333333331</v>
      </c>
      <c r="AK143" s="107" t="str">
        <f t="shared" si="75"/>
        <v/>
      </c>
      <c r="AL143" s="107"/>
      <c r="AM143" s="107"/>
      <c r="AN143" s="108"/>
      <c r="AO143" s="108"/>
      <c r="AP143" s="184" t="str">
        <f t="shared" si="76"/>
        <v/>
      </c>
    </row>
    <row r="144" spans="2:42" x14ac:dyDescent="0.25">
      <c r="B144" s="105">
        <f t="shared" si="65"/>
        <v>42672</v>
      </c>
      <c r="C144" s="106">
        <f t="shared" si="89"/>
        <v>42672</v>
      </c>
      <c r="D144" s="107">
        <v>0.33333333333333331</v>
      </c>
      <c r="E144" s="107">
        <v>0.5</v>
      </c>
      <c r="F144" s="107">
        <v>0.58333333333333337</v>
      </c>
      <c r="G144" s="107">
        <v>0.75</v>
      </c>
      <c r="H144" s="107">
        <f t="shared" si="66"/>
        <v>0.33333333333333331</v>
      </c>
      <c r="I144" s="107" t="str">
        <f t="shared" si="67"/>
        <v/>
      </c>
      <c r="J144" s="107"/>
      <c r="K144" s="107"/>
      <c r="L144" s="108"/>
      <c r="M144" s="108"/>
      <c r="N144" s="184">
        <f t="shared" si="68"/>
        <v>0</v>
      </c>
      <c r="O144" s="47"/>
      <c r="P144" s="105">
        <f t="shared" si="69"/>
        <v>42672</v>
      </c>
      <c r="Q144" s="106">
        <f t="shared" si="78"/>
        <v>42672</v>
      </c>
      <c r="R144" s="107">
        <v>0.33333333333333331</v>
      </c>
      <c r="S144" s="107">
        <v>0.5</v>
      </c>
      <c r="T144" s="107">
        <v>0.58333333333333337</v>
      </c>
      <c r="U144" s="107">
        <v>0.75</v>
      </c>
      <c r="V144" s="107">
        <f t="shared" si="87"/>
        <v>0.33333333333333331</v>
      </c>
      <c r="W144" s="107" t="str">
        <f t="shared" si="71"/>
        <v/>
      </c>
      <c r="X144" s="107"/>
      <c r="Y144" s="107"/>
      <c r="Z144" s="108"/>
      <c r="AA144" s="108"/>
      <c r="AB144" s="184">
        <f t="shared" si="72"/>
        <v>0</v>
      </c>
      <c r="AC144" s="47"/>
      <c r="AD144" s="105">
        <f t="shared" si="73"/>
        <v>42672</v>
      </c>
      <c r="AE144" s="106">
        <f t="shared" si="79"/>
        <v>42672</v>
      </c>
      <c r="AF144" s="107">
        <v>0.33333333333333331</v>
      </c>
      <c r="AG144" s="107">
        <v>0.5</v>
      </c>
      <c r="AH144" s="107">
        <v>0.58333333333333337</v>
      </c>
      <c r="AI144" s="107">
        <v>0.75</v>
      </c>
      <c r="AJ144" s="107">
        <f t="shared" si="88"/>
        <v>0.33333333333333331</v>
      </c>
      <c r="AK144" s="107" t="str">
        <f t="shared" si="75"/>
        <v/>
      </c>
      <c r="AL144" s="107"/>
      <c r="AM144" s="107"/>
      <c r="AN144" s="108"/>
      <c r="AO144" s="108"/>
      <c r="AP144" s="184">
        <f t="shared" si="76"/>
        <v>0</v>
      </c>
    </row>
    <row r="145" spans="1:42" x14ac:dyDescent="0.25">
      <c r="B145" s="105">
        <f t="shared" si="65"/>
        <v>42673</v>
      </c>
      <c r="C145" s="106">
        <f t="shared" si="89"/>
        <v>42673</v>
      </c>
      <c r="D145" s="107"/>
      <c r="E145" s="107"/>
      <c r="F145" s="107"/>
      <c r="G145" s="107"/>
      <c r="H145" s="107">
        <f t="shared" si="66"/>
        <v>0</v>
      </c>
      <c r="I145" s="107" t="str">
        <f t="shared" si="67"/>
        <v/>
      </c>
      <c r="J145" s="107"/>
      <c r="K145" s="107"/>
      <c r="L145" s="108"/>
      <c r="M145" s="108"/>
      <c r="N145" s="184" t="str">
        <f t="shared" si="68"/>
        <v/>
      </c>
      <c r="O145" s="47"/>
      <c r="P145" s="105">
        <f t="shared" si="69"/>
        <v>42673</v>
      </c>
      <c r="Q145" s="106">
        <f t="shared" si="78"/>
        <v>42673</v>
      </c>
      <c r="R145" s="107"/>
      <c r="S145" s="107"/>
      <c r="T145" s="107"/>
      <c r="U145" s="107"/>
      <c r="V145" s="107">
        <f t="shared" si="87"/>
        <v>0</v>
      </c>
      <c r="W145" s="107" t="str">
        <f t="shared" si="71"/>
        <v/>
      </c>
      <c r="X145" s="107"/>
      <c r="Y145" s="107"/>
      <c r="Z145" s="108"/>
      <c r="AA145" s="108"/>
      <c r="AB145" s="184" t="str">
        <f t="shared" si="72"/>
        <v/>
      </c>
      <c r="AC145" s="47"/>
      <c r="AD145" s="105">
        <f t="shared" si="73"/>
        <v>42673</v>
      </c>
      <c r="AE145" s="106">
        <f t="shared" si="79"/>
        <v>42673</v>
      </c>
      <c r="AF145" s="107"/>
      <c r="AG145" s="107"/>
      <c r="AH145" s="107"/>
      <c r="AI145" s="107"/>
      <c r="AJ145" s="107">
        <f t="shared" si="88"/>
        <v>0</v>
      </c>
      <c r="AK145" s="107" t="str">
        <f t="shared" si="75"/>
        <v/>
      </c>
      <c r="AL145" s="107"/>
      <c r="AM145" s="107"/>
      <c r="AN145" s="108"/>
      <c r="AO145" s="108"/>
      <c r="AP145" s="184" t="str">
        <f t="shared" si="76"/>
        <v/>
      </c>
    </row>
    <row r="146" spans="1:42" x14ac:dyDescent="0.25">
      <c r="A146" s="47"/>
      <c r="B146" s="48"/>
      <c r="C146" s="113"/>
      <c r="D146" s="48"/>
      <c r="E146" s="48"/>
      <c r="F146" s="48"/>
      <c r="G146" s="48"/>
      <c r="H146" s="112">
        <f>SUM(H115:H145)</f>
        <v>7.2916666666666643</v>
      </c>
      <c r="I146" s="112">
        <f>SUM(I115:I145)</f>
        <v>0</v>
      </c>
      <c r="J146" s="112">
        <f>SUM(J115:J145)</f>
        <v>0</v>
      </c>
      <c r="K146" s="48"/>
      <c r="L146" s="48"/>
      <c r="M146" s="48"/>
      <c r="N146" s="47"/>
      <c r="O146" s="47"/>
      <c r="P146" s="48"/>
      <c r="Q146" s="113"/>
      <c r="R146" s="48"/>
      <c r="S146" s="48"/>
      <c r="T146" s="48"/>
      <c r="U146" s="48"/>
      <c r="V146" s="112">
        <f>SUM(V115:V145)</f>
        <v>7.3333333333333304</v>
      </c>
      <c r="W146" s="112">
        <f>SUM(W115:W145)</f>
        <v>0</v>
      </c>
      <c r="X146" s="112">
        <f>SUM(X115:X145)</f>
        <v>0</v>
      </c>
      <c r="Y146" s="48"/>
      <c r="Z146" s="48"/>
      <c r="AA146" s="48"/>
      <c r="AB146" s="184">
        <f t="shared" si="72"/>
        <v>6.7083333333333304</v>
      </c>
      <c r="AC146" s="47"/>
      <c r="AD146" s="48"/>
      <c r="AE146" s="113"/>
      <c r="AF146" s="48"/>
      <c r="AG146" s="48"/>
      <c r="AH146" s="48"/>
      <c r="AI146" s="48"/>
      <c r="AJ146" s="112">
        <f>SUM(AJ115:AJ145)</f>
        <v>7.3333333333333304</v>
      </c>
      <c r="AK146" s="112">
        <f>SUM(AK115:AK145)</f>
        <v>0</v>
      </c>
      <c r="AL146" s="112">
        <f>SUM(AL115:AL145)</f>
        <v>0</v>
      </c>
      <c r="AM146" s="48"/>
      <c r="AN146" s="48"/>
      <c r="AO146" s="48"/>
      <c r="AP146" s="184"/>
    </row>
    <row r="147" spans="1:42" ht="27.75" customHeight="1" x14ac:dyDescent="0.25">
      <c r="B147" s="218" t="s">
        <v>31</v>
      </c>
      <c r="C147" s="219"/>
      <c r="D147" s="218" t="s">
        <v>80</v>
      </c>
      <c r="E147" s="219"/>
      <c r="F147" s="218" t="s">
        <v>81</v>
      </c>
      <c r="G147" s="219"/>
      <c r="H147" s="218" t="s">
        <v>82</v>
      </c>
      <c r="I147" s="220"/>
      <c r="J147" s="219"/>
      <c r="K147" s="218" t="s">
        <v>84</v>
      </c>
      <c r="L147" s="219"/>
      <c r="M147" s="47"/>
      <c r="N147" s="47"/>
      <c r="O147" s="47"/>
      <c r="P147" s="218" t="s">
        <v>31</v>
      </c>
      <c r="Q147" s="219"/>
      <c r="R147" s="218" t="s">
        <v>80</v>
      </c>
      <c r="S147" s="219"/>
      <c r="T147" s="218" t="s">
        <v>81</v>
      </c>
      <c r="U147" s="219"/>
      <c r="V147" s="218" t="s">
        <v>82</v>
      </c>
      <c r="W147" s="220"/>
      <c r="X147" s="219"/>
      <c r="Y147" s="218" t="s">
        <v>84</v>
      </c>
      <c r="Z147" s="219"/>
      <c r="AA147" s="47"/>
      <c r="AB147" s="184" t="e">
        <f t="shared" si="72"/>
        <v>#VALUE!</v>
      </c>
      <c r="AC147" s="47"/>
      <c r="AD147" s="218" t="s">
        <v>31</v>
      </c>
      <c r="AE147" s="219"/>
      <c r="AF147" s="218" t="s">
        <v>80</v>
      </c>
      <c r="AG147" s="219"/>
      <c r="AH147" s="218" t="s">
        <v>81</v>
      </c>
      <c r="AI147" s="219"/>
      <c r="AJ147" s="218" t="s">
        <v>82</v>
      </c>
      <c r="AK147" s="220"/>
      <c r="AL147" s="219"/>
      <c r="AM147" s="218" t="s">
        <v>84</v>
      </c>
      <c r="AN147" s="219"/>
      <c r="AO147" s="47"/>
      <c r="AP147" s="184"/>
    </row>
    <row r="148" spans="1:42" x14ac:dyDescent="0.25">
      <c r="B148" s="84">
        <f>SUM(H146)</f>
        <v>7.2916666666666643</v>
      </c>
      <c r="C148" s="82">
        <v>7.041666666666667</v>
      </c>
      <c r="D148" s="239">
        <f>SUM(I146)</f>
        <v>0</v>
      </c>
      <c r="E148" s="240"/>
      <c r="F148" s="256">
        <f>SUM(J146)</f>
        <v>0</v>
      </c>
      <c r="G148" s="257"/>
      <c r="H148" s="256">
        <f>SUM(F148)</f>
        <v>0</v>
      </c>
      <c r="I148" s="258"/>
      <c r="J148" s="257"/>
      <c r="K148" s="259">
        <f>-F148+D148</f>
        <v>0</v>
      </c>
      <c r="L148" s="260"/>
      <c r="M148" s="47"/>
      <c r="N148" s="47"/>
      <c r="O148" s="47"/>
      <c r="P148" s="84">
        <f>SUM(V146)</f>
        <v>7.3333333333333304</v>
      </c>
      <c r="Q148" s="82">
        <v>7.041666666666667</v>
      </c>
      <c r="R148" s="239">
        <f>SUM(W146)</f>
        <v>0</v>
      </c>
      <c r="S148" s="266"/>
      <c r="T148" s="256">
        <f>SUM(X146)</f>
        <v>0</v>
      </c>
      <c r="U148" s="257"/>
      <c r="V148" s="256">
        <f>SUM(T148)</f>
        <v>0</v>
      </c>
      <c r="W148" s="258"/>
      <c r="X148" s="257"/>
      <c r="Y148" s="259">
        <f>-T148+R148</f>
        <v>0</v>
      </c>
      <c r="Z148" s="260"/>
      <c r="AA148" s="47"/>
      <c r="AB148" s="184">
        <f t="shared" si="72"/>
        <v>6.0416666666666634</v>
      </c>
      <c r="AC148" s="47"/>
      <c r="AD148" s="84">
        <f>SUM(AJ146)</f>
        <v>7.3333333333333304</v>
      </c>
      <c r="AE148" s="82">
        <v>7.041666666666667</v>
      </c>
      <c r="AF148" s="239">
        <f>SUM(AK146)</f>
        <v>0</v>
      </c>
      <c r="AG148" s="240"/>
      <c r="AH148" s="256">
        <f>SUM(AL146)</f>
        <v>0</v>
      </c>
      <c r="AI148" s="257"/>
      <c r="AJ148" s="256">
        <f>SUM(AH148)</f>
        <v>0</v>
      </c>
      <c r="AK148" s="258"/>
      <c r="AL148" s="257"/>
      <c r="AM148" s="259">
        <f>SUM(AP115:AP145)</f>
        <v>0</v>
      </c>
      <c r="AN148" s="260"/>
      <c r="AO148" s="47"/>
      <c r="AP148" s="184"/>
    </row>
    <row r="149" spans="1:42" x14ac:dyDescent="0.25">
      <c r="B149" s="47" t="s">
        <v>50</v>
      </c>
      <c r="C149" s="47"/>
      <c r="D149" s="47"/>
      <c r="E149" s="47"/>
      <c r="F149" s="47"/>
      <c r="G149" s="47"/>
      <c r="H149" s="47"/>
      <c r="I149" s="47"/>
      <c r="J149" s="47"/>
      <c r="K149" s="47"/>
      <c r="L149" s="47"/>
      <c r="M149" s="47"/>
      <c r="N149" s="47"/>
      <c r="O149" s="47"/>
      <c r="P149" s="47" t="s">
        <v>50</v>
      </c>
      <c r="Q149" s="47"/>
      <c r="R149" s="47"/>
      <c r="S149" s="47"/>
      <c r="T149" s="47"/>
      <c r="U149" s="47"/>
      <c r="V149" s="47"/>
      <c r="W149" s="47"/>
      <c r="X149" s="47"/>
      <c r="Y149" s="47"/>
      <c r="Z149" s="47"/>
      <c r="AA149" s="47"/>
      <c r="AB149" s="184" t="e">
        <f t="shared" si="72"/>
        <v>#VALUE!</v>
      </c>
      <c r="AC149" s="47"/>
      <c r="AD149" s="47" t="s">
        <v>50</v>
      </c>
      <c r="AE149" s="47"/>
      <c r="AF149" s="47"/>
      <c r="AG149" s="47"/>
      <c r="AH149" s="47"/>
      <c r="AI149" s="47"/>
      <c r="AJ149" s="47"/>
      <c r="AK149" s="47"/>
      <c r="AL149" s="47"/>
      <c r="AM149" s="47"/>
      <c r="AN149" s="47"/>
      <c r="AO149" s="47"/>
      <c r="AP149" s="184"/>
    </row>
    <row r="150" spans="1:42" x14ac:dyDescent="0.25">
      <c r="B150" s="47"/>
      <c r="C150" s="47"/>
      <c r="D150" s="47"/>
      <c r="E150" s="47"/>
      <c r="F150" s="47"/>
      <c r="G150" s="47"/>
      <c r="H150" s="47"/>
      <c r="I150" s="47"/>
      <c r="J150" s="47"/>
      <c r="K150" s="47"/>
      <c r="L150" s="47"/>
      <c r="M150" s="47"/>
      <c r="N150" s="47"/>
      <c r="O150" s="47"/>
      <c r="P150" s="47"/>
      <c r="Q150" s="47"/>
      <c r="R150" s="47"/>
      <c r="S150" s="47"/>
      <c r="T150" s="47"/>
      <c r="U150" s="47"/>
      <c r="V150" s="47"/>
      <c r="W150" s="47"/>
      <c r="X150" s="47"/>
      <c r="Y150" s="47"/>
      <c r="Z150" s="47"/>
      <c r="AA150" s="47"/>
      <c r="AB150" s="47"/>
      <c r="AC150" s="47"/>
      <c r="AD150" s="47"/>
      <c r="AE150" s="47"/>
      <c r="AF150" s="47"/>
      <c r="AG150" s="47"/>
      <c r="AH150" s="47"/>
      <c r="AI150" s="47"/>
      <c r="AJ150" s="47"/>
      <c r="AK150" s="47"/>
      <c r="AL150" s="47"/>
      <c r="AM150" s="47"/>
      <c r="AN150" s="47"/>
      <c r="AO150" s="47"/>
      <c r="AP150" s="47"/>
    </row>
  </sheetData>
  <dataConsolidate/>
  <mergeCells count="275">
    <mergeCell ref="AP11:AP12"/>
    <mergeCell ref="AP62:AP63"/>
    <mergeCell ref="AB62:AB63"/>
    <mergeCell ref="N62:N63"/>
    <mergeCell ref="N113:N114"/>
    <mergeCell ref="AB113:AB114"/>
    <mergeCell ref="AP113:AP114"/>
    <mergeCell ref="AF148:AG148"/>
    <mergeCell ref="AH148:AI148"/>
    <mergeCell ref="AJ148:AL148"/>
    <mergeCell ref="AM148:AN148"/>
    <mergeCell ref="AJ147:AL147"/>
    <mergeCell ref="AM147:AN147"/>
    <mergeCell ref="AD147:AE147"/>
    <mergeCell ref="AF147:AG147"/>
    <mergeCell ref="AH147:AI147"/>
    <mergeCell ref="AJ113:AJ114"/>
    <mergeCell ref="AK113:AK114"/>
    <mergeCell ref="AL113:AL114"/>
    <mergeCell ref="AM113:AM114"/>
    <mergeCell ref="AN113:AN114"/>
    <mergeCell ref="AO113:AO114"/>
    <mergeCell ref="AN108:AO108"/>
    <mergeCell ref="AG106:AH106"/>
    <mergeCell ref="D148:E148"/>
    <mergeCell ref="F148:G148"/>
    <mergeCell ref="H148:J148"/>
    <mergeCell ref="K148:L148"/>
    <mergeCell ref="R148:S148"/>
    <mergeCell ref="T148:U148"/>
    <mergeCell ref="V148:X148"/>
    <mergeCell ref="Y148:Z148"/>
    <mergeCell ref="T147:U147"/>
    <mergeCell ref="V147:X147"/>
    <mergeCell ref="Y147:Z147"/>
    <mergeCell ref="B114:C114"/>
    <mergeCell ref="P114:Q114"/>
    <mergeCell ref="AD114:AE114"/>
    <mergeCell ref="B147:C147"/>
    <mergeCell ref="D147:E147"/>
    <mergeCell ref="F147:G147"/>
    <mergeCell ref="H147:J147"/>
    <mergeCell ref="K147:L147"/>
    <mergeCell ref="P147:Q147"/>
    <mergeCell ref="R147:S147"/>
    <mergeCell ref="H113:H114"/>
    <mergeCell ref="I113:I114"/>
    <mergeCell ref="J113:J114"/>
    <mergeCell ref="K113:K114"/>
    <mergeCell ref="L113:L114"/>
    <mergeCell ref="M113:M114"/>
    <mergeCell ref="V113:V114"/>
    <mergeCell ref="W113:W114"/>
    <mergeCell ref="X113:X114"/>
    <mergeCell ref="Y113:Y114"/>
    <mergeCell ref="Z113:Z114"/>
    <mergeCell ref="AA113:AA114"/>
    <mergeCell ref="H109:M109"/>
    <mergeCell ref="V109:AA109"/>
    <mergeCell ref="AJ109:AO109"/>
    <mergeCell ref="H110:M111"/>
    <mergeCell ref="V110:AA111"/>
    <mergeCell ref="AJ110:AO111"/>
    <mergeCell ref="AK107:AM107"/>
    <mergeCell ref="B108:C109"/>
    <mergeCell ref="H108:I108"/>
    <mergeCell ref="L108:M108"/>
    <mergeCell ref="P108:Q109"/>
    <mergeCell ref="V108:W108"/>
    <mergeCell ref="Z108:AA108"/>
    <mergeCell ref="AD108:AE109"/>
    <mergeCell ref="AJ108:AK108"/>
    <mergeCell ref="AI106:AJ106"/>
    <mergeCell ref="AK106:AM106"/>
    <mergeCell ref="E107:F107"/>
    <mergeCell ref="G107:H107"/>
    <mergeCell ref="I107:K107"/>
    <mergeCell ref="S107:T107"/>
    <mergeCell ref="U107:V107"/>
    <mergeCell ref="W107:Y107"/>
    <mergeCell ref="AG107:AH107"/>
    <mergeCell ref="E106:F106"/>
    <mergeCell ref="G106:H106"/>
    <mergeCell ref="I106:K106"/>
    <mergeCell ref="S106:T106"/>
    <mergeCell ref="U106:V106"/>
    <mergeCell ref="W106:Y106"/>
    <mergeCell ref="Y97:Z97"/>
    <mergeCell ref="AF97:AG97"/>
    <mergeCell ref="AH97:AI97"/>
    <mergeCell ref="AJ97:AL97"/>
    <mergeCell ref="AM97:AN97"/>
    <mergeCell ref="D103:L103"/>
    <mergeCell ref="R103:Y103"/>
    <mergeCell ref="AF103:AN103"/>
    <mergeCell ref="AH96:AI96"/>
    <mergeCell ref="AJ96:AL96"/>
    <mergeCell ref="AM96:AN96"/>
    <mergeCell ref="D97:E97"/>
    <mergeCell ref="F97:G97"/>
    <mergeCell ref="H97:J97"/>
    <mergeCell ref="K97:L97"/>
    <mergeCell ref="R97:S97"/>
    <mergeCell ref="T97:U97"/>
    <mergeCell ref="V97:X97"/>
    <mergeCell ref="R96:S96"/>
    <mergeCell ref="T96:U96"/>
    <mergeCell ref="V96:X96"/>
    <mergeCell ref="Y96:Z96"/>
    <mergeCell ref="AD96:AE96"/>
    <mergeCell ref="AF96:AG96"/>
    <mergeCell ref="B96:C96"/>
    <mergeCell ref="D96:E96"/>
    <mergeCell ref="F96:G96"/>
    <mergeCell ref="H96:J96"/>
    <mergeCell ref="K96:L96"/>
    <mergeCell ref="P96:Q96"/>
    <mergeCell ref="AK62:AK63"/>
    <mergeCell ref="AL62:AL63"/>
    <mergeCell ref="AM62:AM63"/>
    <mergeCell ref="AN62:AN63"/>
    <mergeCell ref="AO62:AO63"/>
    <mergeCell ref="B63:C63"/>
    <mergeCell ref="P63:Q63"/>
    <mergeCell ref="AD63:AE63"/>
    <mergeCell ref="W62:W63"/>
    <mergeCell ref="X62:X63"/>
    <mergeCell ref="Y62:Y63"/>
    <mergeCell ref="Z62:Z63"/>
    <mergeCell ref="AA62:AA63"/>
    <mergeCell ref="AJ62:AJ63"/>
    <mergeCell ref="J61:K61"/>
    <mergeCell ref="V61:W61"/>
    <mergeCell ref="X61:Y61"/>
    <mergeCell ref="H62:H63"/>
    <mergeCell ref="I62:I63"/>
    <mergeCell ref="J62:J63"/>
    <mergeCell ref="K62:K63"/>
    <mergeCell ref="L62:L63"/>
    <mergeCell ref="M62:M63"/>
    <mergeCell ref="V62:V63"/>
    <mergeCell ref="AJ57:AK57"/>
    <mergeCell ref="AN57:AO57"/>
    <mergeCell ref="H58:M58"/>
    <mergeCell ref="V58:AA58"/>
    <mergeCell ref="AJ58:AO58"/>
    <mergeCell ref="H59:M60"/>
    <mergeCell ref="V59:AA60"/>
    <mergeCell ref="AJ59:AO60"/>
    <mergeCell ref="AG56:AH56"/>
    <mergeCell ref="AI56:AJ56"/>
    <mergeCell ref="AL56:AM56"/>
    <mergeCell ref="B57:C58"/>
    <mergeCell ref="H57:I57"/>
    <mergeCell ref="L57:M57"/>
    <mergeCell ref="P57:Q58"/>
    <mergeCell ref="V57:W57"/>
    <mergeCell ref="Z57:AA57"/>
    <mergeCell ref="AD57:AE58"/>
    <mergeCell ref="E56:F56"/>
    <mergeCell ref="G56:H56"/>
    <mergeCell ref="J56:K56"/>
    <mergeCell ref="S56:T56"/>
    <mergeCell ref="U56:V56"/>
    <mergeCell ref="U55:V55"/>
    <mergeCell ref="AD55:AE55"/>
    <mergeCell ref="AG55:AH55"/>
    <mergeCell ref="AI55:AJ55"/>
    <mergeCell ref="AL55:AM55"/>
    <mergeCell ref="B55:C55"/>
    <mergeCell ref="E55:F55"/>
    <mergeCell ref="G55:H55"/>
    <mergeCell ref="J55:K55"/>
    <mergeCell ref="P55:Q55"/>
    <mergeCell ref="S55:T55"/>
    <mergeCell ref="AF46:AG46"/>
    <mergeCell ref="AH46:AI46"/>
    <mergeCell ref="AJ46:AL46"/>
    <mergeCell ref="AM46:AN46"/>
    <mergeCell ref="D52:L52"/>
    <mergeCell ref="R52:AA52"/>
    <mergeCell ref="AF52:AO52"/>
    <mergeCell ref="AJ45:AL45"/>
    <mergeCell ref="AM45:AN45"/>
    <mergeCell ref="D46:E46"/>
    <mergeCell ref="F46:G46"/>
    <mergeCell ref="H46:J46"/>
    <mergeCell ref="K46:L46"/>
    <mergeCell ref="R46:S46"/>
    <mergeCell ref="T46:U46"/>
    <mergeCell ref="V46:X46"/>
    <mergeCell ref="Y46:Z46"/>
    <mergeCell ref="T45:U45"/>
    <mergeCell ref="V45:X45"/>
    <mergeCell ref="Y45:Z45"/>
    <mergeCell ref="AD45:AE45"/>
    <mergeCell ref="AF45:AG45"/>
    <mergeCell ref="AH45:AI45"/>
    <mergeCell ref="D47:E47"/>
    <mergeCell ref="B12:C12"/>
    <mergeCell ref="P4:Q4"/>
    <mergeCell ref="AD12:AE12"/>
    <mergeCell ref="B45:C45"/>
    <mergeCell ref="D45:E45"/>
    <mergeCell ref="F45:G45"/>
    <mergeCell ref="H45:J45"/>
    <mergeCell ref="K45:L45"/>
    <mergeCell ref="P45:Q45"/>
    <mergeCell ref="R45:S45"/>
    <mergeCell ref="L11:L12"/>
    <mergeCell ref="M11:M12"/>
    <mergeCell ref="R11:S11"/>
    <mergeCell ref="T11:U11"/>
    <mergeCell ref="V11:V12"/>
    <mergeCell ref="W11:W12"/>
    <mergeCell ref="AB11:AB12"/>
    <mergeCell ref="P12:Q12"/>
    <mergeCell ref="H8:M9"/>
    <mergeCell ref="V8:AA9"/>
    <mergeCell ref="B6:B7"/>
    <mergeCell ref="W4:Y4"/>
    <mergeCell ref="AD4:AE4"/>
    <mergeCell ref="AJ8:AO9"/>
    <mergeCell ref="V10:W10"/>
    <mergeCell ref="D11:E11"/>
    <mergeCell ref="F11:G11"/>
    <mergeCell ref="H11:H12"/>
    <mergeCell ref="I11:I12"/>
    <mergeCell ref="J11:J12"/>
    <mergeCell ref="K11:K12"/>
    <mergeCell ref="AJ11:AJ12"/>
    <mergeCell ref="AK11:AK12"/>
    <mergeCell ref="AL11:AL12"/>
    <mergeCell ref="AM11:AM12"/>
    <mergeCell ref="AN11:AN12"/>
    <mergeCell ref="AO11:AO12"/>
    <mergeCell ref="X11:X12"/>
    <mergeCell ref="Y11:Y12"/>
    <mergeCell ref="Z11:Z12"/>
    <mergeCell ref="AA11:AA12"/>
    <mergeCell ref="AF11:AG11"/>
    <mergeCell ref="AH11:AI11"/>
    <mergeCell ref="N11:N12"/>
    <mergeCell ref="AN6:AO6"/>
    <mergeCell ref="H7:M7"/>
    <mergeCell ref="V7:AA7"/>
    <mergeCell ref="AJ7:AO7"/>
    <mergeCell ref="W5:Y5"/>
    <mergeCell ref="AG5:AH5"/>
    <mergeCell ref="AI5:AJ5"/>
    <mergeCell ref="AK5:AM5"/>
    <mergeCell ref="H6:I6"/>
    <mergeCell ref="L6:M6"/>
    <mergeCell ref="P6:P7"/>
    <mergeCell ref="V6:W6"/>
    <mergeCell ref="Z6:AA6"/>
    <mergeCell ref="B4:C4"/>
    <mergeCell ref="AD6:AD7"/>
    <mergeCell ref="AI4:AJ4"/>
    <mergeCell ref="AK4:AM4"/>
    <mergeCell ref="E5:F5"/>
    <mergeCell ref="G5:H5"/>
    <mergeCell ref="I5:K5"/>
    <mergeCell ref="S5:T5"/>
    <mergeCell ref="U5:V5"/>
    <mergeCell ref="AJ6:AK6"/>
    <mergeCell ref="D1:M1"/>
    <mergeCell ref="R1:Z1"/>
    <mergeCell ref="AF1:AO1"/>
    <mergeCell ref="E4:F4"/>
    <mergeCell ref="G4:H4"/>
    <mergeCell ref="I4:K4"/>
    <mergeCell ref="S4:T4"/>
    <mergeCell ref="U4:V4"/>
    <mergeCell ref="AG4:AH4"/>
  </mergeCells>
  <conditionalFormatting sqref="W13:AA42 R43:AA43 P13:Q43">
    <cfRule type="expression" dxfId="328" priority="155">
      <formula>WEEKDAY($B13,2)&gt;5</formula>
    </cfRule>
  </conditionalFormatting>
  <conditionalFormatting sqref="AK13:AO42 AF43:AO43 AD13:AE43">
    <cfRule type="expression" dxfId="327" priority="153">
      <formula>WEEKDAY($B13,2)&gt;5</formula>
    </cfRule>
  </conditionalFormatting>
  <conditionalFormatting sqref="D94:G94 C64:C94 I64:M94">
    <cfRule type="expression" dxfId="326" priority="151">
      <formula>WEEKDAY($B64,2)&gt;5</formula>
    </cfRule>
  </conditionalFormatting>
  <conditionalFormatting sqref="W64:AA64 Y77:AA78 X79:AA94 X65:AA76 W65:W93 R94:W94 P64:Q94">
    <cfRule type="expression" dxfId="325" priority="149">
      <formula>WEEKDAY($B64,2)&gt;5</formula>
    </cfRule>
  </conditionalFormatting>
  <conditionalFormatting sqref="AK64:AO64 AM77:AO78 AL79:AO94 AL65:AO76 AK65:AK93 AF94:AK94 AD64:AE94">
    <cfRule type="expression" dxfId="324" priority="147">
      <formula>WEEKDAY($B64,2)&gt;5</formula>
    </cfRule>
  </conditionalFormatting>
  <conditionalFormatting sqref="I115:M145 B115:C145">
    <cfRule type="expression" dxfId="323" priority="145">
      <formula>WEEKDAY($B115,2)&gt;5</formula>
    </cfRule>
  </conditionalFormatting>
  <conditionalFormatting sqref="W115:AA145 P115:Q145">
    <cfRule type="expression" dxfId="322" priority="143">
      <formula>WEEKDAY($B115,2)&gt;5</formula>
    </cfRule>
  </conditionalFormatting>
  <conditionalFormatting sqref="AK115:AO145 AD115:AE145">
    <cfRule type="expression" dxfId="321" priority="141">
      <formula>WEEKDAY($B115,2)&gt;5</formula>
    </cfRule>
  </conditionalFormatting>
  <conditionalFormatting sqref="X77:X78">
    <cfRule type="expression" dxfId="320" priority="139">
      <formula>WEEKDAY($B77,2)&gt;5</formula>
    </cfRule>
  </conditionalFormatting>
  <conditionalFormatting sqref="AL77:AL78">
    <cfRule type="expression" dxfId="319" priority="137">
      <formula>WEEKDAY($B77,2)&gt;5</formula>
    </cfRule>
  </conditionalFormatting>
  <conditionalFormatting sqref="AF115:AI144">
    <cfRule type="expression" dxfId="318" priority="133">
      <formula>WEEKDAY($B115,2)&gt;5</formula>
    </cfRule>
  </conditionalFormatting>
  <conditionalFormatting sqref="R115:U144">
    <cfRule type="expression" dxfId="317" priority="129">
      <formula>WEEKDAY($B115,2)&gt;5</formula>
    </cfRule>
  </conditionalFormatting>
  <conditionalFormatting sqref="D145:G145 H115:H145">
    <cfRule type="expression" dxfId="316" priority="127">
      <formula>WEEKDAY($B115,2)&gt;5</formula>
    </cfRule>
  </conditionalFormatting>
  <conditionalFormatting sqref="AF145:AI145 AJ115:AJ145">
    <cfRule type="expression" dxfId="315" priority="135">
      <formula>WEEKDAY($B115,2)&gt;5</formula>
    </cfRule>
  </conditionalFormatting>
  <conditionalFormatting sqref="R145:U145 V115:V145">
    <cfRule type="expression" dxfId="314" priority="131">
      <formula>WEEKDAY($B115,2)&gt;5</formula>
    </cfRule>
  </conditionalFormatting>
  <conditionalFormatting sqref="D115:G144">
    <cfRule type="expression" dxfId="313" priority="125">
      <formula>WEEKDAY($B115,2)&gt;5</formula>
    </cfRule>
  </conditionalFormatting>
  <conditionalFormatting sqref="R64:V93">
    <cfRule type="expression" dxfId="312" priority="117">
      <formula>WEEKDAY($B64,2)&gt;5</formula>
    </cfRule>
  </conditionalFormatting>
  <conditionalFormatting sqref="D64:H67 D73:G74 D80:H81 H73:H78 D87:H88 H94">
    <cfRule type="expression" dxfId="311" priority="115">
      <formula>WEEKDAY($B64,2)&gt;5</formula>
    </cfRule>
  </conditionalFormatting>
  <conditionalFormatting sqref="R13:V19 R22:V42 R20:R21 T20:V21">
    <cfRule type="expression" dxfId="310" priority="123">
      <formula>WEEKDAY($B13,2)&gt;5</formula>
    </cfRule>
  </conditionalFormatting>
  <conditionalFormatting sqref="AF13:AJ42">
    <cfRule type="expression" dxfId="309" priority="121">
      <formula>WEEKDAY($B13,2)&gt;5</formula>
    </cfRule>
  </conditionalFormatting>
  <conditionalFormatting sqref="AF64:AJ93">
    <cfRule type="expression" dxfId="308" priority="119">
      <formula>WEEKDAY($B64,2)&gt;5</formula>
    </cfRule>
  </conditionalFormatting>
  <conditionalFormatting sqref="B64">
    <cfRule type="expression" dxfId="307" priority="113">
      <formula>WEEKDAY($B64,2)&gt;5</formula>
    </cfRule>
  </conditionalFormatting>
  <conditionalFormatting sqref="B65:B94">
    <cfRule type="expression" dxfId="306" priority="111">
      <formula>WEEKDAY($B65,2)&gt;5</formula>
    </cfRule>
  </conditionalFormatting>
  <conditionalFormatting sqref="S20:S21">
    <cfRule type="expression" dxfId="305" priority="109">
      <formula>WEEKDAY($B20,2)&gt;5</formula>
    </cfRule>
  </conditionalFormatting>
  <conditionalFormatting sqref="F17:F21">
    <cfRule type="expression" dxfId="304" priority="107">
      <formula>WEEKDAY($B17,2)&gt;5</formula>
    </cfRule>
  </conditionalFormatting>
  <conditionalFormatting sqref="F13:F14">
    <cfRule type="expression" dxfId="303" priority="105">
      <formula>WEEKDAY($B13,2)&gt;5</formula>
    </cfRule>
  </conditionalFormatting>
  <conditionalFormatting sqref="B13:M43">
    <cfRule type="timePeriod" dxfId="302" priority="100" timePeriod="today">
      <formula>FLOOR(B13,1)=TODAY()</formula>
    </cfRule>
    <cfRule type="expression" dxfId="301" priority="102">
      <formula>WEEKDAY($B13,2)&gt;5</formula>
    </cfRule>
    <cfRule type="expression" dxfId="300" priority="103">
      <formula>"JOURSEM($B$13:$N$43)&lt;5"</formula>
    </cfRule>
  </conditionalFormatting>
  <conditionalFormatting sqref="C26">
    <cfRule type="timePeriod" dxfId="299" priority="99" timePeriod="today">
      <formula>FLOOR(C26,1)=TODAY()</formula>
    </cfRule>
  </conditionalFormatting>
  <conditionalFormatting sqref="B26:C26">
    <cfRule type="timePeriod" dxfId="298" priority="97" timePeriod="today">
      <formula>FLOOR(B26,1)=TODAY()</formula>
    </cfRule>
    <cfRule type="timePeriod" dxfId="297" priority="98" timePeriod="today">
      <formula>FLOOR(B26,1)=TODAY()</formula>
    </cfRule>
  </conditionalFormatting>
  <conditionalFormatting sqref="N13:N45">
    <cfRule type="colorScale" priority="93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296" priority="95" operator="equal">
      <formula>$B$14</formula>
    </cfRule>
  </conditionalFormatting>
  <conditionalFormatting sqref="AB13:AB46">
    <cfRule type="colorScale" priority="90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295" priority="92" operator="equal">
      <formula>$B$14</formula>
    </cfRule>
  </conditionalFormatting>
  <conditionalFormatting sqref="N13:N14">
    <cfRule type="colorScale" priority="89">
      <colorScale>
        <cfvo type="min"/>
        <cfvo type="max"/>
        <color rgb="FF63BE7B"/>
        <color rgb="FFFFEF9C"/>
      </colorScale>
    </cfRule>
  </conditionalFormatting>
  <conditionalFormatting sqref="AB14:AB46">
    <cfRule type="colorScale" priority="88">
      <colorScale>
        <cfvo type="min"/>
        <cfvo type="max"/>
        <color rgb="FF63BE7B"/>
        <color rgb="FFFFEF9C"/>
      </colorScale>
    </cfRule>
  </conditionalFormatting>
  <conditionalFormatting sqref="AP13:AP47">
    <cfRule type="colorScale" priority="85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294" priority="87" operator="equal">
      <formula>$B$14</formula>
    </cfRule>
  </conditionalFormatting>
  <conditionalFormatting sqref="AP14:AP47">
    <cfRule type="colorScale" priority="84">
      <colorScale>
        <cfvo type="min"/>
        <cfvo type="max"/>
        <color rgb="FF63BE7B"/>
        <color rgb="FFFFEF9C"/>
      </colorScale>
    </cfRule>
  </conditionalFormatting>
  <conditionalFormatting sqref="N64:N99">
    <cfRule type="colorScale" priority="81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293" priority="83" operator="equal">
      <formula>$B$14</formula>
    </cfRule>
  </conditionalFormatting>
  <conditionalFormatting sqref="N65:N99">
    <cfRule type="colorScale" priority="80">
      <colorScale>
        <cfvo type="min"/>
        <cfvo type="max"/>
        <color rgb="FF63BE7B"/>
        <color rgb="FFFFEF9C"/>
      </colorScale>
    </cfRule>
  </conditionalFormatting>
  <conditionalFormatting sqref="AB64:AB100">
    <cfRule type="colorScale" priority="77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292" priority="79" operator="equal">
      <formula>$B$14</formula>
    </cfRule>
  </conditionalFormatting>
  <conditionalFormatting sqref="AB65:AB100">
    <cfRule type="colorScale" priority="76">
      <colorScale>
        <cfvo type="min"/>
        <cfvo type="max"/>
        <color rgb="FF63BE7B"/>
        <color rgb="FFFFEF9C"/>
      </colorScale>
    </cfRule>
  </conditionalFormatting>
  <conditionalFormatting sqref="AP64:AP94">
    <cfRule type="colorScale" priority="73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291" priority="75" operator="equal">
      <formula>$B$14</formula>
    </cfRule>
  </conditionalFormatting>
  <conditionalFormatting sqref="AP65:AP94">
    <cfRule type="colorScale" priority="72">
      <colorScale>
        <cfvo type="min"/>
        <cfvo type="max"/>
        <color rgb="FF63BE7B"/>
        <color rgb="FFFFEF9C"/>
      </colorScale>
    </cfRule>
  </conditionalFormatting>
  <conditionalFormatting sqref="AP115:AP149">
    <cfRule type="colorScale" priority="69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290" priority="71" operator="equal">
      <formula>$B$14</formula>
    </cfRule>
  </conditionalFormatting>
  <conditionalFormatting sqref="AP116:AP149">
    <cfRule type="colorScale" priority="68">
      <colorScale>
        <cfvo type="min"/>
        <cfvo type="max"/>
        <color rgb="FF63BE7B"/>
        <color rgb="FFFFEF9C"/>
      </colorScale>
    </cfRule>
  </conditionalFormatting>
  <conditionalFormatting sqref="AB115:AB149">
    <cfRule type="colorScale" priority="65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289" priority="67" operator="equal">
      <formula>$B$14</formula>
    </cfRule>
  </conditionalFormatting>
  <conditionalFormatting sqref="AB116:AB149">
    <cfRule type="colorScale" priority="64">
      <colorScale>
        <cfvo type="min"/>
        <cfvo type="max"/>
        <color rgb="FF63BE7B"/>
        <color rgb="FFFFEF9C"/>
      </colorScale>
    </cfRule>
  </conditionalFormatting>
  <conditionalFormatting sqref="N115:N145">
    <cfRule type="colorScale" priority="61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288" priority="63" operator="equal">
      <formula>$B$14</formula>
    </cfRule>
  </conditionalFormatting>
  <conditionalFormatting sqref="N116:N145">
    <cfRule type="colorScale" priority="60">
      <colorScale>
        <cfvo type="min"/>
        <cfvo type="max"/>
        <color rgb="FF63BE7B"/>
        <color rgb="FFFFEF9C"/>
      </colorScale>
    </cfRule>
  </conditionalFormatting>
  <conditionalFormatting sqref="P13:AB41 P42:AA43 AB42:AB46">
    <cfRule type="timePeriod" dxfId="287" priority="59" timePeriod="today">
      <formula>FLOOR(P13,1)=TODAY()</formula>
    </cfRule>
  </conditionalFormatting>
  <conditionalFormatting sqref="P13:Q43">
    <cfRule type="timePeriod" dxfId="286" priority="56" timePeriod="today">
      <formula>FLOOR(P13,1)=TODAY()</formula>
    </cfRule>
    <cfRule type="timePeriod" dxfId="285" priority="58" timePeriod="today">
      <formula>FLOOR(P13,1)=TODAY()</formula>
    </cfRule>
  </conditionalFormatting>
  <conditionalFormatting sqref="Q26">
    <cfRule type="timePeriod" dxfId="284" priority="57" timePeriod="today">
      <formula>FLOOR(Q26,1)=TODAY()</formula>
    </cfRule>
  </conditionalFormatting>
  <conditionalFormatting sqref="AD13:AO43">
    <cfRule type="timePeriod" dxfId="283" priority="55" timePeriod="today">
      <formula>FLOOR(AD13,1)=TODAY()</formula>
    </cfRule>
  </conditionalFormatting>
  <conditionalFormatting sqref="Q13:Q43">
    <cfRule type="timePeriod" dxfId="282" priority="54" timePeriod="today">
      <formula>FLOOR(Q13,1)=TODAY()</formula>
    </cfRule>
  </conditionalFormatting>
  <conditionalFormatting sqref="P64:Q94">
    <cfRule type="timePeriod" dxfId="281" priority="52" timePeriod="today">
      <formula>FLOOR(P64,1)=TODAY()</formula>
    </cfRule>
    <cfRule type="timePeriod" dxfId="280" priority="53" timePeriod="today">
      <formula>FLOOR(P64,1)=TODAY()</formula>
    </cfRule>
  </conditionalFormatting>
  <conditionalFormatting sqref="B64:C94">
    <cfRule type="timePeriod" dxfId="279" priority="51" timePeriod="today">
      <formula>FLOOR(B64,1)=TODAY()</formula>
    </cfRule>
  </conditionalFormatting>
  <conditionalFormatting sqref="AD64:AE94">
    <cfRule type="timePeriod" dxfId="278" priority="50" timePeriod="today">
      <formula>FLOOR(AD64,1)=TODAY()</formula>
    </cfRule>
  </conditionalFormatting>
  <conditionalFormatting sqref="AD115:AE145">
    <cfRule type="timePeriod" dxfId="277" priority="49" timePeriod="today">
      <formula>FLOOR(AD115,1)=TODAY()</formula>
    </cfRule>
  </conditionalFormatting>
  <conditionalFormatting sqref="P115:Q145">
    <cfRule type="timePeriod" dxfId="276" priority="48" timePeriod="today">
      <formula>FLOOR(P115,1)=TODAY()</formula>
    </cfRule>
  </conditionalFormatting>
  <conditionalFormatting sqref="B115:C145">
    <cfRule type="timePeriod" dxfId="275" priority="47" timePeriod="today">
      <formula>FLOOR(B115,1)=TODAY()</formula>
    </cfRule>
  </conditionalFormatting>
  <conditionalFormatting sqref="C115:C145">
    <cfRule type="timePeriod" dxfId="274" priority="46" timePeriod="today">
      <formula>FLOOR(C115,1)=TODAY()</formula>
    </cfRule>
  </conditionalFormatting>
  <conditionalFormatting sqref="B13:C43">
    <cfRule type="timePeriod" dxfId="273" priority="43" timePeriod="today">
      <formula>FLOOR(B13,1)=TODAY()</formula>
    </cfRule>
    <cfRule type="timePeriod" dxfId="272" priority="45" timePeriod="today">
      <formula>FLOOR(B13,1)=TODAY()</formula>
    </cfRule>
  </conditionalFormatting>
  <conditionalFormatting sqref="B128:C128">
    <cfRule type="timePeriod" dxfId="271" priority="44" timePeriod="today">
      <formula>FLOOR(B128,1)=TODAY()</formula>
    </cfRule>
  </conditionalFormatting>
  <conditionalFormatting sqref="D86:G86">
    <cfRule type="expression" dxfId="232" priority="12">
      <formula>WEEKDAY($B86,2)&gt;5</formula>
    </cfRule>
  </conditionalFormatting>
  <conditionalFormatting sqref="H89:H92">
    <cfRule type="expression" dxfId="230" priority="10">
      <formula>WEEKDAY($B89,2)&gt;5</formula>
    </cfRule>
  </conditionalFormatting>
  <conditionalFormatting sqref="D75:G76">
    <cfRule type="expression" dxfId="228" priority="38">
      <formula>WEEKDAY($B75,2)&gt;5</formula>
    </cfRule>
  </conditionalFormatting>
  <conditionalFormatting sqref="D77:G78">
    <cfRule type="expression" dxfId="226" priority="36">
      <formula>WEEKDAY($B77,2)&gt;5</formula>
    </cfRule>
  </conditionalFormatting>
  <conditionalFormatting sqref="H79">
    <cfRule type="expression" dxfId="224" priority="34">
      <formula>WEEKDAY($B79,2)&gt;5</formula>
    </cfRule>
  </conditionalFormatting>
  <conditionalFormatting sqref="D79:G79">
    <cfRule type="expression" dxfId="222" priority="32">
      <formula>WEEKDAY($B79,2)&gt;5</formula>
    </cfRule>
  </conditionalFormatting>
  <conditionalFormatting sqref="H68:H71">
    <cfRule type="expression" dxfId="220" priority="30">
      <formula>WEEKDAY($B68,2)&gt;5</formula>
    </cfRule>
  </conditionalFormatting>
  <conditionalFormatting sqref="D68:G69">
    <cfRule type="expression" dxfId="218" priority="28">
      <formula>WEEKDAY($B68,2)&gt;5</formula>
    </cfRule>
  </conditionalFormatting>
  <conditionalFormatting sqref="D70:G71">
    <cfRule type="expression" dxfId="216" priority="26">
      <formula>WEEKDAY($B70,2)&gt;5</formula>
    </cfRule>
  </conditionalFormatting>
  <conditionalFormatting sqref="H72">
    <cfRule type="expression" dxfId="214" priority="24">
      <formula>WEEKDAY($B72,2)&gt;5</formula>
    </cfRule>
  </conditionalFormatting>
  <conditionalFormatting sqref="D72:G72">
    <cfRule type="expression" dxfId="212" priority="22">
      <formula>WEEKDAY($B72,2)&gt;5</formula>
    </cfRule>
  </conditionalFormatting>
  <conditionalFormatting sqref="H82:H85">
    <cfRule type="expression" dxfId="210" priority="20">
      <formula>WEEKDAY($B82,2)&gt;5</formula>
    </cfRule>
  </conditionalFormatting>
  <conditionalFormatting sqref="D82:G83">
    <cfRule type="expression" dxfId="208" priority="18">
      <formula>WEEKDAY($B82,2)&gt;5</formula>
    </cfRule>
  </conditionalFormatting>
  <conditionalFormatting sqref="D84:G85">
    <cfRule type="expression" dxfId="206" priority="16">
      <formula>WEEKDAY($B84,2)&gt;5</formula>
    </cfRule>
  </conditionalFormatting>
  <conditionalFormatting sqref="H86">
    <cfRule type="expression" dxfId="204" priority="14">
      <formula>WEEKDAY($B86,2)&gt;5</formula>
    </cfRule>
  </conditionalFormatting>
  <conditionalFormatting sqref="D89:G90">
    <cfRule type="expression" dxfId="202" priority="8">
      <formula>WEEKDAY($B89,2)&gt;5</formula>
    </cfRule>
  </conditionalFormatting>
  <conditionalFormatting sqref="D91:G92">
    <cfRule type="expression" dxfId="200" priority="6">
      <formula>WEEKDAY($B91,2)&gt;5</formula>
    </cfRule>
  </conditionalFormatting>
  <conditionalFormatting sqref="H93">
    <cfRule type="expression" dxfId="198" priority="4">
      <formula>WEEKDAY($B93,2)&gt;5</formula>
    </cfRule>
  </conditionalFormatting>
  <conditionalFormatting sqref="D93:G93">
    <cfRule type="expression" dxfId="196" priority="2">
      <formula>WEEKDAY($B93,2)&gt;5</formula>
    </cfRule>
  </conditionalFormatting>
  <dataValidations count="2">
    <dataValidation type="list" allowBlank="1" showInputMessage="1" showErrorMessage="1" sqref="X10:AA10 B54 V10 P54 AJ61:AO61 AD54 B3 AD105 AJ112:AO112 AJ10:AO10 AD3 H112:M112 B105 V112:AA112 P105 K10:M10" xr:uid="{00000000-0002-0000-0400-000000000000}">
      <formula1>"1,2,3,4,5,6,7,8,9,10,11,12"</formula1>
    </dataValidation>
    <dataValidation type="custom" allowBlank="1" showInputMessage="1" showErrorMessage="1" errorTitle="WE" error="WE" sqref="AF64:AO94 R64:AA94 AF115:AO145 R115:AA145 AF13:AO43 D16:M43 D115:M145 R13:AA43 D13:M14 D64:M94" xr:uid="{00000000-0002-0000-0400-000001000000}">
      <formula1>WEEKDAY($B13,2)&lt;6</formula1>
    </dataValidation>
  </dataValidations>
  <pageMargins left="0.11811023622047245" right="0.19685039370078741" top="0.62992125984251968" bottom="0.27559055118110237" header="0.31496062992125984" footer="0.31496062992125984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1" id="{708336F0-1AA6-4800-8B46-0EC4A8A331BC}">
            <xm:f>NOT(ISNA(VLOOKUP($B13,CONFIG!$B$3:$B$15,1,0)))</xm:f>
            <x14:dxf>
              <fill>
                <patternFill>
                  <bgColor rgb="FF86E8FC"/>
                </patternFill>
              </fill>
            </x14:dxf>
          </x14:cfRule>
          <xm:sqref>B13:M43</xm:sqref>
        </x14:conditionalFormatting>
        <x14:conditionalFormatting xmlns:xm="http://schemas.microsoft.com/office/excel/2006/main">
          <x14:cfRule type="expression" priority="156" id="{FDFE2BD8-44EA-4C88-A099-0E71D5FEB09C}">
            <xm:f>NOT(ISNA(VLOOKUP($B13,CONFIG!$B$3:$B$15,1,0)))</xm:f>
            <x14:dxf>
              <fill>
                <patternFill>
                  <bgColor rgb="FF86E8FC"/>
                </patternFill>
              </fill>
            </x14:dxf>
          </x14:cfRule>
          <xm:sqref>B15:H16 G17:H21 B13:E14 G13:M13 G14:H14 B22:H42 I14:M42 B43:M43 I13:I16 B17:E21 H13:H43</xm:sqref>
        </x14:conditionalFormatting>
        <x14:conditionalFormatting xmlns:xm="http://schemas.microsoft.com/office/excel/2006/main">
          <x14:cfRule type="expression" priority="146" id="{0CC4EB0A-91FC-4C79-BC2B-B27DE4D86071}">
            <xm:f>NOT(ISNA(VLOOKUP($B64,CONFIG!$B$3:$B$15,1,0)))</xm:f>
            <x14:dxf>
              <fill>
                <patternFill>
                  <bgColor rgb="FF86E8FC"/>
                </patternFill>
              </fill>
            </x14:dxf>
          </x14:cfRule>
          <xm:sqref>AK64:AO64 AM77:AO78 AL79:AO94 AL65:AO76 AK65:AK93 AF94:AK94 AD64:AE94</xm:sqref>
        </x14:conditionalFormatting>
        <x14:conditionalFormatting xmlns:xm="http://schemas.microsoft.com/office/excel/2006/main">
          <x14:cfRule type="expression" priority="154" id="{ADF7CD63-EC19-4A88-98F9-73E716634714}">
            <xm:f>NOT(ISNA(VLOOKUP($B13,CONFIG!$B$3:$B$15,1,0)))</xm:f>
            <x14:dxf>
              <fill>
                <patternFill>
                  <bgColor rgb="FF86E8FC"/>
                </patternFill>
              </fill>
            </x14:dxf>
          </x14:cfRule>
          <xm:sqref>W13:AA42 R43:AA43 P13:Q43</xm:sqref>
        </x14:conditionalFormatting>
        <x14:conditionalFormatting xmlns:xm="http://schemas.microsoft.com/office/excel/2006/main">
          <x14:cfRule type="expression" priority="152" id="{121EFA12-0A93-441F-8EF7-E97B7B602E76}">
            <xm:f>NOT(ISNA(VLOOKUP($B13,CONFIG!$B$3:$B$15,1,0)))</xm:f>
            <x14:dxf>
              <fill>
                <patternFill>
                  <bgColor rgb="FF86E8FC"/>
                </patternFill>
              </fill>
            </x14:dxf>
          </x14:cfRule>
          <xm:sqref>AK13:AO42 AF43:AO43 AD13:AE43</xm:sqref>
        </x14:conditionalFormatting>
        <x14:conditionalFormatting xmlns:xm="http://schemas.microsoft.com/office/excel/2006/main">
          <x14:cfRule type="expression" priority="150" id="{746C1B5B-4856-4D21-BCB6-0D1E99648911}">
            <xm:f>NOT(ISNA(VLOOKUP($B64,CONFIG!$B$3:$B$15,1,0)))</xm:f>
            <x14:dxf>
              <fill>
                <patternFill>
                  <bgColor rgb="FF86E8FC"/>
                </patternFill>
              </fill>
            </x14:dxf>
          </x14:cfRule>
          <xm:sqref>D94:G94 C64:C94 I64:M94</xm:sqref>
        </x14:conditionalFormatting>
        <x14:conditionalFormatting xmlns:xm="http://schemas.microsoft.com/office/excel/2006/main">
          <x14:cfRule type="expression" priority="148" id="{110D8AF7-63C3-4C96-AB41-7053506C92E8}">
            <xm:f>NOT(ISNA(VLOOKUP($B64,CONFIG!$B$3:$B$15,1,0)))</xm:f>
            <x14:dxf>
              <fill>
                <patternFill>
                  <bgColor rgb="FF86E8FC"/>
                </patternFill>
              </fill>
            </x14:dxf>
          </x14:cfRule>
          <xm:sqref>W64:AA64 Y77:AA78 X79:AA94 X65:AA76 W65:W93 R94:W94 P64:Q94</xm:sqref>
        </x14:conditionalFormatting>
        <x14:conditionalFormatting xmlns:xm="http://schemas.microsoft.com/office/excel/2006/main">
          <x14:cfRule type="expression" priority="144" id="{4062E0F4-F067-4406-9E04-D1E367424EEC}">
            <xm:f>NOT(ISNA(VLOOKUP($B115,CONFIG!$B$3:$B$15,1,0)))</xm:f>
            <x14:dxf>
              <fill>
                <patternFill>
                  <bgColor rgb="FF86E8FC"/>
                </patternFill>
              </fill>
            </x14:dxf>
          </x14:cfRule>
          <xm:sqref>I115:M145 B115:C145</xm:sqref>
        </x14:conditionalFormatting>
        <x14:conditionalFormatting xmlns:xm="http://schemas.microsoft.com/office/excel/2006/main">
          <x14:cfRule type="expression" priority="142" id="{470F51C4-186F-444B-87CA-977A1FEB6654}">
            <xm:f>NOT(ISNA(VLOOKUP($B115,CONFIG!$B$3:$B$15,1,0)))</xm:f>
            <x14:dxf>
              <fill>
                <patternFill>
                  <bgColor rgb="FF86E8FC"/>
                </patternFill>
              </fill>
            </x14:dxf>
          </x14:cfRule>
          <xm:sqref>W115:AA145 P115:Q145</xm:sqref>
        </x14:conditionalFormatting>
        <x14:conditionalFormatting xmlns:xm="http://schemas.microsoft.com/office/excel/2006/main">
          <x14:cfRule type="expression" priority="140" id="{FEBA6C8C-1599-4FB2-B390-9703D9C0EC77}">
            <xm:f>NOT(ISNA(VLOOKUP($B115,CONFIG!$B$3:$B$15,1,0)))</xm:f>
            <x14:dxf>
              <fill>
                <patternFill>
                  <bgColor rgb="FF86E8FC"/>
                </patternFill>
              </fill>
            </x14:dxf>
          </x14:cfRule>
          <xm:sqref>AK115:AO145 AD115:AE145</xm:sqref>
        </x14:conditionalFormatting>
        <x14:conditionalFormatting xmlns:xm="http://schemas.microsoft.com/office/excel/2006/main">
          <x14:cfRule type="expression" priority="138" id="{57AF45A4-6D47-4597-A8F3-1DFC54DED777}">
            <xm:f>NOT(ISNA(VLOOKUP($B77,CONFIG!$B$3:$B$15,1,0)))</xm:f>
            <x14:dxf>
              <fill>
                <patternFill>
                  <bgColor rgb="FF86E8FC"/>
                </patternFill>
              </fill>
            </x14:dxf>
          </x14:cfRule>
          <xm:sqref>X77:X78</xm:sqref>
        </x14:conditionalFormatting>
        <x14:conditionalFormatting xmlns:xm="http://schemas.microsoft.com/office/excel/2006/main">
          <x14:cfRule type="expression" priority="136" id="{F7ECAA57-8BC2-4EC3-96EF-331640250315}">
            <xm:f>NOT(ISNA(VLOOKUP($B77,CONFIG!$B$3:$B$15,1,0)))</xm:f>
            <x14:dxf>
              <fill>
                <patternFill>
                  <bgColor rgb="FF86E8FC"/>
                </patternFill>
              </fill>
            </x14:dxf>
          </x14:cfRule>
          <xm:sqref>AL77:AL78</xm:sqref>
        </x14:conditionalFormatting>
        <x14:conditionalFormatting xmlns:xm="http://schemas.microsoft.com/office/excel/2006/main">
          <x14:cfRule type="expression" priority="132" id="{4C18137A-61C9-4EFD-9805-F64769961CE4}">
            <xm:f>NOT(ISNA(VLOOKUP($B115,CONFIG!$B$3:$B$15,1,0)))</xm:f>
            <x14:dxf>
              <fill>
                <patternFill>
                  <bgColor rgb="FF86E8FC"/>
                </patternFill>
              </fill>
            </x14:dxf>
          </x14:cfRule>
          <xm:sqref>AF115:AI144</xm:sqref>
        </x14:conditionalFormatting>
        <x14:conditionalFormatting xmlns:xm="http://schemas.microsoft.com/office/excel/2006/main">
          <x14:cfRule type="expression" priority="128" id="{B8C1D6B0-84D5-444D-8404-B93EE5025483}">
            <xm:f>NOT(ISNA(VLOOKUP($B115,CONFIG!$B$3:$B$15,1,0)))</xm:f>
            <x14:dxf>
              <fill>
                <patternFill>
                  <bgColor rgb="FF86E8FC"/>
                </patternFill>
              </fill>
            </x14:dxf>
          </x14:cfRule>
          <xm:sqref>R115:U144</xm:sqref>
        </x14:conditionalFormatting>
        <x14:conditionalFormatting xmlns:xm="http://schemas.microsoft.com/office/excel/2006/main">
          <x14:cfRule type="expression" priority="126" id="{429DA3A6-0F92-40B1-A3F0-45B3D3D6124D}">
            <xm:f>NOT(ISNA(VLOOKUP($B115,CONFIG!$B$3:$B$15,1,0)))</xm:f>
            <x14:dxf>
              <fill>
                <patternFill>
                  <bgColor rgb="FF86E8FC"/>
                </patternFill>
              </fill>
            </x14:dxf>
          </x14:cfRule>
          <xm:sqref>D145:G145 H115:H145</xm:sqref>
        </x14:conditionalFormatting>
        <x14:conditionalFormatting xmlns:xm="http://schemas.microsoft.com/office/excel/2006/main">
          <x14:cfRule type="expression" priority="134" id="{5E2925E6-64D4-4BAD-AC99-DF065A7C424B}">
            <xm:f>NOT(ISNA(VLOOKUP($B115,CONFIG!$B$3:$B$15,1,0)))</xm:f>
            <x14:dxf>
              <fill>
                <patternFill>
                  <bgColor rgb="FF86E8FC"/>
                </patternFill>
              </fill>
            </x14:dxf>
          </x14:cfRule>
          <xm:sqref>AF145:AI145 AJ115:AJ145</xm:sqref>
        </x14:conditionalFormatting>
        <x14:conditionalFormatting xmlns:xm="http://schemas.microsoft.com/office/excel/2006/main">
          <x14:cfRule type="expression" priority="130" id="{2829BFE9-D8CF-430D-9A71-BA05F986DE9C}">
            <xm:f>NOT(ISNA(VLOOKUP($B115,CONFIG!$B$3:$B$15,1,0)))</xm:f>
            <x14:dxf>
              <fill>
                <patternFill>
                  <bgColor rgb="FF86E8FC"/>
                </patternFill>
              </fill>
            </x14:dxf>
          </x14:cfRule>
          <xm:sqref>R145:U145 V115:V145</xm:sqref>
        </x14:conditionalFormatting>
        <x14:conditionalFormatting xmlns:xm="http://schemas.microsoft.com/office/excel/2006/main">
          <x14:cfRule type="expression" priority="124" id="{4B77E2A7-6D5D-4009-9215-15C1A10983B7}">
            <xm:f>NOT(ISNA(VLOOKUP($B115,CONFIG!$B$3:$B$15,1,0)))</xm:f>
            <x14:dxf>
              <fill>
                <patternFill>
                  <bgColor rgb="FF86E8FC"/>
                </patternFill>
              </fill>
            </x14:dxf>
          </x14:cfRule>
          <xm:sqref>D115:G144</xm:sqref>
        </x14:conditionalFormatting>
        <x14:conditionalFormatting xmlns:xm="http://schemas.microsoft.com/office/excel/2006/main">
          <x14:cfRule type="expression" priority="116" id="{5DA10363-1E85-4527-AF2B-321314541209}">
            <xm:f>NOT(ISNA(VLOOKUP($B64,CONFIG!$B$3:$B$15,1,0)))</xm:f>
            <x14:dxf>
              <fill>
                <patternFill>
                  <bgColor rgb="FF86E8FC"/>
                </patternFill>
              </fill>
            </x14:dxf>
          </x14:cfRule>
          <xm:sqref>R64:V93</xm:sqref>
        </x14:conditionalFormatting>
        <x14:conditionalFormatting xmlns:xm="http://schemas.microsoft.com/office/excel/2006/main">
          <x14:cfRule type="expression" priority="114" id="{4A02484F-25E1-4A91-9027-5D7EB2AC5BAF}">
            <xm:f>NOT(ISNA(VLOOKUP($B64,CONFIG!$B$3:$B$15,1,0)))</xm:f>
            <x14:dxf>
              <fill>
                <patternFill>
                  <bgColor rgb="FF86E8FC"/>
                </patternFill>
              </fill>
            </x14:dxf>
          </x14:cfRule>
          <xm:sqref>D64:H67 D73:G74 D80:H81 H73:H78 D87:H88 H94</xm:sqref>
        </x14:conditionalFormatting>
        <x14:conditionalFormatting xmlns:xm="http://schemas.microsoft.com/office/excel/2006/main">
          <x14:cfRule type="expression" priority="122" id="{1B1D723E-3005-4568-8B97-9B0911779BA6}">
            <xm:f>NOT(ISNA(VLOOKUP($B13,CONFIG!$B$3:$B$15,1,0)))</xm:f>
            <x14:dxf>
              <fill>
                <patternFill>
                  <bgColor rgb="FF86E8FC"/>
                </patternFill>
              </fill>
            </x14:dxf>
          </x14:cfRule>
          <xm:sqref>R13:V19 R22:V42 R20:R21 T20:V21</xm:sqref>
        </x14:conditionalFormatting>
        <x14:conditionalFormatting xmlns:xm="http://schemas.microsoft.com/office/excel/2006/main">
          <x14:cfRule type="expression" priority="120" id="{33E28E5F-2621-4448-88D6-D80971C93FA3}">
            <xm:f>NOT(ISNA(VLOOKUP($B13,CONFIG!$B$3:$B$15,1,0)))</xm:f>
            <x14:dxf>
              <fill>
                <patternFill>
                  <bgColor rgb="FF86E8FC"/>
                </patternFill>
              </fill>
            </x14:dxf>
          </x14:cfRule>
          <xm:sqref>AF13:AJ42</xm:sqref>
        </x14:conditionalFormatting>
        <x14:conditionalFormatting xmlns:xm="http://schemas.microsoft.com/office/excel/2006/main">
          <x14:cfRule type="expression" priority="118" id="{EC516DD2-2AD8-4EEE-B4DD-F5C47A487B6D}">
            <xm:f>NOT(ISNA(VLOOKUP($B64,CONFIG!$B$3:$B$15,1,0)))</xm:f>
            <x14:dxf>
              <fill>
                <patternFill>
                  <bgColor rgb="FF86E8FC"/>
                </patternFill>
              </fill>
            </x14:dxf>
          </x14:cfRule>
          <xm:sqref>AF64:AJ93</xm:sqref>
        </x14:conditionalFormatting>
        <x14:conditionalFormatting xmlns:xm="http://schemas.microsoft.com/office/excel/2006/main">
          <x14:cfRule type="expression" priority="112" id="{5DFD9424-E2BB-4673-AEC4-472822B23444}">
            <xm:f>NOT(ISNA(VLOOKUP($B64,CONFIG!$B$3:$B$15,1,0)))</xm:f>
            <x14:dxf>
              <fill>
                <patternFill>
                  <bgColor rgb="FF86E8FC"/>
                </patternFill>
              </fill>
            </x14:dxf>
          </x14:cfRule>
          <xm:sqref>B64</xm:sqref>
        </x14:conditionalFormatting>
        <x14:conditionalFormatting xmlns:xm="http://schemas.microsoft.com/office/excel/2006/main">
          <x14:cfRule type="expression" priority="110" id="{546306F3-9AFC-4200-93BD-A0DB49A4B119}">
            <xm:f>NOT(ISNA(VLOOKUP($B65,CONFIG!$B$3:$B$15,1,0)))</xm:f>
            <x14:dxf>
              <fill>
                <patternFill>
                  <bgColor rgb="FF86E8FC"/>
                </patternFill>
              </fill>
            </x14:dxf>
          </x14:cfRule>
          <xm:sqref>B65:B94</xm:sqref>
        </x14:conditionalFormatting>
        <x14:conditionalFormatting xmlns:xm="http://schemas.microsoft.com/office/excel/2006/main">
          <x14:cfRule type="expression" priority="108" id="{4F68050D-79C1-4EBE-B24B-283BDDCC7FF9}">
            <xm:f>NOT(ISNA(VLOOKUP($B20,CONFIG!$B$3:$B$15,1,0)))</xm:f>
            <x14:dxf>
              <fill>
                <patternFill>
                  <bgColor rgb="FF86E8FC"/>
                </patternFill>
              </fill>
            </x14:dxf>
          </x14:cfRule>
          <xm:sqref>S20:S21</xm:sqref>
        </x14:conditionalFormatting>
        <x14:conditionalFormatting xmlns:xm="http://schemas.microsoft.com/office/excel/2006/main">
          <x14:cfRule type="expression" priority="106" id="{B595A288-3AF6-4157-85FA-136D69A13D52}">
            <xm:f>NOT(ISNA(VLOOKUP($B17,CONFIG!$B$3:$B$15,1,0)))</xm:f>
            <x14:dxf>
              <fill>
                <patternFill>
                  <bgColor rgb="FF86E8FC"/>
                </patternFill>
              </fill>
            </x14:dxf>
          </x14:cfRule>
          <xm:sqref>F17:F21</xm:sqref>
        </x14:conditionalFormatting>
        <x14:conditionalFormatting xmlns:xm="http://schemas.microsoft.com/office/excel/2006/main">
          <x14:cfRule type="expression" priority="104" id="{212A351C-CDA2-4918-8C74-8EF11ED23CD2}">
            <xm:f>NOT(ISNA(VLOOKUP($B13,CONFIG!$B$3:$B$15,1,0)))</xm:f>
            <x14:dxf>
              <fill>
                <patternFill>
                  <bgColor rgb="FF86E8FC"/>
                </patternFill>
              </fill>
            </x14:dxf>
          </x14:cfRule>
          <xm:sqref>F13:F14</xm:sqref>
        </x14:conditionalFormatting>
        <x14:conditionalFormatting xmlns:xm="http://schemas.microsoft.com/office/excel/2006/main">
          <x14:cfRule type="containsText" priority="94" operator="containsText" id="{6640F566-FC79-462C-A816-F4B9112AB355}">
            <xm:f>NOT(ISERROR(SEARCH($B$14,N13)))</xm:f>
            <xm:f>$B$14</xm:f>
            <x14:dxf>
              <fill>
                <patternFill>
                  <bgColor theme="7" tint="0.79998168889431442"/>
                </patternFill>
              </fill>
            </x14:dxf>
          </x14:cfRule>
          <xm:sqref>N13:N45</xm:sqref>
        </x14:conditionalFormatting>
        <x14:conditionalFormatting xmlns:xm="http://schemas.microsoft.com/office/excel/2006/main">
          <x14:cfRule type="containsText" priority="91" operator="containsText" id="{4E7EBF6F-C50F-4F1A-81C8-FB85595AC7BF}">
            <xm:f>NOT(ISERROR(SEARCH($B$14,AB13)))</xm:f>
            <xm:f>$B$14</xm:f>
            <x14:dxf>
              <fill>
                <patternFill>
                  <bgColor theme="7" tint="0.79998168889431442"/>
                </patternFill>
              </fill>
            </x14:dxf>
          </x14:cfRule>
          <xm:sqref>AB13:AB46</xm:sqref>
        </x14:conditionalFormatting>
        <x14:conditionalFormatting xmlns:xm="http://schemas.microsoft.com/office/excel/2006/main">
          <x14:cfRule type="containsText" priority="86" operator="containsText" id="{B98D84EF-EE93-4E83-9E2D-B75B3C40E618}">
            <xm:f>NOT(ISERROR(SEARCH($B$14,AP13)))</xm:f>
            <xm:f>$B$14</xm:f>
            <x14:dxf>
              <fill>
                <patternFill>
                  <bgColor theme="7" tint="0.79998168889431442"/>
                </patternFill>
              </fill>
            </x14:dxf>
          </x14:cfRule>
          <xm:sqref>AP13:AP47</xm:sqref>
        </x14:conditionalFormatting>
        <x14:conditionalFormatting xmlns:xm="http://schemas.microsoft.com/office/excel/2006/main">
          <x14:cfRule type="containsText" priority="82" operator="containsText" id="{C2A299A8-4FBA-4D70-AED9-A704A671FA05}">
            <xm:f>NOT(ISERROR(SEARCH($B$14,N64)))</xm:f>
            <xm:f>$B$14</xm:f>
            <x14:dxf>
              <fill>
                <patternFill>
                  <bgColor theme="7" tint="0.79998168889431442"/>
                </patternFill>
              </fill>
            </x14:dxf>
          </x14:cfRule>
          <xm:sqref>N64:N99</xm:sqref>
        </x14:conditionalFormatting>
        <x14:conditionalFormatting xmlns:xm="http://schemas.microsoft.com/office/excel/2006/main">
          <x14:cfRule type="containsText" priority="78" operator="containsText" id="{4B951A1D-BD87-4A75-91D0-65C3706DB72C}">
            <xm:f>NOT(ISERROR(SEARCH($B$14,AB64)))</xm:f>
            <xm:f>$B$14</xm:f>
            <x14:dxf>
              <fill>
                <patternFill>
                  <bgColor theme="7" tint="0.79998168889431442"/>
                </patternFill>
              </fill>
            </x14:dxf>
          </x14:cfRule>
          <xm:sqref>AB64:AB100</xm:sqref>
        </x14:conditionalFormatting>
        <x14:conditionalFormatting xmlns:xm="http://schemas.microsoft.com/office/excel/2006/main">
          <x14:cfRule type="containsText" priority="74" operator="containsText" id="{D5D9D9D5-CDF5-4EDD-95B4-43670E5256F3}">
            <xm:f>NOT(ISERROR(SEARCH($B$14,AP64)))</xm:f>
            <xm:f>$B$14</xm:f>
            <x14:dxf>
              <fill>
                <patternFill>
                  <bgColor theme="7" tint="0.79998168889431442"/>
                </patternFill>
              </fill>
            </x14:dxf>
          </x14:cfRule>
          <xm:sqref>AP64:AP94</xm:sqref>
        </x14:conditionalFormatting>
        <x14:conditionalFormatting xmlns:xm="http://schemas.microsoft.com/office/excel/2006/main">
          <x14:cfRule type="containsText" priority="70" operator="containsText" id="{A3AF1979-AD2E-4FB5-9641-4E7BDDE87AC9}">
            <xm:f>NOT(ISERROR(SEARCH($B$14,AP115)))</xm:f>
            <xm:f>$B$14</xm:f>
            <x14:dxf>
              <fill>
                <patternFill>
                  <bgColor theme="7" tint="0.79998168889431442"/>
                </patternFill>
              </fill>
            </x14:dxf>
          </x14:cfRule>
          <xm:sqref>AP115:AP149</xm:sqref>
        </x14:conditionalFormatting>
        <x14:conditionalFormatting xmlns:xm="http://schemas.microsoft.com/office/excel/2006/main">
          <x14:cfRule type="containsText" priority="66" operator="containsText" id="{4ADDA9DA-CBD9-4C9E-8363-1AB39F5ECA0A}">
            <xm:f>NOT(ISERROR(SEARCH($B$14,AB115)))</xm:f>
            <xm:f>$B$14</xm:f>
            <x14:dxf>
              <fill>
                <patternFill>
                  <bgColor theme="7" tint="0.79998168889431442"/>
                </patternFill>
              </fill>
            </x14:dxf>
          </x14:cfRule>
          <xm:sqref>AB115:AB149</xm:sqref>
        </x14:conditionalFormatting>
        <x14:conditionalFormatting xmlns:xm="http://schemas.microsoft.com/office/excel/2006/main">
          <x14:cfRule type="containsText" priority="62" operator="containsText" id="{60FA1E1A-CBAF-47D0-8008-BED9E9BC1F9F}">
            <xm:f>NOT(ISERROR(SEARCH($B$14,N115)))</xm:f>
            <xm:f>$B$14</xm:f>
            <x14:dxf>
              <fill>
                <patternFill>
                  <bgColor theme="7" tint="0.79998168889431442"/>
                </patternFill>
              </fill>
            </x14:dxf>
          </x14:cfRule>
          <xm:sqref>N115:N145</xm:sqref>
        </x14:conditionalFormatting>
        <x14:conditionalFormatting xmlns:xm="http://schemas.microsoft.com/office/excel/2006/main">
          <x14:cfRule type="expression" priority="1" id="{1C736276-1580-4FC9-AEAC-E0252577B08D}">
            <xm:f>NOT(ISNA(VLOOKUP($B93,CONFIG!$B$3:$B$15,1,0)))</xm:f>
            <x14:dxf>
              <fill>
                <patternFill>
                  <bgColor rgb="FF86E8FC"/>
                </patternFill>
              </fill>
            </x14:dxf>
          </x14:cfRule>
          <xm:sqref>D93:G93</xm:sqref>
        </x14:conditionalFormatting>
        <x14:conditionalFormatting xmlns:xm="http://schemas.microsoft.com/office/excel/2006/main">
          <x14:cfRule type="expression" priority="11" id="{A70D5B53-D864-47F2-8842-554E8199D5BD}">
            <xm:f>NOT(ISNA(VLOOKUP($B86,CONFIG!$B$3:$B$15,1,0)))</xm:f>
            <x14:dxf>
              <fill>
                <patternFill>
                  <bgColor rgb="FF86E8FC"/>
                </patternFill>
              </fill>
            </x14:dxf>
          </x14:cfRule>
          <xm:sqref>D86:G86</xm:sqref>
        </x14:conditionalFormatting>
        <x14:conditionalFormatting xmlns:xm="http://schemas.microsoft.com/office/excel/2006/main">
          <x14:cfRule type="expression" priority="9" id="{61567852-9AE6-4AEA-9060-99E801424A8F}">
            <xm:f>NOT(ISNA(VLOOKUP($B89,CONFIG!$B$3:$B$15,1,0)))</xm:f>
            <x14:dxf>
              <fill>
                <patternFill>
                  <bgColor rgb="FF86E8FC"/>
                </patternFill>
              </fill>
            </x14:dxf>
          </x14:cfRule>
          <xm:sqref>H89:H92</xm:sqref>
        </x14:conditionalFormatting>
        <x14:conditionalFormatting xmlns:xm="http://schemas.microsoft.com/office/excel/2006/main">
          <x14:cfRule type="expression" priority="37" id="{8CF11555-E764-4C54-9C4E-77374EED1CC8}">
            <xm:f>NOT(ISNA(VLOOKUP($B75,CONFIG!$B$3:$B$15,1,0)))</xm:f>
            <x14:dxf>
              <fill>
                <patternFill>
                  <bgColor rgb="FF86E8FC"/>
                </patternFill>
              </fill>
            </x14:dxf>
          </x14:cfRule>
          <xm:sqref>D75:G76</xm:sqref>
        </x14:conditionalFormatting>
        <x14:conditionalFormatting xmlns:xm="http://schemas.microsoft.com/office/excel/2006/main">
          <x14:cfRule type="expression" priority="35" id="{AF280AB5-7D1D-49FE-AD64-86A1D3072FB6}">
            <xm:f>NOT(ISNA(VLOOKUP($B77,CONFIG!$B$3:$B$15,1,0)))</xm:f>
            <x14:dxf>
              <fill>
                <patternFill>
                  <bgColor rgb="FF86E8FC"/>
                </patternFill>
              </fill>
            </x14:dxf>
          </x14:cfRule>
          <xm:sqref>D77:G78</xm:sqref>
        </x14:conditionalFormatting>
        <x14:conditionalFormatting xmlns:xm="http://schemas.microsoft.com/office/excel/2006/main">
          <x14:cfRule type="expression" priority="33" id="{9FF809E0-C4FF-459E-AB59-0BBB529405B8}">
            <xm:f>NOT(ISNA(VLOOKUP($B79,CONFIG!$B$3:$B$15,1,0)))</xm:f>
            <x14:dxf>
              <fill>
                <patternFill>
                  <bgColor rgb="FF86E8FC"/>
                </patternFill>
              </fill>
            </x14:dxf>
          </x14:cfRule>
          <xm:sqref>H79</xm:sqref>
        </x14:conditionalFormatting>
        <x14:conditionalFormatting xmlns:xm="http://schemas.microsoft.com/office/excel/2006/main">
          <x14:cfRule type="expression" priority="31" id="{38FAACFB-3C3D-41A2-A61A-39FE0F1A3437}">
            <xm:f>NOT(ISNA(VLOOKUP($B79,CONFIG!$B$3:$B$15,1,0)))</xm:f>
            <x14:dxf>
              <fill>
                <patternFill>
                  <bgColor rgb="FF86E8FC"/>
                </patternFill>
              </fill>
            </x14:dxf>
          </x14:cfRule>
          <xm:sqref>D79:G79</xm:sqref>
        </x14:conditionalFormatting>
        <x14:conditionalFormatting xmlns:xm="http://schemas.microsoft.com/office/excel/2006/main">
          <x14:cfRule type="expression" priority="29" id="{06FFE93F-6962-4F26-AFEB-AF29111B698C}">
            <xm:f>NOT(ISNA(VLOOKUP($B68,CONFIG!$B$3:$B$15,1,0)))</xm:f>
            <x14:dxf>
              <fill>
                <patternFill>
                  <bgColor rgb="FF86E8FC"/>
                </patternFill>
              </fill>
            </x14:dxf>
          </x14:cfRule>
          <xm:sqref>H68:H71</xm:sqref>
        </x14:conditionalFormatting>
        <x14:conditionalFormatting xmlns:xm="http://schemas.microsoft.com/office/excel/2006/main">
          <x14:cfRule type="expression" priority="27" id="{0C798C83-73CE-4B80-93CE-7036AEB99919}">
            <xm:f>NOT(ISNA(VLOOKUP($B68,CONFIG!$B$3:$B$15,1,0)))</xm:f>
            <x14:dxf>
              <fill>
                <patternFill>
                  <bgColor rgb="FF86E8FC"/>
                </patternFill>
              </fill>
            </x14:dxf>
          </x14:cfRule>
          <xm:sqref>D68:G69</xm:sqref>
        </x14:conditionalFormatting>
        <x14:conditionalFormatting xmlns:xm="http://schemas.microsoft.com/office/excel/2006/main">
          <x14:cfRule type="expression" priority="25" id="{436BD727-463A-47FC-ACE0-E614D816DF0A}">
            <xm:f>NOT(ISNA(VLOOKUP($B70,CONFIG!$B$3:$B$15,1,0)))</xm:f>
            <x14:dxf>
              <fill>
                <patternFill>
                  <bgColor rgb="FF86E8FC"/>
                </patternFill>
              </fill>
            </x14:dxf>
          </x14:cfRule>
          <xm:sqref>D70:G71</xm:sqref>
        </x14:conditionalFormatting>
        <x14:conditionalFormatting xmlns:xm="http://schemas.microsoft.com/office/excel/2006/main">
          <x14:cfRule type="expression" priority="23" id="{01929168-8AC7-40B3-88D9-2512CF927478}">
            <xm:f>NOT(ISNA(VLOOKUP($B72,CONFIG!$B$3:$B$15,1,0)))</xm:f>
            <x14:dxf>
              <fill>
                <patternFill>
                  <bgColor rgb="FF86E8FC"/>
                </patternFill>
              </fill>
            </x14:dxf>
          </x14:cfRule>
          <xm:sqref>H72</xm:sqref>
        </x14:conditionalFormatting>
        <x14:conditionalFormatting xmlns:xm="http://schemas.microsoft.com/office/excel/2006/main">
          <x14:cfRule type="expression" priority="21" id="{278EF76E-7D35-4DA2-9290-A97FD3B11876}">
            <xm:f>NOT(ISNA(VLOOKUP($B72,CONFIG!$B$3:$B$15,1,0)))</xm:f>
            <x14:dxf>
              <fill>
                <patternFill>
                  <bgColor rgb="FF86E8FC"/>
                </patternFill>
              </fill>
            </x14:dxf>
          </x14:cfRule>
          <xm:sqref>D72:G72</xm:sqref>
        </x14:conditionalFormatting>
        <x14:conditionalFormatting xmlns:xm="http://schemas.microsoft.com/office/excel/2006/main">
          <x14:cfRule type="expression" priority="19" id="{7DF788BB-43F7-4721-A408-5775FACFB464}">
            <xm:f>NOT(ISNA(VLOOKUP($B82,CONFIG!$B$3:$B$15,1,0)))</xm:f>
            <x14:dxf>
              <fill>
                <patternFill>
                  <bgColor rgb="FF86E8FC"/>
                </patternFill>
              </fill>
            </x14:dxf>
          </x14:cfRule>
          <xm:sqref>H82:H85</xm:sqref>
        </x14:conditionalFormatting>
        <x14:conditionalFormatting xmlns:xm="http://schemas.microsoft.com/office/excel/2006/main">
          <x14:cfRule type="expression" priority="17" id="{4D8084B6-2163-43BB-8507-053F76F29642}">
            <xm:f>NOT(ISNA(VLOOKUP($B82,CONFIG!$B$3:$B$15,1,0)))</xm:f>
            <x14:dxf>
              <fill>
                <patternFill>
                  <bgColor rgb="FF86E8FC"/>
                </patternFill>
              </fill>
            </x14:dxf>
          </x14:cfRule>
          <xm:sqref>D82:G83</xm:sqref>
        </x14:conditionalFormatting>
        <x14:conditionalFormatting xmlns:xm="http://schemas.microsoft.com/office/excel/2006/main">
          <x14:cfRule type="expression" priority="15" id="{1735C613-761F-45DB-90F5-7FBEFDB99DA4}">
            <xm:f>NOT(ISNA(VLOOKUP($B84,CONFIG!$B$3:$B$15,1,0)))</xm:f>
            <x14:dxf>
              <fill>
                <patternFill>
                  <bgColor rgb="FF86E8FC"/>
                </patternFill>
              </fill>
            </x14:dxf>
          </x14:cfRule>
          <xm:sqref>D84:G85</xm:sqref>
        </x14:conditionalFormatting>
        <x14:conditionalFormatting xmlns:xm="http://schemas.microsoft.com/office/excel/2006/main">
          <x14:cfRule type="expression" priority="13" id="{540DC37F-3D0E-4097-8365-7F717A4BE14B}">
            <xm:f>NOT(ISNA(VLOOKUP($B86,CONFIG!$B$3:$B$15,1,0)))</xm:f>
            <x14:dxf>
              <fill>
                <patternFill>
                  <bgColor rgb="FF86E8FC"/>
                </patternFill>
              </fill>
            </x14:dxf>
          </x14:cfRule>
          <xm:sqref>H86</xm:sqref>
        </x14:conditionalFormatting>
        <x14:conditionalFormatting xmlns:xm="http://schemas.microsoft.com/office/excel/2006/main">
          <x14:cfRule type="expression" priority="7" id="{F442C60D-8089-4560-9AF9-8BB2D485C021}">
            <xm:f>NOT(ISNA(VLOOKUP($B89,CONFIG!$B$3:$B$15,1,0)))</xm:f>
            <x14:dxf>
              <fill>
                <patternFill>
                  <bgColor rgb="FF86E8FC"/>
                </patternFill>
              </fill>
            </x14:dxf>
          </x14:cfRule>
          <xm:sqref>D89:G90</xm:sqref>
        </x14:conditionalFormatting>
        <x14:conditionalFormatting xmlns:xm="http://schemas.microsoft.com/office/excel/2006/main">
          <x14:cfRule type="expression" priority="5" id="{796A9A7F-E9B1-48B8-93D6-5675C61C7485}">
            <xm:f>NOT(ISNA(VLOOKUP($B91,CONFIG!$B$3:$B$15,1,0)))</xm:f>
            <x14:dxf>
              <fill>
                <patternFill>
                  <bgColor rgb="FF86E8FC"/>
                </patternFill>
              </fill>
            </x14:dxf>
          </x14:cfRule>
          <xm:sqref>D91:G92</xm:sqref>
        </x14:conditionalFormatting>
        <x14:conditionalFormatting xmlns:xm="http://schemas.microsoft.com/office/excel/2006/main">
          <x14:cfRule type="expression" priority="3" id="{804A486D-8189-44F0-ABFA-B529661CA091}">
            <xm:f>NOT(ISNA(VLOOKUP($B93,CONFIG!$B$3:$B$15,1,0)))</xm:f>
            <x14:dxf>
              <fill>
                <patternFill>
                  <bgColor rgb="FF86E8FC"/>
                </patternFill>
              </fill>
            </x14:dxf>
          </x14:cfRule>
          <xm:sqref>H93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400-000002000000}">
          <x14:formula1>
            <xm:f>CONFIG!$B$20:$B$34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1:H536"/>
  <sheetViews>
    <sheetView workbookViewId="0">
      <selection activeCell="H24" sqref="H24"/>
    </sheetView>
  </sheetViews>
  <sheetFormatPr baseColWidth="10" defaultRowHeight="15" x14ac:dyDescent="0.25"/>
  <cols>
    <col min="1" max="1" width="21.5703125" customWidth="1"/>
    <col min="3" max="3" width="15" customWidth="1"/>
    <col min="4" max="4" width="11.7109375" customWidth="1"/>
    <col min="5" max="5" width="8.5703125" customWidth="1"/>
  </cols>
  <sheetData>
    <row r="1" spans="1:7" x14ac:dyDescent="0.25">
      <c r="A1" s="5"/>
      <c r="B1" s="5"/>
      <c r="C1" s="5"/>
      <c r="D1" s="5"/>
      <c r="E1" s="5"/>
    </row>
    <row r="2" spans="1:7" x14ac:dyDescent="0.25">
      <c r="A2" s="5"/>
      <c r="B2" s="5"/>
      <c r="C2" s="5"/>
      <c r="D2" s="5"/>
      <c r="E2" s="5"/>
    </row>
    <row r="3" spans="1:7" x14ac:dyDescent="0.25">
      <c r="A3" s="10" t="s">
        <v>52</v>
      </c>
      <c r="B3" s="9">
        <v>42369</v>
      </c>
      <c r="C3" s="9"/>
      <c r="D3" s="5"/>
    </row>
    <row r="4" spans="1:7" x14ac:dyDescent="0.25">
      <c r="A4" s="10" t="s">
        <v>10</v>
      </c>
      <c r="B4" s="9">
        <v>42471</v>
      </c>
      <c r="C4" s="9"/>
      <c r="D4" s="5"/>
    </row>
    <row r="5" spans="1:7" x14ac:dyDescent="0.25">
      <c r="A5" s="10" t="s">
        <v>21</v>
      </c>
      <c r="B5" s="9">
        <v>42472</v>
      </c>
      <c r="C5" s="9"/>
      <c r="D5" s="5"/>
      <c r="E5" s="5"/>
      <c r="F5" s="5"/>
      <c r="G5" s="5"/>
    </row>
    <row r="6" spans="1:7" x14ac:dyDescent="0.25">
      <c r="A6" s="11" t="s">
        <v>53</v>
      </c>
      <c r="B6" s="9">
        <v>42490</v>
      </c>
      <c r="C6" s="9"/>
      <c r="D6" s="5"/>
      <c r="E6" s="5"/>
      <c r="F6" s="5"/>
      <c r="G6" s="5"/>
    </row>
    <row r="7" spans="1:7" ht="15.75" customHeight="1" x14ac:dyDescent="0.25">
      <c r="A7" s="10" t="s">
        <v>54</v>
      </c>
      <c r="B7" s="9">
        <v>42497</v>
      </c>
      <c r="C7" s="9"/>
      <c r="D7" s="5"/>
      <c r="E7" s="5"/>
      <c r="F7" s="5"/>
      <c r="G7" s="5"/>
    </row>
    <row r="8" spans="1:7" ht="15.75" customHeight="1" x14ac:dyDescent="0.25">
      <c r="A8" s="10" t="s">
        <v>29</v>
      </c>
      <c r="B8" s="9">
        <v>42510</v>
      </c>
      <c r="C8" s="9"/>
      <c r="D8" s="5"/>
      <c r="E8" s="5"/>
      <c r="F8" s="5"/>
      <c r="G8" s="5"/>
    </row>
    <row r="9" spans="1:7" ht="15.75" customHeight="1" x14ac:dyDescent="0.25">
      <c r="A9" s="10" t="s">
        <v>22</v>
      </c>
      <c r="B9" s="9">
        <v>42520</v>
      </c>
      <c r="C9" s="9"/>
      <c r="D9" s="5"/>
      <c r="E9" s="5"/>
      <c r="F9" s="5"/>
      <c r="G9" s="5"/>
    </row>
    <row r="10" spans="1:7" ht="15.75" customHeight="1" x14ac:dyDescent="0.25">
      <c r="A10" s="10" t="s">
        <v>27</v>
      </c>
      <c r="B10" s="9">
        <v>42521</v>
      </c>
      <c r="C10" s="9"/>
      <c r="D10" s="5"/>
      <c r="E10" s="5"/>
      <c r="F10" s="5"/>
      <c r="G10" s="5"/>
    </row>
    <row r="11" spans="1:7" ht="15.75" customHeight="1" x14ac:dyDescent="0.25">
      <c r="A11" s="11" t="s">
        <v>23</v>
      </c>
      <c r="B11" s="9">
        <v>42564</v>
      </c>
      <c r="C11" s="9"/>
      <c r="D11" s="5"/>
      <c r="E11" s="5"/>
      <c r="F11" s="5"/>
      <c r="G11" s="5"/>
    </row>
    <row r="12" spans="1:7" ht="15.75" customHeight="1" x14ac:dyDescent="0.25">
      <c r="A12" s="11" t="s">
        <v>55</v>
      </c>
      <c r="B12" s="9">
        <v>42596</v>
      </c>
      <c r="C12" s="9"/>
      <c r="D12" s="5"/>
      <c r="E12" s="5"/>
      <c r="F12" s="5"/>
      <c r="G12" s="5"/>
    </row>
    <row r="13" spans="1:7" ht="15.75" customHeight="1" x14ac:dyDescent="0.25">
      <c r="A13" s="10" t="s">
        <v>28</v>
      </c>
      <c r="B13" s="9">
        <v>42674</v>
      </c>
      <c r="C13" s="9"/>
      <c r="D13" s="5"/>
      <c r="E13" s="5"/>
      <c r="F13" s="5"/>
      <c r="G13" s="5"/>
    </row>
    <row r="14" spans="1:7" ht="15.75" customHeight="1" x14ac:dyDescent="0.25">
      <c r="A14" s="11" t="s">
        <v>30</v>
      </c>
      <c r="B14" s="9">
        <v>42684</v>
      </c>
      <c r="C14" s="9"/>
      <c r="D14" s="5"/>
      <c r="E14" s="5"/>
      <c r="F14" s="5"/>
      <c r="G14" s="5"/>
    </row>
    <row r="15" spans="1:7" ht="15.75" customHeight="1" x14ac:dyDescent="0.25">
      <c r="A15" s="11" t="s">
        <v>24</v>
      </c>
      <c r="B15" s="9">
        <v>42728</v>
      </c>
      <c r="C15" s="9"/>
      <c r="D15" s="5"/>
      <c r="E15" s="5"/>
      <c r="F15" s="5"/>
      <c r="G15" s="5"/>
    </row>
    <row r="16" spans="1:7" ht="15.75" customHeight="1" x14ac:dyDescent="0.25">
      <c r="D16" s="5"/>
      <c r="E16" s="5"/>
      <c r="F16" s="5"/>
      <c r="G16" s="5"/>
    </row>
    <row r="17" spans="1:8" ht="15.75" customHeight="1" x14ac:dyDescent="0.25">
      <c r="B17" s="5"/>
      <c r="C17" s="199"/>
      <c r="D17" s="199"/>
      <c r="E17" s="199"/>
      <c r="F17" s="199"/>
      <c r="G17" s="199"/>
      <c r="H17" s="199"/>
    </row>
    <row r="18" spans="1:8" ht="15.75" customHeight="1" x14ac:dyDescent="0.25">
      <c r="B18" s="5"/>
      <c r="C18" s="200"/>
      <c r="D18" s="200"/>
      <c r="E18" s="201"/>
      <c r="F18" s="201"/>
    </row>
    <row r="19" spans="1:8" ht="15.75" customHeight="1" x14ac:dyDescent="0.25"/>
    <row r="20" spans="1:8" x14ac:dyDescent="0.25">
      <c r="A20" t="s">
        <v>25</v>
      </c>
      <c r="B20">
        <v>2020</v>
      </c>
    </row>
    <row r="21" spans="1:8" x14ac:dyDescent="0.25">
      <c r="A21" t="s">
        <v>11</v>
      </c>
      <c r="B21">
        <f>SUM(B20+1)</f>
        <v>2021</v>
      </c>
    </row>
    <row r="22" spans="1:8" x14ac:dyDescent="0.25">
      <c r="A22" t="s">
        <v>12</v>
      </c>
      <c r="B22">
        <f t="shared" ref="B22:B34" si="0">SUM(B21+1)</f>
        <v>2022</v>
      </c>
    </row>
    <row r="23" spans="1:8" x14ac:dyDescent="0.25">
      <c r="A23" t="s">
        <v>13</v>
      </c>
      <c r="B23">
        <f t="shared" si="0"/>
        <v>2023</v>
      </c>
      <c r="D23" s="13"/>
    </row>
    <row r="24" spans="1:8" x14ac:dyDescent="0.25">
      <c r="A24" t="s">
        <v>14</v>
      </c>
      <c r="B24">
        <f t="shared" si="0"/>
        <v>2024</v>
      </c>
    </row>
    <row r="25" spans="1:8" x14ac:dyDescent="0.25">
      <c r="A25" t="s">
        <v>15</v>
      </c>
      <c r="B25">
        <f t="shared" si="0"/>
        <v>2025</v>
      </c>
    </row>
    <row r="26" spans="1:8" x14ac:dyDescent="0.25">
      <c r="A26" t="s">
        <v>16</v>
      </c>
      <c r="B26">
        <f t="shared" si="0"/>
        <v>2026</v>
      </c>
    </row>
    <row r="27" spans="1:8" x14ac:dyDescent="0.25">
      <c r="A27" t="s">
        <v>17</v>
      </c>
      <c r="B27">
        <f t="shared" si="0"/>
        <v>2027</v>
      </c>
    </row>
    <row r="28" spans="1:8" x14ac:dyDescent="0.25">
      <c r="A28" t="s">
        <v>26</v>
      </c>
      <c r="B28">
        <f t="shared" si="0"/>
        <v>2028</v>
      </c>
    </row>
    <row r="29" spans="1:8" x14ac:dyDescent="0.25">
      <c r="A29" t="s">
        <v>18</v>
      </c>
      <c r="B29">
        <f t="shared" si="0"/>
        <v>2029</v>
      </c>
    </row>
    <row r="30" spans="1:8" x14ac:dyDescent="0.25">
      <c r="A30" t="s">
        <v>19</v>
      </c>
      <c r="B30">
        <f t="shared" si="0"/>
        <v>2030</v>
      </c>
    </row>
    <row r="31" spans="1:8" x14ac:dyDescent="0.25">
      <c r="A31" t="s">
        <v>20</v>
      </c>
      <c r="B31">
        <f t="shared" si="0"/>
        <v>2031</v>
      </c>
    </row>
    <row r="32" spans="1:8" x14ac:dyDescent="0.25">
      <c r="B32">
        <f t="shared" si="0"/>
        <v>2032</v>
      </c>
    </row>
    <row r="33" spans="2:4" x14ac:dyDescent="0.25">
      <c r="B33">
        <f t="shared" si="0"/>
        <v>2033</v>
      </c>
    </row>
    <row r="34" spans="2:4" x14ac:dyDescent="0.25">
      <c r="B34">
        <f t="shared" si="0"/>
        <v>2034</v>
      </c>
    </row>
    <row r="46" spans="2:4" ht="23.25" x14ac:dyDescent="0.25">
      <c r="D46" s="14"/>
    </row>
    <row r="48" spans="2:4" x14ac:dyDescent="0.25">
      <c r="D48" s="13"/>
    </row>
    <row r="50" spans="4:4" x14ac:dyDescent="0.25">
      <c r="D50" s="13"/>
    </row>
    <row r="52" spans="4:4" x14ac:dyDescent="0.25">
      <c r="D52" s="13"/>
    </row>
    <row r="53" spans="4:4" x14ac:dyDescent="0.25">
      <c r="D53" s="15"/>
    </row>
    <row r="54" spans="4:4" x14ac:dyDescent="0.25">
      <c r="D54" s="16"/>
    </row>
    <row r="55" spans="4:4" x14ac:dyDescent="0.25">
      <c r="D55" s="15"/>
    </row>
    <row r="56" spans="4:4" x14ac:dyDescent="0.25">
      <c r="D56" s="15"/>
    </row>
    <row r="58" spans="4:4" x14ac:dyDescent="0.25">
      <c r="D58" s="13"/>
    </row>
    <row r="59" spans="4:4" x14ac:dyDescent="0.25">
      <c r="D59" s="17"/>
    </row>
    <row r="60" spans="4:4" x14ac:dyDescent="0.25">
      <c r="D60" s="17"/>
    </row>
    <row r="61" spans="4:4" x14ac:dyDescent="0.25">
      <c r="D61" s="17"/>
    </row>
    <row r="62" spans="4:4" x14ac:dyDescent="0.25">
      <c r="D62" s="17"/>
    </row>
    <row r="70" spans="4:4" ht="23.25" x14ac:dyDescent="0.25">
      <c r="D70" s="14"/>
    </row>
    <row r="71" spans="4:4" ht="23.25" x14ac:dyDescent="0.25">
      <c r="D71" s="14"/>
    </row>
    <row r="72" spans="4:4" ht="23.25" x14ac:dyDescent="0.25">
      <c r="D72" s="14"/>
    </row>
    <row r="74" spans="4:4" x14ac:dyDescent="0.25">
      <c r="D74" s="13"/>
    </row>
    <row r="84" spans="4:4" ht="23.25" x14ac:dyDescent="0.25">
      <c r="D84" s="14"/>
    </row>
    <row r="90" spans="4:4" x14ac:dyDescent="0.25">
      <c r="D90" s="18"/>
    </row>
    <row r="91" spans="4:4" x14ac:dyDescent="0.25">
      <c r="D91" s="18"/>
    </row>
    <row r="92" spans="4:4" x14ac:dyDescent="0.25">
      <c r="D92" s="18"/>
    </row>
    <row r="93" spans="4:4" x14ac:dyDescent="0.25">
      <c r="D93" s="19"/>
    </row>
    <row r="95" spans="4:4" x14ac:dyDescent="0.25">
      <c r="D95" s="13"/>
    </row>
    <row r="96" spans="4:4" x14ac:dyDescent="0.25">
      <c r="D96" s="20"/>
    </row>
    <row r="97" spans="4:6" x14ac:dyDescent="0.25">
      <c r="D97" s="20"/>
    </row>
    <row r="98" spans="4:6" ht="15.75" thickBot="1" x14ac:dyDescent="0.3">
      <c r="D98" s="20"/>
    </row>
    <row r="99" spans="4:6" ht="15.75" thickBot="1" x14ac:dyDescent="0.3">
      <c r="D99" s="21"/>
    </row>
    <row r="100" spans="4:6" x14ac:dyDescent="0.25">
      <c r="D100" s="22"/>
    </row>
    <row r="104" spans="4:6" x14ac:dyDescent="0.25">
      <c r="D104" s="23"/>
    </row>
    <row r="105" spans="4:6" x14ac:dyDescent="0.25">
      <c r="D105" s="24"/>
      <c r="E105" s="24"/>
      <c r="F105" s="24"/>
    </row>
    <row r="107" spans="4:6" x14ac:dyDescent="0.25">
      <c r="D107" s="24"/>
    </row>
    <row r="109" spans="4:6" ht="18" x14ac:dyDescent="0.25">
      <c r="D109" s="25"/>
    </row>
    <row r="110" spans="4:6" x14ac:dyDescent="0.25">
      <c r="D110" s="15"/>
    </row>
    <row r="111" spans="4:6" x14ac:dyDescent="0.25">
      <c r="D111" s="15"/>
    </row>
    <row r="112" spans="4:6" x14ac:dyDescent="0.25">
      <c r="D112" s="15"/>
    </row>
    <row r="113" spans="4:4" x14ac:dyDescent="0.25">
      <c r="D113" s="15"/>
    </row>
    <row r="114" spans="4:4" x14ac:dyDescent="0.25">
      <c r="D114" s="15"/>
    </row>
    <row r="115" spans="4:4" x14ac:dyDescent="0.25">
      <c r="D115" s="15"/>
    </row>
    <row r="116" spans="4:4" x14ac:dyDescent="0.25">
      <c r="D116" s="15"/>
    </row>
    <row r="117" spans="4:4" x14ac:dyDescent="0.25">
      <c r="D117" s="15"/>
    </row>
    <row r="118" spans="4:4" x14ac:dyDescent="0.25">
      <c r="D118" s="15"/>
    </row>
    <row r="119" spans="4:4" x14ac:dyDescent="0.25">
      <c r="D119" s="15"/>
    </row>
    <row r="120" spans="4:4" x14ac:dyDescent="0.25">
      <c r="D120" s="15"/>
    </row>
    <row r="121" spans="4:4" x14ac:dyDescent="0.25">
      <c r="D121" s="15"/>
    </row>
    <row r="122" spans="4:4" x14ac:dyDescent="0.25">
      <c r="D122" s="15"/>
    </row>
    <row r="123" spans="4:4" x14ac:dyDescent="0.25">
      <c r="D123" s="15"/>
    </row>
    <row r="124" spans="4:4" x14ac:dyDescent="0.25">
      <c r="D124" s="15"/>
    </row>
    <row r="125" spans="4:4" x14ac:dyDescent="0.25">
      <c r="D125" s="15"/>
    </row>
    <row r="126" spans="4:4" x14ac:dyDescent="0.25">
      <c r="D126" s="15"/>
    </row>
    <row r="127" spans="4:4" x14ac:dyDescent="0.25">
      <c r="D127" s="15"/>
    </row>
    <row r="128" spans="4:4" x14ac:dyDescent="0.25">
      <c r="D128" s="15"/>
    </row>
    <row r="129" spans="4:4" x14ac:dyDescent="0.25">
      <c r="D129" s="15"/>
    </row>
    <row r="130" spans="4:4" x14ac:dyDescent="0.25">
      <c r="D130" s="15"/>
    </row>
    <row r="131" spans="4:4" x14ac:dyDescent="0.25">
      <c r="D131" s="15"/>
    </row>
    <row r="132" spans="4:4" x14ac:dyDescent="0.25">
      <c r="D132" s="15"/>
    </row>
    <row r="133" spans="4:4" x14ac:dyDescent="0.25">
      <c r="D133" s="15"/>
    </row>
    <row r="134" spans="4:4" x14ac:dyDescent="0.25">
      <c r="D134" s="15"/>
    </row>
    <row r="135" spans="4:4" x14ac:dyDescent="0.25">
      <c r="D135" s="15"/>
    </row>
    <row r="136" spans="4:4" x14ac:dyDescent="0.25">
      <c r="D136" s="15"/>
    </row>
    <row r="137" spans="4:4" x14ac:dyDescent="0.25">
      <c r="D137" s="15"/>
    </row>
    <row r="140" spans="4:4" x14ac:dyDescent="0.25">
      <c r="D140" s="19"/>
    </row>
    <row r="141" spans="4:4" x14ac:dyDescent="0.25">
      <c r="D141" s="15"/>
    </row>
    <row r="142" spans="4:4" x14ac:dyDescent="0.25">
      <c r="D142" s="16"/>
    </row>
    <row r="143" spans="4:4" x14ac:dyDescent="0.25">
      <c r="D143" s="15"/>
    </row>
    <row r="144" spans="4:4" x14ac:dyDescent="0.25">
      <c r="D144" s="16"/>
    </row>
    <row r="145" spans="4:4" x14ac:dyDescent="0.25">
      <c r="D145" s="16"/>
    </row>
    <row r="146" spans="4:4" x14ac:dyDescent="0.25">
      <c r="D146" s="16"/>
    </row>
    <row r="147" spans="4:4" x14ac:dyDescent="0.25">
      <c r="D147" s="16"/>
    </row>
    <row r="148" spans="4:4" x14ac:dyDescent="0.25">
      <c r="D148" s="16"/>
    </row>
    <row r="151" spans="4:4" x14ac:dyDescent="0.25">
      <c r="D151" s="19"/>
    </row>
    <row r="152" spans="4:4" x14ac:dyDescent="0.25">
      <c r="D152" s="19"/>
    </row>
    <row r="154" spans="4:4" ht="18" x14ac:dyDescent="0.25">
      <c r="D154" s="25"/>
    </row>
    <row r="155" spans="4:4" x14ac:dyDescent="0.25">
      <c r="D155" s="15"/>
    </row>
    <row r="156" spans="4:4" x14ac:dyDescent="0.25">
      <c r="D156" s="15"/>
    </row>
    <row r="157" spans="4:4" x14ac:dyDescent="0.25">
      <c r="D157" s="16"/>
    </row>
    <row r="158" spans="4:4" x14ac:dyDescent="0.25">
      <c r="D158" s="16"/>
    </row>
    <row r="159" spans="4:4" x14ac:dyDescent="0.25">
      <c r="D159" s="15"/>
    </row>
    <row r="161" spans="4:4" x14ac:dyDescent="0.25">
      <c r="D161" s="15"/>
    </row>
    <row r="163" spans="4:4" x14ac:dyDescent="0.25">
      <c r="D163" s="15"/>
    </row>
    <row r="166" spans="4:4" x14ac:dyDescent="0.25">
      <c r="D166" s="15"/>
    </row>
    <row r="167" spans="4:4" x14ac:dyDescent="0.25">
      <c r="D167" s="16"/>
    </row>
    <row r="168" spans="4:4" x14ac:dyDescent="0.25">
      <c r="D168" s="27"/>
    </row>
    <row r="169" spans="4:4" x14ac:dyDescent="0.25">
      <c r="D169" s="28"/>
    </row>
    <row r="170" spans="4:4" x14ac:dyDescent="0.25">
      <c r="D170" s="28"/>
    </row>
    <row r="171" spans="4:4" x14ac:dyDescent="0.25">
      <c r="D171" s="27"/>
    </row>
    <row r="173" spans="4:4" x14ac:dyDescent="0.25">
      <c r="D173" s="27"/>
    </row>
    <row r="175" spans="4:4" x14ac:dyDescent="0.25">
      <c r="D175" s="27"/>
    </row>
    <row r="177" spans="4:4" x14ac:dyDescent="0.25">
      <c r="D177" s="27"/>
    </row>
    <row r="180" spans="4:4" x14ac:dyDescent="0.25">
      <c r="D180" s="27"/>
    </row>
    <row r="181" spans="4:4" x14ac:dyDescent="0.25">
      <c r="D181" s="28"/>
    </row>
    <row r="182" spans="4:4" x14ac:dyDescent="0.25">
      <c r="D182" s="29"/>
    </row>
    <row r="183" spans="4:4" x14ac:dyDescent="0.25">
      <c r="D183" s="30"/>
    </row>
    <row r="184" spans="4:4" x14ac:dyDescent="0.25">
      <c r="D184" s="30"/>
    </row>
    <row r="185" spans="4:4" x14ac:dyDescent="0.25">
      <c r="D185" s="29"/>
    </row>
    <row r="187" spans="4:4" x14ac:dyDescent="0.25">
      <c r="D187" s="29"/>
    </row>
    <row r="189" spans="4:4" x14ac:dyDescent="0.25">
      <c r="D189" s="29"/>
    </row>
    <row r="193" spans="4:4" x14ac:dyDescent="0.25">
      <c r="D193" s="29"/>
    </row>
    <row r="194" spans="4:4" x14ac:dyDescent="0.25">
      <c r="D194" s="30"/>
    </row>
    <row r="195" spans="4:4" x14ac:dyDescent="0.25">
      <c r="D195" s="29"/>
    </row>
    <row r="196" spans="4:4" x14ac:dyDescent="0.25">
      <c r="D196" s="30"/>
    </row>
    <row r="197" spans="4:4" x14ac:dyDescent="0.25">
      <c r="D197" s="31"/>
    </row>
    <row r="198" spans="4:4" x14ac:dyDescent="0.25">
      <c r="D198" s="29"/>
    </row>
    <row r="202" spans="4:4" x14ac:dyDescent="0.25">
      <c r="D202" s="29"/>
    </row>
    <row r="203" spans="4:4" x14ac:dyDescent="0.25">
      <c r="D203" s="30"/>
    </row>
    <row r="204" spans="4:4" x14ac:dyDescent="0.25">
      <c r="D204" s="32"/>
    </row>
    <row r="205" spans="4:4" x14ac:dyDescent="0.25">
      <c r="D205" s="33"/>
    </row>
    <row r="206" spans="4:4" x14ac:dyDescent="0.25">
      <c r="D206" s="34"/>
    </row>
    <row r="207" spans="4:4" x14ac:dyDescent="0.25">
      <c r="D207" s="32"/>
    </row>
    <row r="209" spans="4:4" x14ac:dyDescent="0.25">
      <c r="D209" s="32"/>
    </row>
    <row r="210" spans="4:4" x14ac:dyDescent="0.25">
      <c r="D210" s="33"/>
    </row>
    <row r="211" spans="4:4" x14ac:dyDescent="0.25">
      <c r="D211" s="15"/>
    </row>
    <row r="212" spans="4:4" x14ac:dyDescent="0.25">
      <c r="D212" s="16"/>
    </row>
    <row r="213" spans="4:4" x14ac:dyDescent="0.25">
      <c r="D213" s="26"/>
    </row>
    <row r="214" spans="4:4" x14ac:dyDescent="0.25">
      <c r="D214" s="15"/>
    </row>
    <row r="216" spans="4:4" x14ac:dyDescent="0.25">
      <c r="D216" s="15"/>
    </row>
    <row r="219" spans="4:4" x14ac:dyDescent="0.25">
      <c r="D219" s="15"/>
    </row>
    <row r="221" spans="4:4" x14ac:dyDescent="0.25">
      <c r="D221" s="15"/>
    </row>
    <row r="222" spans="4:4" x14ac:dyDescent="0.25">
      <c r="D222" s="16"/>
    </row>
    <row r="223" spans="4:4" x14ac:dyDescent="0.25">
      <c r="D223" s="15"/>
    </row>
    <row r="224" spans="4:4" x14ac:dyDescent="0.25">
      <c r="D224" s="16"/>
    </row>
    <row r="225" spans="4:4" x14ac:dyDescent="0.25">
      <c r="D225" s="26"/>
    </row>
    <row r="226" spans="4:4" x14ac:dyDescent="0.25">
      <c r="D226" s="15"/>
    </row>
    <row r="228" spans="4:4" x14ac:dyDescent="0.25">
      <c r="D228" s="15"/>
    </row>
    <row r="230" spans="4:4" x14ac:dyDescent="0.25">
      <c r="D230" s="15"/>
    </row>
    <row r="232" spans="4:4" x14ac:dyDescent="0.25">
      <c r="D232" s="15"/>
    </row>
    <row r="233" spans="4:4" x14ac:dyDescent="0.25">
      <c r="D233" s="16"/>
    </row>
    <row r="234" spans="4:4" x14ac:dyDescent="0.25">
      <c r="D234" s="27"/>
    </row>
    <row r="235" spans="4:4" x14ac:dyDescent="0.25">
      <c r="D235" s="28"/>
    </row>
    <row r="236" spans="4:4" x14ac:dyDescent="0.25">
      <c r="D236" s="28"/>
    </row>
    <row r="237" spans="4:4" x14ac:dyDescent="0.25">
      <c r="D237" s="27"/>
    </row>
    <row r="239" spans="4:4" x14ac:dyDescent="0.25">
      <c r="D239" s="27"/>
    </row>
    <row r="246" spans="4:4" x14ac:dyDescent="0.25">
      <c r="D246" s="27"/>
    </row>
    <row r="247" spans="4:4" x14ac:dyDescent="0.25">
      <c r="D247" s="19"/>
    </row>
    <row r="248" spans="4:4" x14ac:dyDescent="0.25">
      <c r="D248" s="27"/>
    </row>
    <row r="250" spans="4:4" x14ac:dyDescent="0.25">
      <c r="D250" s="27"/>
    </row>
    <row r="252" spans="4:4" x14ac:dyDescent="0.25">
      <c r="D252" s="27"/>
    </row>
    <row r="254" spans="4:4" x14ac:dyDescent="0.25">
      <c r="D254" s="27"/>
    </row>
    <row r="255" spans="4:4" x14ac:dyDescent="0.25">
      <c r="D255" s="28"/>
    </row>
    <row r="256" spans="4:4" x14ac:dyDescent="0.25">
      <c r="D256" s="29"/>
    </row>
    <row r="257" spans="4:4" x14ac:dyDescent="0.25">
      <c r="D257" s="30"/>
    </row>
    <row r="258" spans="4:4" x14ac:dyDescent="0.25">
      <c r="D258" s="31"/>
    </row>
    <row r="259" spans="4:4" x14ac:dyDescent="0.25">
      <c r="D259" s="29"/>
    </row>
    <row r="261" spans="4:4" x14ac:dyDescent="0.25">
      <c r="D261" s="29"/>
    </row>
    <row r="265" spans="4:4" x14ac:dyDescent="0.25">
      <c r="D265" s="29"/>
    </row>
    <row r="267" spans="4:4" x14ac:dyDescent="0.25">
      <c r="D267" s="29"/>
    </row>
    <row r="270" spans="4:4" x14ac:dyDescent="0.25">
      <c r="D270" s="4"/>
    </row>
    <row r="271" spans="4:4" x14ac:dyDescent="0.25">
      <c r="D271" s="29"/>
    </row>
    <row r="273" spans="4:4" x14ac:dyDescent="0.25">
      <c r="D273" s="29"/>
    </row>
    <row r="275" spans="4:4" x14ac:dyDescent="0.25">
      <c r="D275" s="29"/>
    </row>
    <row r="276" spans="4:4" x14ac:dyDescent="0.25">
      <c r="D276" s="30"/>
    </row>
    <row r="277" spans="4:4" x14ac:dyDescent="0.25">
      <c r="D277" s="32"/>
    </row>
    <row r="278" spans="4:4" x14ac:dyDescent="0.25">
      <c r="D278" s="33"/>
    </row>
    <row r="279" spans="4:4" x14ac:dyDescent="0.25">
      <c r="D279" s="33"/>
    </row>
    <row r="280" spans="4:4" x14ac:dyDescent="0.25">
      <c r="D280" s="32"/>
    </row>
    <row r="284" spans="4:4" x14ac:dyDescent="0.25">
      <c r="D284" s="32"/>
    </row>
    <row r="285" spans="4:4" x14ac:dyDescent="0.25">
      <c r="D285" s="33"/>
    </row>
    <row r="286" spans="4:4" x14ac:dyDescent="0.25">
      <c r="D286" s="35"/>
    </row>
    <row r="287" spans="4:4" x14ac:dyDescent="0.25">
      <c r="D287" s="36"/>
    </row>
    <row r="288" spans="4:4" x14ac:dyDescent="0.25">
      <c r="D288" s="37"/>
    </row>
    <row r="289" spans="4:4" x14ac:dyDescent="0.25">
      <c r="D289" s="35"/>
    </row>
    <row r="291" spans="4:4" x14ac:dyDescent="0.25">
      <c r="D291" s="35"/>
    </row>
    <row r="296" spans="4:4" x14ac:dyDescent="0.25">
      <c r="D296" s="19"/>
    </row>
    <row r="297" spans="4:4" x14ac:dyDescent="0.25">
      <c r="D297" s="15"/>
    </row>
    <row r="298" spans="4:4" x14ac:dyDescent="0.25">
      <c r="D298" s="15"/>
    </row>
    <row r="299" spans="4:4" x14ac:dyDescent="0.25">
      <c r="D299" s="16"/>
    </row>
    <row r="300" spans="4:4" x14ac:dyDescent="0.25">
      <c r="D300" s="26"/>
    </row>
    <row r="301" spans="4:4" x14ac:dyDescent="0.25">
      <c r="D301" s="15"/>
    </row>
    <row r="303" spans="4:4" x14ac:dyDescent="0.25">
      <c r="D303" s="15"/>
    </row>
    <row r="306" spans="4:4" x14ac:dyDescent="0.25">
      <c r="D306" s="15"/>
    </row>
    <row r="308" spans="4:4" x14ac:dyDescent="0.25">
      <c r="D308" s="15"/>
    </row>
    <row r="309" spans="4:4" x14ac:dyDescent="0.25">
      <c r="D309" s="16"/>
    </row>
    <row r="310" spans="4:4" x14ac:dyDescent="0.25">
      <c r="D310" s="27"/>
    </row>
    <row r="311" spans="4:4" x14ac:dyDescent="0.25">
      <c r="D311" s="28"/>
    </row>
    <row r="312" spans="4:4" x14ac:dyDescent="0.25">
      <c r="D312" s="28"/>
    </row>
    <row r="313" spans="4:4" x14ac:dyDescent="0.25">
      <c r="D313" s="27"/>
    </row>
    <row r="315" spans="4:4" x14ac:dyDescent="0.25">
      <c r="D315" s="27"/>
    </row>
    <row r="320" spans="4:4" x14ac:dyDescent="0.25">
      <c r="D320" s="27"/>
    </row>
    <row r="322" spans="4:4" x14ac:dyDescent="0.25">
      <c r="D322" s="27"/>
    </row>
    <row r="323" spans="4:4" x14ac:dyDescent="0.25">
      <c r="D323" s="28"/>
    </row>
    <row r="324" spans="4:4" x14ac:dyDescent="0.25">
      <c r="D324" s="15"/>
    </row>
    <row r="325" spans="4:4" x14ac:dyDescent="0.25">
      <c r="D325" s="16"/>
    </row>
    <row r="326" spans="4:4" x14ac:dyDescent="0.25">
      <c r="D326" s="26"/>
    </row>
    <row r="327" spans="4:4" x14ac:dyDescent="0.25">
      <c r="D327" s="15"/>
    </row>
    <row r="332" spans="4:4" x14ac:dyDescent="0.25">
      <c r="D332" s="15"/>
    </row>
    <row r="334" spans="4:4" x14ac:dyDescent="0.25">
      <c r="D334" s="15"/>
    </row>
    <row r="335" spans="4:4" x14ac:dyDescent="0.25">
      <c r="D335" s="16"/>
    </row>
    <row r="336" spans="4:4" x14ac:dyDescent="0.25">
      <c r="D336" s="15"/>
    </row>
    <row r="337" spans="4:4" x14ac:dyDescent="0.25">
      <c r="D337" s="16"/>
    </row>
    <row r="338" spans="4:4" x14ac:dyDescent="0.25">
      <c r="D338" s="26"/>
    </row>
    <row r="339" spans="4:4" x14ac:dyDescent="0.25">
      <c r="D339" s="15"/>
    </row>
    <row r="341" spans="4:4" x14ac:dyDescent="0.25">
      <c r="D341" s="15"/>
    </row>
    <row r="343" spans="4:4" x14ac:dyDescent="0.25">
      <c r="D343" s="15"/>
    </row>
    <row r="344" spans="4:4" x14ac:dyDescent="0.25">
      <c r="D344" s="16"/>
    </row>
    <row r="345" spans="4:4" x14ac:dyDescent="0.25">
      <c r="D345" s="15"/>
    </row>
    <row r="346" spans="4:4" x14ac:dyDescent="0.25">
      <c r="D346" s="16"/>
    </row>
    <row r="347" spans="4:4" x14ac:dyDescent="0.25">
      <c r="D347" s="16"/>
    </row>
    <row r="348" spans="4:4" x14ac:dyDescent="0.25">
      <c r="D348" s="15"/>
    </row>
    <row r="352" spans="4:4" x14ac:dyDescent="0.25">
      <c r="D352" s="15"/>
    </row>
    <row r="353" spans="4:4" x14ac:dyDescent="0.25">
      <c r="D353" s="16"/>
    </row>
    <row r="354" spans="4:4" x14ac:dyDescent="0.25">
      <c r="D354" s="15"/>
    </row>
    <row r="355" spans="4:4" x14ac:dyDescent="0.25">
      <c r="D355" s="16"/>
    </row>
    <row r="356" spans="4:4" x14ac:dyDescent="0.25">
      <c r="D356" s="26"/>
    </row>
    <row r="357" spans="4:4" x14ac:dyDescent="0.25">
      <c r="D357" s="15"/>
    </row>
    <row r="359" spans="4:4" x14ac:dyDescent="0.25">
      <c r="D359" s="15"/>
    </row>
    <row r="360" spans="4:4" x14ac:dyDescent="0.25">
      <c r="D360" s="16"/>
    </row>
    <row r="361" spans="4:4" x14ac:dyDescent="0.25">
      <c r="D361" s="15"/>
    </row>
    <row r="362" spans="4:4" x14ac:dyDescent="0.25">
      <c r="D362" s="16"/>
    </row>
    <row r="363" spans="4:4" x14ac:dyDescent="0.25">
      <c r="D363" s="16"/>
    </row>
    <row r="364" spans="4:4" x14ac:dyDescent="0.25">
      <c r="D364" s="15"/>
    </row>
    <row r="366" spans="4:4" x14ac:dyDescent="0.25">
      <c r="D366" s="15"/>
    </row>
    <row r="367" spans="4:4" x14ac:dyDescent="0.25">
      <c r="D367" s="16"/>
    </row>
    <row r="368" spans="4:4" x14ac:dyDescent="0.25">
      <c r="D368" s="15"/>
    </row>
    <row r="369" spans="4:4" x14ac:dyDescent="0.25">
      <c r="D369" s="16"/>
    </row>
    <row r="370" spans="4:4" x14ac:dyDescent="0.25">
      <c r="D370" s="26"/>
    </row>
    <row r="371" spans="4:4" x14ac:dyDescent="0.25">
      <c r="D371" s="15"/>
    </row>
    <row r="375" spans="4:4" x14ac:dyDescent="0.25">
      <c r="D375" s="15"/>
    </row>
    <row r="376" spans="4:4" x14ac:dyDescent="0.25">
      <c r="D376" s="16"/>
    </row>
    <row r="377" spans="4:4" x14ac:dyDescent="0.25">
      <c r="D377" s="27"/>
    </row>
    <row r="378" spans="4:4" x14ac:dyDescent="0.25">
      <c r="D378" s="28"/>
    </row>
    <row r="379" spans="4:4" x14ac:dyDescent="0.25">
      <c r="D379" s="28"/>
    </row>
    <row r="380" spans="4:4" x14ac:dyDescent="0.25">
      <c r="D380" s="27"/>
    </row>
    <row r="382" spans="4:4" x14ac:dyDescent="0.25">
      <c r="D382" s="27"/>
    </row>
    <row r="386" spans="4:4" x14ac:dyDescent="0.25">
      <c r="D386" s="27"/>
    </row>
    <row r="388" spans="4:4" x14ac:dyDescent="0.25">
      <c r="D388" s="19"/>
    </row>
    <row r="389" spans="4:4" x14ac:dyDescent="0.25">
      <c r="D389" s="27"/>
    </row>
    <row r="391" spans="4:4" x14ac:dyDescent="0.25">
      <c r="D391" s="27"/>
    </row>
    <row r="392" spans="4:4" x14ac:dyDescent="0.25">
      <c r="D392" s="28"/>
    </row>
    <row r="393" spans="4:4" x14ac:dyDescent="0.25">
      <c r="D393" s="15"/>
    </row>
    <row r="394" spans="4:4" x14ac:dyDescent="0.25">
      <c r="D394" s="16"/>
    </row>
    <row r="395" spans="4:4" x14ac:dyDescent="0.25">
      <c r="D395" s="26"/>
    </row>
    <row r="396" spans="4:4" x14ac:dyDescent="0.25">
      <c r="D396" s="15"/>
    </row>
    <row r="398" spans="4:4" x14ac:dyDescent="0.25">
      <c r="D398" s="15"/>
    </row>
    <row r="400" spans="4:4" x14ac:dyDescent="0.25">
      <c r="D400" s="15"/>
    </row>
    <row r="402" spans="4:4" x14ac:dyDescent="0.25">
      <c r="D402" s="15"/>
    </row>
    <row r="404" spans="4:4" x14ac:dyDescent="0.25">
      <c r="D404" s="15"/>
    </row>
    <row r="405" spans="4:4" x14ac:dyDescent="0.25">
      <c r="D405" s="16"/>
    </row>
    <row r="407" spans="4:4" ht="18" x14ac:dyDescent="0.25">
      <c r="D407" s="25"/>
    </row>
    <row r="421" spans="4:4" ht="15.75" x14ac:dyDescent="0.25">
      <c r="D421" s="38"/>
    </row>
    <row r="424" spans="4:4" x14ac:dyDescent="0.25">
      <c r="D424" s="19"/>
    </row>
    <row r="426" spans="4:4" ht="15.75" x14ac:dyDescent="0.25">
      <c r="D426" s="38"/>
    </row>
    <row r="428" spans="4:4" ht="23.25" x14ac:dyDescent="0.25">
      <c r="D428" s="14"/>
    </row>
    <row r="429" spans="4:4" x14ac:dyDescent="0.25">
      <c r="D429" s="17"/>
    </row>
    <row r="430" spans="4:4" x14ac:dyDescent="0.25">
      <c r="D430" s="17"/>
    </row>
    <row r="431" spans="4:4" x14ac:dyDescent="0.25">
      <c r="D431" s="17"/>
    </row>
    <row r="432" spans="4:4" x14ac:dyDescent="0.25">
      <c r="D432" s="17"/>
    </row>
    <row r="433" spans="4:4" x14ac:dyDescent="0.25">
      <c r="D433" s="17"/>
    </row>
    <row r="434" spans="4:4" x14ac:dyDescent="0.25">
      <c r="D434" s="17"/>
    </row>
    <row r="435" spans="4:4" x14ac:dyDescent="0.25">
      <c r="D435" s="17"/>
    </row>
    <row r="436" spans="4:4" x14ac:dyDescent="0.25">
      <c r="D436" s="17"/>
    </row>
    <row r="437" spans="4:4" x14ac:dyDescent="0.25">
      <c r="D437" s="17"/>
    </row>
    <row r="438" spans="4:4" x14ac:dyDescent="0.25">
      <c r="D438" s="17"/>
    </row>
    <row r="439" spans="4:4" x14ac:dyDescent="0.25">
      <c r="D439" s="17"/>
    </row>
    <row r="440" spans="4:4" x14ac:dyDescent="0.25">
      <c r="D440" s="17"/>
    </row>
    <row r="441" spans="4:4" x14ac:dyDescent="0.25">
      <c r="D441" s="17"/>
    </row>
    <row r="442" spans="4:4" x14ac:dyDescent="0.25">
      <c r="D442" s="17"/>
    </row>
    <row r="443" spans="4:4" x14ac:dyDescent="0.25">
      <c r="D443" s="17"/>
    </row>
    <row r="444" spans="4:4" x14ac:dyDescent="0.25">
      <c r="D444" s="17"/>
    </row>
    <row r="445" spans="4:4" x14ac:dyDescent="0.25">
      <c r="D445" s="17"/>
    </row>
    <row r="446" spans="4:4" x14ac:dyDescent="0.25">
      <c r="D446" s="17"/>
    </row>
    <row r="447" spans="4:4" x14ac:dyDescent="0.25">
      <c r="D447" s="17"/>
    </row>
    <row r="448" spans="4:4" x14ac:dyDescent="0.25">
      <c r="D448" s="39"/>
    </row>
    <row r="449" spans="4:4" x14ac:dyDescent="0.25">
      <c r="D449" s="17"/>
    </row>
    <row r="450" spans="4:4" x14ac:dyDescent="0.25">
      <c r="D450" s="40"/>
    </row>
    <row r="452" spans="4:4" ht="15.75" x14ac:dyDescent="0.25">
      <c r="D452" s="38"/>
    </row>
    <row r="454" spans="4:4" ht="23.25" x14ac:dyDescent="0.25">
      <c r="D454" s="41"/>
    </row>
    <row r="460" spans="4:4" x14ac:dyDescent="0.25">
      <c r="D460" s="17"/>
    </row>
    <row r="462" spans="4:4" x14ac:dyDescent="0.25">
      <c r="D462" s="22"/>
    </row>
    <row r="464" spans="4:4" ht="15.75" x14ac:dyDescent="0.25">
      <c r="D464" s="38"/>
    </row>
    <row r="466" spans="4:4" x14ac:dyDescent="0.25">
      <c r="D466" s="19"/>
    </row>
    <row r="468" spans="4:4" ht="15.75" x14ac:dyDescent="0.25">
      <c r="D468" s="38"/>
    </row>
    <row r="490" spans="4:4" ht="15.75" x14ac:dyDescent="0.25">
      <c r="D490" s="38"/>
    </row>
    <row r="523" spans="4:4" ht="15.75" x14ac:dyDescent="0.25">
      <c r="D523" s="38"/>
    </row>
    <row r="524" spans="4:4" x14ac:dyDescent="0.25">
      <c r="D524" s="15"/>
    </row>
    <row r="525" spans="4:4" x14ac:dyDescent="0.25">
      <c r="D525" s="15"/>
    </row>
    <row r="526" spans="4:4" x14ac:dyDescent="0.25">
      <c r="D526" s="15"/>
    </row>
    <row r="530" spans="4:4" x14ac:dyDescent="0.25">
      <c r="D530" s="15"/>
    </row>
    <row r="531" spans="4:4" x14ac:dyDescent="0.25">
      <c r="D531" s="15"/>
    </row>
    <row r="532" spans="4:4" x14ac:dyDescent="0.25">
      <c r="D532" s="15"/>
    </row>
    <row r="534" spans="4:4" ht="15.75" x14ac:dyDescent="0.25">
      <c r="D534" s="38"/>
    </row>
    <row r="536" spans="4:4" ht="28.5" x14ac:dyDescent="0.45">
      <c r="D536" s="42"/>
    </row>
  </sheetData>
  <phoneticPr fontId="8" type="noConversion"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B34614-03D1-4058-BD7B-F86E1ADFF638}">
  <dimension ref="B3:J4"/>
  <sheetViews>
    <sheetView workbookViewId="0">
      <selection activeCell="G23" sqref="G23"/>
    </sheetView>
  </sheetViews>
  <sheetFormatPr baseColWidth="10" defaultRowHeight="15" x14ac:dyDescent="0.25"/>
  <sheetData>
    <row r="3" spans="2:10" x14ac:dyDescent="0.25">
      <c r="B3" s="5"/>
      <c r="E3" s="199"/>
      <c r="F3" s="199"/>
      <c r="G3" s="199"/>
      <c r="H3" s="199"/>
      <c r="I3" s="199"/>
      <c r="J3" s="199"/>
    </row>
    <row r="4" spans="2:10" x14ac:dyDescent="0.25">
      <c r="B4" s="5"/>
      <c r="E4" s="200"/>
      <c r="F4" s="200"/>
      <c r="G4" s="201"/>
      <c r="H4" s="201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9"/>
  <dimension ref="A1:AP153"/>
  <sheetViews>
    <sheetView showWhiteSpace="0" view="pageLayout" topLeftCell="E1" zoomScaleNormal="100" workbookViewId="0">
      <selection activeCell="Q30" sqref="Q30"/>
    </sheetView>
  </sheetViews>
  <sheetFormatPr baseColWidth="10" defaultRowHeight="15" x14ac:dyDescent="0.25"/>
  <cols>
    <col min="1" max="1" width="3.5703125" customWidth="1"/>
    <col min="2" max="2" width="7.5703125" customWidth="1"/>
    <col min="3" max="3" width="7.7109375" customWidth="1"/>
    <col min="4" max="7" width="7.28515625" customWidth="1"/>
    <col min="8" max="8" width="6.5703125" customWidth="1"/>
    <col min="9" max="12" width="6.28515625" customWidth="1"/>
    <col min="13" max="13" width="7" customWidth="1"/>
    <col min="15" max="15" width="3.5703125" customWidth="1"/>
    <col min="16" max="16" width="7.5703125" customWidth="1"/>
    <col min="17" max="17" width="7.7109375" customWidth="1"/>
    <col min="18" max="21" width="7.28515625" customWidth="1"/>
    <col min="22" max="23" width="6.5703125" customWidth="1"/>
    <col min="24" max="26" width="6.28515625" customWidth="1"/>
    <col min="27" max="27" width="7" customWidth="1"/>
    <col min="29" max="29" width="3.5703125" customWidth="1"/>
    <col min="30" max="30" width="7.5703125" customWidth="1"/>
    <col min="31" max="31" width="7.7109375" customWidth="1"/>
    <col min="32" max="35" width="7.28515625" customWidth="1"/>
    <col min="36" max="37" width="6.5703125" customWidth="1"/>
    <col min="38" max="40" width="6.28515625" customWidth="1"/>
    <col min="41" max="41" width="7" customWidth="1"/>
  </cols>
  <sheetData>
    <row r="1" spans="1:42" x14ac:dyDescent="0.25">
      <c r="B1" s="3"/>
      <c r="C1" s="71">
        <v>10</v>
      </c>
      <c r="D1" s="238" t="str">
        <f>"Période du "&amp;TEXT(D3,"jj mmmm aaaa") &amp;" au "&amp; TEXT(E3,"jj mmmm aaaa")</f>
        <v>Période du 01 octobre 2020 au 31 octobre 2020</v>
      </c>
      <c r="E1" s="238"/>
      <c r="F1" s="238"/>
      <c r="G1" s="238"/>
      <c r="H1" s="238"/>
      <c r="I1" s="238"/>
      <c r="J1" s="238"/>
      <c r="K1" s="238"/>
      <c r="L1" s="238"/>
      <c r="M1" s="238"/>
      <c r="P1" s="3"/>
      <c r="Q1" s="71">
        <f>SUM(C1)</f>
        <v>10</v>
      </c>
      <c r="R1" s="238" t="str">
        <f>"Période du "&amp;TEXT(R3,"jj mmmm aaaa") &amp;" au "&amp; TEXT(S3,"jj mmmm aaaa")</f>
        <v>Période du 01 octobre 2020 au 31 octobre 2020</v>
      </c>
      <c r="S1" s="238"/>
      <c r="T1" s="238"/>
      <c r="U1" s="238"/>
      <c r="V1" s="238"/>
      <c r="W1" s="238"/>
      <c r="X1" s="238"/>
      <c r="Y1" s="238"/>
      <c r="Z1" s="238"/>
      <c r="AD1" s="3"/>
      <c r="AE1" s="71">
        <f>SUM(C1)</f>
        <v>10</v>
      </c>
      <c r="AF1" s="238" t="str">
        <f>"Période du "&amp;TEXT(AF3,"jj mmmm aaaa") &amp;" au "&amp; TEXT(AG3,"jj mmmm aaaa")</f>
        <v>Période du 01 octobre 2020 au 31 octobre 2020</v>
      </c>
      <c r="AG1" s="238"/>
      <c r="AH1" s="238"/>
      <c r="AI1" s="238"/>
      <c r="AJ1" s="238"/>
      <c r="AK1" s="238"/>
      <c r="AL1" s="238"/>
      <c r="AM1" s="238"/>
      <c r="AN1" s="238"/>
      <c r="AO1" s="238"/>
    </row>
    <row r="2" spans="1:42" ht="15" customHeight="1" x14ac:dyDescent="0.25">
      <c r="A2" s="6"/>
      <c r="B2" s="6"/>
      <c r="C2" s="71">
        <v>1</v>
      </c>
      <c r="O2" s="6"/>
      <c r="P2" s="6"/>
      <c r="Q2" s="71">
        <v>1</v>
      </c>
      <c r="AC2" s="6"/>
      <c r="AD2" s="6"/>
      <c r="AE2" s="71">
        <v>1</v>
      </c>
    </row>
    <row r="3" spans="1:42" ht="12.75" customHeight="1" x14ac:dyDescent="0.25">
      <c r="B3" s="6"/>
      <c r="D3" s="72">
        <f>DATE(C2+2019,C1,1)</f>
        <v>42643</v>
      </c>
      <c r="E3" s="70">
        <f>DATE(C2+2019,C1+1,1)-1</f>
        <v>42673</v>
      </c>
      <c r="N3" s="7"/>
      <c r="P3" s="6"/>
      <c r="R3" s="72">
        <f>DATE(Q2+2019,Q1,1)</f>
        <v>42643</v>
      </c>
      <c r="S3" s="70">
        <f>DATE(Q2+2019,Q1+1,1)-1</f>
        <v>42673</v>
      </c>
      <c r="AB3" s="7"/>
      <c r="AD3" s="6"/>
      <c r="AF3" s="72">
        <f>DATE(AE2+2019,AE1,1)</f>
        <v>42643</v>
      </c>
      <c r="AG3" s="70">
        <f>DATE(AE2+2019,AE1+1,1)-1</f>
        <v>42673</v>
      </c>
      <c r="AP3" s="7"/>
    </row>
    <row r="4" spans="1:42" ht="23.25" customHeight="1" x14ac:dyDescent="0.25">
      <c r="B4" s="216" t="s">
        <v>62</v>
      </c>
      <c r="C4" s="217"/>
      <c r="D4" s="44" t="s">
        <v>5</v>
      </c>
      <c r="E4" s="250" t="s">
        <v>6</v>
      </c>
      <c r="F4" s="261"/>
      <c r="G4" s="250" t="s">
        <v>7</v>
      </c>
      <c r="H4" s="261"/>
      <c r="I4" s="227" t="s">
        <v>9</v>
      </c>
      <c r="J4" s="220"/>
      <c r="K4" s="219"/>
      <c r="L4" s="47"/>
      <c r="M4" s="47"/>
      <c r="N4" s="8"/>
      <c r="O4" s="47"/>
      <c r="P4" s="216" t="s">
        <v>61</v>
      </c>
      <c r="Q4" s="217"/>
      <c r="R4" s="44" t="s">
        <v>5</v>
      </c>
      <c r="S4" s="250" t="s">
        <v>6</v>
      </c>
      <c r="T4" s="261"/>
      <c r="U4" s="250" t="s">
        <v>7</v>
      </c>
      <c r="V4" s="261"/>
      <c r="W4" s="227" t="s">
        <v>9</v>
      </c>
      <c r="X4" s="220"/>
      <c r="Y4" s="219"/>
      <c r="Z4" s="47"/>
      <c r="AA4" s="47"/>
      <c r="AB4" s="8"/>
      <c r="AC4" s="47"/>
      <c r="AD4" s="216" t="s">
        <v>63</v>
      </c>
      <c r="AE4" s="217"/>
      <c r="AF4" s="44" t="s">
        <v>5</v>
      </c>
      <c r="AG4" s="250" t="s">
        <v>6</v>
      </c>
      <c r="AH4" s="261"/>
      <c r="AI4" s="250" t="s">
        <v>7</v>
      </c>
      <c r="AJ4" s="261"/>
      <c r="AK4" s="227" t="s">
        <v>9</v>
      </c>
      <c r="AL4" s="220"/>
      <c r="AM4" s="219"/>
      <c r="AN4" s="47"/>
      <c r="AO4" s="47"/>
      <c r="AP4" s="8"/>
    </row>
    <row r="5" spans="1:42" x14ac:dyDescent="0.25">
      <c r="B5" s="69" t="s">
        <v>32</v>
      </c>
      <c r="C5" s="69"/>
      <c r="D5" s="129">
        <v>7.041666666666667</v>
      </c>
      <c r="E5" s="259">
        <f>SUM(D46)</f>
        <v>8.3333333333333259E-2</v>
      </c>
      <c r="F5" s="260"/>
      <c r="G5" s="256">
        <f>SUM(F46)</f>
        <v>0</v>
      </c>
      <c r="H5" s="257"/>
      <c r="I5" s="256">
        <f>SUM(K46)</f>
        <v>8.3333333333333259E-2</v>
      </c>
      <c r="J5" s="276"/>
      <c r="K5" s="277"/>
      <c r="L5" s="47"/>
      <c r="M5" s="47"/>
      <c r="N5" s="8"/>
      <c r="O5" s="47"/>
      <c r="P5" s="69" t="s">
        <v>32</v>
      </c>
      <c r="Q5" s="69"/>
      <c r="R5" s="129">
        <v>7.041666666666667</v>
      </c>
      <c r="S5" s="259">
        <f>SUM(R46)</f>
        <v>8.3333333333333259E-2</v>
      </c>
      <c r="T5" s="260"/>
      <c r="U5" s="256">
        <f>SUM(T46)</f>
        <v>0</v>
      </c>
      <c r="V5" s="257"/>
      <c r="W5" s="256">
        <f>SUM(Y46)</f>
        <v>8.3333333333333259E-2</v>
      </c>
      <c r="X5" s="276"/>
      <c r="Y5" s="277"/>
      <c r="Z5" s="47"/>
      <c r="AA5" s="47"/>
      <c r="AB5" s="8"/>
      <c r="AC5" s="47"/>
      <c r="AD5" s="69" t="s">
        <v>32</v>
      </c>
      <c r="AE5" s="69"/>
      <c r="AF5" s="129">
        <v>7.041666666666667</v>
      </c>
      <c r="AG5" s="259">
        <f>SUM(AF46)</f>
        <v>0</v>
      </c>
      <c r="AH5" s="260"/>
      <c r="AI5" s="256">
        <f>SUM(AL44)</f>
        <v>0</v>
      </c>
      <c r="AJ5" s="257"/>
      <c r="AK5" s="256">
        <f>SUM(AM46)</f>
        <v>0</v>
      </c>
      <c r="AL5" s="276"/>
      <c r="AM5" s="277"/>
      <c r="AN5" s="47"/>
      <c r="AO5" s="47"/>
      <c r="AP5" s="8"/>
    </row>
    <row r="6" spans="1:42" x14ac:dyDescent="0.25">
      <c r="B6" s="203" t="s">
        <v>35</v>
      </c>
      <c r="C6" s="57" t="s">
        <v>38</v>
      </c>
      <c r="D6" s="91">
        <v>25</v>
      </c>
      <c r="E6" s="136"/>
      <c r="F6" s="73" t="s">
        <v>37</v>
      </c>
      <c r="G6" s="96">
        <v>7</v>
      </c>
      <c r="H6" s="281" t="s">
        <v>68</v>
      </c>
      <c r="I6" s="282"/>
      <c r="J6" s="96">
        <f>SUM(L44)</f>
        <v>0</v>
      </c>
      <c r="K6" s="73" t="s">
        <v>39</v>
      </c>
      <c r="L6" s="278">
        <f>SUM(D6-G6-J6)</f>
        <v>18</v>
      </c>
      <c r="M6" s="279"/>
      <c r="N6" s="8"/>
      <c r="O6" s="47"/>
      <c r="P6" s="203" t="s">
        <v>35</v>
      </c>
      <c r="Q6" s="57" t="s">
        <v>38</v>
      </c>
      <c r="R6" s="91">
        <v>26</v>
      </c>
      <c r="S6" s="136"/>
      <c r="T6" s="73" t="s">
        <v>37</v>
      </c>
      <c r="U6" s="96">
        <v>16</v>
      </c>
      <c r="V6" s="281" t="s">
        <v>68</v>
      </c>
      <c r="W6" s="282"/>
      <c r="X6" s="96">
        <f>SUM(Z44)</f>
        <v>0</v>
      </c>
      <c r="Y6" s="73" t="s">
        <v>39</v>
      </c>
      <c r="Z6" s="278">
        <f>SUM(R6-U6-X6)</f>
        <v>10</v>
      </c>
      <c r="AA6" s="280"/>
      <c r="AB6" s="8"/>
      <c r="AC6" s="47"/>
      <c r="AD6" s="203" t="s">
        <v>35</v>
      </c>
      <c r="AE6" s="57" t="s">
        <v>38</v>
      </c>
      <c r="AF6" s="91">
        <v>25</v>
      </c>
      <c r="AG6" s="136"/>
      <c r="AH6" s="73" t="s">
        <v>37</v>
      </c>
      <c r="AI6" s="96">
        <v>15</v>
      </c>
      <c r="AJ6" s="283" t="s">
        <v>68</v>
      </c>
      <c r="AK6" s="264"/>
      <c r="AL6" s="92">
        <f>SUM(AN44)</f>
        <v>0</v>
      </c>
      <c r="AM6" s="57" t="s">
        <v>39</v>
      </c>
      <c r="AN6" s="225">
        <f>SUM(AF6-AI6-AL6)</f>
        <v>10</v>
      </c>
      <c r="AO6" s="280"/>
      <c r="AP6" s="8"/>
    </row>
    <row r="7" spans="1:42" x14ac:dyDescent="0.25">
      <c r="B7" s="205"/>
      <c r="C7" s="87"/>
      <c r="D7" s="87" t="s">
        <v>42</v>
      </c>
      <c r="E7" s="87"/>
      <c r="F7" s="87" t="s">
        <v>43</v>
      </c>
      <c r="G7" s="87"/>
      <c r="H7" s="272" t="s">
        <v>49</v>
      </c>
      <c r="I7" s="273"/>
      <c r="J7" s="273"/>
      <c r="K7" s="273"/>
      <c r="L7" s="273"/>
      <c r="M7" s="284"/>
      <c r="N7" s="8"/>
      <c r="O7" s="47"/>
      <c r="P7" s="205"/>
      <c r="Q7" s="87"/>
      <c r="R7" s="87" t="s">
        <v>42</v>
      </c>
      <c r="S7" s="87"/>
      <c r="T7" s="87" t="s">
        <v>43</v>
      </c>
      <c r="U7" s="87"/>
      <c r="V7" s="272" t="s">
        <v>49</v>
      </c>
      <c r="W7" s="273"/>
      <c r="X7" s="273"/>
      <c r="Y7" s="273"/>
      <c r="Z7" s="273"/>
      <c r="AA7" s="273"/>
      <c r="AB7" s="8"/>
      <c r="AC7" s="47"/>
      <c r="AD7" s="205"/>
      <c r="AE7" s="87"/>
      <c r="AF7" s="156" t="s">
        <v>42</v>
      </c>
      <c r="AG7" s="162">
        <v>42626</v>
      </c>
      <c r="AH7" s="156" t="s">
        <v>43</v>
      </c>
      <c r="AI7" s="162">
        <v>42626</v>
      </c>
      <c r="AJ7" s="270" t="s">
        <v>49</v>
      </c>
      <c r="AK7" s="271"/>
      <c r="AL7" s="271"/>
      <c r="AM7" s="271"/>
      <c r="AN7" s="271"/>
      <c r="AO7" s="271"/>
      <c r="AP7" s="8"/>
    </row>
    <row r="8" spans="1:42" x14ac:dyDescent="0.25">
      <c r="B8" s="149" t="s">
        <v>45</v>
      </c>
      <c r="C8" s="150"/>
      <c r="D8" s="151" t="s">
        <v>42</v>
      </c>
      <c r="E8" s="60"/>
      <c r="F8" s="152" t="s">
        <v>43</v>
      </c>
      <c r="G8" s="153"/>
      <c r="H8" s="243"/>
      <c r="I8" s="244"/>
      <c r="J8" s="244"/>
      <c r="K8" s="244"/>
      <c r="L8" s="244"/>
      <c r="M8" s="252"/>
      <c r="N8" s="135"/>
      <c r="O8" s="47"/>
      <c r="P8" s="63" t="s">
        <v>45</v>
      </c>
      <c r="Q8" s="64"/>
      <c r="R8" s="59" t="s">
        <v>42</v>
      </c>
      <c r="S8" s="131"/>
      <c r="T8" s="61" t="s">
        <v>43</v>
      </c>
      <c r="U8" s="80"/>
      <c r="V8" s="243"/>
      <c r="W8" s="244"/>
      <c r="X8" s="244"/>
      <c r="Y8" s="244"/>
      <c r="Z8" s="244"/>
      <c r="AA8" s="252"/>
      <c r="AB8" s="135"/>
      <c r="AC8" s="47"/>
      <c r="AD8" s="63" t="s">
        <v>45</v>
      </c>
      <c r="AE8" s="64"/>
      <c r="AF8" s="151" t="s">
        <v>42</v>
      </c>
      <c r="AG8" s="60"/>
      <c r="AH8" s="157" t="s">
        <v>43</v>
      </c>
      <c r="AI8" s="60"/>
      <c r="AJ8" s="243"/>
      <c r="AK8" s="244"/>
      <c r="AL8" s="244"/>
      <c r="AM8" s="244"/>
      <c r="AN8" s="244"/>
      <c r="AO8" s="252"/>
      <c r="AP8" s="76"/>
    </row>
    <row r="9" spans="1:42" x14ac:dyDescent="0.25">
      <c r="B9" s="154" t="s">
        <v>41</v>
      </c>
      <c r="C9" s="155"/>
      <c r="D9" s="146" t="s">
        <v>42</v>
      </c>
      <c r="E9" s="145"/>
      <c r="F9" s="146" t="s">
        <v>74</v>
      </c>
      <c r="G9" s="147"/>
      <c r="H9" s="253"/>
      <c r="I9" s="254"/>
      <c r="J9" s="254"/>
      <c r="K9" s="254"/>
      <c r="L9" s="254"/>
      <c r="M9" s="255"/>
      <c r="N9" s="135"/>
      <c r="O9" s="47"/>
      <c r="P9" s="65" t="s">
        <v>41</v>
      </c>
      <c r="Q9" s="66"/>
      <c r="R9" s="50" t="s">
        <v>42</v>
      </c>
      <c r="S9" s="49"/>
      <c r="T9" s="50" t="s">
        <v>43</v>
      </c>
      <c r="U9" s="51"/>
      <c r="V9" s="253"/>
      <c r="W9" s="254"/>
      <c r="X9" s="254"/>
      <c r="Y9" s="254"/>
      <c r="Z9" s="254"/>
      <c r="AA9" s="255"/>
      <c r="AB9" s="135"/>
      <c r="AC9" s="47"/>
      <c r="AD9" s="65" t="s">
        <v>41</v>
      </c>
      <c r="AE9" s="66"/>
      <c r="AF9" s="146" t="s">
        <v>42</v>
      </c>
      <c r="AG9" s="145"/>
      <c r="AH9" s="146" t="s">
        <v>43</v>
      </c>
      <c r="AI9" s="163"/>
      <c r="AJ9" s="253"/>
      <c r="AK9" s="254"/>
      <c r="AL9" s="254"/>
      <c r="AM9" s="254"/>
      <c r="AN9" s="254"/>
      <c r="AO9" s="255"/>
      <c r="AP9" s="76"/>
    </row>
    <row r="10" spans="1:42" x14ac:dyDescent="0.25">
      <c r="B10" s="45" t="s">
        <v>44</v>
      </c>
      <c r="C10" s="46"/>
      <c r="D10" s="52" t="s">
        <v>42</v>
      </c>
      <c r="E10" s="53"/>
      <c r="F10" s="52" t="s">
        <v>43</v>
      </c>
      <c r="G10" s="54"/>
      <c r="H10" s="140" t="s">
        <v>73</v>
      </c>
      <c r="I10" s="295">
        <v>350</v>
      </c>
      <c r="J10" s="295"/>
      <c r="K10" s="138"/>
      <c r="L10" s="138"/>
      <c r="M10" s="139"/>
      <c r="N10" s="135"/>
      <c r="O10" s="47"/>
      <c r="P10" s="45" t="s">
        <v>44</v>
      </c>
      <c r="Q10" s="46"/>
      <c r="R10" s="52" t="s">
        <v>42</v>
      </c>
      <c r="S10" s="53"/>
      <c r="T10" s="52" t="s">
        <v>43</v>
      </c>
      <c r="U10" s="54"/>
      <c r="V10" s="140"/>
      <c r="W10" s="295"/>
      <c r="X10" s="295"/>
      <c r="Y10" s="138"/>
      <c r="Z10" s="138"/>
      <c r="AA10" s="139"/>
      <c r="AB10" s="135"/>
      <c r="AC10" s="47"/>
      <c r="AD10" s="45" t="s">
        <v>44</v>
      </c>
      <c r="AE10" s="46"/>
      <c r="AF10" s="159" t="s">
        <v>42</v>
      </c>
      <c r="AG10" s="160"/>
      <c r="AH10" s="159" t="s">
        <v>43</v>
      </c>
      <c r="AI10" s="160"/>
      <c r="AJ10" s="137"/>
      <c r="AK10" s="138"/>
      <c r="AL10" s="138"/>
      <c r="AM10" s="138"/>
      <c r="AN10" s="138"/>
      <c r="AO10" s="139"/>
      <c r="AP10" s="76"/>
    </row>
    <row r="11" spans="1:42" ht="15" customHeight="1" x14ac:dyDescent="0.25">
      <c r="B11" s="123" t="s">
        <v>72</v>
      </c>
      <c r="C11" s="122"/>
      <c r="D11" s="114" t="s">
        <v>0</v>
      </c>
      <c r="E11" s="115"/>
      <c r="F11" s="116" t="s">
        <v>1</v>
      </c>
      <c r="G11" s="117"/>
      <c r="H11" s="221" t="s">
        <v>71</v>
      </c>
      <c r="I11" s="221" t="s">
        <v>65</v>
      </c>
      <c r="J11" s="221" t="s">
        <v>33</v>
      </c>
      <c r="K11" s="221" t="s">
        <v>34</v>
      </c>
      <c r="L11" s="221" t="s">
        <v>36</v>
      </c>
      <c r="M11" s="221" t="s">
        <v>46</v>
      </c>
      <c r="N11" s="8"/>
      <c r="O11" s="47"/>
      <c r="P11" s="123" t="s">
        <v>72</v>
      </c>
      <c r="Q11" s="122"/>
      <c r="R11" s="114" t="s">
        <v>0</v>
      </c>
      <c r="S11" s="115"/>
      <c r="T11" s="116" t="s">
        <v>1</v>
      </c>
      <c r="U11" s="117"/>
      <c r="V11" s="221" t="s">
        <v>71</v>
      </c>
      <c r="W11" s="221" t="s">
        <v>65</v>
      </c>
      <c r="X11" s="221" t="s">
        <v>33</v>
      </c>
      <c r="Y11" s="221" t="s">
        <v>34</v>
      </c>
      <c r="Z11" s="221" t="s">
        <v>36</v>
      </c>
      <c r="AA11" s="221" t="s">
        <v>46</v>
      </c>
      <c r="AB11" s="8"/>
      <c r="AC11" s="47"/>
      <c r="AD11" s="123" t="s">
        <v>72</v>
      </c>
      <c r="AE11" s="122"/>
      <c r="AF11" s="114" t="s">
        <v>0</v>
      </c>
      <c r="AG11" s="115"/>
      <c r="AH11" s="116" t="s">
        <v>1</v>
      </c>
      <c r="AI11" s="117"/>
      <c r="AJ11" s="221" t="s">
        <v>71</v>
      </c>
      <c r="AK11" s="221" t="s">
        <v>65</v>
      </c>
      <c r="AL11" s="221" t="s">
        <v>33</v>
      </c>
      <c r="AM11" s="221" t="s">
        <v>34</v>
      </c>
      <c r="AN11" s="221" t="s">
        <v>36</v>
      </c>
      <c r="AO11" s="221" t="s">
        <v>46</v>
      </c>
      <c r="AP11" s="8"/>
    </row>
    <row r="12" spans="1:42" ht="29.25" customHeight="1" x14ac:dyDescent="0.25">
      <c r="B12" s="216" t="s">
        <v>62</v>
      </c>
      <c r="C12" s="217"/>
      <c r="D12" s="104" t="s">
        <v>2</v>
      </c>
      <c r="E12" s="104" t="s">
        <v>3</v>
      </c>
      <c r="F12" s="104" t="s">
        <v>4</v>
      </c>
      <c r="G12" s="104" t="s">
        <v>8</v>
      </c>
      <c r="H12" s="222"/>
      <c r="I12" s="222"/>
      <c r="J12" s="236"/>
      <c r="K12" s="236"/>
      <c r="L12" s="236"/>
      <c r="M12" s="236"/>
      <c r="N12" s="8"/>
      <c r="O12" s="47"/>
      <c r="P12" s="216" t="s">
        <v>61</v>
      </c>
      <c r="Q12" s="217"/>
      <c r="R12" s="104" t="s">
        <v>2</v>
      </c>
      <c r="S12" s="104" t="s">
        <v>3</v>
      </c>
      <c r="T12" s="104" t="s">
        <v>4</v>
      </c>
      <c r="U12" s="104" t="s">
        <v>8</v>
      </c>
      <c r="V12" s="222"/>
      <c r="W12" s="222"/>
      <c r="X12" s="236"/>
      <c r="Y12" s="236"/>
      <c r="Z12" s="236"/>
      <c r="AA12" s="236"/>
      <c r="AB12" s="8"/>
      <c r="AC12" s="47"/>
      <c r="AD12" s="216" t="s">
        <v>63</v>
      </c>
      <c r="AE12" s="217"/>
      <c r="AF12" s="104" t="s">
        <v>2</v>
      </c>
      <c r="AG12" s="104" t="s">
        <v>3</v>
      </c>
      <c r="AH12" s="104" t="s">
        <v>4</v>
      </c>
      <c r="AI12" s="104" t="s">
        <v>8</v>
      </c>
      <c r="AJ12" s="222"/>
      <c r="AK12" s="222"/>
      <c r="AL12" s="236"/>
      <c r="AM12" s="236"/>
      <c r="AN12" s="236"/>
      <c r="AO12" s="236"/>
      <c r="AP12" s="8"/>
    </row>
    <row r="13" spans="1:42" x14ac:dyDescent="0.25">
      <c r="A13" s="12"/>
      <c r="B13" s="105">
        <f>D3</f>
        <v>42643</v>
      </c>
      <c r="C13" s="106">
        <f>D3</f>
        <v>42643</v>
      </c>
      <c r="D13" s="107">
        <v>0.33333333333333331</v>
      </c>
      <c r="E13" s="107">
        <v>0.54166666666666663</v>
      </c>
      <c r="F13" s="107">
        <v>0.58333333333333337</v>
      </c>
      <c r="G13" s="107">
        <v>0.75</v>
      </c>
      <c r="H13" s="107">
        <f t="shared" ref="H13:H14" si="0">SUM(E13-D13)+(G13-F13)</f>
        <v>0.37499999999999994</v>
      </c>
      <c r="I13" s="107">
        <f>IF(H13&gt;8/24,MIN(H13-8/24,724),"")</f>
        <v>4.166666666666663E-2</v>
      </c>
      <c r="J13" s="107"/>
      <c r="K13" s="107"/>
      <c r="L13" s="108"/>
      <c r="M13" s="168"/>
      <c r="N13" s="8"/>
      <c r="O13" s="47"/>
      <c r="P13" s="105">
        <f>R3</f>
        <v>42643</v>
      </c>
      <c r="Q13" s="106">
        <f>R3</f>
        <v>42643</v>
      </c>
      <c r="R13" s="107">
        <v>0.33333333333333331</v>
      </c>
      <c r="S13" s="107">
        <v>0.54166666666666663</v>
      </c>
      <c r="T13" s="107">
        <v>0.58333333333333337</v>
      </c>
      <c r="U13" s="107">
        <v>0.75</v>
      </c>
      <c r="V13" s="107">
        <f>SUM(S13-R13)+(U13-T13)</f>
        <v>0.37499999999999994</v>
      </c>
      <c r="W13" s="107">
        <f>IF(V13&gt;8/24,MIN(V13-8/24,724),"")</f>
        <v>4.166666666666663E-2</v>
      </c>
      <c r="X13" s="107"/>
      <c r="Y13" s="107"/>
      <c r="Z13" s="108"/>
      <c r="AA13" s="108"/>
      <c r="AB13" s="8"/>
      <c r="AC13" s="47"/>
      <c r="AD13" s="105">
        <f>AF3</f>
        <v>42643</v>
      </c>
      <c r="AE13" s="106">
        <f>AF3</f>
        <v>42643</v>
      </c>
      <c r="AF13" s="107">
        <v>0.33333333333333331</v>
      </c>
      <c r="AG13" s="107">
        <v>0.5</v>
      </c>
      <c r="AH13" s="107">
        <v>0.58333333333333337</v>
      </c>
      <c r="AI13" s="107">
        <v>0.75</v>
      </c>
      <c r="AJ13" s="107">
        <f>SUM(AG13-AF13)+(AI13-AH13)</f>
        <v>0.33333333333333331</v>
      </c>
      <c r="AK13" s="107" t="str">
        <f t="shared" ref="AK13:AK43" si="1">IF(AJ13&gt;8/24,MIN(AJ13-8/24,724),"")</f>
        <v/>
      </c>
      <c r="AL13" s="107"/>
      <c r="AM13" s="107"/>
      <c r="AN13" s="108"/>
      <c r="AO13" s="108"/>
      <c r="AP13" s="8"/>
    </row>
    <row r="14" spans="1:42" x14ac:dyDescent="0.25">
      <c r="A14" s="12"/>
      <c r="B14" s="105">
        <f>SUM(B13+1)</f>
        <v>42644</v>
      </c>
      <c r="C14" s="106">
        <f>SUM(C13+1)</f>
        <v>42644</v>
      </c>
      <c r="D14" s="107">
        <v>0.33333333333333331</v>
      </c>
      <c r="E14" s="107">
        <v>0.54166666666666663</v>
      </c>
      <c r="F14" s="107">
        <v>0.58333333333333337</v>
      </c>
      <c r="G14" s="107">
        <v>0.75</v>
      </c>
      <c r="H14" s="107">
        <f t="shared" si="0"/>
        <v>0.37499999999999994</v>
      </c>
      <c r="I14" s="107">
        <f t="shared" ref="I14:I43" si="2">IF(H14&gt;8/24,MIN(H14-8/24,724),"")</f>
        <v>4.166666666666663E-2</v>
      </c>
      <c r="J14" s="107"/>
      <c r="K14" s="107"/>
      <c r="L14" s="108"/>
      <c r="M14" s="168"/>
      <c r="N14" s="8"/>
      <c r="O14" s="47"/>
      <c r="P14" s="105">
        <f>SUM(P13+1)</f>
        <v>42644</v>
      </c>
      <c r="Q14" s="106">
        <f>SUM(Q13+1)</f>
        <v>42644</v>
      </c>
      <c r="R14" s="107">
        <v>0.33333333333333331</v>
      </c>
      <c r="S14" s="107">
        <v>0.54166666666666663</v>
      </c>
      <c r="T14" s="107">
        <v>0.58333333333333337</v>
      </c>
      <c r="U14" s="107">
        <v>0.75</v>
      </c>
      <c r="V14" s="107">
        <f t="shared" ref="V14:V42" si="3">SUM(S14-R14)+(U14-T14)</f>
        <v>0.37499999999999994</v>
      </c>
      <c r="W14" s="107">
        <f t="shared" ref="W14:W43" si="4">IF(V14&gt;8/24,MIN(V14-8/24,724),"")</f>
        <v>4.166666666666663E-2</v>
      </c>
      <c r="X14" s="107"/>
      <c r="Y14" s="107"/>
      <c r="Z14" s="108"/>
      <c r="AA14" s="108"/>
      <c r="AB14" s="8"/>
      <c r="AC14" s="47"/>
      <c r="AD14" s="105">
        <f>SUM(AD13+1)</f>
        <v>42644</v>
      </c>
      <c r="AE14" s="106">
        <f>SUM(AE13+1)</f>
        <v>42644</v>
      </c>
      <c r="AF14" s="107">
        <v>0.33333333333333331</v>
      </c>
      <c r="AG14" s="107">
        <v>0.5</v>
      </c>
      <c r="AH14" s="107">
        <v>0.58333333333333337</v>
      </c>
      <c r="AI14" s="107">
        <v>0.75</v>
      </c>
      <c r="AJ14" s="107">
        <f t="shared" ref="AJ14:AJ43" si="5">SUM(AG14-AF14)+(AI14-AH14)</f>
        <v>0.33333333333333331</v>
      </c>
      <c r="AK14" s="107" t="str">
        <f t="shared" si="1"/>
        <v/>
      </c>
      <c r="AL14" s="107"/>
      <c r="AM14" s="107"/>
      <c r="AN14" s="108"/>
      <c r="AO14" s="108"/>
      <c r="AP14" s="8"/>
    </row>
    <row r="15" spans="1:42" x14ac:dyDescent="0.25">
      <c r="A15" s="12"/>
      <c r="B15" s="105">
        <f t="shared" ref="B15:B43" si="6">SUM(B14+1)</f>
        <v>42645</v>
      </c>
      <c r="C15" s="106">
        <f t="shared" ref="C15:C43" si="7">SUM(C14+1)</f>
        <v>42645</v>
      </c>
      <c r="D15" s="107"/>
      <c r="E15" s="107"/>
      <c r="F15" s="107"/>
      <c r="G15" s="107"/>
      <c r="H15" s="107"/>
      <c r="I15" s="107" t="str">
        <f t="shared" si="2"/>
        <v/>
      </c>
      <c r="J15" s="107"/>
      <c r="K15" s="107"/>
      <c r="L15" s="108"/>
      <c r="M15" s="144"/>
      <c r="N15" s="48"/>
      <c r="O15" s="47"/>
      <c r="P15" s="105">
        <f t="shared" ref="P15:Q30" si="8">SUM(P14+1)</f>
        <v>42645</v>
      </c>
      <c r="Q15" s="106">
        <f t="shared" si="8"/>
        <v>42645</v>
      </c>
      <c r="R15" s="107"/>
      <c r="S15" s="107"/>
      <c r="T15" s="107"/>
      <c r="U15" s="107"/>
      <c r="V15" s="107"/>
      <c r="W15" s="107" t="str">
        <f t="shared" si="4"/>
        <v/>
      </c>
      <c r="X15" s="107"/>
      <c r="Y15" s="107"/>
      <c r="Z15" s="108"/>
      <c r="AA15" s="108"/>
      <c r="AB15" s="47"/>
      <c r="AC15" s="47"/>
      <c r="AD15" s="105">
        <f t="shared" ref="AD15:AE30" si="9">SUM(AD14+1)</f>
        <v>42645</v>
      </c>
      <c r="AE15" s="106">
        <f t="shared" si="9"/>
        <v>42645</v>
      </c>
      <c r="AF15" s="107"/>
      <c r="AG15" s="107"/>
      <c r="AH15" s="107"/>
      <c r="AI15" s="107"/>
      <c r="AJ15" s="107">
        <f t="shared" si="5"/>
        <v>0</v>
      </c>
      <c r="AK15" s="107" t="str">
        <f t="shared" si="1"/>
        <v/>
      </c>
      <c r="AL15" s="107"/>
      <c r="AM15" s="107"/>
      <c r="AN15" s="108"/>
      <c r="AO15" s="108"/>
      <c r="AP15" s="47"/>
    </row>
    <row r="16" spans="1:42" x14ac:dyDescent="0.25">
      <c r="A16" s="12"/>
      <c r="B16" s="105">
        <f t="shared" si="6"/>
        <v>42646</v>
      </c>
      <c r="C16" s="106">
        <f t="shared" si="7"/>
        <v>42646</v>
      </c>
      <c r="D16" s="107"/>
      <c r="E16" s="107"/>
      <c r="F16" s="107"/>
      <c r="G16" s="107"/>
      <c r="H16" s="107"/>
      <c r="I16" s="107" t="str">
        <f t="shared" si="2"/>
        <v/>
      </c>
      <c r="J16" s="107"/>
      <c r="K16" s="107"/>
      <c r="L16" s="108"/>
      <c r="M16" s="144"/>
      <c r="N16" s="109" t="str">
        <f>IF(N15&gt;39/24,N15-39/24,"")</f>
        <v/>
      </c>
      <c r="O16" s="47"/>
      <c r="P16" s="105">
        <f t="shared" si="8"/>
        <v>42646</v>
      </c>
      <c r="Q16" s="106">
        <f t="shared" si="8"/>
        <v>42646</v>
      </c>
      <c r="R16" s="107"/>
      <c r="S16" s="107"/>
      <c r="T16" s="107"/>
      <c r="U16" s="107"/>
      <c r="V16" s="107"/>
      <c r="W16" s="107" t="str">
        <f t="shared" si="4"/>
        <v/>
      </c>
      <c r="X16" s="107"/>
      <c r="Y16" s="107"/>
      <c r="Z16" s="108"/>
      <c r="AA16" s="108"/>
      <c r="AB16" s="47"/>
      <c r="AC16" s="47"/>
      <c r="AD16" s="105">
        <f t="shared" si="9"/>
        <v>42646</v>
      </c>
      <c r="AE16" s="106">
        <f t="shared" si="9"/>
        <v>42646</v>
      </c>
      <c r="AF16" s="107"/>
      <c r="AG16" s="107"/>
      <c r="AH16" s="107"/>
      <c r="AI16" s="107"/>
      <c r="AJ16" s="107">
        <f t="shared" si="5"/>
        <v>0</v>
      </c>
      <c r="AK16" s="107" t="str">
        <f t="shared" si="1"/>
        <v/>
      </c>
      <c r="AL16" s="107"/>
      <c r="AM16" s="107"/>
      <c r="AN16" s="108"/>
      <c r="AO16" s="108"/>
      <c r="AP16" s="47"/>
    </row>
    <row r="17" spans="1:42" x14ac:dyDescent="0.25">
      <c r="A17" s="12"/>
      <c r="B17" s="105">
        <f t="shared" si="6"/>
        <v>42647</v>
      </c>
      <c r="C17" s="106">
        <f t="shared" si="7"/>
        <v>42647</v>
      </c>
      <c r="D17" s="107">
        <v>0.33333333333333331</v>
      </c>
      <c r="E17" s="107">
        <v>0.5</v>
      </c>
      <c r="F17" s="107">
        <v>0.58333333333333337</v>
      </c>
      <c r="G17" s="107">
        <v>0.75</v>
      </c>
      <c r="H17" s="107">
        <f t="shared" ref="H17:H21" si="10">SUM(E17-D17)+(G17-F17)</f>
        <v>0.33333333333333331</v>
      </c>
      <c r="I17" s="107" t="str">
        <f t="shared" si="2"/>
        <v/>
      </c>
      <c r="J17" s="107"/>
      <c r="K17" s="107"/>
      <c r="L17" s="108"/>
      <c r="M17" s="108"/>
      <c r="N17" s="47"/>
      <c r="O17" s="47"/>
      <c r="P17" s="105">
        <f t="shared" si="8"/>
        <v>42647</v>
      </c>
      <c r="Q17" s="106">
        <f t="shared" si="8"/>
        <v>42647</v>
      </c>
      <c r="R17" s="107">
        <v>0.33333333333333331</v>
      </c>
      <c r="S17" s="107">
        <v>0.5</v>
      </c>
      <c r="T17" s="107">
        <v>0.58333333333333337</v>
      </c>
      <c r="U17" s="107">
        <v>0.75</v>
      </c>
      <c r="V17" s="107">
        <f t="shared" si="3"/>
        <v>0.33333333333333331</v>
      </c>
      <c r="W17" s="107" t="str">
        <f t="shared" si="4"/>
        <v/>
      </c>
      <c r="X17" s="107"/>
      <c r="Y17" s="107"/>
      <c r="Z17" s="108"/>
      <c r="AA17" s="108"/>
      <c r="AB17" s="47"/>
      <c r="AC17" s="47"/>
      <c r="AD17" s="105">
        <f t="shared" si="9"/>
        <v>42647</v>
      </c>
      <c r="AE17" s="106">
        <f t="shared" si="9"/>
        <v>42647</v>
      </c>
      <c r="AF17" s="107">
        <v>0.33333333333333331</v>
      </c>
      <c r="AG17" s="107">
        <v>0.5</v>
      </c>
      <c r="AH17" s="107">
        <v>0.58333333333333337</v>
      </c>
      <c r="AI17" s="107">
        <v>0.75</v>
      </c>
      <c r="AJ17" s="107">
        <f t="shared" si="5"/>
        <v>0.33333333333333331</v>
      </c>
      <c r="AK17" s="107" t="str">
        <f t="shared" si="1"/>
        <v/>
      </c>
      <c r="AL17" s="107"/>
      <c r="AM17" s="107"/>
      <c r="AN17" s="108"/>
      <c r="AO17" s="108"/>
      <c r="AP17" s="47"/>
    </row>
    <row r="18" spans="1:42" x14ac:dyDescent="0.25">
      <c r="A18" s="12"/>
      <c r="B18" s="105">
        <f t="shared" si="6"/>
        <v>42648</v>
      </c>
      <c r="C18" s="106">
        <f t="shared" si="7"/>
        <v>42648</v>
      </c>
      <c r="D18" s="107">
        <v>0.33333333333333331</v>
      </c>
      <c r="E18" s="107">
        <v>0.5</v>
      </c>
      <c r="F18" s="107">
        <v>0.58333333333333337</v>
      </c>
      <c r="G18" s="107">
        <v>0.75</v>
      </c>
      <c r="H18" s="107">
        <f t="shared" si="10"/>
        <v>0.33333333333333331</v>
      </c>
      <c r="I18" s="107" t="str">
        <f t="shared" si="2"/>
        <v/>
      </c>
      <c r="J18" s="107"/>
      <c r="K18" s="107"/>
      <c r="L18" s="108"/>
      <c r="M18" s="108"/>
      <c r="N18" s="47"/>
      <c r="O18" s="47"/>
      <c r="P18" s="105">
        <f t="shared" si="8"/>
        <v>42648</v>
      </c>
      <c r="Q18" s="106">
        <f t="shared" si="8"/>
        <v>42648</v>
      </c>
      <c r="R18" s="107">
        <v>0.33333333333333331</v>
      </c>
      <c r="S18" s="107">
        <v>0.5</v>
      </c>
      <c r="T18" s="107">
        <v>0.58333333333333337</v>
      </c>
      <c r="U18" s="107">
        <v>0.75</v>
      </c>
      <c r="V18" s="107">
        <f t="shared" si="3"/>
        <v>0.33333333333333331</v>
      </c>
      <c r="W18" s="107" t="str">
        <f t="shared" si="4"/>
        <v/>
      </c>
      <c r="X18" s="107"/>
      <c r="Y18" s="107"/>
      <c r="Z18" s="108"/>
      <c r="AA18" s="108"/>
      <c r="AB18" s="47"/>
      <c r="AC18" s="47"/>
      <c r="AD18" s="105">
        <f t="shared" si="9"/>
        <v>42648</v>
      </c>
      <c r="AE18" s="106">
        <f t="shared" si="9"/>
        <v>42648</v>
      </c>
      <c r="AF18" s="107">
        <v>0.33333333333333331</v>
      </c>
      <c r="AG18" s="107">
        <v>0.5</v>
      </c>
      <c r="AH18" s="107">
        <v>0.58333333333333337</v>
      </c>
      <c r="AI18" s="107">
        <v>0.75</v>
      </c>
      <c r="AJ18" s="107">
        <f t="shared" si="5"/>
        <v>0.33333333333333331</v>
      </c>
      <c r="AK18" s="107" t="str">
        <f t="shared" si="1"/>
        <v/>
      </c>
      <c r="AL18" s="107"/>
      <c r="AM18" s="107"/>
      <c r="AN18" s="108"/>
      <c r="AO18" s="108"/>
      <c r="AP18" s="47"/>
    </row>
    <row r="19" spans="1:42" x14ac:dyDescent="0.25">
      <c r="A19" s="12"/>
      <c r="B19" s="105">
        <f t="shared" si="6"/>
        <v>42649</v>
      </c>
      <c r="C19" s="106">
        <f t="shared" si="7"/>
        <v>42649</v>
      </c>
      <c r="D19" s="107">
        <v>0.33333333333333331</v>
      </c>
      <c r="E19" s="107">
        <v>0.5</v>
      </c>
      <c r="F19" s="107">
        <v>0.58333333333333337</v>
      </c>
      <c r="G19" s="107">
        <v>0.75</v>
      </c>
      <c r="H19" s="107">
        <f t="shared" si="10"/>
        <v>0.33333333333333331</v>
      </c>
      <c r="I19" s="107" t="str">
        <f t="shared" si="2"/>
        <v/>
      </c>
      <c r="J19" s="107"/>
      <c r="K19" s="107"/>
      <c r="L19" s="108"/>
      <c r="M19" s="108"/>
      <c r="N19" s="47"/>
      <c r="O19" s="47"/>
      <c r="P19" s="105">
        <f t="shared" si="8"/>
        <v>42649</v>
      </c>
      <c r="Q19" s="106">
        <f t="shared" si="8"/>
        <v>42649</v>
      </c>
      <c r="R19" s="107">
        <v>0.33333333333333331</v>
      </c>
      <c r="S19" s="107">
        <v>0.5</v>
      </c>
      <c r="T19" s="107">
        <v>0.58333333333333337</v>
      </c>
      <c r="U19" s="107">
        <v>0.75</v>
      </c>
      <c r="V19" s="107">
        <f t="shared" si="3"/>
        <v>0.33333333333333331</v>
      </c>
      <c r="W19" s="107" t="str">
        <f t="shared" si="4"/>
        <v/>
      </c>
      <c r="X19" s="107"/>
      <c r="Y19" s="107"/>
      <c r="Z19" s="108"/>
      <c r="AA19" s="108"/>
      <c r="AB19" s="47"/>
      <c r="AC19" s="47"/>
      <c r="AD19" s="105">
        <f t="shared" si="9"/>
        <v>42649</v>
      </c>
      <c r="AE19" s="106">
        <f t="shared" si="9"/>
        <v>42649</v>
      </c>
      <c r="AF19" s="107">
        <v>0.33333333333333331</v>
      </c>
      <c r="AG19" s="107">
        <v>0.5</v>
      </c>
      <c r="AH19" s="107">
        <v>0.58333333333333337</v>
      </c>
      <c r="AI19" s="107">
        <v>0.75</v>
      </c>
      <c r="AJ19" s="107">
        <f t="shared" si="5"/>
        <v>0.33333333333333331</v>
      </c>
      <c r="AK19" s="107" t="str">
        <f t="shared" si="1"/>
        <v/>
      </c>
      <c r="AL19" s="107"/>
      <c r="AM19" s="107"/>
      <c r="AN19" s="108"/>
      <c r="AO19" s="108"/>
      <c r="AP19" s="47"/>
    </row>
    <row r="20" spans="1:42" x14ac:dyDescent="0.25">
      <c r="A20" s="12"/>
      <c r="B20" s="105">
        <f t="shared" si="6"/>
        <v>42650</v>
      </c>
      <c r="C20" s="106">
        <f t="shared" si="7"/>
        <v>42650</v>
      </c>
      <c r="D20" s="107">
        <v>0.33333333333333331</v>
      </c>
      <c r="E20" s="107">
        <v>0.5</v>
      </c>
      <c r="F20" s="107">
        <v>0.58333333333333337</v>
      </c>
      <c r="G20" s="107">
        <v>0.75</v>
      </c>
      <c r="H20" s="107">
        <f t="shared" si="10"/>
        <v>0.33333333333333331</v>
      </c>
      <c r="I20" s="107" t="str">
        <f t="shared" si="2"/>
        <v/>
      </c>
      <c r="J20" s="107"/>
      <c r="K20" s="107"/>
      <c r="L20" s="108"/>
      <c r="M20" s="108"/>
      <c r="N20" s="47"/>
      <c r="O20" s="47"/>
      <c r="P20" s="105">
        <f t="shared" si="8"/>
        <v>42650</v>
      </c>
      <c r="Q20" s="106">
        <f t="shared" si="8"/>
        <v>42650</v>
      </c>
      <c r="R20" s="107">
        <v>0.33333333333333331</v>
      </c>
      <c r="S20" s="107">
        <v>0.5</v>
      </c>
      <c r="T20" s="107">
        <v>0.58333333333333337</v>
      </c>
      <c r="U20" s="107">
        <v>0.75</v>
      </c>
      <c r="V20" s="107">
        <f t="shared" si="3"/>
        <v>0.33333333333333331</v>
      </c>
      <c r="W20" s="107" t="str">
        <f t="shared" si="4"/>
        <v/>
      </c>
      <c r="X20" s="107"/>
      <c r="Y20" s="107"/>
      <c r="Z20" s="108"/>
      <c r="AA20" s="108"/>
      <c r="AB20" s="47"/>
      <c r="AC20" s="47"/>
      <c r="AD20" s="105">
        <f t="shared" si="9"/>
        <v>42650</v>
      </c>
      <c r="AE20" s="106">
        <f t="shared" si="9"/>
        <v>42650</v>
      </c>
      <c r="AF20" s="107">
        <v>0.33333333333333331</v>
      </c>
      <c r="AG20" s="107">
        <v>0.5</v>
      </c>
      <c r="AH20" s="107">
        <v>0.58333333333333337</v>
      </c>
      <c r="AI20" s="107">
        <v>0.75</v>
      </c>
      <c r="AJ20" s="107">
        <f t="shared" si="5"/>
        <v>0.33333333333333331</v>
      </c>
      <c r="AK20" s="107" t="str">
        <f t="shared" si="1"/>
        <v/>
      </c>
      <c r="AL20" s="107"/>
      <c r="AM20" s="107"/>
      <c r="AN20" s="108"/>
      <c r="AO20" s="108"/>
      <c r="AP20" s="47"/>
    </row>
    <row r="21" spans="1:42" x14ac:dyDescent="0.25">
      <c r="A21" s="12"/>
      <c r="B21" s="105">
        <f t="shared" si="6"/>
        <v>42651</v>
      </c>
      <c r="C21" s="106">
        <f t="shared" si="7"/>
        <v>42651</v>
      </c>
      <c r="D21" s="107">
        <v>0.33333333333333331</v>
      </c>
      <c r="E21" s="107">
        <v>0.5</v>
      </c>
      <c r="F21" s="107">
        <v>0.58333333333333337</v>
      </c>
      <c r="G21" s="107">
        <v>0.70833333333333337</v>
      </c>
      <c r="H21" s="107">
        <f t="shared" si="10"/>
        <v>0.29166666666666669</v>
      </c>
      <c r="I21" s="107" t="str">
        <f t="shared" si="2"/>
        <v/>
      </c>
      <c r="J21" s="107"/>
      <c r="K21" s="107"/>
      <c r="L21" s="108"/>
      <c r="M21" s="108"/>
      <c r="N21" s="47"/>
      <c r="O21" s="47"/>
      <c r="P21" s="105">
        <f t="shared" si="8"/>
        <v>42651</v>
      </c>
      <c r="Q21" s="106">
        <f t="shared" si="8"/>
        <v>42651</v>
      </c>
      <c r="R21" s="107">
        <v>0.33333333333333331</v>
      </c>
      <c r="S21" s="107">
        <v>0.5</v>
      </c>
      <c r="T21" s="107">
        <v>0.58333333333333337</v>
      </c>
      <c r="U21" s="107">
        <v>0.70833333333333337</v>
      </c>
      <c r="V21" s="107">
        <f t="shared" si="3"/>
        <v>0.29166666666666669</v>
      </c>
      <c r="W21" s="107" t="str">
        <f t="shared" si="4"/>
        <v/>
      </c>
      <c r="X21" s="107"/>
      <c r="Y21" s="107"/>
      <c r="Z21" s="108"/>
      <c r="AA21" s="108"/>
      <c r="AB21" s="47"/>
      <c r="AC21" s="47"/>
      <c r="AD21" s="105">
        <f t="shared" si="9"/>
        <v>42651</v>
      </c>
      <c r="AE21" s="106">
        <f t="shared" si="9"/>
        <v>42651</v>
      </c>
      <c r="AF21" s="107">
        <v>0.33333333333333331</v>
      </c>
      <c r="AG21" s="107">
        <v>0.5</v>
      </c>
      <c r="AH21" s="107">
        <v>0.58333333333333337</v>
      </c>
      <c r="AI21" s="107">
        <v>0.70833333333333337</v>
      </c>
      <c r="AJ21" s="107">
        <f t="shared" si="5"/>
        <v>0.29166666666666669</v>
      </c>
      <c r="AK21" s="107" t="str">
        <f t="shared" si="1"/>
        <v/>
      </c>
      <c r="AL21" s="107"/>
      <c r="AM21" s="107"/>
      <c r="AN21" s="108"/>
      <c r="AO21" s="108"/>
      <c r="AP21" s="47"/>
    </row>
    <row r="22" spans="1:42" x14ac:dyDescent="0.25">
      <c r="A22" s="12"/>
      <c r="B22" s="105">
        <f t="shared" si="6"/>
        <v>42652</v>
      </c>
      <c r="C22" s="106">
        <f t="shared" si="7"/>
        <v>42652</v>
      </c>
      <c r="D22" s="107"/>
      <c r="E22" s="107"/>
      <c r="F22" s="107"/>
      <c r="G22" s="107"/>
      <c r="H22" s="107"/>
      <c r="I22" s="107" t="str">
        <f t="shared" si="2"/>
        <v/>
      </c>
      <c r="J22" s="107"/>
      <c r="K22" s="107"/>
      <c r="L22" s="108"/>
      <c r="M22" s="108"/>
      <c r="N22" s="48"/>
      <c r="O22" s="47"/>
      <c r="P22" s="105">
        <f t="shared" si="8"/>
        <v>42652</v>
      </c>
      <c r="Q22" s="106">
        <f t="shared" si="8"/>
        <v>42652</v>
      </c>
      <c r="R22" s="107"/>
      <c r="S22" s="107"/>
      <c r="T22" s="107"/>
      <c r="U22" s="107"/>
      <c r="V22" s="107"/>
      <c r="W22" s="107" t="str">
        <f t="shared" si="4"/>
        <v/>
      </c>
      <c r="X22" s="107"/>
      <c r="Y22" s="107"/>
      <c r="Z22" s="108"/>
      <c r="AA22" s="108"/>
      <c r="AB22" s="47"/>
      <c r="AC22" s="47"/>
      <c r="AD22" s="105">
        <f t="shared" si="9"/>
        <v>42652</v>
      </c>
      <c r="AE22" s="106">
        <f t="shared" si="9"/>
        <v>42652</v>
      </c>
      <c r="AF22" s="107"/>
      <c r="AG22" s="107"/>
      <c r="AH22" s="107"/>
      <c r="AI22" s="107"/>
      <c r="AJ22" s="107">
        <f t="shared" si="5"/>
        <v>0</v>
      </c>
      <c r="AK22" s="107" t="str">
        <f t="shared" si="1"/>
        <v/>
      </c>
      <c r="AL22" s="107"/>
      <c r="AM22" s="107"/>
      <c r="AN22" s="108"/>
      <c r="AO22" s="108"/>
      <c r="AP22" s="47"/>
    </row>
    <row r="23" spans="1:42" x14ac:dyDescent="0.25">
      <c r="A23" s="12"/>
      <c r="B23" s="105">
        <f t="shared" si="6"/>
        <v>42653</v>
      </c>
      <c r="C23" s="106">
        <f t="shared" si="7"/>
        <v>42653</v>
      </c>
      <c r="D23" s="107"/>
      <c r="E23" s="107"/>
      <c r="F23" s="107"/>
      <c r="G23" s="107"/>
      <c r="H23" s="107"/>
      <c r="I23" s="107" t="str">
        <f t="shared" si="2"/>
        <v/>
      </c>
      <c r="J23" s="107"/>
      <c r="K23" s="107"/>
      <c r="L23" s="108"/>
      <c r="M23" s="108"/>
      <c r="N23" s="48"/>
      <c r="O23" s="47"/>
      <c r="P23" s="105">
        <f t="shared" si="8"/>
        <v>42653</v>
      </c>
      <c r="Q23" s="106">
        <f t="shared" si="8"/>
        <v>42653</v>
      </c>
      <c r="R23" s="107"/>
      <c r="S23" s="107"/>
      <c r="T23" s="107"/>
      <c r="U23" s="107"/>
      <c r="V23" s="107"/>
      <c r="W23" s="107" t="str">
        <f t="shared" si="4"/>
        <v/>
      </c>
      <c r="X23" s="107"/>
      <c r="Y23" s="107"/>
      <c r="Z23" s="108"/>
      <c r="AA23" s="108"/>
      <c r="AB23" s="47"/>
      <c r="AC23" s="47"/>
      <c r="AD23" s="105">
        <f t="shared" si="9"/>
        <v>42653</v>
      </c>
      <c r="AE23" s="106">
        <f t="shared" si="9"/>
        <v>42653</v>
      </c>
      <c r="AF23" s="107"/>
      <c r="AG23" s="107"/>
      <c r="AH23" s="107"/>
      <c r="AI23" s="107"/>
      <c r="AJ23" s="107">
        <f t="shared" si="5"/>
        <v>0</v>
      </c>
      <c r="AK23" s="107" t="str">
        <f t="shared" si="1"/>
        <v/>
      </c>
      <c r="AL23" s="107"/>
      <c r="AM23" s="107"/>
      <c r="AN23" s="108"/>
      <c r="AO23" s="108"/>
      <c r="AP23" s="47"/>
    </row>
    <row r="24" spans="1:42" x14ac:dyDescent="0.25">
      <c r="A24" s="12"/>
      <c r="B24" s="105">
        <f t="shared" si="6"/>
        <v>42654</v>
      </c>
      <c r="C24" s="106">
        <f t="shared" si="7"/>
        <v>42654</v>
      </c>
      <c r="D24" s="107">
        <v>0.33333333333333331</v>
      </c>
      <c r="E24" s="107">
        <v>0.5</v>
      </c>
      <c r="F24" s="107">
        <v>0.58333333333333337</v>
      </c>
      <c r="G24" s="107">
        <v>0.75</v>
      </c>
      <c r="H24" s="107">
        <f t="shared" ref="H24:H42" si="11">SUM(E24-D24)+(G24-F24)</f>
        <v>0.33333333333333331</v>
      </c>
      <c r="I24" s="107" t="str">
        <f t="shared" si="2"/>
        <v/>
      </c>
      <c r="J24" s="107"/>
      <c r="K24" s="107"/>
      <c r="L24" s="108"/>
      <c r="M24" s="108"/>
      <c r="N24" s="47"/>
      <c r="O24" s="47"/>
      <c r="P24" s="105">
        <f t="shared" si="8"/>
        <v>42654</v>
      </c>
      <c r="Q24" s="106">
        <f t="shared" si="8"/>
        <v>42654</v>
      </c>
      <c r="R24" s="107">
        <v>0.33333333333333331</v>
      </c>
      <c r="S24" s="107">
        <v>0.5</v>
      </c>
      <c r="T24" s="107">
        <v>0.58333333333333337</v>
      </c>
      <c r="U24" s="107">
        <v>0.75</v>
      </c>
      <c r="V24" s="107">
        <f t="shared" si="3"/>
        <v>0.33333333333333331</v>
      </c>
      <c r="W24" s="107" t="str">
        <f t="shared" si="4"/>
        <v/>
      </c>
      <c r="X24" s="107"/>
      <c r="Y24" s="107"/>
      <c r="Z24" s="108"/>
      <c r="AA24" s="108"/>
      <c r="AB24" s="47"/>
      <c r="AC24" s="47"/>
      <c r="AD24" s="105">
        <f t="shared" si="9"/>
        <v>42654</v>
      </c>
      <c r="AE24" s="106">
        <f t="shared" si="9"/>
        <v>42654</v>
      </c>
      <c r="AF24" s="107">
        <v>0.33333333333333331</v>
      </c>
      <c r="AG24" s="107">
        <v>0.5</v>
      </c>
      <c r="AH24" s="107">
        <v>0.58333333333333337</v>
      </c>
      <c r="AI24" s="107">
        <v>0.75</v>
      </c>
      <c r="AJ24" s="107">
        <f t="shared" si="5"/>
        <v>0.33333333333333331</v>
      </c>
      <c r="AK24" s="107" t="str">
        <f t="shared" si="1"/>
        <v/>
      </c>
      <c r="AL24" s="107"/>
      <c r="AM24" s="107"/>
      <c r="AN24" s="108"/>
      <c r="AO24" s="108"/>
      <c r="AP24" s="47"/>
    </row>
    <row r="25" spans="1:42" x14ac:dyDescent="0.25">
      <c r="A25" s="12"/>
      <c r="B25" s="105">
        <f t="shared" si="6"/>
        <v>42655</v>
      </c>
      <c r="C25" s="106">
        <f t="shared" si="7"/>
        <v>42655</v>
      </c>
      <c r="D25" s="107">
        <v>0.33333333333333331</v>
      </c>
      <c r="E25" s="107">
        <v>0.5</v>
      </c>
      <c r="F25" s="107">
        <v>0.58333333333333337</v>
      </c>
      <c r="G25" s="107">
        <v>0.75</v>
      </c>
      <c r="H25" s="107">
        <f t="shared" si="11"/>
        <v>0.33333333333333331</v>
      </c>
      <c r="I25" s="107" t="str">
        <f t="shared" si="2"/>
        <v/>
      </c>
      <c r="J25" s="107"/>
      <c r="K25" s="107"/>
      <c r="L25" s="108"/>
      <c r="M25" s="108"/>
      <c r="N25" s="47"/>
      <c r="O25" s="47"/>
      <c r="P25" s="105">
        <f t="shared" si="8"/>
        <v>42655</v>
      </c>
      <c r="Q25" s="106">
        <f t="shared" si="8"/>
        <v>42655</v>
      </c>
      <c r="R25" s="107">
        <v>0.33333333333333331</v>
      </c>
      <c r="S25" s="107">
        <v>0.5</v>
      </c>
      <c r="T25" s="107">
        <v>0.58333333333333337</v>
      </c>
      <c r="U25" s="107">
        <v>0.75</v>
      </c>
      <c r="V25" s="107">
        <f t="shared" si="3"/>
        <v>0.33333333333333331</v>
      </c>
      <c r="W25" s="107" t="str">
        <f t="shared" si="4"/>
        <v/>
      </c>
      <c r="X25" s="107"/>
      <c r="Y25" s="107"/>
      <c r="Z25" s="108"/>
      <c r="AA25" s="108"/>
      <c r="AB25" s="47"/>
      <c r="AC25" s="47"/>
      <c r="AD25" s="105">
        <f t="shared" si="9"/>
        <v>42655</v>
      </c>
      <c r="AE25" s="106">
        <f t="shared" si="9"/>
        <v>42655</v>
      </c>
      <c r="AF25" s="107">
        <v>0.33333333333333331</v>
      </c>
      <c r="AG25" s="107">
        <v>0.5</v>
      </c>
      <c r="AH25" s="107">
        <v>0.58333333333333337</v>
      </c>
      <c r="AI25" s="107">
        <v>0.75</v>
      </c>
      <c r="AJ25" s="107">
        <f t="shared" si="5"/>
        <v>0.33333333333333331</v>
      </c>
      <c r="AK25" s="107" t="str">
        <f t="shared" si="1"/>
        <v/>
      </c>
      <c r="AL25" s="107"/>
      <c r="AM25" s="107"/>
      <c r="AN25" s="108"/>
      <c r="AO25" s="108"/>
      <c r="AP25" s="47"/>
    </row>
    <row r="26" spans="1:42" x14ac:dyDescent="0.25">
      <c r="A26" s="12"/>
      <c r="B26" s="105">
        <f t="shared" si="6"/>
        <v>42656</v>
      </c>
      <c r="C26" s="106">
        <f t="shared" si="7"/>
        <v>42656</v>
      </c>
      <c r="D26" s="107">
        <v>0.33333333333333331</v>
      </c>
      <c r="E26" s="107">
        <v>0.5</v>
      </c>
      <c r="F26" s="107">
        <v>0.58333333333333337</v>
      </c>
      <c r="G26" s="107">
        <v>0.75</v>
      </c>
      <c r="H26" s="107">
        <f t="shared" si="11"/>
        <v>0.33333333333333331</v>
      </c>
      <c r="I26" s="107" t="str">
        <f t="shared" si="2"/>
        <v/>
      </c>
      <c r="J26" s="107"/>
      <c r="K26" s="107"/>
      <c r="L26" s="108"/>
      <c r="M26" s="108"/>
      <c r="N26" s="47"/>
      <c r="O26" s="47"/>
      <c r="P26" s="105">
        <f t="shared" si="8"/>
        <v>42656</v>
      </c>
      <c r="Q26" s="106">
        <f t="shared" si="8"/>
        <v>42656</v>
      </c>
      <c r="R26" s="107">
        <v>0.33333333333333331</v>
      </c>
      <c r="S26" s="107">
        <v>0.5</v>
      </c>
      <c r="T26" s="107">
        <v>0.58333333333333337</v>
      </c>
      <c r="U26" s="107">
        <v>0.75</v>
      </c>
      <c r="V26" s="107">
        <f t="shared" si="3"/>
        <v>0.33333333333333331</v>
      </c>
      <c r="W26" s="107" t="str">
        <f t="shared" si="4"/>
        <v/>
      </c>
      <c r="X26" s="107"/>
      <c r="Y26" s="107"/>
      <c r="Z26" s="108"/>
      <c r="AA26" s="108"/>
      <c r="AB26" s="47"/>
      <c r="AC26" s="47"/>
      <c r="AD26" s="105">
        <f t="shared" si="9"/>
        <v>42656</v>
      </c>
      <c r="AE26" s="106">
        <f t="shared" si="9"/>
        <v>42656</v>
      </c>
      <c r="AF26" s="107">
        <v>0.33333333333333331</v>
      </c>
      <c r="AG26" s="107">
        <v>0.5</v>
      </c>
      <c r="AH26" s="107">
        <v>0.58333333333333337</v>
      </c>
      <c r="AI26" s="107">
        <v>0.75</v>
      </c>
      <c r="AJ26" s="107">
        <f t="shared" si="5"/>
        <v>0.33333333333333331</v>
      </c>
      <c r="AK26" s="107" t="str">
        <f t="shared" si="1"/>
        <v/>
      </c>
      <c r="AL26" s="107"/>
      <c r="AM26" s="107"/>
      <c r="AN26" s="168"/>
      <c r="AO26" s="108"/>
      <c r="AP26" s="47"/>
    </row>
    <row r="27" spans="1:42" x14ac:dyDescent="0.25">
      <c r="B27" s="105">
        <f t="shared" si="6"/>
        <v>42657</v>
      </c>
      <c r="C27" s="106">
        <f t="shared" si="7"/>
        <v>42657</v>
      </c>
      <c r="D27" s="107">
        <v>0.33333333333333331</v>
      </c>
      <c r="E27" s="107">
        <v>0.5</v>
      </c>
      <c r="F27" s="107">
        <v>0.58333333333333337</v>
      </c>
      <c r="G27" s="107">
        <v>0.75</v>
      </c>
      <c r="H27" s="107">
        <f t="shared" si="11"/>
        <v>0.33333333333333331</v>
      </c>
      <c r="I27" s="107" t="str">
        <f t="shared" si="2"/>
        <v/>
      </c>
      <c r="J27" s="107"/>
      <c r="K27" s="107"/>
      <c r="L27" s="108"/>
      <c r="M27" s="108"/>
      <c r="N27" s="47"/>
      <c r="O27" s="47"/>
      <c r="P27" s="105">
        <f t="shared" si="8"/>
        <v>42657</v>
      </c>
      <c r="Q27" s="106">
        <f t="shared" si="8"/>
        <v>42657</v>
      </c>
      <c r="R27" s="107">
        <v>0.33333333333333331</v>
      </c>
      <c r="S27" s="107">
        <v>0.5</v>
      </c>
      <c r="T27" s="107">
        <v>0.58333333333333337</v>
      </c>
      <c r="U27" s="107">
        <v>0.75</v>
      </c>
      <c r="V27" s="107">
        <f t="shared" si="3"/>
        <v>0.33333333333333331</v>
      </c>
      <c r="W27" s="107" t="str">
        <f t="shared" si="4"/>
        <v/>
      </c>
      <c r="X27" s="107"/>
      <c r="Y27" s="107"/>
      <c r="Z27" s="108"/>
      <c r="AA27" s="108"/>
      <c r="AB27" s="47"/>
      <c r="AC27" s="47"/>
      <c r="AD27" s="105">
        <f t="shared" si="9"/>
        <v>42657</v>
      </c>
      <c r="AE27" s="106">
        <f t="shared" si="9"/>
        <v>42657</v>
      </c>
      <c r="AF27" s="107">
        <v>0.33333333333333331</v>
      </c>
      <c r="AG27" s="107">
        <v>0.5</v>
      </c>
      <c r="AH27" s="107">
        <v>0.58333333333333337</v>
      </c>
      <c r="AI27" s="107">
        <v>0.75</v>
      </c>
      <c r="AJ27" s="107">
        <f t="shared" si="5"/>
        <v>0.33333333333333331</v>
      </c>
      <c r="AK27" s="107" t="str">
        <f t="shared" si="1"/>
        <v/>
      </c>
      <c r="AL27" s="107"/>
      <c r="AM27" s="107"/>
      <c r="AN27" s="108"/>
      <c r="AO27" s="108"/>
      <c r="AP27" s="47"/>
    </row>
    <row r="28" spans="1:42" x14ac:dyDescent="0.25">
      <c r="B28" s="105">
        <f t="shared" si="6"/>
        <v>42658</v>
      </c>
      <c r="C28" s="106">
        <f t="shared" si="7"/>
        <v>42658</v>
      </c>
      <c r="D28" s="107">
        <v>0.33333333333333331</v>
      </c>
      <c r="E28" s="107">
        <v>0.5</v>
      </c>
      <c r="F28" s="107">
        <v>0.58333333333333337</v>
      </c>
      <c r="G28" s="107">
        <v>0.70833333333333337</v>
      </c>
      <c r="H28" s="107">
        <f t="shared" si="11"/>
        <v>0.29166666666666669</v>
      </c>
      <c r="I28" s="107" t="str">
        <f t="shared" si="2"/>
        <v/>
      </c>
      <c r="J28" s="107"/>
      <c r="K28" s="107"/>
      <c r="L28" s="108"/>
      <c r="M28" s="108"/>
      <c r="N28" s="47"/>
      <c r="O28" s="47"/>
      <c r="P28" s="105">
        <f t="shared" si="8"/>
        <v>42658</v>
      </c>
      <c r="Q28" s="106">
        <f t="shared" si="8"/>
        <v>42658</v>
      </c>
      <c r="R28" s="107">
        <v>0.33333333333333331</v>
      </c>
      <c r="S28" s="107">
        <v>0.5</v>
      </c>
      <c r="T28" s="107">
        <v>0.58333333333333337</v>
      </c>
      <c r="U28" s="107">
        <v>0.70833333333333337</v>
      </c>
      <c r="V28" s="107">
        <f t="shared" si="3"/>
        <v>0.29166666666666669</v>
      </c>
      <c r="W28" s="107" t="str">
        <f t="shared" si="4"/>
        <v/>
      </c>
      <c r="X28" s="107"/>
      <c r="Y28" s="107"/>
      <c r="Z28" s="108"/>
      <c r="AA28" s="108"/>
      <c r="AB28" s="47"/>
      <c r="AC28" s="47"/>
      <c r="AD28" s="105">
        <f t="shared" si="9"/>
        <v>42658</v>
      </c>
      <c r="AE28" s="106">
        <f t="shared" si="9"/>
        <v>42658</v>
      </c>
      <c r="AF28" s="107">
        <v>0.33333333333333331</v>
      </c>
      <c r="AG28" s="107">
        <v>0.5</v>
      </c>
      <c r="AH28" s="107">
        <v>0.58333333333333337</v>
      </c>
      <c r="AI28" s="107">
        <v>0.70833333333333337</v>
      </c>
      <c r="AJ28" s="107">
        <f t="shared" si="5"/>
        <v>0.29166666666666669</v>
      </c>
      <c r="AK28" s="107" t="str">
        <f t="shared" si="1"/>
        <v/>
      </c>
      <c r="AL28" s="107"/>
      <c r="AM28" s="107"/>
      <c r="AN28" s="108"/>
      <c r="AO28" s="108"/>
      <c r="AP28" s="47"/>
    </row>
    <row r="29" spans="1:42" x14ac:dyDescent="0.25">
      <c r="B29" s="105">
        <f t="shared" si="6"/>
        <v>42659</v>
      </c>
      <c r="C29" s="106">
        <f t="shared" si="7"/>
        <v>42659</v>
      </c>
      <c r="D29" s="107"/>
      <c r="E29" s="107"/>
      <c r="F29" s="107"/>
      <c r="G29" s="107"/>
      <c r="H29" s="107"/>
      <c r="I29" s="107" t="str">
        <f t="shared" si="2"/>
        <v/>
      </c>
      <c r="J29" s="107"/>
      <c r="K29" s="107"/>
      <c r="L29" s="108"/>
      <c r="M29" s="108"/>
      <c r="N29" s="48"/>
      <c r="O29" s="47"/>
      <c r="P29" s="105">
        <f t="shared" si="8"/>
        <v>42659</v>
      </c>
      <c r="Q29" s="106">
        <f t="shared" si="8"/>
        <v>42659</v>
      </c>
      <c r="R29" s="107"/>
      <c r="S29" s="107"/>
      <c r="T29" s="107"/>
      <c r="U29" s="107"/>
      <c r="V29" s="107"/>
      <c r="W29" s="107" t="str">
        <f t="shared" si="4"/>
        <v/>
      </c>
      <c r="X29" s="107"/>
      <c r="Y29" s="107"/>
      <c r="Z29" s="108"/>
      <c r="AA29" s="108"/>
      <c r="AB29" s="47"/>
      <c r="AC29" s="47"/>
      <c r="AD29" s="105">
        <f t="shared" si="9"/>
        <v>42659</v>
      </c>
      <c r="AE29" s="106">
        <f t="shared" si="9"/>
        <v>42659</v>
      </c>
      <c r="AF29" s="107"/>
      <c r="AG29" s="107"/>
      <c r="AH29" s="107"/>
      <c r="AI29" s="107"/>
      <c r="AJ29" s="107">
        <f t="shared" si="5"/>
        <v>0</v>
      </c>
      <c r="AK29" s="107" t="str">
        <f t="shared" si="1"/>
        <v/>
      </c>
      <c r="AL29" s="107"/>
      <c r="AM29" s="107"/>
      <c r="AN29" s="108"/>
      <c r="AO29" s="108"/>
      <c r="AP29" s="47"/>
    </row>
    <row r="30" spans="1:42" x14ac:dyDescent="0.25">
      <c r="B30" s="105">
        <f t="shared" si="6"/>
        <v>42660</v>
      </c>
      <c r="C30" s="106">
        <f t="shared" si="7"/>
        <v>42660</v>
      </c>
      <c r="D30" s="107"/>
      <c r="E30" s="107"/>
      <c r="F30" s="107"/>
      <c r="G30" s="107"/>
      <c r="H30" s="107"/>
      <c r="I30" s="107" t="str">
        <f t="shared" si="2"/>
        <v/>
      </c>
      <c r="J30" s="107"/>
      <c r="K30" s="148"/>
      <c r="L30" s="108"/>
      <c r="M30" s="108"/>
      <c r="N30" s="48"/>
      <c r="O30" s="47"/>
      <c r="P30" s="105">
        <f t="shared" si="8"/>
        <v>42660</v>
      </c>
      <c r="Q30" s="106">
        <f t="shared" si="8"/>
        <v>42660</v>
      </c>
      <c r="R30" s="107"/>
      <c r="S30" s="107"/>
      <c r="T30" s="107"/>
      <c r="U30" s="107"/>
      <c r="V30" s="107"/>
      <c r="W30" s="107" t="str">
        <f t="shared" si="4"/>
        <v/>
      </c>
      <c r="X30" s="107"/>
      <c r="Y30" s="107"/>
      <c r="Z30" s="108"/>
      <c r="AA30" s="108"/>
      <c r="AB30" s="47"/>
      <c r="AC30" s="47"/>
      <c r="AD30" s="105">
        <f t="shared" si="9"/>
        <v>42660</v>
      </c>
      <c r="AE30" s="106">
        <f t="shared" si="9"/>
        <v>42660</v>
      </c>
      <c r="AF30" s="107"/>
      <c r="AG30" s="107"/>
      <c r="AH30" s="107"/>
      <c r="AI30" s="107"/>
      <c r="AJ30" s="107">
        <f t="shared" si="5"/>
        <v>0</v>
      </c>
      <c r="AK30" s="107" t="str">
        <f t="shared" si="1"/>
        <v/>
      </c>
      <c r="AL30" s="107"/>
      <c r="AM30" s="107"/>
      <c r="AN30" s="108"/>
      <c r="AO30" s="108"/>
      <c r="AP30" s="47"/>
    </row>
    <row r="31" spans="1:42" x14ac:dyDescent="0.25">
      <c r="B31" s="105">
        <f t="shared" si="6"/>
        <v>42661</v>
      </c>
      <c r="C31" s="106">
        <f t="shared" si="7"/>
        <v>42661</v>
      </c>
      <c r="D31" s="107">
        <v>0.33333333333333331</v>
      </c>
      <c r="E31" s="107">
        <v>0.5</v>
      </c>
      <c r="F31" s="107">
        <v>0.58333333333333337</v>
      </c>
      <c r="G31" s="107">
        <v>0.75</v>
      </c>
      <c r="H31" s="107">
        <f t="shared" ref="H31:H35" si="12">SUM(E31-D31)+(G31-F31)</f>
        <v>0.33333333333333331</v>
      </c>
      <c r="I31" s="107" t="str">
        <f t="shared" si="2"/>
        <v/>
      </c>
      <c r="J31" s="107"/>
      <c r="K31" s="107"/>
      <c r="L31" s="108"/>
      <c r="M31" s="108"/>
      <c r="N31" s="47"/>
      <c r="O31" s="47"/>
      <c r="P31" s="105">
        <f t="shared" ref="P31:Q43" si="13">SUM(P30+1)</f>
        <v>42661</v>
      </c>
      <c r="Q31" s="106">
        <f t="shared" si="13"/>
        <v>42661</v>
      </c>
      <c r="R31" s="107">
        <v>0.33333333333333331</v>
      </c>
      <c r="S31" s="107">
        <v>0.5</v>
      </c>
      <c r="T31" s="107">
        <v>0.58333333333333337</v>
      </c>
      <c r="U31" s="107">
        <v>0.75</v>
      </c>
      <c r="V31" s="107">
        <f t="shared" si="3"/>
        <v>0.33333333333333331</v>
      </c>
      <c r="W31" s="107" t="str">
        <f t="shared" si="4"/>
        <v/>
      </c>
      <c r="X31" s="107"/>
      <c r="Y31" s="107"/>
      <c r="Z31" s="108"/>
      <c r="AA31" s="108"/>
      <c r="AB31" s="47"/>
      <c r="AC31" s="47"/>
      <c r="AD31" s="105">
        <f t="shared" ref="AD31:AE43" si="14">SUM(AD30+1)</f>
        <v>42661</v>
      </c>
      <c r="AE31" s="106">
        <f t="shared" si="14"/>
        <v>42661</v>
      </c>
      <c r="AF31" s="107">
        <v>0.33333333333333331</v>
      </c>
      <c r="AG31" s="107">
        <v>0.5</v>
      </c>
      <c r="AH31" s="107">
        <v>0.58333333333333337</v>
      </c>
      <c r="AI31" s="107">
        <v>0.75</v>
      </c>
      <c r="AJ31" s="107">
        <f t="shared" si="5"/>
        <v>0.33333333333333331</v>
      </c>
      <c r="AK31" s="107" t="str">
        <f t="shared" si="1"/>
        <v/>
      </c>
      <c r="AL31" s="107"/>
      <c r="AM31" s="107"/>
      <c r="AN31" s="108"/>
      <c r="AO31" s="108"/>
      <c r="AP31" s="47"/>
    </row>
    <row r="32" spans="1:42" x14ac:dyDescent="0.25">
      <c r="B32" s="105">
        <f t="shared" si="6"/>
        <v>42662</v>
      </c>
      <c r="C32" s="106">
        <f t="shared" si="7"/>
        <v>42662</v>
      </c>
      <c r="D32" s="107">
        <v>0.33333333333333331</v>
      </c>
      <c r="E32" s="107">
        <v>0.5</v>
      </c>
      <c r="F32" s="107">
        <v>0.58333333333333337</v>
      </c>
      <c r="G32" s="107">
        <v>0.75</v>
      </c>
      <c r="H32" s="107">
        <f t="shared" si="12"/>
        <v>0.33333333333333331</v>
      </c>
      <c r="I32" s="107" t="str">
        <f t="shared" si="2"/>
        <v/>
      </c>
      <c r="J32" s="107"/>
      <c r="K32" s="107"/>
      <c r="L32" s="108"/>
      <c r="M32" s="108"/>
      <c r="N32" s="47"/>
      <c r="O32" s="47"/>
      <c r="P32" s="105">
        <f t="shared" si="13"/>
        <v>42662</v>
      </c>
      <c r="Q32" s="106">
        <f t="shared" si="13"/>
        <v>42662</v>
      </c>
      <c r="R32" s="107">
        <v>0.33333333333333331</v>
      </c>
      <c r="S32" s="107">
        <v>0.5</v>
      </c>
      <c r="T32" s="107">
        <v>0.58333333333333337</v>
      </c>
      <c r="U32" s="107">
        <v>0.75</v>
      </c>
      <c r="V32" s="107">
        <f t="shared" si="3"/>
        <v>0.33333333333333331</v>
      </c>
      <c r="W32" s="107" t="str">
        <f t="shared" si="4"/>
        <v/>
      </c>
      <c r="X32" s="107"/>
      <c r="Y32" s="107"/>
      <c r="Z32" s="108"/>
      <c r="AA32" s="108"/>
      <c r="AB32" s="47"/>
      <c r="AC32" s="47"/>
      <c r="AD32" s="105">
        <f t="shared" si="14"/>
        <v>42662</v>
      </c>
      <c r="AE32" s="106">
        <f t="shared" si="14"/>
        <v>42662</v>
      </c>
      <c r="AF32" s="107">
        <v>0.33333333333333331</v>
      </c>
      <c r="AG32" s="107">
        <v>0.5</v>
      </c>
      <c r="AH32" s="107">
        <v>0.58333333333333337</v>
      </c>
      <c r="AI32" s="107">
        <v>0.75</v>
      </c>
      <c r="AJ32" s="107">
        <f t="shared" si="5"/>
        <v>0.33333333333333331</v>
      </c>
      <c r="AK32" s="107" t="str">
        <f t="shared" si="1"/>
        <v/>
      </c>
      <c r="AL32" s="107"/>
      <c r="AM32" s="107"/>
      <c r="AN32" s="108"/>
      <c r="AO32" s="108"/>
      <c r="AP32" s="47"/>
    </row>
    <row r="33" spans="1:42" x14ac:dyDescent="0.25">
      <c r="B33" s="105">
        <f t="shared" si="6"/>
        <v>42663</v>
      </c>
      <c r="C33" s="106">
        <f t="shared" si="7"/>
        <v>42663</v>
      </c>
      <c r="D33" s="107">
        <v>0.33333333333333331</v>
      </c>
      <c r="E33" s="107">
        <v>0.5</v>
      </c>
      <c r="F33" s="107">
        <v>0.58333333333333337</v>
      </c>
      <c r="G33" s="107">
        <v>0.75</v>
      </c>
      <c r="H33" s="107">
        <f t="shared" si="12"/>
        <v>0.33333333333333331</v>
      </c>
      <c r="I33" s="107" t="str">
        <f t="shared" si="2"/>
        <v/>
      </c>
      <c r="J33" s="107"/>
      <c r="K33" s="107"/>
      <c r="L33" s="108"/>
      <c r="M33" s="108"/>
      <c r="N33" s="47"/>
      <c r="O33" s="47"/>
      <c r="P33" s="105">
        <f t="shared" si="13"/>
        <v>42663</v>
      </c>
      <c r="Q33" s="106">
        <f t="shared" si="13"/>
        <v>42663</v>
      </c>
      <c r="R33" s="107">
        <v>0.33333333333333331</v>
      </c>
      <c r="S33" s="107">
        <v>0.5</v>
      </c>
      <c r="T33" s="107">
        <v>0.58333333333333337</v>
      </c>
      <c r="U33" s="107">
        <v>0.75</v>
      </c>
      <c r="V33" s="107">
        <f t="shared" si="3"/>
        <v>0.33333333333333331</v>
      </c>
      <c r="W33" s="107" t="str">
        <f t="shared" si="4"/>
        <v/>
      </c>
      <c r="X33" s="107"/>
      <c r="Y33" s="107"/>
      <c r="Z33" s="108"/>
      <c r="AA33" s="108"/>
      <c r="AB33" s="47"/>
      <c r="AC33" s="47"/>
      <c r="AD33" s="105">
        <f t="shared" si="14"/>
        <v>42663</v>
      </c>
      <c r="AE33" s="106">
        <f t="shared" si="14"/>
        <v>42663</v>
      </c>
      <c r="AF33" s="107">
        <v>0.33333333333333331</v>
      </c>
      <c r="AG33" s="107">
        <v>0.5</v>
      </c>
      <c r="AH33" s="107">
        <v>0.58333333333333337</v>
      </c>
      <c r="AI33" s="107">
        <v>0.75</v>
      </c>
      <c r="AJ33" s="107">
        <f t="shared" si="5"/>
        <v>0.33333333333333331</v>
      </c>
      <c r="AK33" s="107" t="str">
        <f t="shared" si="1"/>
        <v/>
      </c>
      <c r="AL33" s="107"/>
      <c r="AM33" s="107"/>
      <c r="AN33" s="108"/>
      <c r="AO33" s="108"/>
      <c r="AP33" s="47"/>
    </row>
    <row r="34" spans="1:42" x14ac:dyDescent="0.25">
      <c r="B34" s="105">
        <f t="shared" si="6"/>
        <v>42664</v>
      </c>
      <c r="C34" s="106">
        <f t="shared" si="7"/>
        <v>42664</v>
      </c>
      <c r="D34" s="107">
        <v>0.33333333333333331</v>
      </c>
      <c r="E34" s="107">
        <v>0.5</v>
      </c>
      <c r="F34" s="107">
        <v>0.58333333333333337</v>
      </c>
      <c r="G34" s="107">
        <v>0.75</v>
      </c>
      <c r="H34" s="107">
        <f t="shared" si="12"/>
        <v>0.33333333333333331</v>
      </c>
      <c r="I34" s="107" t="str">
        <f t="shared" si="2"/>
        <v/>
      </c>
      <c r="J34" s="107"/>
      <c r="K34" s="107"/>
      <c r="L34" s="108"/>
      <c r="M34" s="108"/>
      <c r="N34" s="47"/>
      <c r="O34" s="47"/>
      <c r="P34" s="105">
        <f t="shared" si="13"/>
        <v>42664</v>
      </c>
      <c r="Q34" s="106">
        <f t="shared" si="13"/>
        <v>42664</v>
      </c>
      <c r="R34" s="107">
        <v>0.33333333333333331</v>
      </c>
      <c r="S34" s="107">
        <v>0.5</v>
      </c>
      <c r="T34" s="107">
        <v>0.58333333333333337</v>
      </c>
      <c r="U34" s="107">
        <v>0.75</v>
      </c>
      <c r="V34" s="107">
        <f t="shared" si="3"/>
        <v>0.33333333333333331</v>
      </c>
      <c r="W34" s="107" t="str">
        <f t="shared" si="4"/>
        <v/>
      </c>
      <c r="X34" s="107"/>
      <c r="Y34" s="107"/>
      <c r="Z34" s="108"/>
      <c r="AA34" s="108"/>
      <c r="AB34" s="47"/>
      <c r="AC34" s="47"/>
      <c r="AD34" s="105">
        <f t="shared" si="14"/>
        <v>42664</v>
      </c>
      <c r="AE34" s="106">
        <f t="shared" si="14"/>
        <v>42664</v>
      </c>
      <c r="AF34" s="107">
        <v>0.33333333333333331</v>
      </c>
      <c r="AG34" s="107">
        <v>0.5</v>
      </c>
      <c r="AH34" s="107">
        <v>0.58333333333333337</v>
      </c>
      <c r="AI34" s="107">
        <v>0.75</v>
      </c>
      <c r="AJ34" s="107">
        <f t="shared" si="5"/>
        <v>0.33333333333333331</v>
      </c>
      <c r="AK34" s="107" t="str">
        <f t="shared" si="1"/>
        <v/>
      </c>
      <c r="AL34" s="107"/>
      <c r="AM34" s="107"/>
      <c r="AN34" s="108"/>
      <c r="AO34" s="108"/>
      <c r="AP34" s="47"/>
    </row>
    <row r="35" spans="1:42" x14ac:dyDescent="0.25">
      <c r="B35" s="105">
        <f t="shared" si="6"/>
        <v>42665</v>
      </c>
      <c r="C35" s="106">
        <f t="shared" si="7"/>
        <v>42665</v>
      </c>
      <c r="D35" s="107">
        <v>0.33333333333333331</v>
      </c>
      <c r="E35" s="107">
        <v>0.5</v>
      </c>
      <c r="F35" s="107">
        <v>0.58333333333333337</v>
      </c>
      <c r="G35" s="107">
        <v>0.70833333333333337</v>
      </c>
      <c r="H35" s="107">
        <f t="shared" si="12"/>
        <v>0.29166666666666669</v>
      </c>
      <c r="I35" s="107" t="str">
        <f t="shared" si="2"/>
        <v/>
      </c>
      <c r="J35" s="107"/>
      <c r="K35" s="107"/>
      <c r="L35" s="108"/>
      <c r="M35" s="108"/>
      <c r="N35" s="47"/>
      <c r="O35" s="47"/>
      <c r="P35" s="105">
        <f t="shared" si="13"/>
        <v>42665</v>
      </c>
      <c r="Q35" s="106">
        <f t="shared" si="13"/>
        <v>42665</v>
      </c>
      <c r="R35" s="107">
        <v>0.33333333333333331</v>
      </c>
      <c r="S35" s="107">
        <v>0.5</v>
      </c>
      <c r="T35" s="107">
        <v>0.58333333333333337</v>
      </c>
      <c r="U35" s="107">
        <v>0.70833333333333337</v>
      </c>
      <c r="V35" s="107">
        <f t="shared" si="3"/>
        <v>0.29166666666666669</v>
      </c>
      <c r="W35" s="107" t="str">
        <f t="shared" si="4"/>
        <v/>
      </c>
      <c r="X35" s="169"/>
      <c r="Y35" s="107"/>
      <c r="Z35" s="108"/>
      <c r="AA35" s="108"/>
      <c r="AB35" s="47"/>
      <c r="AC35" s="47"/>
      <c r="AD35" s="105">
        <f t="shared" si="14"/>
        <v>42665</v>
      </c>
      <c r="AE35" s="106">
        <f t="shared" si="14"/>
        <v>42665</v>
      </c>
      <c r="AF35" s="107">
        <v>0.33333333333333331</v>
      </c>
      <c r="AG35" s="107">
        <v>0.5</v>
      </c>
      <c r="AH35" s="107">
        <v>0.58333333333333337</v>
      </c>
      <c r="AI35" s="107">
        <v>0.70833333333333337</v>
      </c>
      <c r="AJ35" s="107">
        <f t="shared" si="5"/>
        <v>0.29166666666666669</v>
      </c>
      <c r="AK35" s="107" t="str">
        <f t="shared" si="1"/>
        <v/>
      </c>
      <c r="AL35" s="107"/>
      <c r="AM35" s="107"/>
      <c r="AN35" s="108"/>
      <c r="AO35" s="108"/>
      <c r="AP35" s="47"/>
    </row>
    <row r="36" spans="1:42" x14ac:dyDescent="0.25">
      <c r="B36" s="105">
        <f t="shared" si="6"/>
        <v>42666</v>
      </c>
      <c r="C36" s="106">
        <f t="shared" si="7"/>
        <v>42666</v>
      </c>
      <c r="D36" s="107"/>
      <c r="E36" s="107"/>
      <c r="F36" s="107"/>
      <c r="G36" s="107"/>
      <c r="H36" s="107"/>
      <c r="I36" s="107" t="str">
        <f t="shared" si="2"/>
        <v/>
      </c>
      <c r="J36" s="107"/>
      <c r="K36" s="107"/>
      <c r="L36" s="108"/>
      <c r="M36" s="108"/>
      <c r="N36" s="48"/>
      <c r="O36" s="47"/>
      <c r="P36" s="105">
        <f t="shared" si="13"/>
        <v>42666</v>
      </c>
      <c r="Q36" s="106">
        <f t="shared" si="13"/>
        <v>42666</v>
      </c>
      <c r="R36" s="107"/>
      <c r="S36" s="107"/>
      <c r="T36" s="107"/>
      <c r="U36" s="107"/>
      <c r="V36" s="107"/>
      <c r="W36" s="107" t="str">
        <f t="shared" si="4"/>
        <v/>
      </c>
      <c r="X36" s="143"/>
      <c r="Y36" s="107"/>
      <c r="Z36" s="108"/>
      <c r="AA36" s="108"/>
      <c r="AB36" s="47"/>
      <c r="AC36" s="47"/>
      <c r="AD36" s="105">
        <f t="shared" si="14"/>
        <v>42666</v>
      </c>
      <c r="AE36" s="106">
        <f t="shared" si="14"/>
        <v>42666</v>
      </c>
      <c r="AF36" s="107"/>
      <c r="AG36" s="107"/>
      <c r="AH36" s="107"/>
      <c r="AI36" s="107"/>
      <c r="AJ36" s="107">
        <f t="shared" si="5"/>
        <v>0</v>
      </c>
      <c r="AK36" s="107" t="str">
        <f t="shared" si="1"/>
        <v/>
      </c>
      <c r="AL36" s="107"/>
      <c r="AM36" s="107"/>
      <c r="AN36" s="108"/>
      <c r="AO36" s="108"/>
      <c r="AP36" s="47"/>
    </row>
    <row r="37" spans="1:42" x14ac:dyDescent="0.25">
      <c r="B37" s="105">
        <f t="shared" si="6"/>
        <v>42667</v>
      </c>
      <c r="C37" s="106">
        <f t="shared" si="7"/>
        <v>42667</v>
      </c>
      <c r="D37" s="107"/>
      <c r="E37" s="107"/>
      <c r="F37" s="107"/>
      <c r="G37" s="107"/>
      <c r="H37" s="107"/>
      <c r="I37" s="107" t="str">
        <f t="shared" si="2"/>
        <v/>
      </c>
      <c r="J37" s="107"/>
      <c r="K37" s="107"/>
      <c r="L37" s="108"/>
      <c r="M37" s="108"/>
      <c r="N37" s="48"/>
      <c r="O37" s="47"/>
      <c r="P37" s="105">
        <f t="shared" si="13"/>
        <v>42667</v>
      </c>
      <c r="Q37" s="106">
        <f t="shared" si="13"/>
        <v>42667</v>
      </c>
      <c r="R37" s="107"/>
      <c r="S37" s="107"/>
      <c r="T37" s="107"/>
      <c r="U37" s="107"/>
      <c r="V37" s="107"/>
      <c r="W37" s="107" t="str">
        <f t="shared" si="4"/>
        <v/>
      </c>
      <c r="X37" s="143"/>
      <c r="Y37" s="107"/>
      <c r="Z37" s="108"/>
      <c r="AA37" s="108"/>
      <c r="AB37" s="47"/>
      <c r="AC37" s="47"/>
      <c r="AD37" s="105">
        <f t="shared" si="14"/>
        <v>42667</v>
      </c>
      <c r="AE37" s="106">
        <f t="shared" si="14"/>
        <v>42667</v>
      </c>
      <c r="AF37" s="107"/>
      <c r="AG37" s="107"/>
      <c r="AH37" s="107"/>
      <c r="AI37" s="107"/>
      <c r="AJ37" s="107">
        <f t="shared" si="5"/>
        <v>0</v>
      </c>
      <c r="AK37" s="107" t="str">
        <f t="shared" si="1"/>
        <v/>
      </c>
      <c r="AL37" s="107"/>
      <c r="AM37" s="107"/>
      <c r="AN37" s="108"/>
      <c r="AO37" s="108"/>
      <c r="AP37" s="47"/>
    </row>
    <row r="38" spans="1:42" x14ac:dyDescent="0.25">
      <c r="B38" s="105">
        <f t="shared" si="6"/>
        <v>42668</v>
      </c>
      <c r="C38" s="106">
        <f t="shared" si="7"/>
        <v>42668</v>
      </c>
      <c r="D38" s="107">
        <v>0.33333333333333331</v>
      </c>
      <c r="E38" s="107">
        <v>0.5</v>
      </c>
      <c r="F38" s="107">
        <v>0.58333333333333337</v>
      </c>
      <c r="G38" s="107">
        <v>0.75</v>
      </c>
      <c r="H38" s="107">
        <f t="shared" si="11"/>
        <v>0.33333333333333331</v>
      </c>
      <c r="I38" s="107" t="str">
        <f t="shared" si="2"/>
        <v/>
      </c>
      <c r="J38" s="107"/>
      <c r="K38" s="107"/>
      <c r="L38" s="108"/>
      <c r="M38" s="108"/>
      <c r="N38" s="47"/>
      <c r="O38" s="47"/>
      <c r="P38" s="105">
        <f t="shared" si="13"/>
        <v>42668</v>
      </c>
      <c r="Q38" s="106">
        <f t="shared" si="13"/>
        <v>42668</v>
      </c>
      <c r="R38" s="107">
        <v>0.33333333333333331</v>
      </c>
      <c r="S38" s="107">
        <v>0.5</v>
      </c>
      <c r="T38" s="107">
        <v>0.58333333333333337</v>
      </c>
      <c r="U38" s="107">
        <v>0.75</v>
      </c>
      <c r="V38" s="107">
        <f t="shared" si="3"/>
        <v>0.33333333333333331</v>
      </c>
      <c r="W38" s="107" t="str">
        <f t="shared" si="4"/>
        <v/>
      </c>
      <c r="X38" s="107"/>
      <c r="Y38" s="107"/>
      <c r="Z38" s="108"/>
      <c r="AA38" s="108"/>
      <c r="AB38" s="47"/>
      <c r="AC38" s="47"/>
      <c r="AD38" s="105">
        <f t="shared" si="14"/>
        <v>42668</v>
      </c>
      <c r="AE38" s="106">
        <f t="shared" si="14"/>
        <v>42668</v>
      </c>
      <c r="AF38" s="107">
        <v>0.33333333333333331</v>
      </c>
      <c r="AG38" s="107">
        <v>0.5</v>
      </c>
      <c r="AH38" s="107">
        <v>0.58333333333333337</v>
      </c>
      <c r="AI38" s="107">
        <v>0.75</v>
      </c>
      <c r="AJ38" s="107">
        <f t="shared" si="5"/>
        <v>0.33333333333333331</v>
      </c>
      <c r="AK38" s="107" t="str">
        <f t="shared" si="1"/>
        <v/>
      </c>
      <c r="AL38" s="107"/>
      <c r="AM38" s="107"/>
      <c r="AN38" s="108"/>
      <c r="AO38" s="108"/>
      <c r="AP38" s="47"/>
    </row>
    <row r="39" spans="1:42" x14ac:dyDescent="0.25">
      <c r="B39" s="105">
        <f t="shared" si="6"/>
        <v>42669</v>
      </c>
      <c r="C39" s="106">
        <f t="shared" si="7"/>
        <v>42669</v>
      </c>
      <c r="D39" s="107">
        <v>0.33333333333333331</v>
      </c>
      <c r="E39" s="107">
        <v>0.5</v>
      </c>
      <c r="F39" s="107">
        <v>0.58333333333333337</v>
      </c>
      <c r="G39" s="107">
        <v>0.75</v>
      </c>
      <c r="H39" s="107">
        <f t="shared" si="11"/>
        <v>0.33333333333333331</v>
      </c>
      <c r="I39" s="107" t="str">
        <f t="shared" si="2"/>
        <v/>
      </c>
      <c r="J39" s="107"/>
      <c r="K39" s="107"/>
      <c r="L39" s="108"/>
      <c r="M39" s="108"/>
      <c r="N39" s="47"/>
      <c r="O39" s="47"/>
      <c r="P39" s="105">
        <f t="shared" si="13"/>
        <v>42669</v>
      </c>
      <c r="Q39" s="106">
        <f t="shared" si="13"/>
        <v>42669</v>
      </c>
      <c r="R39" s="107">
        <v>0.33333333333333331</v>
      </c>
      <c r="S39" s="107">
        <v>0.5</v>
      </c>
      <c r="T39" s="107">
        <v>0.58333333333333337</v>
      </c>
      <c r="U39" s="107">
        <v>0.75</v>
      </c>
      <c r="V39" s="107">
        <f t="shared" si="3"/>
        <v>0.33333333333333331</v>
      </c>
      <c r="W39" s="107" t="str">
        <f t="shared" si="4"/>
        <v/>
      </c>
      <c r="X39" s="107"/>
      <c r="Y39" s="107"/>
      <c r="Z39" s="108"/>
      <c r="AA39" s="108"/>
      <c r="AB39" s="47"/>
      <c r="AC39" s="47"/>
      <c r="AD39" s="105">
        <f t="shared" si="14"/>
        <v>42669</v>
      </c>
      <c r="AE39" s="106">
        <f t="shared" si="14"/>
        <v>42669</v>
      </c>
      <c r="AF39" s="107">
        <v>0.33333333333333331</v>
      </c>
      <c r="AG39" s="107">
        <v>0.5</v>
      </c>
      <c r="AH39" s="107">
        <v>0.58333333333333337</v>
      </c>
      <c r="AI39" s="107">
        <v>0.75</v>
      </c>
      <c r="AJ39" s="107">
        <f t="shared" si="5"/>
        <v>0.33333333333333331</v>
      </c>
      <c r="AK39" s="107" t="str">
        <f t="shared" si="1"/>
        <v/>
      </c>
      <c r="AL39" s="107"/>
      <c r="AM39" s="107"/>
      <c r="AN39" s="108"/>
      <c r="AO39" s="108"/>
      <c r="AP39" s="47"/>
    </row>
    <row r="40" spans="1:42" x14ac:dyDescent="0.25">
      <c r="B40" s="105">
        <f t="shared" si="6"/>
        <v>42670</v>
      </c>
      <c r="C40" s="106">
        <f t="shared" si="7"/>
        <v>42670</v>
      </c>
      <c r="D40" s="107">
        <v>0.33333333333333331</v>
      </c>
      <c r="E40" s="107">
        <v>0.5</v>
      </c>
      <c r="F40" s="107">
        <v>0.58333333333333337</v>
      </c>
      <c r="G40" s="107">
        <v>0.75</v>
      </c>
      <c r="H40" s="107">
        <f t="shared" si="11"/>
        <v>0.33333333333333331</v>
      </c>
      <c r="I40" s="107" t="str">
        <f t="shared" si="2"/>
        <v/>
      </c>
      <c r="J40" s="169"/>
      <c r="K40" s="107"/>
      <c r="L40" s="108"/>
      <c r="M40" s="108"/>
      <c r="N40" s="47"/>
      <c r="O40" s="47"/>
      <c r="P40" s="105">
        <f t="shared" si="13"/>
        <v>42670</v>
      </c>
      <c r="Q40" s="106">
        <f t="shared" si="13"/>
        <v>42670</v>
      </c>
      <c r="R40" s="107">
        <v>0.33333333333333331</v>
      </c>
      <c r="S40" s="107">
        <v>0.5</v>
      </c>
      <c r="T40" s="107">
        <v>0.58333333333333337</v>
      </c>
      <c r="U40" s="107">
        <v>0.75</v>
      </c>
      <c r="V40" s="107">
        <f t="shared" si="3"/>
        <v>0.33333333333333331</v>
      </c>
      <c r="W40" s="107" t="str">
        <f t="shared" si="4"/>
        <v/>
      </c>
      <c r="X40" s="107"/>
      <c r="Y40" s="107"/>
      <c r="Z40" s="108"/>
      <c r="AA40" s="108"/>
      <c r="AB40" s="47"/>
      <c r="AC40" s="47"/>
      <c r="AD40" s="105">
        <f t="shared" si="14"/>
        <v>42670</v>
      </c>
      <c r="AE40" s="106">
        <f t="shared" si="14"/>
        <v>42670</v>
      </c>
      <c r="AF40" s="107">
        <v>0.33333333333333331</v>
      </c>
      <c r="AG40" s="107">
        <v>0.5</v>
      </c>
      <c r="AH40" s="107">
        <v>0.58333333333333337</v>
      </c>
      <c r="AI40" s="107">
        <v>0.75</v>
      </c>
      <c r="AJ40" s="107">
        <f t="shared" si="5"/>
        <v>0.33333333333333331</v>
      </c>
      <c r="AK40" s="107" t="str">
        <f t="shared" si="1"/>
        <v/>
      </c>
      <c r="AL40" s="107"/>
      <c r="AM40" s="107"/>
      <c r="AN40" s="108"/>
      <c r="AO40" s="108"/>
      <c r="AP40" s="47"/>
    </row>
    <row r="41" spans="1:42" x14ac:dyDescent="0.25">
      <c r="B41" s="105">
        <f t="shared" si="6"/>
        <v>42671</v>
      </c>
      <c r="C41" s="106">
        <f t="shared" si="7"/>
        <v>42671</v>
      </c>
      <c r="D41" s="107">
        <v>0.33333333333333331</v>
      </c>
      <c r="E41" s="107">
        <v>0.5</v>
      </c>
      <c r="F41" s="107">
        <v>0.58333333333333337</v>
      </c>
      <c r="G41" s="107">
        <v>0.75</v>
      </c>
      <c r="H41" s="107">
        <f t="shared" si="11"/>
        <v>0.33333333333333331</v>
      </c>
      <c r="I41" s="107" t="str">
        <f t="shared" si="2"/>
        <v/>
      </c>
      <c r="J41" s="169"/>
      <c r="K41" s="107"/>
      <c r="L41" s="108"/>
      <c r="M41" s="108"/>
      <c r="N41" s="47"/>
      <c r="O41" s="47"/>
      <c r="P41" s="105">
        <f t="shared" si="13"/>
        <v>42671</v>
      </c>
      <c r="Q41" s="106">
        <f t="shared" si="13"/>
        <v>42671</v>
      </c>
      <c r="R41" s="107">
        <v>0.33333333333333331</v>
      </c>
      <c r="S41" s="107">
        <v>0.5</v>
      </c>
      <c r="T41" s="107">
        <v>0.58333333333333337</v>
      </c>
      <c r="U41" s="107">
        <v>0.75</v>
      </c>
      <c r="V41" s="107">
        <f t="shared" si="3"/>
        <v>0.33333333333333331</v>
      </c>
      <c r="W41" s="107" t="str">
        <f t="shared" si="4"/>
        <v/>
      </c>
      <c r="X41" s="107"/>
      <c r="Y41" s="107"/>
      <c r="Z41" s="108"/>
      <c r="AA41" s="108"/>
      <c r="AB41" s="47"/>
      <c r="AC41" s="47"/>
      <c r="AD41" s="105">
        <f t="shared" si="14"/>
        <v>42671</v>
      </c>
      <c r="AE41" s="106">
        <f t="shared" si="14"/>
        <v>42671</v>
      </c>
      <c r="AF41" s="107">
        <v>0.33333333333333331</v>
      </c>
      <c r="AG41" s="107">
        <v>0.5</v>
      </c>
      <c r="AH41" s="107">
        <v>0.58333333333333337</v>
      </c>
      <c r="AI41" s="107">
        <v>0.75</v>
      </c>
      <c r="AJ41" s="107">
        <f t="shared" si="5"/>
        <v>0.33333333333333331</v>
      </c>
      <c r="AK41" s="107" t="str">
        <f t="shared" si="1"/>
        <v/>
      </c>
      <c r="AL41" s="107"/>
      <c r="AM41" s="107"/>
      <c r="AN41" s="108"/>
      <c r="AO41" s="108"/>
      <c r="AP41" s="47"/>
    </row>
    <row r="42" spans="1:42" x14ac:dyDescent="0.25">
      <c r="B42" s="105">
        <f t="shared" si="6"/>
        <v>42672</v>
      </c>
      <c r="C42" s="106">
        <f t="shared" si="7"/>
        <v>42672</v>
      </c>
      <c r="D42" s="107">
        <v>0.33333333333333331</v>
      </c>
      <c r="E42" s="107">
        <v>0.5</v>
      </c>
      <c r="F42" s="107">
        <v>0.58333333333333337</v>
      </c>
      <c r="G42" s="107">
        <v>0.70833333333333337</v>
      </c>
      <c r="H42" s="107">
        <f t="shared" si="11"/>
        <v>0.29166666666666669</v>
      </c>
      <c r="I42" s="107" t="str">
        <f t="shared" si="2"/>
        <v/>
      </c>
      <c r="J42" s="167"/>
      <c r="K42" s="107"/>
      <c r="L42" s="108"/>
      <c r="M42" s="108"/>
      <c r="N42" s="47"/>
      <c r="O42" s="47"/>
      <c r="P42" s="105">
        <f t="shared" si="13"/>
        <v>42672</v>
      </c>
      <c r="Q42" s="106">
        <f t="shared" si="13"/>
        <v>42672</v>
      </c>
      <c r="R42" s="107">
        <v>0.33333333333333331</v>
      </c>
      <c r="S42" s="107">
        <v>0.5</v>
      </c>
      <c r="T42" s="107">
        <v>0.58333333333333337</v>
      </c>
      <c r="U42" s="107">
        <v>0.70833333333333337</v>
      </c>
      <c r="V42" s="107">
        <f t="shared" si="3"/>
        <v>0.29166666666666669</v>
      </c>
      <c r="W42" s="107" t="str">
        <f t="shared" si="4"/>
        <v/>
      </c>
      <c r="X42" s="107"/>
      <c r="Y42" s="107"/>
      <c r="Z42" s="108"/>
      <c r="AA42" s="108"/>
      <c r="AB42" s="47"/>
      <c r="AC42" s="47"/>
      <c r="AD42" s="105">
        <f t="shared" si="14"/>
        <v>42672</v>
      </c>
      <c r="AE42" s="106">
        <f t="shared" si="14"/>
        <v>42672</v>
      </c>
      <c r="AF42" s="107">
        <v>0.33333333333333331</v>
      </c>
      <c r="AG42" s="107">
        <v>0.5</v>
      </c>
      <c r="AH42" s="107">
        <v>0.58333333333333337</v>
      </c>
      <c r="AI42" s="107">
        <v>0.70833333333333337</v>
      </c>
      <c r="AJ42" s="107">
        <f t="shared" si="5"/>
        <v>0.29166666666666669</v>
      </c>
      <c r="AK42" s="107"/>
      <c r="AL42" s="107"/>
      <c r="AM42" s="107"/>
      <c r="AN42" s="168"/>
      <c r="AO42" s="108"/>
      <c r="AP42" s="47"/>
    </row>
    <row r="43" spans="1:42" x14ac:dyDescent="0.25">
      <c r="B43" s="105">
        <f t="shared" si="6"/>
        <v>42673</v>
      </c>
      <c r="C43" s="106">
        <f t="shared" si="7"/>
        <v>42673</v>
      </c>
      <c r="D43" s="107"/>
      <c r="E43" s="107"/>
      <c r="F43" s="107"/>
      <c r="G43" s="107"/>
      <c r="H43" s="107"/>
      <c r="I43" s="107" t="str">
        <f t="shared" si="2"/>
        <v/>
      </c>
      <c r="J43" s="107"/>
      <c r="K43" s="107"/>
      <c r="L43" s="108"/>
      <c r="M43" s="108"/>
      <c r="N43" s="47"/>
      <c r="O43" s="47"/>
      <c r="P43" s="105">
        <f t="shared" si="13"/>
        <v>42673</v>
      </c>
      <c r="Q43" s="106">
        <f t="shared" si="13"/>
        <v>42673</v>
      </c>
      <c r="R43" s="107"/>
      <c r="S43" s="107"/>
      <c r="T43" s="107"/>
      <c r="U43" s="107"/>
      <c r="V43" s="107"/>
      <c r="W43" s="107" t="str">
        <f t="shared" si="4"/>
        <v/>
      </c>
      <c r="X43" s="107"/>
      <c r="Y43" s="107"/>
      <c r="Z43" s="108"/>
      <c r="AA43" s="108"/>
      <c r="AB43" s="47"/>
      <c r="AC43" s="47"/>
      <c r="AD43" s="105">
        <f t="shared" si="14"/>
        <v>42673</v>
      </c>
      <c r="AE43" s="106">
        <f t="shared" si="14"/>
        <v>42673</v>
      </c>
      <c r="AF43" s="107"/>
      <c r="AG43" s="107"/>
      <c r="AH43" s="107"/>
      <c r="AI43" s="107"/>
      <c r="AJ43" s="107">
        <f t="shared" si="5"/>
        <v>0</v>
      </c>
      <c r="AK43" s="107" t="str">
        <f t="shared" si="1"/>
        <v/>
      </c>
      <c r="AL43" s="107"/>
      <c r="AM43" s="107"/>
      <c r="AN43" s="108"/>
      <c r="AO43" s="108"/>
      <c r="AP43" s="47"/>
    </row>
    <row r="44" spans="1:42" x14ac:dyDescent="0.25">
      <c r="A44" s="47"/>
      <c r="B44" s="48"/>
      <c r="C44" s="111"/>
      <c r="D44" s="48"/>
      <c r="E44" s="48"/>
      <c r="F44" s="48"/>
      <c r="G44" s="48"/>
      <c r="H44" s="112">
        <f>SUM(H13:H43)</f>
        <v>7.2499999999999982</v>
      </c>
      <c r="I44" s="112">
        <f>SUM(I13:I43)</f>
        <v>8.3333333333333259E-2</v>
      </c>
      <c r="J44" s="112">
        <f>SUM(J11:J43)</f>
        <v>0</v>
      </c>
      <c r="K44" s="48"/>
      <c r="L44" s="48"/>
      <c r="M44" s="48"/>
      <c r="N44" s="47"/>
      <c r="O44" s="47"/>
      <c r="P44" s="48"/>
      <c r="Q44" s="113"/>
      <c r="R44" s="48"/>
      <c r="S44" s="48"/>
      <c r="T44" s="48"/>
      <c r="U44" s="48"/>
      <c r="V44" s="112">
        <f>SUM(V13:V43)</f>
        <v>7.2499999999999982</v>
      </c>
      <c r="W44" s="112">
        <f>SUM(W13:W43)</f>
        <v>8.3333333333333259E-2</v>
      </c>
      <c r="X44" s="112">
        <f>SUM(X13:X43)</f>
        <v>0</v>
      </c>
      <c r="Y44" s="48"/>
      <c r="Z44" s="48"/>
      <c r="AA44" s="48"/>
      <c r="AB44" s="47"/>
      <c r="AC44" s="47"/>
      <c r="AD44" s="48"/>
      <c r="AE44" s="113"/>
      <c r="AF44" s="48"/>
      <c r="AG44" s="48"/>
      <c r="AH44" s="48"/>
      <c r="AI44" s="48"/>
      <c r="AJ44" s="112">
        <f>SUM(AJ13:AJ43)</f>
        <v>7.1666666666666652</v>
      </c>
      <c r="AK44" s="112">
        <f>SUM(AK13:AK43)</f>
        <v>0</v>
      </c>
      <c r="AL44" s="112">
        <f>SUM(AL13:AL43)</f>
        <v>0</v>
      </c>
      <c r="AM44" s="48"/>
      <c r="AN44" s="164">
        <f>SUM(AN13:AN43)</f>
        <v>0</v>
      </c>
      <c r="AO44" s="48"/>
      <c r="AP44" s="47"/>
    </row>
    <row r="45" spans="1:42" ht="27.75" customHeight="1" x14ac:dyDescent="0.25">
      <c r="B45" s="218" t="s">
        <v>31</v>
      </c>
      <c r="C45" s="219"/>
      <c r="D45" s="218" t="s">
        <v>66</v>
      </c>
      <c r="E45" s="219"/>
      <c r="F45" s="218" t="s">
        <v>48</v>
      </c>
      <c r="G45" s="219"/>
      <c r="H45" s="218" t="s">
        <v>7</v>
      </c>
      <c r="I45" s="220"/>
      <c r="J45" s="219"/>
      <c r="K45" s="218" t="s">
        <v>47</v>
      </c>
      <c r="L45" s="219"/>
      <c r="M45" s="47"/>
      <c r="N45" s="47"/>
      <c r="O45" s="47"/>
      <c r="P45" s="218" t="s">
        <v>31</v>
      </c>
      <c r="Q45" s="219"/>
      <c r="R45" s="218" t="s">
        <v>6</v>
      </c>
      <c r="S45" s="219"/>
      <c r="T45" s="218" t="s">
        <v>48</v>
      </c>
      <c r="U45" s="219"/>
      <c r="V45" s="218" t="s">
        <v>7</v>
      </c>
      <c r="W45" s="220"/>
      <c r="X45" s="219"/>
      <c r="Y45" s="218" t="s">
        <v>47</v>
      </c>
      <c r="Z45" s="219"/>
      <c r="AA45" s="47"/>
      <c r="AB45" s="47"/>
      <c r="AC45" s="47"/>
      <c r="AD45" s="218" t="s">
        <v>31</v>
      </c>
      <c r="AE45" s="219"/>
      <c r="AF45" s="218" t="s">
        <v>6</v>
      </c>
      <c r="AG45" s="219"/>
      <c r="AH45" s="218" t="s">
        <v>48</v>
      </c>
      <c r="AI45" s="219"/>
      <c r="AJ45" s="218" t="s">
        <v>7</v>
      </c>
      <c r="AK45" s="220"/>
      <c r="AL45" s="219"/>
      <c r="AM45" s="218" t="s">
        <v>47</v>
      </c>
      <c r="AN45" s="219"/>
      <c r="AO45" s="47"/>
      <c r="AP45" s="47"/>
    </row>
    <row r="46" spans="1:42" x14ac:dyDescent="0.25">
      <c r="B46" s="85">
        <f>SUM(H44-J44)</f>
        <v>7.2499999999999982</v>
      </c>
      <c r="C46" s="83">
        <v>7.041666666666667</v>
      </c>
      <c r="D46" s="239">
        <f>SUM(I44)</f>
        <v>8.3333333333333259E-2</v>
      </c>
      <c r="E46" s="240"/>
      <c r="F46" s="256">
        <f>SUM(J44)</f>
        <v>0</v>
      </c>
      <c r="G46" s="257"/>
      <c r="H46" s="256">
        <f>SUM(F46)</f>
        <v>0</v>
      </c>
      <c r="I46" s="258"/>
      <c r="J46" s="257"/>
      <c r="K46" s="259">
        <f>-F46+D46</f>
        <v>8.3333333333333259E-2</v>
      </c>
      <c r="L46" s="260"/>
      <c r="M46" s="47"/>
      <c r="N46" s="47"/>
      <c r="O46" s="47"/>
      <c r="P46" s="84">
        <f>SUM(V44+W44-X44)</f>
        <v>7.3333333333333313</v>
      </c>
      <c r="Q46" s="82">
        <v>7.041666666666667</v>
      </c>
      <c r="R46" s="239">
        <f>SUM(W44)</f>
        <v>8.3333333333333259E-2</v>
      </c>
      <c r="S46" s="240"/>
      <c r="T46" s="256">
        <f>SUM(X44)</f>
        <v>0</v>
      </c>
      <c r="U46" s="257"/>
      <c r="V46" s="256">
        <f>SUM(T46)</f>
        <v>0</v>
      </c>
      <c r="W46" s="258"/>
      <c r="X46" s="257"/>
      <c r="Y46" s="259">
        <f>-T46+R46</f>
        <v>8.3333333333333259E-2</v>
      </c>
      <c r="Z46" s="260"/>
      <c r="AA46" s="47"/>
      <c r="AB46" s="47"/>
      <c r="AC46" s="47"/>
      <c r="AD46" s="84">
        <f>SUM(AJ13:AJ43)</f>
        <v>7.1666666666666652</v>
      </c>
      <c r="AE46" s="82">
        <v>7.041666666666667</v>
      </c>
      <c r="AF46" s="239">
        <f>SUM(AK44)</f>
        <v>0</v>
      </c>
      <c r="AG46" s="240"/>
      <c r="AH46" s="256">
        <f>SUM(AL44)</f>
        <v>0</v>
      </c>
      <c r="AI46" s="257"/>
      <c r="AJ46" s="256">
        <f>SUM(AH46)</f>
        <v>0</v>
      </c>
      <c r="AK46" s="258"/>
      <c r="AL46" s="257"/>
      <c r="AM46" s="259">
        <f>-AH46+AF46</f>
        <v>0</v>
      </c>
      <c r="AN46" s="260"/>
      <c r="AO46" s="47"/>
      <c r="AP46" s="47"/>
    </row>
    <row r="47" spans="1:42" x14ac:dyDescent="0.25">
      <c r="B47" s="47" t="s">
        <v>50</v>
      </c>
      <c r="C47" s="47"/>
      <c r="D47" s="47"/>
      <c r="E47" s="47"/>
      <c r="F47" s="47"/>
      <c r="G47" s="47"/>
      <c r="H47" s="47"/>
      <c r="I47" s="47"/>
      <c r="J47" s="47"/>
      <c r="K47" s="47" t="s">
        <v>51</v>
      </c>
      <c r="L47" s="47"/>
      <c r="M47" s="47"/>
      <c r="N47" s="47"/>
      <c r="O47" s="47"/>
      <c r="P47" s="47" t="s">
        <v>50</v>
      </c>
      <c r="Q47" s="47"/>
      <c r="R47" s="47"/>
      <c r="S47" s="47"/>
      <c r="T47" s="47"/>
      <c r="U47" s="47"/>
      <c r="V47" s="47"/>
      <c r="W47" s="47"/>
      <c r="X47" s="47"/>
      <c r="Y47" s="47" t="s">
        <v>51</v>
      </c>
      <c r="Z47" s="47"/>
      <c r="AA47" s="47"/>
      <c r="AB47" s="47"/>
      <c r="AC47" s="47"/>
      <c r="AD47" s="47" t="s">
        <v>50</v>
      </c>
      <c r="AE47" s="47"/>
      <c r="AF47" s="47"/>
      <c r="AG47" s="47"/>
      <c r="AH47" s="47"/>
      <c r="AI47" s="47"/>
      <c r="AJ47" s="47"/>
      <c r="AK47" s="47"/>
      <c r="AL47" s="47"/>
      <c r="AM47" s="47" t="s">
        <v>51</v>
      </c>
      <c r="AN47" s="47"/>
      <c r="AO47" s="47"/>
      <c r="AP47" s="47"/>
    </row>
    <row r="48" spans="1:42" x14ac:dyDescent="0.25">
      <c r="B48" s="47"/>
      <c r="C48" s="47"/>
      <c r="D48" s="47"/>
      <c r="E48" s="47"/>
      <c r="F48" s="47"/>
      <c r="G48" s="47"/>
      <c r="H48" s="47"/>
      <c r="I48" s="47"/>
      <c r="J48" s="47"/>
      <c r="K48" s="47"/>
      <c r="L48" s="47"/>
      <c r="M48" s="47"/>
      <c r="N48" s="47"/>
      <c r="O48" s="47"/>
      <c r="P48" s="47"/>
      <c r="Q48" s="47"/>
      <c r="R48" s="47"/>
      <c r="S48" s="47"/>
      <c r="T48" s="47"/>
      <c r="U48" s="47"/>
      <c r="V48" s="47"/>
      <c r="W48" s="47"/>
      <c r="X48" s="47"/>
      <c r="Y48" s="47"/>
      <c r="Z48" s="47"/>
      <c r="AA48" s="47"/>
      <c r="AB48" s="47"/>
      <c r="AC48" s="47"/>
      <c r="AD48" s="47"/>
      <c r="AE48" s="47"/>
      <c r="AF48" s="47"/>
      <c r="AG48" s="47"/>
      <c r="AH48" s="47"/>
      <c r="AI48" s="47"/>
      <c r="AJ48" s="48"/>
      <c r="AK48" s="48"/>
      <c r="AL48" s="48"/>
      <c r="AM48" s="47"/>
      <c r="AN48" s="47"/>
      <c r="AO48" s="47"/>
      <c r="AP48" s="47"/>
    </row>
    <row r="49" spans="1:42" x14ac:dyDescent="0.25">
      <c r="B49" s="47"/>
      <c r="C49" s="47"/>
      <c r="D49" s="47"/>
      <c r="E49" s="47"/>
      <c r="F49" s="47"/>
      <c r="G49" s="47"/>
      <c r="H49" s="47"/>
      <c r="I49" s="47"/>
      <c r="J49" s="47"/>
      <c r="K49" s="47"/>
      <c r="L49" s="47"/>
      <c r="M49" s="47"/>
      <c r="N49" s="47"/>
      <c r="O49" s="47"/>
      <c r="P49" s="47"/>
      <c r="Q49" s="47"/>
      <c r="R49" s="47"/>
      <c r="S49" s="47"/>
      <c r="T49" s="47"/>
      <c r="U49" s="47"/>
      <c r="V49" s="48"/>
      <c r="W49" s="47"/>
      <c r="X49" s="47"/>
      <c r="Y49" s="47"/>
      <c r="Z49" s="47"/>
      <c r="AA49" s="47"/>
      <c r="AB49" s="47"/>
      <c r="AC49" s="47"/>
      <c r="AD49" s="47"/>
      <c r="AE49" s="47"/>
      <c r="AF49" s="47"/>
      <c r="AG49" s="47"/>
      <c r="AH49" s="47"/>
      <c r="AI49" s="47"/>
      <c r="AJ49" s="47"/>
      <c r="AK49" s="47"/>
      <c r="AL49" s="47"/>
      <c r="AM49" s="47"/>
      <c r="AN49" s="47"/>
      <c r="AO49" s="47"/>
      <c r="AP49" s="47"/>
    </row>
    <row r="50" spans="1:42" x14ac:dyDescent="0.25">
      <c r="B50" s="47"/>
      <c r="C50" s="47"/>
      <c r="D50" s="47"/>
      <c r="E50" s="47"/>
      <c r="F50" s="47"/>
      <c r="G50" s="47"/>
      <c r="H50" s="47"/>
      <c r="I50" s="47"/>
      <c r="J50" s="47"/>
      <c r="K50" s="47"/>
      <c r="L50" s="47"/>
      <c r="M50" s="47"/>
      <c r="N50" s="47"/>
      <c r="O50" s="47"/>
      <c r="P50" s="47"/>
      <c r="Q50" s="47"/>
      <c r="R50" s="47"/>
      <c r="S50" s="47"/>
      <c r="T50" s="47"/>
      <c r="U50" s="47"/>
      <c r="V50" s="47"/>
      <c r="W50" s="47"/>
      <c r="X50" s="47"/>
      <c r="Y50" s="47"/>
      <c r="Z50" s="47"/>
      <c r="AA50" s="47"/>
      <c r="AB50" s="47"/>
      <c r="AC50" s="47"/>
      <c r="AD50" s="47"/>
      <c r="AE50" s="47"/>
      <c r="AF50" s="47"/>
      <c r="AG50" s="47"/>
      <c r="AH50" s="47"/>
      <c r="AI50" s="47"/>
      <c r="AJ50" s="47"/>
      <c r="AK50" s="47"/>
      <c r="AL50" s="47"/>
      <c r="AM50" s="47"/>
      <c r="AN50" s="47"/>
      <c r="AO50" s="47"/>
      <c r="AP50" s="47"/>
    </row>
    <row r="51" spans="1:42" x14ac:dyDescent="0.25">
      <c r="B51" s="47"/>
      <c r="C51" s="47"/>
      <c r="D51" s="47"/>
      <c r="E51" s="47"/>
      <c r="F51" s="47"/>
      <c r="G51" s="47"/>
      <c r="H51" s="47"/>
      <c r="I51" s="47"/>
      <c r="J51" s="47"/>
      <c r="K51" s="47"/>
      <c r="L51" s="47"/>
      <c r="M51" s="47"/>
      <c r="N51" s="47"/>
      <c r="O51" s="47"/>
      <c r="P51" s="47"/>
      <c r="Q51" s="47"/>
      <c r="R51" s="47"/>
      <c r="S51" s="47"/>
      <c r="T51" s="47"/>
      <c r="U51" s="47"/>
      <c r="V51" s="47"/>
      <c r="W51" s="47"/>
      <c r="X51" s="47"/>
      <c r="Y51" s="47"/>
      <c r="Z51" s="47"/>
      <c r="AA51" s="47"/>
      <c r="AB51" s="47"/>
      <c r="AC51" s="47"/>
      <c r="AD51" s="47"/>
      <c r="AE51" s="47"/>
      <c r="AF51" s="47"/>
      <c r="AG51" s="47"/>
      <c r="AH51" s="47"/>
      <c r="AI51" s="47"/>
      <c r="AJ51" s="47"/>
      <c r="AK51" s="47"/>
      <c r="AL51" s="47"/>
      <c r="AM51" s="47"/>
      <c r="AN51" s="47"/>
      <c r="AO51" s="47"/>
      <c r="AP51" s="47"/>
    </row>
    <row r="52" spans="1:42" x14ac:dyDescent="0.25">
      <c r="B52" s="3"/>
      <c r="C52" s="124">
        <f>SUM(C1)</f>
        <v>10</v>
      </c>
      <c r="D52" s="285" t="str">
        <f>"Période du "&amp;TEXT(D54,"jj mmmm aaaa") &amp;" au "&amp; TEXT(E54,"jj mmmm aaaa")</f>
        <v>Période du 01 octobre 2020 au 31 octobre 2020</v>
      </c>
      <c r="E52" s="286"/>
      <c r="F52" s="286"/>
      <c r="G52" s="286"/>
      <c r="H52" s="286"/>
      <c r="I52" s="286"/>
      <c r="J52" s="286"/>
      <c r="K52" s="286"/>
      <c r="L52" s="286"/>
      <c r="M52" s="47"/>
      <c r="N52" s="47"/>
      <c r="O52" s="47"/>
      <c r="P52" s="3"/>
      <c r="Q52" s="124">
        <f>SUM(C1)</f>
        <v>10</v>
      </c>
      <c r="R52" s="287" t="str">
        <f>"Période du "&amp;TEXT(R54,"jj mmmm aaaa") &amp;" au "&amp; TEXT(S54,"jj mmmm aaaa")</f>
        <v>Période du 01 octobre 2020 au 31 octobre 2020</v>
      </c>
      <c r="S52" s="287"/>
      <c r="T52" s="287"/>
      <c r="U52" s="287"/>
      <c r="V52" s="287"/>
      <c r="W52" s="287"/>
      <c r="X52" s="287"/>
      <c r="Y52" s="287"/>
      <c r="Z52" s="287"/>
      <c r="AA52" s="287"/>
      <c r="AB52" s="47"/>
      <c r="AC52" s="47"/>
      <c r="AD52" s="3"/>
      <c r="AE52" s="124">
        <f>SUM(C1)</f>
        <v>10</v>
      </c>
      <c r="AF52" s="288" t="str">
        <f>"Période du "&amp;TEXT(AF54,"jj mmmm aaaa") &amp;" au "&amp; TEXT(AG54,"jj mmmm aaaa")</f>
        <v>Période du 01 octobre 2020 au 31 octobre 2020</v>
      </c>
      <c r="AG52" s="288"/>
      <c r="AH52" s="288"/>
      <c r="AI52" s="288"/>
      <c r="AJ52" s="288"/>
      <c r="AK52" s="288"/>
      <c r="AL52" s="288"/>
      <c r="AM52" s="288"/>
      <c r="AN52" s="288"/>
      <c r="AO52" s="288"/>
      <c r="AP52" s="47"/>
    </row>
    <row r="53" spans="1:42" ht="15" customHeight="1" x14ac:dyDescent="0.25">
      <c r="A53" s="6"/>
      <c r="B53" s="3"/>
      <c r="C53" s="125">
        <f>C2</f>
        <v>1</v>
      </c>
      <c r="D53" s="47"/>
      <c r="E53" s="47"/>
      <c r="F53" s="47"/>
      <c r="G53" s="47"/>
      <c r="H53" s="47"/>
      <c r="I53" s="47"/>
      <c r="J53" s="47"/>
      <c r="K53" s="47"/>
      <c r="L53" s="47"/>
      <c r="M53" s="47"/>
      <c r="N53" s="47"/>
      <c r="O53" s="3"/>
      <c r="P53" s="3"/>
      <c r="Q53" s="124">
        <f>SUM(C2)</f>
        <v>1</v>
      </c>
      <c r="R53" s="47"/>
      <c r="S53" s="47"/>
      <c r="T53" s="47"/>
      <c r="U53" s="47"/>
      <c r="V53" s="47"/>
      <c r="W53" s="47"/>
      <c r="X53" s="47"/>
      <c r="Y53" s="47"/>
      <c r="Z53" s="47"/>
      <c r="AA53" s="47"/>
      <c r="AB53" s="47"/>
      <c r="AC53" s="3"/>
      <c r="AD53" s="3"/>
      <c r="AE53" s="124">
        <v>1</v>
      </c>
      <c r="AF53" s="47"/>
      <c r="AG53" s="47"/>
      <c r="AH53" s="47"/>
      <c r="AI53" s="47"/>
      <c r="AJ53" s="47"/>
      <c r="AK53" s="47"/>
      <c r="AL53" s="47"/>
      <c r="AM53" s="47"/>
      <c r="AN53" s="47"/>
      <c r="AO53" s="47"/>
      <c r="AP53" s="47"/>
    </row>
    <row r="54" spans="1:42" ht="12.75" customHeight="1" x14ac:dyDescent="0.25">
      <c r="B54" s="3"/>
      <c r="C54" s="47"/>
      <c r="D54" s="72">
        <f>DATE(C53+2019,C52,1)</f>
        <v>42643</v>
      </c>
      <c r="E54" s="127">
        <f>DATE(C53+2019,C52+1,1)-1</f>
        <v>42673</v>
      </c>
      <c r="F54" s="47"/>
      <c r="G54" s="47"/>
      <c r="H54" s="47"/>
      <c r="I54" s="47"/>
      <c r="J54" s="47"/>
      <c r="K54" s="47"/>
      <c r="L54" s="47"/>
      <c r="M54" s="47"/>
      <c r="N54" s="7"/>
      <c r="O54" s="47"/>
      <c r="P54" s="3"/>
      <c r="Q54" s="47"/>
      <c r="R54" s="72">
        <f>DATE(Q53+2019,Q52,1)</f>
        <v>42643</v>
      </c>
      <c r="S54" s="127">
        <f>DATE(Q53+2019,Q52+1,1)-1</f>
        <v>42673</v>
      </c>
      <c r="T54" s="47"/>
      <c r="U54" s="47"/>
      <c r="V54" s="47"/>
      <c r="W54" s="47"/>
      <c r="X54" s="47"/>
      <c r="Y54" s="47"/>
      <c r="Z54" s="47"/>
      <c r="AA54" s="47"/>
      <c r="AB54" s="7"/>
      <c r="AC54" s="47"/>
      <c r="AD54" s="3"/>
      <c r="AE54" s="47"/>
      <c r="AF54" s="72">
        <f>DATE(AE53+2019,AE52,1)</f>
        <v>42643</v>
      </c>
      <c r="AG54" s="127">
        <f>DATE(AE53+2019,AE52+1,1)-1</f>
        <v>42673</v>
      </c>
      <c r="AH54" s="47"/>
      <c r="AI54" s="47"/>
      <c r="AJ54" s="47"/>
      <c r="AK54" s="47"/>
      <c r="AL54" s="47"/>
      <c r="AM54" s="47"/>
      <c r="AN54" s="47"/>
      <c r="AO54" s="47"/>
      <c r="AP54" s="7"/>
    </row>
    <row r="55" spans="1:42" ht="23.25" customHeight="1" x14ac:dyDescent="0.25">
      <c r="B55" s="216" t="s">
        <v>64</v>
      </c>
      <c r="C55" s="217"/>
      <c r="D55" s="44" t="s">
        <v>5</v>
      </c>
      <c r="E55" s="250" t="s">
        <v>6</v>
      </c>
      <c r="F55" s="266"/>
      <c r="G55" s="250" t="s">
        <v>7</v>
      </c>
      <c r="H55" s="266"/>
      <c r="I55" s="128"/>
      <c r="J55" s="218" t="s">
        <v>9</v>
      </c>
      <c r="K55" s="219"/>
      <c r="L55" s="47"/>
      <c r="M55" s="47"/>
      <c r="N55" s="8"/>
      <c r="O55" s="47"/>
      <c r="P55" s="47"/>
      <c r="Q55" s="47"/>
      <c r="R55" s="44" t="s">
        <v>5</v>
      </c>
      <c r="S55" s="250" t="s">
        <v>6</v>
      </c>
      <c r="T55" s="266"/>
      <c r="U55" s="250" t="s">
        <v>7</v>
      </c>
      <c r="V55" s="266"/>
      <c r="W55" s="128"/>
      <c r="X55" s="218" t="s">
        <v>9</v>
      </c>
      <c r="Y55" s="219"/>
      <c r="Z55" s="47"/>
      <c r="AA55" s="47"/>
      <c r="AB55" s="8"/>
      <c r="AC55" s="47"/>
      <c r="AD55" s="47"/>
      <c r="AE55" s="47"/>
      <c r="AF55" s="44" t="s">
        <v>5</v>
      </c>
      <c r="AG55" s="250" t="s">
        <v>6</v>
      </c>
      <c r="AH55" s="266"/>
      <c r="AI55" s="250" t="s">
        <v>7</v>
      </c>
      <c r="AJ55" s="266"/>
      <c r="AK55" s="128"/>
      <c r="AL55" s="218" t="s">
        <v>9</v>
      </c>
      <c r="AM55" s="219"/>
      <c r="AN55" s="47"/>
      <c r="AO55" s="47"/>
      <c r="AP55" s="8"/>
    </row>
    <row r="56" spans="1:42" x14ac:dyDescent="0.25">
      <c r="B56" s="69" t="s">
        <v>32</v>
      </c>
      <c r="C56" s="69"/>
      <c r="D56" s="129">
        <v>7.041666666666667</v>
      </c>
      <c r="E56" s="214">
        <f>SUM(D97)</f>
        <v>8.3333333333333259E-2</v>
      </c>
      <c r="F56" s="215"/>
      <c r="G56" s="267">
        <f>SUM(H97)</f>
        <v>0</v>
      </c>
      <c r="H56" s="215"/>
      <c r="I56" s="130"/>
      <c r="J56" s="214">
        <f>SUM(K97)</f>
        <v>8.3333333333333259E-2</v>
      </c>
      <c r="K56" s="215"/>
      <c r="L56" s="47"/>
      <c r="M56" s="47"/>
      <c r="N56" s="8"/>
      <c r="O56" s="47"/>
      <c r="P56" s="69" t="s">
        <v>32</v>
      </c>
      <c r="Q56" s="69"/>
      <c r="R56" s="129">
        <v>7.041666666666667</v>
      </c>
      <c r="S56" s="214">
        <f>SUM(R97)</f>
        <v>0</v>
      </c>
      <c r="T56" s="215"/>
      <c r="U56" s="267">
        <f>SUM(V97)</f>
        <v>0</v>
      </c>
      <c r="V56" s="215"/>
      <c r="W56" s="130"/>
      <c r="X56" s="214">
        <f>SUM(Y97)</f>
        <v>0</v>
      </c>
      <c r="Y56" s="215"/>
      <c r="Z56" s="47"/>
      <c r="AA56" s="47"/>
      <c r="AB56" s="8"/>
      <c r="AC56" s="47"/>
      <c r="AD56" s="69" t="s">
        <v>32</v>
      </c>
      <c r="AE56" s="69"/>
      <c r="AF56" s="129">
        <v>7.041666666666667</v>
      </c>
      <c r="AG56" s="214">
        <f>SUM(AF97)</f>
        <v>0</v>
      </c>
      <c r="AH56" s="215"/>
      <c r="AI56" s="267">
        <f>SUM(AJ97)</f>
        <v>0</v>
      </c>
      <c r="AJ56" s="215"/>
      <c r="AK56" s="130"/>
      <c r="AL56" s="214">
        <f>SUM(AM97)</f>
        <v>0</v>
      </c>
      <c r="AM56" s="215"/>
      <c r="AN56" s="47"/>
      <c r="AO56" s="47"/>
      <c r="AP56" s="8"/>
    </row>
    <row r="57" spans="1:42" x14ac:dyDescent="0.25">
      <c r="B57" s="203" t="s">
        <v>35</v>
      </c>
      <c r="C57" s="57" t="s">
        <v>38</v>
      </c>
      <c r="D57" s="91">
        <v>13</v>
      </c>
      <c r="E57" s="136"/>
      <c r="F57" s="73" t="s">
        <v>37</v>
      </c>
      <c r="G57" s="96">
        <v>2</v>
      </c>
      <c r="H57" s="283" t="s">
        <v>68</v>
      </c>
      <c r="I57" s="264"/>
      <c r="J57" s="92">
        <f>SUM(L95)</f>
        <v>0</v>
      </c>
      <c r="K57" s="57" t="s">
        <v>39</v>
      </c>
      <c r="L57" s="225">
        <f>SUM(D57-G57-J57)</f>
        <v>11</v>
      </c>
      <c r="M57" s="280"/>
      <c r="N57" s="8"/>
      <c r="O57" s="47"/>
      <c r="P57" s="203" t="s">
        <v>35</v>
      </c>
      <c r="Q57" s="57" t="s">
        <v>38</v>
      </c>
      <c r="R57" s="91">
        <v>25</v>
      </c>
      <c r="S57" s="136"/>
      <c r="T57" s="73" t="s">
        <v>37</v>
      </c>
      <c r="U57" s="96">
        <v>0</v>
      </c>
      <c r="V57" s="283" t="s">
        <v>68</v>
      </c>
      <c r="W57" s="264"/>
      <c r="X57" s="92">
        <f>SUM(Z95)</f>
        <v>0</v>
      </c>
      <c r="Y57" s="57" t="s">
        <v>39</v>
      </c>
      <c r="Z57" s="225">
        <f>SUM(S57-U57)</f>
        <v>0</v>
      </c>
      <c r="AA57" s="280"/>
      <c r="AB57" s="8"/>
      <c r="AC57" s="47"/>
      <c r="AD57" s="203" t="s">
        <v>35</v>
      </c>
      <c r="AE57" s="57" t="s">
        <v>38</v>
      </c>
      <c r="AF57" s="91">
        <v>25</v>
      </c>
      <c r="AG57" s="136"/>
      <c r="AH57" s="73" t="s">
        <v>37</v>
      </c>
      <c r="AI57" s="96">
        <v>0</v>
      </c>
      <c r="AJ57" s="283" t="s">
        <v>68</v>
      </c>
      <c r="AK57" s="264"/>
      <c r="AL57" s="92">
        <f>SUM(AN95)</f>
        <v>0</v>
      </c>
      <c r="AM57" s="57" t="s">
        <v>39</v>
      </c>
      <c r="AN57" s="225">
        <f>SUM(AG57-AI57)</f>
        <v>0</v>
      </c>
      <c r="AO57" s="280"/>
      <c r="AP57" s="8"/>
    </row>
    <row r="58" spans="1:42" x14ac:dyDescent="0.25">
      <c r="B58" s="205"/>
      <c r="C58" s="87"/>
      <c r="D58" s="156" t="s">
        <v>42</v>
      </c>
      <c r="E58" s="165">
        <v>42613</v>
      </c>
      <c r="F58" s="156" t="s">
        <v>43</v>
      </c>
      <c r="G58" s="165">
        <v>42613</v>
      </c>
      <c r="H58" s="272" t="s">
        <v>49</v>
      </c>
      <c r="I58" s="273"/>
      <c r="J58" s="273"/>
      <c r="K58" s="273"/>
      <c r="L58" s="273"/>
      <c r="M58" s="273"/>
      <c r="N58" s="8"/>
      <c r="O58" s="47"/>
      <c r="P58" s="205"/>
      <c r="Q58" s="87"/>
      <c r="R58" s="87" t="s">
        <v>42</v>
      </c>
      <c r="S58" s="87"/>
      <c r="T58" s="87" t="s">
        <v>43</v>
      </c>
      <c r="U58" s="87"/>
      <c r="V58" s="270" t="s">
        <v>49</v>
      </c>
      <c r="W58" s="271"/>
      <c r="X58" s="271"/>
      <c r="Y58" s="271"/>
      <c r="Z58" s="271"/>
      <c r="AA58" s="271"/>
      <c r="AB58" s="8"/>
      <c r="AC58" s="47"/>
      <c r="AD58" s="205"/>
      <c r="AE58" s="87"/>
      <c r="AF58" s="87" t="s">
        <v>42</v>
      </c>
      <c r="AG58" s="87"/>
      <c r="AH58" s="87" t="s">
        <v>43</v>
      </c>
      <c r="AI58" s="87"/>
      <c r="AJ58" s="272" t="s">
        <v>49</v>
      </c>
      <c r="AK58" s="273"/>
      <c r="AL58" s="273"/>
      <c r="AM58" s="273"/>
      <c r="AN58" s="273"/>
      <c r="AO58" s="273"/>
      <c r="AP58" s="8"/>
    </row>
    <row r="59" spans="1:42" x14ac:dyDescent="0.25">
      <c r="B59" s="63" t="s">
        <v>45</v>
      </c>
      <c r="C59" s="64"/>
      <c r="D59" s="151" t="s">
        <v>42</v>
      </c>
      <c r="E59" s="60"/>
      <c r="F59" s="157" t="s">
        <v>43</v>
      </c>
      <c r="G59" s="158"/>
      <c r="H59" s="297"/>
      <c r="I59" s="298"/>
      <c r="J59" s="298"/>
      <c r="K59" s="298"/>
      <c r="L59" s="298"/>
      <c r="M59" s="298"/>
      <c r="N59" s="132"/>
      <c r="O59" s="47"/>
      <c r="P59" s="63" t="s">
        <v>45</v>
      </c>
      <c r="Q59" s="64"/>
      <c r="R59" s="59" t="s">
        <v>42</v>
      </c>
      <c r="S59" s="131"/>
      <c r="T59" s="61" t="s">
        <v>43</v>
      </c>
      <c r="U59" s="62"/>
      <c r="V59" s="243"/>
      <c r="W59" s="244"/>
      <c r="X59" s="289"/>
      <c r="Y59" s="289"/>
      <c r="Z59" s="289"/>
      <c r="AA59" s="290"/>
      <c r="AB59" s="133"/>
      <c r="AC59" s="47"/>
      <c r="AD59" s="63" t="s">
        <v>45</v>
      </c>
      <c r="AE59" s="64"/>
      <c r="AF59" s="59" t="s">
        <v>42</v>
      </c>
      <c r="AG59" s="131"/>
      <c r="AH59" s="61" t="s">
        <v>43</v>
      </c>
      <c r="AI59" s="62"/>
      <c r="AJ59" s="243"/>
      <c r="AK59" s="244"/>
      <c r="AL59" s="289"/>
      <c r="AM59" s="289"/>
      <c r="AN59" s="289"/>
      <c r="AO59" s="290"/>
      <c r="AP59" s="133"/>
    </row>
    <row r="60" spans="1:42" x14ac:dyDescent="0.25">
      <c r="B60" s="65" t="s">
        <v>41</v>
      </c>
      <c r="C60" s="66"/>
      <c r="D60" s="146" t="s">
        <v>42</v>
      </c>
      <c r="E60" s="145">
        <v>42630</v>
      </c>
      <c r="F60" s="146" t="s">
        <v>43</v>
      </c>
      <c r="G60" s="147">
        <v>42639</v>
      </c>
      <c r="H60" s="299"/>
      <c r="I60" s="216"/>
      <c r="J60" s="216"/>
      <c r="K60" s="216"/>
      <c r="L60" s="216"/>
      <c r="M60" s="216"/>
      <c r="N60" s="132"/>
      <c r="O60" s="47"/>
      <c r="P60" s="65" t="s">
        <v>41</v>
      </c>
      <c r="Q60" s="66"/>
      <c r="R60" s="50" t="s">
        <v>42</v>
      </c>
      <c r="S60" s="49"/>
      <c r="T60" s="50" t="s">
        <v>43</v>
      </c>
      <c r="U60" s="51"/>
      <c r="V60" s="291"/>
      <c r="W60" s="292"/>
      <c r="X60" s="292"/>
      <c r="Y60" s="292"/>
      <c r="Z60" s="292"/>
      <c r="AA60" s="293"/>
      <c r="AB60" s="133"/>
      <c r="AC60" s="47"/>
      <c r="AD60" s="65" t="s">
        <v>41</v>
      </c>
      <c r="AE60" s="66"/>
      <c r="AF60" s="50" t="s">
        <v>42</v>
      </c>
      <c r="AG60" s="49"/>
      <c r="AH60" s="50" t="s">
        <v>43</v>
      </c>
      <c r="AI60" s="51"/>
      <c r="AJ60" s="291"/>
      <c r="AK60" s="292"/>
      <c r="AL60" s="292"/>
      <c r="AM60" s="292"/>
      <c r="AN60" s="292"/>
      <c r="AO60" s="293"/>
      <c r="AP60" s="133"/>
    </row>
    <row r="61" spans="1:42" x14ac:dyDescent="0.25">
      <c r="B61" s="45" t="s">
        <v>44</v>
      </c>
      <c r="C61" s="46"/>
      <c r="D61" s="159" t="s">
        <v>42</v>
      </c>
      <c r="E61" s="160"/>
      <c r="F61" s="159" t="s">
        <v>43</v>
      </c>
      <c r="G61" s="161"/>
      <c r="H61" s="140" t="s">
        <v>73</v>
      </c>
      <c r="I61" s="296"/>
      <c r="J61" s="296"/>
      <c r="K61" s="141"/>
      <c r="L61" s="141"/>
      <c r="M61" s="141"/>
      <c r="N61" s="141"/>
      <c r="O61" s="47"/>
      <c r="P61" s="45" t="s">
        <v>44</v>
      </c>
      <c r="Q61" s="46"/>
      <c r="R61" s="52" t="s">
        <v>42</v>
      </c>
      <c r="S61" s="53"/>
      <c r="T61" s="52" t="s">
        <v>43</v>
      </c>
      <c r="U61" s="54"/>
      <c r="V61" s="140" t="s">
        <v>73</v>
      </c>
      <c r="W61" s="295"/>
      <c r="X61" s="295"/>
      <c r="Y61" s="135"/>
      <c r="Z61" s="135"/>
      <c r="AA61" s="142"/>
      <c r="AB61" s="135"/>
      <c r="AC61" s="47"/>
      <c r="AD61" s="45" t="s">
        <v>44</v>
      </c>
      <c r="AE61" s="46"/>
      <c r="AF61" s="52" t="s">
        <v>42</v>
      </c>
      <c r="AG61" s="53"/>
      <c r="AH61" s="52" t="s">
        <v>43</v>
      </c>
      <c r="AI61" s="54"/>
      <c r="AJ61" s="133"/>
      <c r="AK61" s="135"/>
      <c r="AL61" s="135"/>
      <c r="AM61" s="135"/>
      <c r="AN61" s="135"/>
      <c r="AO61" s="142"/>
      <c r="AP61" s="135"/>
    </row>
    <row r="62" spans="1:42" ht="15" customHeight="1" x14ac:dyDescent="0.25">
      <c r="B62" s="123" t="s">
        <v>72</v>
      </c>
      <c r="C62" s="122"/>
      <c r="D62" s="114" t="s">
        <v>0</v>
      </c>
      <c r="E62" s="115"/>
      <c r="F62" s="116" t="s">
        <v>1</v>
      </c>
      <c r="G62" s="117"/>
      <c r="H62" s="221" t="s">
        <v>71</v>
      </c>
      <c r="I62" s="221" t="s">
        <v>65</v>
      </c>
      <c r="J62" s="221" t="s">
        <v>33</v>
      </c>
      <c r="K62" s="221" t="s">
        <v>34</v>
      </c>
      <c r="L62" s="221" t="s">
        <v>36</v>
      </c>
      <c r="M62" s="221" t="s">
        <v>46</v>
      </c>
      <c r="N62" s="8"/>
      <c r="O62" s="47"/>
      <c r="P62" s="123" t="s">
        <v>72</v>
      </c>
      <c r="Q62" s="122"/>
      <c r="R62" s="114" t="s">
        <v>0</v>
      </c>
      <c r="S62" s="115"/>
      <c r="T62" s="116" t="s">
        <v>1</v>
      </c>
      <c r="U62" s="117"/>
      <c r="V62" s="221" t="s">
        <v>71</v>
      </c>
      <c r="W62" s="221" t="s">
        <v>65</v>
      </c>
      <c r="X62" s="221" t="s">
        <v>33</v>
      </c>
      <c r="Y62" s="221" t="s">
        <v>34</v>
      </c>
      <c r="Z62" s="221" t="s">
        <v>36</v>
      </c>
      <c r="AA62" s="221" t="s">
        <v>46</v>
      </c>
      <c r="AB62" s="8"/>
      <c r="AC62" s="47"/>
      <c r="AD62" s="123" t="s">
        <v>72</v>
      </c>
      <c r="AE62" s="122"/>
      <c r="AF62" s="114" t="s">
        <v>0</v>
      </c>
      <c r="AG62" s="115"/>
      <c r="AH62" s="116" t="s">
        <v>1</v>
      </c>
      <c r="AI62" s="117"/>
      <c r="AJ62" s="221" t="s">
        <v>71</v>
      </c>
      <c r="AK62" s="221" t="s">
        <v>65</v>
      </c>
      <c r="AL62" s="221" t="s">
        <v>33</v>
      </c>
      <c r="AM62" s="221" t="s">
        <v>34</v>
      </c>
      <c r="AN62" s="221" t="s">
        <v>36</v>
      </c>
      <c r="AO62" s="221" t="s">
        <v>46</v>
      </c>
      <c r="AP62" s="8"/>
    </row>
    <row r="63" spans="1:42" ht="29.25" customHeight="1" x14ac:dyDescent="0.25">
      <c r="B63" s="216" t="s">
        <v>64</v>
      </c>
      <c r="C63" s="217"/>
      <c r="D63" s="104" t="s">
        <v>2</v>
      </c>
      <c r="E63" s="104" t="s">
        <v>3</v>
      </c>
      <c r="F63" s="104" t="s">
        <v>4</v>
      </c>
      <c r="G63" s="104" t="s">
        <v>8</v>
      </c>
      <c r="H63" s="222"/>
      <c r="I63" s="222"/>
      <c r="J63" s="222"/>
      <c r="K63" s="222"/>
      <c r="L63" s="222"/>
      <c r="M63" s="222"/>
      <c r="N63" s="8"/>
      <c r="O63" s="47"/>
      <c r="P63" s="216"/>
      <c r="Q63" s="217"/>
      <c r="R63" s="104" t="s">
        <v>2</v>
      </c>
      <c r="S63" s="104" t="s">
        <v>3</v>
      </c>
      <c r="T63" s="104" t="s">
        <v>4</v>
      </c>
      <c r="U63" s="104" t="s">
        <v>8</v>
      </c>
      <c r="V63" s="222"/>
      <c r="W63" s="222"/>
      <c r="X63" s="222"/>
      <c r="Y63" s="222"/>
      <c r="Z63" s="222"/>
      <c r="AA63" s="222"/>
      <c r="AB63" s="8"/>
      <c r="AC63" s="47"/>
      <c r="AD63" s="216"/>
      <c r="AE63" s="217"/>
      <c r="AF63" s="104" t="s">
        <v>2</v>
      </c>
      <c r="AG63" s="104" t="s">
        <v>3</v>
      </c>
      <c r="AH63" s="104" t="s">
        <v>4</v>
      </c>
      <c r="AI63" s="104" t="s">
        <v>8</v>
      </c>
      <c r="AJ63" s="222"/>
      <c r="AK63" s="222"/>
      <c r="AL63" s="222"/>
      <c r="AM63" s="222"/>
      <c r="AN63" s="222"/>
      <c r="AO63" s="222"/>
      <c r="AP63" s="8"/>
    </row>
    <row r="64" spans="1:42" x14ac:dyDescent="0.25">
      <c r="A64" s="12"/>
      <c r="B64" s="105">
        <f>D54</f>
        <v>42643</v>
      </c>
      <c r="C64" s="106">
        <f>D54</f>
        <v>42643</v>
      </c>
      <c r="D64" s="107">
        <v>0.33333333333333331</v>
      </c>
      <c r="E64" s="107">
        <v>0.54166666666666663</v>
      </c>
      <c r="F64" s="107">
        <v>0.58333333333333337</v>
      </c>
      <c r="G64" s="107">
        <v>0.75</v>
      </c>
      <c r="H64" s="107">
        <f t="shared" ref="H64:H65" si="15">SUM(E64-D64)+(G64-F64)</f>
        <v>0.37499999999999994</v>
      </c>
      <c r="I64" s="107">
        <f>IF(H64&gt;8/24,MIN(H64-8/24,724),"")</f>
        <v>4.166666666666663E-2</v>
      </c>
      <c r="J64" s="107"/>
      <c r="K64" s="107"/>
      <c r="L64" s="168"/>
      <c r="M64" s="108"/>
      <c r="N64" s="8"/>
      <c r="O64" s="47"/>
      <c r="P64" s="105">
        <f>R54</f>
        <v>42643</v>
      </c>
      <c r="Q64" s="106">
        <f>R54</f>
        <v>42643</v>
      </c>
      <c r="R64" s="107"/>
      <c r="S64" s="107"/>
      <c r="T64" s="107"/>
      <c r="U64" s="107"/>
      <c r="V64" s="107"/>
      <c r="W64" s="107"/>
      <c r="X64" s="107"/>
      <c r="Y64" s="107"/>
      <c r="Z64" s="108"/>
      <c r="AA64" s="108"/>
      <c r="AB64" s="8"/>
      <c r="AC64" s="47"/>
      <c r="AD64" s="105">
        <f>AF54</f>
        <v>42643</v>
      </c>
      <c r="AE64" s="106">
        <f>AF54</f>
        <v>42643</v>
      </c>
      <c r="AF64" s="107"/>
      <c r="AG64" s="107"/>
      <c r="AH64" s="107"/>
      <c r="AI64" s="107"/>
      <c r="AJ64" s="107"/>
      <c r="AK64" s="107"/>
      <c r="AL64" s="107"/>
      <c r="AM64" s="107"/>
      <c r="AN64" s="108"/>
      <c r="AO64" s="108"/>
      <c r="AP64" s="8"/>
    </row>
    <row r="65" spans="1:42" x14ac:dyDescent="0.25">
      <c r="A65" s="12"/>
      <c r="B65" s="105">
        <f>SUM(B64+1)</f>
        <v>42644</v>
      </c>
      <c r="C65" s="106">
        <f>SUM(C64+1)</f>
        <v>42644</v>
      </c>
      <c r="D65" s="107">
        <v>0.33333333333333331</v>
      </c>
      <c r="E65" s="107">
        <v>0.54166666666666663</v>
      </c>
      <c r="F65" s="107">
        <v>0.58333333333333337</v>
      </c>
      <c r="G65" s="107">
        <v>0.75</v>
      </c>
      <c r="H65" s="107">
        <f t="shared" si="15"/>
        <v>0.37499999999999994</v>
      </c>
      <c r="I65" s="107">
        <f t="shared" ref="I65:I94" si="16">IF(H65&gt;8/24,MIN(H65-8/24,724),"")</f>
        <v>4.166666666666663E-2</v>
      </c>
      <c r="J65" s="107"/>
      <c r="K65" s="107"/>
      <c r="L65" s="108"/>
      <c r="M65" s="108"/>
      <c r="N65" s="8"/>
      <c r="O65" s="47"/>
      <c r="P65" s="105">
        <f>SUM(P64+1)</f>
        <v>42644</v>
      </c>
      <c r="Q65" s="106">
        <f>SUM(Q64+1)</f>
        <v>42644</v>
      </c>
      <c r="R65" s="107"/>
      <c r="S65" s="107"/>
      <c r="T65" s="107"/>
      <c r="U65" s="107"/>
      <c r="V65" s="107"/>
      <c r="W65" s="107"/>
      <c r="X65" s="107"/>
      <c r="Y65" s="107"/>
      <c r="Z65" s="108"/>
      <c r="AA65" s="108"/>
      <c r="AB65" s="8"/>
      <c r="AC65" s="47"/>
      <c r="AD65" s="105">
        <f>SUM(AD64+1)</f>
        <v>42644</v>
      </c>
      <c r="AE65" s="106">
        <f>SUM(AE64+1)</f>
        <v>42644</v>
      </c>
      <c r="AF65" s="107"/>
      <c r="AG65" s="107"/>
      <c r="AH65" s="107"/>
      <c r="AI65" s="107"/>
      <c r="AJ65" s="107"/>
      <c r="AK65" s="107"/>
      <c r="AL65" s="107"/>
      <c r="AM65" s="107"/>
      <c r="AN65" s="108"/>
      <c r="AO65" s="108"/>
      <c r="AP65" s="8"/>
    </row>
    <row r="66" spans="1:42" x14ac:dyDescent="0.25">
      <c r="A66" s="12"/>
      <c r="B66" s="105">
        <f t="shared" ref="B66:C81" si="17">SUM(B65+1)</f>
        <v>42645</v>
      </c>
      <c r="C66" s="106">
        <f t="shared" si="17"/>
        <v>42645</v>
      </c>
      <c r="D66" s="107"/>
      <c r="E66" s="107"/>
      <c r="F66" s="107"/>
      <c r="G66" s="107"/>
      <c r="H66" s="107"/>
      <c r="I66" s="107" t="str">
        <f t="shared" si="16"/>
        <v/>
      </c>
      <c r="J66" s="107"/>
      <c r="K66" s="107"/>
      <c r="L66" s="108"/>
      <c r="M66" s="108"/>
      <c r="N66" s="47"/>
      <c r="O66" s="47"/>
      <c r="P66" s="105">
        <f t="shared" ref="P66:Q81" si="18">SUM(P65+1)</f>
        <v>42645</v>
      </c>
      <c r="Q66" s="106">
        <f t="shared" si="18"/>
        <v>42645</v>
      </c>
      <c r="R66" s="107"/>
      <c r="S66" s="107"/>
      <c r="T66" s="107"/>
      <c r="U66" s="107"/>
      <c r="V66" s="107"/>
      <c r="W66" s="107"/>
      <c r="X66" s="107"/>
      <c r="Y66" s="107"/>
      <c r="Z66" s="108"/>
      <c r="AA66" s="108"/>
      <c r="AB66" s="47"/>
      <c r="AC66" s="47"/>
      <c r="AD66" s="105">
        <f t="shared" ref="AD66:AE81" si="19">SUM(AD65+1)</f>
        <v>42645</v>
      </c>
      <c r="AE66" s="106">
        <f t="shared" si="19"/>
        <v>42645</v>
      </c>
      <c r="AF66" s="107"/>
      <c r="AG66" s="107"/>
      <c r="AH66" s="107"/>
      <c r="AI66" s="107"/>
      <c r="AJ66" s="107"/>
      <c r="AK66" s="107"/>
      <c r="AL66" s="107"/>
      <c r="AM66" s="107"/>
      <c r="AN66" s="108"/>
      <c r="AO66" s="108"/>
      <c r="AP66" s="47"/>
    </row>
    <row r="67" spans="1:42" x14ac:dyDescent="0.25">
      <c r="A67" s="12"/>
      <c r="B67" s="105">
        <f t="shared" si="17"/>
        <v>42646</v>
      </c>
      <c r="C67" s="106">
        <f t="shared" si="17"/>
        <v>42646</v>
      </c>
      <c r="D67" s="107"/>
      <c r="E67" s="107"/>
      <c r="F67" s="107"/>
      <c r="G67" s="107"/>
      <c r="H67" s="107"/>
      <c r="I67" s="107" t="str">
        <f t="shared" si="16"/>
        <v/>
      </c>
      <c r="J67" s="107"/>
      <c r="K67" s="107"/>
      <c r="L67" s="108"/>
      <c r="M67" s="108"/>
      <c r="N67" s="47"/>
      <c r="O67" s="47"/>
      <c r="P67" s="105">
        <f t="shared" si="18"/>
        <v>42646</v>
      </c>
      <c r="Q67" s="106">
        <f t="shared" si="18"/>
        <v>42646</v>
      </c>
      <c r="R67" s="107"/>
      <c r="S67" s="107"/>
      <c r="T67" s="107"/>
      <c r="U67" s="107"/>
      <c r="V67" s="107"/>
      <c r="W67" s="107"/>
      <c r="X67" s="107"/>
      <c r="Y67" s="107"/>
      <c r="Z67" s="108"/>
      <c r="AA67" s="108"/>
      <c r="AB67" s="47"/>
      <c r="AC67" s="47"/>
      <c r="AD67" s="105">
        <f t="shared" si="19"/>
        <v>42646</v>
      </c>
      <c r="AE67" s="106">
        <f t="shared" si="19"/>
        <v>42646</v>
      </c>
      <c r="AF67" s="107"/>
      <c r="AG67" s="107"/>
      <c r="AH67" s="107"/>
      <c r="AI67" s="107"/>
      <c r="AJ67" s="107"/>
      <c r="AK67" s="107"/>
      <c r="AL67" s="107"/>
      <c r="AM67" s="107"/>
      <c r="AN67" s="108"/>
      <c r="AO67" s="108"/>
      <c r="AP67" s="47"/>
    </row>
    <row r="68" spans="1:42" x14ac:dyDescent="0.25">
      <c r="A68" s="12"/>
      <c r="B68" s="105">
        <f t="shared" si="17"/>
        <v>42647</v>
      </c>
      <c r="C68" s="106">
        <f t="shared" si="17"/>
        <v>42647</v>
      </c>
      <c r="D68" s="107">
        <v>0.33333333333333331</v>
      </c>
      <c r="E68" s="107">
        <v>0.5</v>
      </c>
      <c r="F68" s="107">
        <v>0.58333333333333337</v>
      </c>
      <c r="G68" s="107">
        <v>0.75</v>
      </c>
      <c r="H68" s="107">
        <f t="shared" ref="H68:H72" si="20">SUM(E68-D68)+(G68-F68)</f>
        <v>0.33333333333333331</v>
      </c>
      <c r="I68" s="107" t="str">
        <f t="shared" si="16"/>
        <v/>
      </c>
      <c r="J68" s="107"/>
      <c r="K68" s="107"/>
      <c r="L68" s="108"/>
      <c r="M68" s="108"/>
      <c r="N68" s="47"/>
      <c r="O68" s="47"/>
      <c r="P68" s="105">
        <f t="shared" si="18"/>
        <v>42647</v>
      </c>
      <c r="Q68" s="106">
        <f t="shared" si="18"/>
        <v>42647</v>
      </c>
      <c r="R68" s="107"/>
      <c r="S68" s="107"/>
      <c r="T68" s="107"/>
      <c r="U68" s="107"/>
      <c r="V68" s="107"/>
      <c r="W68" s="107"/>
      <c r="X68" s="107"/>
      <c r="Y68" s="107"/>
      <c r="Z68" s="108"/>
      <c r="AA68" s="108"/>
      <c r="AB68" s="47"/>
      <c r="AC68" s="47"/>
      <c r="AD68" s="105">
        <f t="shared" si="19"/>
        <v>42647</v>
      </c>
      <c r="AE68" s="106">
        <f t="shared" si="19"/>
        <v>42647</v>
      </c>
      <c r="AF68" s="107"/>
      <c r="AG68" s="107"/>
      <c r="AH68" s="107"/>
      <c r="AI68" s="107"/>
      <c r="AJ68" s="107"/>
      <c r="AK68" s="107"/>
      <c r="AL68" s="107"/>
      <c r="AM68" s="107"/>
      <c r="AN68" s="108"/>
      <c r="AO68" s="108"/>
      <c r="AP68" s="47"/>
    </row>
    <row r="69" spans="1:42" x14ac:dyDescent="0.25">
      <c r="A69" s="12"/>
      <c r="B69" s="105">
        <f t="shared" si="17"/>
        <v>42648</v>
      </c>
      <c r="C69" s="106">
        <f t="shared" si="17"/>
        <v>42648</v>
      </c>
      <c r="D69" s="107">
        <v>0.33333333333333331</v>
      </c>
      <c r="E69" s="107">
        <v>0.5</v>
      </c>
      <c r="F69" s="107">
        <v>0.58333333333333337</v>
      </c>
      <c r="G69" s="107">
        <v>0.75</v>
      </c>
      <c r="H69" s="107">
        <f t="shared" si="20"/>
        <v>0.33333333333333331</v>
      </c>
      <c r="I69" s="107" t="str">
        <f t="shared" si="16"/>
        <v/>
      </c>
      <c r="J69" s="107"/>
      <c r="K69" s="107"/>
      <c r="L69" s="108"/>
      <c r="M69" s="108"/>
      <c r="N69" s="47"/>
      <c r="O69" s="47"/>
      <c r="P69" s="105">
        <f t="shared" si="18"/>
        <v>42648</v>
      </c>
      <c r="Q69" s="106">
        <f t="shared" si="18"/>
        <v>42648</v>
      </c>
      <c r="R69" s="107"/>
      <c r="S69" s="107"/>
      <c r="T69" s="107"/>
      <c r="U69" s="107"/>
      <c r="V69" s="107"/>
      <c r="W69" s="107"/>
      <c r="X69" s="107"/>
      <c r="Y69" s="107"/>
      <c r="Z69" s="108"/>
      <c r="AA69" s="108"/>
      <c r="AB69" s="47"/>
      <c r="AC69" s="47"/>
      <c r="AD69" s="105">
        <f t="shared" si="19"/>
        <v>42648</v>
      </c>
      <c r="AE69" s="106">
        <f t="shared" si="19"/>
        <v>42648</v>
      </c>
      <c r="AF69" s="107"/>
      <c r="AG69" s="107"/>
      <c r="AH69" s="107"/>
      <c r="AI69" s="107"/>
      <c r="AJ69" s="107"/>
      <c r="AK69" s="107"/>
      <c r="AL69" s="107"/>
      <c r="AM69" s="107"/>
      <c r="AN69" s="108"/>
      <c r="AO69" s="108"/>
      <c r="AP69" s="47"/>
    </row>
    <row r="70" spans="1:42" x14ac:dyDescent="0.25">
      <c r="A70" s="12"/>
      <c r="B70" s="105">
        <f t="shared" si="17"/>
        <v>42649</v>
      </c>
      <c r="C70" s="106">
        <f t="shared" si="17"/>
        <v>42649</v>
      </c>
      <c r="D70" s="107">
        <v>0.33333333333333331</v>
      </c>
      <c r="E70" s="107">
        <v>0.5</v>
      </c>
      <c r="F70" s="107">
        <v>0.58333333333333337</v>
      </c>
      <c r="G70" s="107">
        <v>0.75</v>
      </c>
      <c r="H70" s="107">
        <f t="shared" si="20"/>
        <v>0.33333333333333331</v>
      </c>
      <c r="I70" s="107" t="str">
        <f t="shared" si="16"/>
        <v/>
      </c>
      <c r="J70" s="107"/>
      <c r="K70" s="107"/>
      <c r="L70" s="108"/>
      <c r="M70" s="108"/>
      <c r="N70" s="47"/>
      <c r="O70" s="47"/>
      <c r="P70" s="105">
        <f t="shared" si="18"/>
        <v>42649</v>
      </c>
      <c r="Q70" s="106">
        <f t="shared" si="18"/>
        <v>42649</v>
      </c>
      <c r="R70" s="107"/>
      <c r="S70" s="107"/>
      <c r="T70" s="107"/>
      <c r="U70" s="107"/>
      <c r="V70" s="107"/>
      <c r="W70" s="107"/>
      <c r="X70" s="107"/>
      <c r="Y70" s="107"/>
      <c r="Z70" s="108"/>
      <c r="AA70" s="108"/>
      <c r="AB70" s="47"/>
      <c r="AC70" s="47"/>
      <c r="AD70" s="105">
        <f t="shared" si="19"/>
        <v>42649</v>
      </c>
      <c r="AE70" s="106">
        <f t="shared" si="19"/>
        <v>42649</v>
      </c>
      <c r="AF70" s="107"/>
      <c r="AG70" s="107"/>
      <c r="AH70" s="107"/>
      <c r="AI70" s="107"/>
      <c r="AJ70" s="107"/>
      <c r="AK70" s="107"/>
      <c r="AL70" s="107"/>
      <c r="AM70" s="107"/>
      <c r="AN70" s="108"/>
      <c r="AO70" s="108"/>
      <c r="AP70" s="47"/>
    </row>
    <row r="71" spans="1:42" x14ac:dyDescent="0.25">
      <c r="A71" s="12"/>
      <c r="B71" s="105">
        <f t="shared" si="17"/>
        <v>42650</v>
      </c>
      <c r="C71" s="106">
        <f t="shared" si="17"/>
        <v>42650</v>
      </c>
      <c r="D71" s="107">
        <v>0.33333333333333331</v>
      </c>
      <c r="E71" s="107">
        <v>0.5</v>
      </c>
      <c r="F71" s="107">
        <v>0.58333333333333337</v>
      </c>
      <c r="G71" s="107">
        <v>0.75</v>
      </c>
      <c r="H71" s="107">
        <f t="shared" si="20"/>
        <v>0.33333333333333331</v>
      </c>
      <c r="I71" s="107" t="str">
        <f t="shared" si="16"/>
        <v/>
      </c>
      <c r="J71" s="107"/>
      <c r="K71" s="107"/>
      <c r="L71" s="108"/>
      <c r="M71" s="108"/>
      <c r="N71" s="47"/>
      <c r="O71" s="47"/>
      <c r="P71" s="105">
        <f t="shared" si="18"/>
        <v>42650</v>
      </c>
      <c r="Q71" s="106">
        <f t="shared" si="18"/>
        <v>42650</v>
      </c>
      <c r="R71" s="107"/>
      <c r="S71" s="107"/>
      <c r="T71" s="107"/>
      <c r="U71" s="107"/>
      <c r="V71" s="107"/>
      <c r="W71" s="107"/>
      <c r="X71" s="107"/>
      <c r="Y71" s="107"/>
      <c r="Z71" s="108"/>
      <c r="AA71" s="108"/>
      <c r="AB71" s="47"/>
      <c r="AC71" s="47"/>
      <c r="AD71" s="105">
        <f t="shared" si="19"/>
        <v>42650</v>
      </c>
      <c r="AE71" s="106">
        <f t="shared" si="19"/>
        <v>42650</v>
      </c>
      <c r="AF71" s="107"/>
      <c r="AG71" s="107"/>
      <c r="AH71" s="107"/>
      <c r="AI71" s="107"/>
      <c r="AJ71" s="107"/>
      <c r="AK71" s="107"/>
      <c r="AL71" s="107"/>
      <c r="AM71" s="107"/>
      <c r="AN71" s="108"/>
      <c r="AO71" s="108"/>
      <c r="AP71" s="47"/>
    </row>
    <row r="72" spans="1:42" x14ac:dyDescent="0.25">
      <c r="A72" s="12"/>
      <c r="B72" s="105">
        <f t="shared" si="17"/>
        <v>42651</v>
      </c>
      <c r="C72" s="106">
        <f t="shared" si="17"/>
        <v>42651</v>
      </c>
      <c r="D72" s="107">
        <v>0.33333333333333331</v>
      </c>
      <c r="E72" s="107">
        <v>0.5</v>
      </c>
      <c r="F72" s="107">
        <v>0.58333333333333337</v>
      </c>
      <c r="G72" s="107">
        <v>0.70833333333333337</v>
      </c>
      <c r="H72" s="107">
        <f t="shared" si="20"/>
        <v>0.29166666666666669</v>
      </c>
      <c r="I72" s="107" t="str">
        <f t="shared" si="16"/>
        <v/>
      </c>
      <c r="J72" s="107"/>
      <c r="K72" s="107"/>
      <c r="L72" s="108"/>
      <c r="M72" s="108"/>
      <c r="N72" s="47"/>
      <c r="O72" s="47"/>
      <c r="P72" s="105">
        <f t="shared" si="18"/>
        <v>42651</v>
      </c>
      <c r="Q72" s="106">
        <f t="shared" si="18"/>
        <v>42651</v>
      </c>
      <c r="R72" s="107"/>
      <c r="S72" s="107"/>
      <c r="T72" s="107"/>
      <c r="U72" s="107"/>
      <c r="V72" s="107"/>
      <c r="W72" s="107"/>
      <c r="X72" s="107"/>
      <c r="Y72" s="107"/>
      <c r="Z72" s="108"/>
      <c r="AA72" s="108"/>
      <c r="AB72" s="47"/>
      <c r="AC72" s="47"/>
      <c r="AD72" s="105">
        <f t="shared" si="19"/>
        <v>42651</v>
      </c>
      <c r="AE72" s="106">
        <f t="shared" si="19"/>
        <v>42651</v>
      </c>
      <c r="AF72" s="107"/>
      <c r="AG72" s="107"/>
      <c r="AH72" s="107"/>
      <c r="AI72" s="107"/>
      <c r="AJ72" s="107"/>
      <c r="AK72" s="107"/>
      <c r="AL72" s="107"/>
      <c r="AM72" s="107"/>
      <c r="AN72" s="108"/>
      <c r="AO72" s="108"/>
      <c r="AP72" s="47"/>
    </row>
    <row r="73" spans="1:42" x14ac:dyDescent="0.25">
      <c r="A73" s="12"/>
      <c r="B73" s="105">
        <f t="shared" si="17"/>
        <v>42652</v>
      </c>
      <c r="C73" s="106">
        <f t="shared" si="17"/>
        <v>42652</v>
      </c>
      <c r="D73" s="107"/>
      <c r="E73" s="107"/>
      <c r="F73" s="107"/>
      <c r="G73" s="107"/>
      <c r="H73" s="107"/>
      <c r="I73" s="107" t="str">
        <f t="shared" si="16"/>
        <v/>
      </c>
      <c r="J73" s="107"/>
      <c r="K73" s="107"/>
      <c r="L73" s="108"/>
      <c r="M73" s="108"/>
      <c r="N73" s="47"/>
      <c r="O73" s="47"/>
      <c r="P73" s="105">
        <f t="shared" si="18"/>
        <v>42652</v>
      </c>
      <c r="Q73" s="106">
        <f t="shared" si="18"/>
        <v>42652</v>
      </c>
      <c r="R73" s="107"/>
      <c r="S73" s="107"/>
      <c r="T73" s="107"/>
      <c r="U73" s="107"/>
      <c r="V73" s="107"/>
      <c r="W73" s="107"/>
      <c r="X73" s="107"/>
      <c r="Y73" s="107"/>
      <c r="Z73" s="108"/>
      <c r="AA73" s="108"/>
      <c r="AB73" s="47"/>
      <c r="AC73" s="47"/>
      <c r="AD73" s="105">
        <f t="shared" si="19"/>
        <v>42652</v>
      </c>
      <c r="AE73" s="106">
        <f t="shared" si="19"/>
        <v>42652</v>
      </c>
      <c r="AF73" s="107"/>
      <c r="AG73" s="107"/>
      <c r="AH73" s="107"/>
      <c r="AI73" s="107"/>
      <c r="AJ73" s="107"/>
      <c r="AK73" s="107"/>
      <c r="AL73" s="107"/>
      <c r="AM73" s="107"/>
      <c r="AN73" s="108"/>
      <c r="AO73" s="108"/>
      <c r="AP73" s="47"/>
    </row>
    <row r="74" spans="1:42" x14ac:dyDescent="0.25">
      <c r="A74" s="12"/>
      <c r="B74" s="105">
        <f t="shared" si="17"/>
        <v>42653</v>
      </c>
      <c r="C74" s="106">
        <f t="shared" si="17"/>
        <v>42653</v>
      </c>
      <c r="D74" s="107"/>
      <c r="E74" s="107"/>
      <c r="F74" s="107"/>
      <c r="G74" s="107"/>
      <c r="H74" s="107"/>
      <c r="I74" s="107" t="str">
        <f t="shared" si="16"/>
        <v/>
      </c>
      <c r="J74" s="107"/>
      <c r="K74" s="107"/>
      <c r="L74" s="108"/>
      <c r="M74" s="108"/>
      <c r="N74" s="47"/>
      <c r="O74" s="47"/>
      <c r="P74" s="105">
        <f t="shared" si="18"/>
        <v>42653</v>
      </c>
      <c r="Q74" s="106">
        <f t="shared" si="18"/>
        <v>42653</v>
      </c>
      <c r="R74" s="107"/>
      <c r="S74" s="107"/>
      <c r="T74" s="107"/>
      <c r="U74" s="107"/>
      <c r="V74" s="107"/>
      <c r="W74" s="107"/>
      <c r="X74" s="107"/>
      <c r="Y74" s="107"/>
      <c r="Z74" s="108"/>
      <c r="AA74" s="108"/>
      <c r="AB74" s="47"/>
      <c r="AC74" s="47"/>
      <c r="AD74" s="105">
        <f t="shared" si="19"/>
        <v>42653</v>
      </c>
      <c r="AE74" s="106">
        <f t="shared" si="19"/>
        <v>42653</v>
      </c>
      <c r="AF74" s="107"/>
      <c r="AG74" s="107"/>
      <c r="AH74" s="107"/>
      <c r="AI74" s="107"/>
      <c r="AJ74" s="107"/>
      <c r="AK74" s="107"/>
      <c r="AL74" s="107"/>
      <c r="AM74" s="107"/>
      <c r="AN74" s="108"/>
      <c r="AO74" s="108"/>
      <c r="AP74" s="47"/>
    </row>
    <row r="75" spans="1:42" x14ac:dyDescent="0.25">
      <c r="A75" s="12"/>
      <c r="B75" s="105">
        <f t="shared" si="17"/>
        <v>42654</v>
      </c>
      <c r="C75" s="106">
        <f t="shared" si="17"/>
        <v>42654</v>
      </c>
      <c r="D75" s="107">
        <v>0.33333333333333331</v>
      </c>
      <c r="E75" s="107">
        <v>0.5</v>
      </c>
      <c r="F75" s="107">
        <v>0.58333333333333337</v>
      </c>
      <c r="G75" s="107">
        <v>0.75</v>
      </c>
      <c r="H75" s="107">
        <f t="shared" ref="H75:H79" si="21">SUM(E75-D75)+(G75-F75)</f>
        <v>0.33333333333333331</v>
      </c>
      <c r="I75" s="107" t="str">
        <f t="shared" si="16"/>
        <v/>
      </c>
      <c r="J75" s="107"/>
      <c r="K75" s="107"/>
      <c r="L75" s="108"/>
      <c r="M75" s="108"/>
      <c r="N75" s="47"/>
      <c r="O75" s="47"/>
      <c r="P75" s="105">
        <f t="shared" si="18"/>
        <v>42654</v>
      </c>
      <c r="Q75" s="106">
        <f t="shared" si="18"/>
        <v>42654</v>
      </c>
      <c r="R75" s="107"/>
      <c r="S75" s="107"/>
      <c r="T75" s="107"/>
      <c r="U75" s="107"/>
      <c r="V75" s="107"/>
      <c r="W75" s="107"/>
      <c r="X75" s="107"/>
      <c r="Y75" s="107"/>
      <c r="Z75" s="108"/>
      <c r="AA75" s="108"/>
      <c r="AB75" s="47"/>
      <c r="AC75" s="47"/>
      <c r="AD75" s="105">
        <f t="shared" si="19"/>
        <v>42654</v>
      </c>
      <c r="AE75" s="106">
        <f t="shared" si="19"/>
        <v>42654</v>
      </c>
      <c r="AF75" s="107"/>
      <c r="AG75" s="107"/>
      <c r="AH75" s="107"/>
      <c r="AI75" s="107"/>
      <c r="AJ75" s="107"/>
      <c r="AK75" s="107"/>
      <c r="AL75" s="107"/>
      <c r="AM75" s="107"/>
      <c r="AN75" s="108"/>
      <c r="AO75" s="108"/>
      <c r="AP75" s="47"/>
    </row>
    <row r="76" spans="1:42" x14ac:dyDescent="0.25">
      <c r="A76" s="12"/>
      <c r="B76" s="105">
        <f t="shared" si="17"/>
        <v>42655</v>
      </c>
      <c r="C76" s="106">
        <f t="shared" si="17"/>
        <v>42655</v>
      </c>
      <c r="D76" s="107">
        <v>0.33333333333333331</v>
      </c>
      <c r="E76" s="107">
        <v>0.5</v>
      </c>
      <c r="F76" s="107">
        <v>0.58333333333333337</v>
      </c>
      <c r="G76" s="107">
        <v>0.75</v>
      </c>
      <c r="H76" s="107">
        <f t="shared" si="21"/>
        <v>0.33333333333333331</v>
      </c>
      <c r="I76" s="107" t="str">
        <f t="shared" si="16"/>
        <v/>
      </c>
      <c r="J76" s="107"/>
      <c r="K76" s="107"/>
      <c r="L76" s="108"/>
      <c r="M76" s="108"/>
      <c r="N76" s="47"/>
      <c r="O76" s="47"/>
      <c r="P76" s="105">
        <f t="shared" si="18"/>
        <v>42655</v>
      </c>
      <c r="Q76" s="106">
        <f t="shared" si="18"/>
        <v>42655</v>
      </c>
      <c r="R76" s="107"/>
      <c r="S76" s="107"/>
      <c r="T76" s="107"/>
      <c r="U76" s="107"/>
      <c r="V76" s="107"/>
      <c r="W76" s="107"/>
      <c r="X76" s="107"/>
      <c r="Y76" s="107"/>
      <c r="Z76" s="108"/>
      <c r="AA76" s="108"/>
      <c r="AB76" s="47"/>
      <c r="AC76" s="47"/>
      <c r="AD76" s="105">
        <f t="shared" si="19"/>
        <v>42655</v>
      </c>
      <c r="AE76" s="106">
        <f t="shared" si="19"/>
        <v>42655</v>
      </c>
      <c r="AF76" s="107"/>
      <c r="AG76" s="107"/>
      <c r="AH76" s="107"/>
      <c r="AI76" s="107"/>
      <c r="AJ76" s="107"/>
      <c r="AK76" s="107"/>
      <c r="AL76" s="107"/>
      <c r="AM76" s="107"/>
      <c r="AN76" s="108"/>
      <c r="AO76" s="108"/>
      <c r="AP76" s="47"/>
    </row>
    <row r="77" spans="1:42" x14ac:dyDescent="0.25">
      <c r="A77" s="12"/>
      <c r="B77" s="105">
        <f t="shared" si="17"/>
        <v>42656</v>
      </c>
      <c r="C77" s="106">
        <f t="shared" si="17"/>
        <v>42656</v>
      </c>
      <c r="D77" s="107">
        <v>0.33333333333333331</v>
      </c>
      <c r="E77" s="107">
        <v>0.5</v>
      </c>
      <c r="F77" s="107">
        <v>0.58333333333333337</v>
      </c>
      <c r="G77" s="107">
        <v>0.75</v>
      </c>
      <c r="H77" s="107">
        <f t="shared" si="21"/>
        <v>0.33333333333333331</v>
      </c>
      <c r="I77" s="107" t="str">
        <f t="shared" si="16"/>
        <v/>
      </c>
      <c r="J77" s="107"/>
      <c r="K77" s="107"/>
      <c r="L77" s="108"/>
      <c r="M77" s="108"/>
      <c r="N77" s="47"/>
      <c r="O77" s="47"/>
      <c r="P77" s="105">
        <f t="shared" si="18"/>
        <v>42656</v>
      </c>
      <c r="Q77" s="106">
        <f t="shared" si="18"/>
        <v>42656</v>
      </c>
      <c r="R77" s="107"/>
      <c r="S77" s="107"/>
      <c r="T77" s="107"/>
      <c r="U77" s="107"/>
      <c r="V77" s="107"/>
      <c r="W77" s="107"/>
      <c r="X77" s="107"/>
      <c r="Y77" s="107"/>
      <c r="Z77" s="108"/>
      <c r="AA77" s="108"/>
      <c r="AB77" s="47"/>
      <c r="AC77" s="47"/>
      <c r="AD77" s="105">
        <f t="shared" si="19"/>
        <v>42656</v>
      </c>
      <c r="AE77" s="106">
        <f t="shared" si="19"/>
        <v>42656</v>
      </c>
      <c r="AF77" s="107"/>
      <c r="AG77" s="107"/>
      <c r="AH77" s="107"/>
      <c r="AI77" s="107"/>
      <c r="AJ77" s="107"/>
      <c r="AK77" s="107"/>
      <c r="AL77" s="107"/>
      <c r="AM77" s="107"/>
      <c r="AN77" s="108"/>
      <c r="AO77" s="108"/>
      <c r="AP77" s="47"/>
    </row>
    <row r="78" spans="1:42" x14ac:dyDescent="0.25">
      <c r="B78" s="105">
        <f t="shared" si="17"/>
        <v>42657</v>
      </c>
      <c r="C78" s="106">
        <f t="shared" si="17"/>
        <v>42657</v>
      </c>
      <c r="D78" s="107">
        <v>0.33333333333333331</v>
      </c>
      <c r="E78" s="107">
        <v>0.5</v>
      </c>
      <c r="F78" s="107">
        <v>0.58333333333333337</v>
      </c>
      <c r="G78" s="107">
        <v>0.75</v>
      </c>
      <c r="H78" s="107">
        <f t="shared" si="21"/>
        <v>0.33333333333333331</v>
      </c>
      <c r="I78" s="107" t="str">
        <f t="shared" si="16"/>
        <v/>
      </c>
      <c r="J78" s="107"/>
      <c r="K78" s="107"/>
      <c r="L78" s="108"/>
      <c r="M78" s="108"/>
      <c r="N78" s="47"/>
      <c r="O78" s="47"/>
      <c r="P78" s="105">
        <f t="shared" si="18"/>
        <v>42657</v>
      </c>
      <c r="Q78" s="106">
        <f t="shared" si="18"/>
        <v>42657</v>
      </c>
      <c r="R78" s="107"/>
      <c r="S78" s="107"/>
      <c r="T78" s="107"/>
      <c r="U78" s="107"/>
      <c r="V78" s="107"/>
      <c r="W78" s="107"/>
      <c r="X78" s="107"/>
      <c r="Y78" s="107"/>
      <c r="Z78" s="108"/>
      <c r="AA78" s="108"/>
      <c r="AB78" s="47"/>
      <c r="AC78" s="47"/>
      <c r="AD78" s="105">
        <f t="shared" si="19"/>
        <v>42657</v>
      </c>
      <c r="AE78" s="106">
        <f t="shared" si="19"/>
        <v>42657</v>
      </c>
      <c r="AF78" s="107"/>
      <c r="AG78" s="107"/>
      <c r="AH78" s="107"/>
      <c r="AI78" s="107"/>
      <c r="AJ78" s="107"/>
      <c r="AK78" s="107"/>
      <c r="AL78" s="107"/>
      <c r="AM78" s="107"/>
      <c r="AN78" s="108"/>
      <c r="AO78" s="108"/>
      <c r="AP78" s="47"/>
    </row>
    <row r="79" spans="1:42" x14ac:dyDescent="0.25">
      <c r="B79" s="105">
        <f t="shared" si="17"/>
        <v>42658</v>
      </c>
      <c r="C79" s="106">
        <f t="shared" si="17"/>
        <v>42658</v>
      </c>
      <c r="D79" s="107">
        <v>0.33333333333333331</v>
      </c>
      <c r="E79" s="107">
        <v>0.5</v>
      </c>
      <c r="F79" s="107">
        <v>0.58333333333333337</v>
      </c>
      <c r="G79" s="107">
        <v>0.70833333333333337</v>
      </c>
      <c r="H79" s="107">
        <f t="shared" si="21"/>
        <v>0.29166666666666669</v>
      </c>
      <c r="I79" s="107" t="str">
        <f t="shared" si="16"/>
        <v/>
      </c>
      <c r="J79" s="107"/>
      <c r="K79" s="107"/>
      <c r="L79" s="108"/>
      <c r="M79" s="108"/>
      <c r="N79" s="47"/>
      <c r="O79" s="47"/>
      <c r="P79" s="105">
        <f t="shared" si="18"/>
        <v>42658</v>
      </c>
      <c r="Q79" s="106">
        <f t="shared" si="18"/>
        <v>42658</v>
      </c>
      <c r="R79" s="107"/>
      <c r="S79" s="107"/>
      <c r="T79" s="107"/>
      <c r="U79" s="107"/>
      <c r="V79" s="107"/>
      <c r="W79" s="107"/>
      <c r="X79" s="107"/>
      <c r="Y79" s="107"/>
      <c r="Z79" s="108"/>
      <c r="AA79" s="108"/>
      <c r="AB79" s="47"/>
      <c r="AC79" s="47"/>
      <c r="AD79" s="105">
        <f t="shared" si="19"/>
        <v>42658</v>
      </c>
      <c r="AE79" s="106">
        <f t="shared" si="19"/>
        <v>42658</v>
      </c>
      <c r="AF79" s="107"/>
      <c r="AG79" s="107"/>
      <c r="AH79" s="107"/>
      <c r="AI79" s="107"/>
      <c r="AJ79" s="107"/>
      <c r="AK79" s="107"/>
      <c r="AL79" s="107"/>
      <c r="AM79" s="107"/>
      <c r="AN79" s="108"/>
      <c r="AO79" s="108"/>
      <c r="AP79" s="47"/>
    </row>
    <row r="80" spans="1:42" x14ac:dyDescent="0.25">
      <c r="B80" s="105">
        <f t="shared" si="17"/>
        <v>42659</v>
      </c>
      <c r="C80" s="106">
        <f t="shared" si="17"/>
        <v>42659</v>
      </c>
      <c r="D80" s="107"/>
      <c r="E80" s="107"/>
      <c r="F80" s="107"/>
      <c r="G80" s="107"/>
      <c r="H80" s="107"/>
      <c r="I80" s="107" t="str">
        <f t="shared" si="16"/>
        <v/>
      </c>
      <c r="J80" s="107"/>
      <c r="K80" s="107"/>
      <c r="L80" s="108"/>
      <c r="M80" s="108"/>
      <c r="N80" s="47"/>
      <c r="O80" s="47"/>
      <c r="P80" s="105">
        <f t="shared" si="18"/>
        <v>42659</v>
      </c>
      <c r="Q80" s="106">
        <f t="shared" si="18"/>
        <v>42659</v>
      </c>
      <c r="R80" s="107"/>
      <c r="S80" s="107"/>
      <c r="T80" s="107"/>
      <c r="U80" s="107"/>
      <c r="V80" s="107"/>
      <c r="W80" s="107"/>
      <c r="X80" s="107"/>
      <c r="Y80" s="107"/>
      <c r="Z80" s="108"/>
      <c r="AA80" s="108"/>
      <c r="AB80" s="47"/>
      <c r="AC80" s="47"/>
      <c r="AD80" s="105">
        <f t="shared" si="19"/>
        <v>42659</v>
      </c>
      <c r="AE80" s="106">
        <f t="shared" si="19"/>
        <v>42659</v>
      </c>
      <c r="AF80" s="107"/>
      <c r="AG80" s="107"/>
      <c r="AH80" s="107"/>
      <c r="AI80" s="107"/>
      <c r="AJ80" s="107"/>
      <c r="AK80" s="107"/>
      <c r="AL80" s="107"/>
      <c r="AM80" s="107"/>
      <c r="AN80" s="108"/>
      <c r="AO80" s="108"/>
      <c r="AP80" s="47"/>
    </row>
    <row r="81" spans="1:42" x14ac:dyDescent="0.25">
      <c r="B81" s="105">
        <f t="shared" si="17"/>
        <v>42660</v>
      </c>
      <c r="C81" s="106">
        <f t="shared" si="17"/>
        <v>42660</v>
      </c>
      <c r="D81" s="107"/>
      <c r="E81" s="107"/>
      <c r="F81" s="107"/>
      <c r="G81" s="107"/>
      <c r="H81" s="107"/>
      <c r="I81" s="107" t="str">
        <f t="shared" si="16"/>
        <v/>
      </c>
      <c r="J81" s="107"/>
      <c r="K81" s="107"/>
      <c r="L81" s="108"/>
      <c r="M81" s="166"/>
      <c r="N81" s="47"/>
      <c r="O81" s="47"/>
      <c r="P81" s="105">
        <f t="shared" si="18"/>
        <v>42660</v>
      </c>
      <c r="Q81" s="106">
        <f t="shared" si="18"/>
        <v>42660</v>
      </c>
      <c r="R81" s="107"/>
      <c r="S81" s="107"/>
      <c r="T81" s="107"/>
      <c r="U81" s="107"/>
      <c r="V81" s="107"/>
      <c r="W81" s="107"/>
      <c r="X81" s="107"/>
      <c r="Y81" s="107"/>
      <c r="Z81" s="108"/>
      <c r="AA81" s="108"/>
      <c r="AB81" s="47"/>
      <c r="AC81" s="47"/>
      <c r="AD81" s="105">
        <f t="shared" si="19"/>
        <v>42660</v>
      </c>
      <c r="AE81" s="106">
        <f t="shared" si="19"/>
        <v>42660</v>
      </c>
      <c r="AF81" s="107"/>
      <c r="AG81" s="107"/>
      <c r="AH81" s="107"/>
      <c r="AI81" s="107"/>
      <c r="AJ81" s="107"/>
      <c r="AK81" s="107"/>
      <c r="AL81" s="107"/>
      <c r="AM81" s="107"/>
      <c r="AN81" s="108"/>
      <c r="AO81" s="108"/>
      <c r="AP81" s="47"/>
    </row>
    <row r="82" spans="1:42" x14ac:dyDescent="0.25">
      <c r="B82" s="105">
        <f t="shared" ref="B82:C94" si="22">SUM(B81+1)</f>
        <v>42661</v>
      </c>
      <c r="C82" s="106">
        <f t="shared" si="22"/>
        <v>42661</v>
      </c>
      <c r="D82" s="107">
        <v>0.33333333333333331</v>
      </c>
      <c r="E82" s="107">
        <v>0.5</v>
      </c>
      <c r="F82" s="107">
        <v>0.58333333333333337</v>
      </c>
      <c r="G82" s="107">
        <v>0.75</v>
      </c>
      <c r="H82" s="107">
        <f t="shared" ref="H82:H86" si="23">SUM(E82-D82)+(G82-F82)</f>
        <v>0.33333333333333331</v>
      </c>
      <c r="I82" s="107" t="str">
        <f t="shared" si="16"/>
        <v/>
      </c>
      <c r="J82" s="107"/>
      <c r="K82" s="107"/>
      <c r="L82" s="108"/>
      <c r="M82" s="108"/>
      <c r="N82" s="47"/>
      <c r="O82" s="47"/>
      <c r="P82" s="105">
        <f t="shared" ref="P82:Q94" si="24">SUM(P81+1)</f>
        <v>42661</v>
      </c>
      <c r="Q82" s="106">
        <f t="shared" si="24"/>
        <v>42661</v>
      </c>
      <c r="R82" s="107"/>
      <c r="S82" s="107"/>
      <c r="T82" s="107"/>
      <c r="U82" s="107"/>
      <c r="V82" s="107"/>
      <c r="W82" s="107"/>
      <c r="X82" s="107"/>
      <c r="Y82" s="107"/>
      <c r="Z82" s="108"/>
      <c r="AA82" s="108"/>
      <c r="AB82" s="47"/>
      <c r="AC82" s="47"/>
      <c r="AD82" s="105">
        <f t="shared" ref="AD82:AE94" si="25">SUM(AD81+1)</f>
        <v>42661</v>
      </c>
      <c r="AE82" s="106">
        <f t="shared" si="25"/>
        <v>42661</v>
      </c>
      <c r="AF82" s="107"/>
      <c r="AG82" s="107"/>
      <c r="AH82" s="107"/>
      <c r="AI82" s="107"/>
      <c r="AJ82" s="107"/>
      <c r="AK82" s="107"/>
      <c r="AL82" s="107"/>
      <c r="AM82" s="107"/>
      <c r="AN82" s="108"/>
      <c r="AO82" s="108"/>
      <c r="AP82" s="47"/>
    </row>
    <row r="83" spans="1:42" x14ac:dyDescent="0.25">
      <c r="B83" s="105">
        <f t="shared" si="22"/>
        <v>42662</v>
      </c>
      <c r="C83" s="106">
        <f t="shared" si="22"/>
        <v>42662</v>
      </c>
      <c r="D83" s="107">
        <v>0.33333333333333331</v>
      </c>
      <c r="E83" s="107">
        <v>0.5</v>
      </c>
      <c r="F83" s="107">
        <v>0.58333333333333337</v>
      </c>
      <c r="G83" s="107">
        <v>0.75</v>
      </c>
      <c r="H83" s="107">
        <f t="shared" si="23"/>
        <v>0.33333333333333331</v>
      </c>
      <c r="I83" s="107" t="str">
        <f t="shared" si="16"/>
        <v/>
      </c>
      <c r="J83" s="107"/>
      <c r="K83" s="107"/>
      <c r="L83" s="108"/>
      <c r="M83" s="108"/>
      <c r="N83" s="47"/>
      <c r="O83" s="47"/>
      <c r="P83" s="105">
        <f t="shared" si="24"/>
        <v>42662</v>
      </c>
      <c r="Q83" s="106">
        <f t="shared" si="24"/>
        <v>42662</v>
      </c>
      <c r="R83" s="107"/>
      <c r="S83" s="107"/>
      <c r="T83" s="107"/>
      <c r="U83" s="107"/>
      <c r="V83" s="107"/>
      <c r="W83" s="107"/>
      <c r="X83" s="107"/>
      <c r="Y83" s="107"/>
      <c r="Z83" s="108"/>
      <c r="AA83" s="108"/>
      <c r="AB83" s="47"/>
      <c r="AC83" s="47"/>
      <c r="AD83" s="105">
        <f t="shared" si="25"/>
        <v>42662</v>
      </c>
      <c r="AE83" s="106">
        <f t="shared" si="25"/>
        <v>42662</v>
      </c>
      <c r="AF83" s="107"/>
      <c r="AG83" s="107"/>
      <c r="AH83" s="107"/>
      <c r="AI83" s="107"/>
      <c r="AJ83" s="107"/>
      <c r="AK83" s="107"/>
      <c r="AL83" s="107"/>
      <c r="AM83" s="107"/>
      <c r="AN83" s="108"/>
      <c r="AO83" s="108"/>
      <c r="AP83" s="47"/>
    </row>
    <row r="84" spans="1:42" x14ac:dyDescent="0.25">
      <c r="B84" s="105">
        <f t="shared" si="22"/>
        <v>42663</v>
      </c>
      <c r="C84" s="106">
        <f t="shared" si="22"/>
        <v>42663</v>
      </c>
      <c r="D84" s="107">
        <v>0.33333333333333331</v>
      </c>
      <c r="E84" s="107">
        <v>0.5</v>
      </c>
      <c r="F84" s="107">
        <v>0.58333333333333337</v>
      </c>
      <c r="G84" s="107">
        <v>0.75</v>
      </c>
      <c r="H84" s="107">
        <f t="shared" si="23"/>
        <v>0.33333333333333331</v>
      </c>
      <c r="I84" s="107" t="str">
        <f t="shared" si="16"/>
        <v/>
      </c>
      <c r="J84" s="107"/>
      <c r="K84" s="107"/>
      <c r="L84" s="108"/>
      <c r="M84" s="168"/>
      <c r="N84" s="47"/>
      <c r="O84" s="47"/>
      <c r="P84" s="105">
        <f t="shared" si="24"/>
        <v>42663</v>
      </c>
      <c r="Q84" s="106">
        <f t="shared" si="24"/>
        <v>42663</v>
      </c>
      <c r="R84" s="107"/>
      <c r="S84" s="107"/>
      <c r="T84" s="107"/>
      <c r="U84" s="107"/>
      <c r="V84" s="107"/>
      <c r="W84" s="107"/>
      <c r="X84" s="107"/>
      <c r="Y84" s="107"/>
      <c r="Z84" s="108"/>
      <c r="AA84" s="108"/>
      <c r="AB84" s="47"/>
      <c r="AC84" s="47"/>
      <c r="AD84" s="105">
        <f t="shared" si="25"/>
        <v>42663</v>
      </c>
      <c r="AE84" s="106">
        <f t="shared" si="25"/>
        <v>42663</v>
      </c>
      <c r="AF84" s="107"/>
      <c r="AG84" s="107"/>
      <c r="AH84" s="107"/>
      <c r="AI84" s="107"/>
      <c r="AJ84" s="107"/>
      <c r="AK84" s="107"/>
      <c r="AL84" s="107"/>
      <c r="AM84" s="107"/>
      <c r="AN84" s="108"/>
      <c r="AO84" s="108"/>
      <c r="AP84" s="47"/>
    </row>
    <row r="85" spans="1:42" x14ac:dyDescent="0.25">
      <c r="B85" s="105">
        <f t="shared" si="22"/>
        <v>42664</v>
      </c>
      <c r="C85" s="106">
        <f t="shared" si="22"/>
        <v>42664</v>
      </c>
      <c r="D85" s="107">
        <v>0.33333333333333331</v>
      </c>
      <c r="E85" s="107">
        <v>0.5</v>
      </c>
      <c r="F85" s="107">
        <v>0.58333333333333337</v>
      </c>
      <c r="G85" s="107">
        <v>0.75</v>
      </c>
      <c r="H85" s="107">
        <f t="shared" si="23"/>
        <v>0.33333333333333331</v>
      </c>
      <c r="I85" s="107" t="str">
        <f t="shared" si="16"/>
        <v/>
      </c>
      <c r="J85" s="107"/>
      <c r="K85" s="107"/>
      <c r="L85" s="108"/>
      <c r="M85" s="168"/>
      <c r="N85" s="47"/>
      <c r="O85" s="47"/>
      <c r="P85" s="105">
        <f t="shared" si="24"/>
        <v>42664</v>
      </c>
      <c r="Q85" s="106">
        <f t="shared" si="24"/>
        <v>42664</v>
      </c>
      <c r="R85" s="107"/>
      <c r="S85" s="107"/>
      <c r="T85" s="107"/>
      <c r="U85" s="107"/>
      <c r="V85" s="107"/>
      <c r="W85" s="107"/>
      <c r="X85" s="107"/>
      <c r="Y85" s="107"/>
      <c r="Z85" s="108"/>
      <c r="AA85" s="108"/>
      <c r="AB85" s="47"/>
      <c r="AC85" s="47"/>
      <c r="AD85" s="105">
        <f t="shared" si="25"/>
        <v>42664</v>
      </c>
      <c r="AE85" s="106">
        <f t="shared" si="25"/>
        <v>42664</v>
      </c>
      <c r="AF85" s="107"/>
      <c r="AG85" s="107"/>
      <c r="AH85" s="107"/>
      <c r="AI85" s="107"/>
      <c r="AJ85" s="107"/>
      <c r="AK85" s="107"/>
      <c r="AL85" s="107"/>
      <c r="AM85" s="107"/>
      <c r="AN85" s="108"/>
      <c r="AO85" s="108"/>
      <c r="AP85" s="47"/>
    </row>
    <row r="86" spans="1:42" x14ac:dyDescent="0.25">
      <c r="B86" s="105">
        <f t="shared" si="22"/>
        <v>42665</v>
      </c>
      <c r="C86" s="106">
        <f t="shared" si="22"/>
        <v>42665</v>
      </c>
      <c r="D86" s="107">
        <v>0.33333333333333331</v>
      </c>
      <c r="E86" s="107">
        <v>0.5</v>
      </c>
      <c r="F86" s="107">
        <v>0.58333333333333337</v>
      </c>
      <c r="G86" s="107">
        <v>0.70833333333333337</v>
      </c>
      <c r="H86" s="107">
        <f t="shared" si="23"/>
        <v>0.29166666666666669</v>
      </c>
      <c r="I86" s="107" t="str">
        <f t="shared" si="16"/>
        <v/>
      </c>
      <c r="J86" s="107"/>
      <c r="K86" s="107"/>
      <c r="L86" s="108"/>
      <c r="M86" s="168"/>
      <c r="N86" s="47"/>
      <c r="O86" s="47"/>
      <c r="P86" s="105">
        <f t="shared" si="24"/>
        <v>42665</v>
      </c>
      <c r="Q86" s="106">
        <f t="shared" si="24"/>
        <v>42665</v>
      </c>
      <c r="R86" s="107"/>
      <c r="S86" s="107"/>
      <c r="T86" s="107"/>
      <c r="U86" s="107"/>
      <c r="V86" s="107"/>
      <c r="W86" s="107"/>
      <c r="X86" s="107"/>
      <c r="Y86" s="107"/>
      <c r="Z86" s="108"/>
      <c r="AA86" s="108"/>
      <c r="AB86" s="47"/>
      <c r="AC86" s="47"/>
      <c r="AD86" s="105">
        <f t="shared" si="25"/>
        <v>42665</v>
      </c>
      <c r="AE86" s="106">
        <f t="shared" si="25"/>
        <v>42665</v>
      </c>
      <c r="AF86" s="107"/>
      <c r="AG86" s="107"/>
      <c r="AH86" s="107"/>
      <c r="AI86" s="107"/>
      <c r="AJ86" s="107"/>
      <c r="AK86" s="107"/>
      <c r="AL86" s="107"/>
      <c r="AM86" s="107"/>
      <c r="AN86" s="108"/>
      <c r="AO86" s="108"/>
      <c r="AP86" s="47"/>
    </row>
    <row r="87" spans="1:42" x14ac:dyDescent="0.25">
      <c r="B87" s="105">
        <f t="shared" si="22"/>
        <v>42666</v>
      </c>
      <c r="C87" s="106">
        <f t="shared" si="22"/>
        <v>42666</v>
      </c>
      <c r="D87" s="107"/>
      <c r="E87" s="107"/>
      <c r="F87" s="107"/>
      <c r="G87" s="107"/>
      <c r="H87" s="107"/>
      <c r="I87" s="107" t="str">
        <f t="shared" si="16"/>
        <v/>
      </c>
      <c r="J87" s="107"/>
      <c r="K87" s="107"/>
      <c r="L87" s="108"/>
      <c r="M87" s="166"/>
      <c r="N87" s="47"/>
      <c r="O87" s="47"/>
      <c r="P87" s="105">
        <f t="shared" si="24"/>
        <v>42666</v>
      </c>
      <c r="Q87" s="106">
        <f t="shared" si="24"/>
        <v>42666</v>
      </c>
      <c r="R87" s="107"/>
      <c r="S87" s="107"/>
      <c r="T87" s="107"/>
      <c r="U87" s="107"/>
      <c r="V87" s="107"/>
      <c r="W87" s="107"/>
      <c r="X87" s="107"/>
      <c r="Y87" s="107"/>
      <c r="Z87" s="108"/>
      <c r="AA87" s="108"/>
      <c r="AB87" s="47"/>
      <c r="AC87" s="47"/>
      <c r="AD87" s="105">
        <f t="shared" si="25"/>
        <v>42666</v>
      </c>
      <c r="AE87" s="106">
        <f t="shared" si="25"/>
        <v>42666</v>
      </c>
      <c r="AF87" s="107"/>
      <c r="AG87" s="107"/>
      <c r="AH87" s="107"/>
      <c r="AI87" s="107"/>
      <c r="AJ87" s="107"/>
      <c r="AK87" s="107"/>
      <c r="AL87" s="107"/>
      <c r="AM87" s="107"/>
      <c r="AN87" s="108"/>
      <c r="AO87" s="108"/>
      <c r="AP87" s="47"/>
    </row>
    <row r="88" spans="1:42" x14ac:dyDescent="0.25">
      <c r="B88" s="105">
        <f t="shared" si="22"/>
        <v>42667</v>
      </c>
      <c r="C88" s="106">
        <f t="shared" si="22"/>
        <v>42667</v>
      </c>
      <c r="D88" s="107"/>
      <c r="E88" s="107"/>
      <c r="F88" s="107"/>
      <c r="G88" s="107"/>
      <c r="H88" s="107"/>
      <c r="I88" s="107" t="str">
        <f t="shared" si="16"/>
        <v/>
      </c>
      <c r="J88" s="107"/>
      <c r="K88" s="107"/>
      <c r="L88" s="108"/>
      <c r="M88" s="166"/>
      <c r="N88" s="47"/>
      <c r="O88" s="47"/>
      <c r="P88" s="105">
        <f t="shared" si="24"/>
        <v>42667</v>
      </c>
      <c r="Q88" s="106">
        <f t="shared" si="24"/>
        <v>42667</v>
      </c>
      <c r="R88" s="107"/>
      <c r="S88" s="107"/>
      <c r="T88" s="107"/>
      <c r="U88" s="107"/>
      <c r="V88" s="107"/>
      <c r="W88" s="107"/>
      <c r="X88" s="107"/>
      <c r="Y88" s="107"/>
      <c r="Z88" s="108"/>
      <c r="AA88" s="108"/>
      <c r="AB88" s="47"/>
      <c r="AC88" s="47"/>
      <c r="AD88" s="105">
        <f t="shared" si="25"/>
        <v>42667</v>
      </c>
      <c r="AE88" s="106">
        <f t="shared" si="25"/>
        <v>42667</v>
      </c>
      <c r="AF88" s="107"/>
      <c r="AG88" s="107"/>
      <c r="AH88" s="107"/>
      <c r="AI88" s="107"/>
      <c r="AJ88" s="107"/>
      <c r="AK88" s="107"/>
      <c r="AL88" s="107"/>
      <c r="AM88" s="107"/>
      <c r="AN88" s="108"/>
      <c r="AO88" s="108"/>
      <c r="AP88" s="47"/>
    </row>
    <row r="89" spans="1:42" x14ac:dyDescent="0.25">
      <c r="B89" s="105">
        <f t="shared" si="22"/>
        <v>42668</v>
      </c>
      <c r="C89" s="106">
        <f t="shared" si="22"/>
        <v>42668</v>
      </c>
      <c r="D89" s="107">
        <v>0.33333333333333331</v>
      </c>
      <c r="E89" s="107">
        <v>0.5</v>
      </c>
      <c r="F89" s="107">
        <v>0.58333333333333337</v>
      </c>
      <c r="G89" s="107">
        <v>0.75</v>
      </c>
      <c r="H89" s="107">
        <f t="shared" ref="H89:H94" si="26">SUM(E89-D89)+(G89-F89)</f>
        <v>0.33333333333333331</v>
      </c>
      <c r="I89" s="107" t="str">
        <f t="shared" si="16"/>
        <v/>
      </c>
      <c r="J89" s="107"/>
      <c r="K89" s="107"/>
      <c r="L89" s="108"/>
      <c r="M89" s="108"/>
      <c r="N89" s="47"/>
      <c r="O89" s="47"/>
      <c r="P89" s="105">
        <f t="shared" si="24"/>
        <v>42668</v>
      </c>
      <c r="Q89" s="106">
        <f t="shared" si="24"/>
        <v>42668</v>
      </c>
      <c r="R89" s="107"/>
      <c r="S89" s="107"/>
      <c r="T89" s="107"/>
      <c r="U89" s="107"/>
      <c r="V89" s="107"/>
      <c r="W89" s="107"/>
      <c r="X89" s="107"/>
      <c r="Y89" s="107"/>
      <c r="Z89" s="108"/>
      <c r="AA89" s="108"/>
      <c r="AB89" s="47"/>
      <c r="AC89" s="47"/>
      <c r="AD89" s="105">
        <f t="shared" si="25"/>
        <v>42668</v>
      </c>
      <c r="AE89" s="106">
        <f t="shared" si="25"/>
        <v>42668</v>
      </c>
      <c r="AF89" s="107"/>
      <c r="AG89" s="107"/>
      <c r="AH89" s="107"/>
      <c r="AI89" s="107"/>
      <c r="AJ89" s="107"/>
      <c r="AK89" s="107"/>
      <c r="AL89" s="107"/>
      <c r="AM89" s="107"/>
      <c r="AN89" s="108"/>
      <c r="AO89" s="108"/>
      <c r="AP89" s="47"/>
    </row>
    <row r="90" spans="1:42" x14ac:dyDescent="0.25">
      <c r="B90" s="105">
        <f t="shared" si="22"/>
        <v>42669</v>
      </c>
      <c r="C90" s="106">
        <f t="shared" si="22"/>
        <v>42669</v>
      </c>
      <c r="D90" s="107">
        <v>0.33333333333333331</v>
      </c>
      <c r="E90" s="107">
        <v>0.5</v>
      </c>
      <c r="F90" s="107">
        <v>0.58333333333333337</v>
      </c>
      <c r="G90" s="107">
        <v>0.75</v>
      </c>
      <c r="H90" s="107">
        <f t="shared" si="26"/>
        <v>0.33333333333333331</v>
      </c>
      <c r="I90" s="107" t="str">
        <f t="shared" si="16"/>
        <v/>
      </c>
      <c r="J90" s="107"/>
      <c r="K90" s="107"/>
      <c r="L90" s="108"/>
      <c r="M90" s="108"/>
      <c r="N90" s="47"/>
      <c r="O90" s="47"/>
      <c r="P90" s="105">
        <f t="shared" si="24"/>
        <v>42669</v>
      </c>
      <c r="Q90" s="106">
        <f t="shared" si="24"/>
        <v>42669</v>
      </c>
      <c r="R90" s="107"/>
      <c r="S90" s="107"/>
      <c r="T90" s="107"/>
      <c r="U90" s="107"/>
      <c r="V90" s="107"/>
      <c r="W90" s="107"/>
      <c r="X90" s="107"/>
      <c r="Y90" s="107"/>
      <c r="Z90" s="108"/>
      <c r="AA90" s="108"/>
      <c r="AB90" s="47"/>
      <c r="AC90" s="47"/>
      <c r="AD90" s="105">
        <f t="shared" si="25"/>
        <v>42669</v>
      </c>
      <c r="AE90" s="106">
        <f t="shared" si="25"/>
        <v>42669</v>
      </c>
      <c r="AF90" s="107"/>
      <c r="AG90" s="107"/>
      <c r="AH90" s="107"/>
      <c r="AI90" s="107"/>
      <c r="AJ90" s="107"/>
      <c r="AK90" s="107"/>
      <c r="AL90" s="107"/>
      <c r="AM90" s="107"/>
      <c r="AN90" s="108"/>
      <c r="AO90" s="108"/>
      <c r="AP90" s="47"/>
    </row>
    <row r="91" spans="1:42" x14ac:dyDescent="0.25">
      <c r="B91" s="105">
        <f t="shared" si="22"/>
        <v>42670</v>
      </c>
      <c r="C91" s="106">
        <f t="shared" si="22"/>
        <v>42670</v>
      </c>
      <c r="D91" s="107">
        <v>0.33333333333333331</v>
      </c>
      <c r="E91" s="107">
        <v>0.5</v>
      </c>
      <c r="F91" s="107">
        <v>0.58333333333333337</v>
      </c>
      <c r="G91" s="107">
        <v>0.75</v>
      </c>
      <c r="H91" s="107">
        <f t="shared" si="26"/>
        <v>0.33333333333333331</v>
      </c>
      <c r="I91" s="107" t="str">
        <f t="shared" si="16"/>
        <v/>
      </c>
      <c r="J91" s="107"/>
      <c r="K91" s="107"/>
      <c r="L91" s="168"/>
      <c r="M91" s="108"/>
      <c r="N91" s="47"/>
      <c r="O91" s="47"/>
      <c r="P91" s="105">
        <f t="shared" si="24"/>
        <v>42670</v>
      </c>
      <c r="Q91" s="106">
        <f t="shared" si="24"/>
        <v>42670</v>
      </c>
      <c r="R91" s="107"/>
      <c r="S91" s="107"/>
      <c r="T91" s="107"/>
      <c r="U91" s="107"/>
      <c r="V91" s="107"/>
      <c r="W91" s="107"/>
      <c r="X91" s="107"/>
      <c r="Y91" s="107"/>
      <c r="Z91" s="108"/>
      <c r="AA91" s="108"/>
      <c r="AB91" s="47"/>
      <c r="AC91" s="47"/>
      <c r="AD91" s="105">
        <f t="shared" si="25"/>
        <v>42670</v>
      </c>
      <c r="AE91" s="106">
        <f t="shared" si="25"/>
        <v>42670</v>
      </c>
      <c r="AF91" s="107"/>
      <c r="AG91" s="107"/>
      <c r="AH91" s="107"/>
      <c r="AI91" s="107"/>
      <c r="AJ91" s="107"/>
      <c r="AK91" s="107"/>
      <c r="AL91" s="107"/>
      <c r="AM91" s="107"/>
      <c r="AN91" s="108"/>
      <c r="AO91" s="108"/>
      <c r="AP91" s="47"/>
    </row>
    <row r="92" spans="1:42" x14ac:dyDescent="0.25">
      <c r="B92" s="105">
        <f t="shared" si="22"/>
        <v>42671</v>
      </c>
      <c r="C92" s="106">
        <f t="shared" si="22"/>
        <v>42671</v>
      </c>
      <c r="D92" s="107">
        <v>0.33333333333333331</v>
      </c>
      <c r="E92" s="107">
        <v>0.5</v>
      </c>
      <c r="F92" s="107">
        <v>0.58333333333333337</v>
      </c>
      <c r="G92" s="107">
        <v>0.75</v>
      </c>
      <c r="H92" s="107">
        <f t="shared" si="26"/>
        <v>0.33333333333333331</v>
      </c>
      <c r="I92" s="107" t="str">
        <f t="shared" si="16"/>
        <v/>
      </c>
      <c r="J92" s="107"/>
      <c r="K92" s="107"/>
      <c r="L92" s="168"/>
      <c r="M92" s="108"/>
      <c r="N92" s="47"/>
      <c r="O92" s="47"/>
      <c r="P92" s="105">
        <f t="shared" si="24"/>
        <v>42671</v>
      </c>
      <c r="Q92" s="106">
        <f t="shared" si="24"/>
        <v>42671</v>
      </c>
      <c r="R92" s="107"/>
      <c r="S92" s="107"/>
      <c r="T92" s="107"/>
      <c r="U92" s="107"/>
      <c r="V92" s="107"/>
      <c r="W92" s="107"/>
      <c r="X92" s="107"/>
      <c r="Y92" s="107"/>
      <c r="Z92" s="108"/>
      <c r="AA92" s="108"/>
      <c r="AB92" s="47"/>
      <c r="AC92" s="47"/>
      <c r="AD92" s="105">
        <f t="shared" si="25"/>
        <v>42671</v>
      </c>
      <c r="AE92" s="106">
        <f t="shared" si="25"/>
        <v>42671</v>
      </c>
      <c r="AF92" s="107"/>
      <c r="AG92" s="107"/>
      <c r="AH92" s="107"/>
      <c r="AI92" s="107"/>
      <c r="AJ92" s="107"/>
      <c r="AK92" s="107"/>
      <c r="AL92" s="107"/>
      <c r="AM92" s="107"/>
      <c r="AN92" s="108"/>
      <c r="AO92" s="108"/>
      <c r="AP92" s="47"/>
    </row>
    <row r="93" spans="1:42" x14ac:dyDescent="0.25">
      <c r="B93" s="105">
        <f t="shared" si="22"/>
        <v>42672</v>
      </c>
      <c r="C93" s="106">
        <f t="shared" si="22"/>
        <v>42672</v>
      </c>
      <c r="D93" s="107">
        <v>0.33333333333333331</v>
      </c>
      <c r="E93" s="107">
        <v>0.5</v>
      </c>
      <c r="F93" s="107">
        <v>0.58333333333333337</v>
      </c>
      <c r="G93" s="107">
        <v>0.70833333333333337</v>
      </c>
      <c r="H93" s="107">
        <f t="shared" si="26"/>
        <v>0.29166666666666669</v>
      </c>
      <c r="I93" s="107" t="str">
        <f t="shared" si="16"/>
        <v/>
      </c>
      <c r="J93" s="107"/>
      <c r="K93" s="107"/>
      <c r="L93" s="108"/>
      <c r="M93" s="108"/>
      <c r="N93" s="47"/>
      <c r="O93" s="47"/>
      <c r="P93" s="105">
        <f t="shared" si="24"/>
        <v>42672</v>
      </c>
      <c r="Q93" s="106">
        <f t="shared" si="24"/>
        <v>42672</v>
      </c>
      <c r="R93" s="107"/>
      <c r="S93" s="107"/>
      <c r="T93" s="107"/>
      <c r="U93" s="107"/>
      <c r="V93" s="107"/>
      <c r="W93" s="107"/>
      <c r="X93" s="107"/>
      <c r="Y93" s="107"/>
      <c r="Z93" s="108"/>
      <c r="AA93" s="108"/>
      <c r="AB93" s="47"/>
      <c r="AC93" s="47"/>
      <c r="AD93" s="105">
        <f t="shared" si="25"/>
        <v>42672</v>
      </c>
      <c r="AE93" s="106">
        <f t="shared" si="25"/>
        <v>42672</v>
      </c>
      <c r="AF93" s="107"/>
      <c r="AG93" s="107"/>
      <c r="AH93" s="107"/>
      <c r="AI93" s="107"/>
      <c r="AJ93" s="107"/>
      <c r="AK93" s="107"/>
      <c r="AL93" s="107"/>
      <c r="AM93" s="107"/>
      <c r="AN93" s="108"/>
      <c r="AO93" s="108"/>
      <c r="AP93" s="47"/>
    </row>
    <row r="94" spans="1:42" x14ac:dyDescent="0.25">
      <c r="B94" s="105">
        <f t="shared" si="22"/>
        <v>42673</v>
      </c>
      <c r="C94" s="106">
        <f t="shared" si="22"/>
        <v>42673</v>
      </c>
      <c r="D94" s="107"/>
      <c r="E94" s="107"/>
      <c r="F94" s="107"/>
      <c r="G94" s="107"/>
      <c r="H94" s="107">
        <f t="shared" si="26"/>
        <v>0</v>
      </c>
      <c r="I94" s="107" t="str">
        <f t="shared" si="16"/>
        <v/>
      </c>
      <c r="J94" s="107"/>
      <c r="K94" s="107"/>
      <c r="L94" s="108"/>
      <c r="M94" s="108"/>
      <c r="N94" s="47"/>
      <c r="O94" s="47"/>
      <c r="P94" s="105">
        <f t="shared" si="24"/>
        <v>42673</v>
      </c>
      <c r="Q94" s="106">
        <f t="shared" si="24"/>
        <v>42673</v>
      </c>
      <c r="R94" s="107"/>
      <c r="S94" s="107"/>
      <c r="T94" s="107"/>
      <c r="U94" s="107"/>
      <c r="V94" s="107"/>
      <c r="W94" s="107"/>
      <c r="X94" s="107"/>
      <c r="Y94" s="107"/>
      <c r="Z94" s="108"/>
      <c r="AA94" s="108"/>
      <c r="AB94" s="47"/>
      <c r="AC94" s="47"/>
      <c r="AD94" s="105">
        <f t="shared" si="25"/>
        <v>42673</v>
      </c>
      <c r="AE94" s="106">
        <f t="shared" si="25"/>
        <v>42673</v>
      </c>
      <c r="AF94" s="107"/>
      <c r="AG94" s="107"/>
      <c r="AH94" s="107"/>
      <c r="AI94" s="107"/>
      <c r="AJ94" s="107"/>
      <c r="AK94" s="107"/>
      <c r="AL94" s="107"/>
      <c r="AM94" s="107"/>
      <c r="AN94" s="108"/>
      <c r="AO94" s="108"/>
      <c r="AP94" s="47"/>
    </row>
    <row r="95" spans="1:42" x14ac:dyDescent="0.25">
      <c r="A95" s="47"/>
      <c r="B95" s="48"/>
      <c r="C95" s="113"/>
      <c r="D95" s="48"/>
      <c r="E95" s="48"/>
      <c r="F95" s="48"/>
      <c r="G95" s="48"/>
      <c r="H95" s="112">
        <f>SUM(H64:H94)</f>
        <v>7.2499999999999982</v>
      </c>
      <c r="I95" s="112">
        <f>SUM(I64:I94)</f>
        <v>8.3333333333333259E-2</v>
      </c>
      <c r="J95" s="112">
        <f>SUM(J64:J94)</f>
        <v>0</v>
      </c>
      <c r="K95" s="48"/>
      <c r="L95" s="164">
        <f>SUM(L64:L94)</f>
        <v>0</v>
      </c>
      <c r="M95" s="48"/>
      <c r="N95" s="47"/>
      <c r="O95" s="47"/>
      <c r="P95" s="48"/>
      <c r="Q95" s="113"/>
      <c r="R95" s="48"/>
      <c r="S95" s="48"/>
      <c r="T95" s="48"/>
      <c r="U95" s="48"/>
      <c r="V95" s="112">
        <f>SUM(V64:V94)</f>
        <v>0</v>
      </c>
      <c r="W95" s="112">
        <f>SUM(W64:W94)</f>
        <v>0</v>
      </c>
      <c r="X95" s="112">
        <f>SUM(X64:X94)</f>
        <v>0</v>
      </c>
      <c r="Y95" s="48"/>
      <c r="Z95" s="48"/>
      <c r="AA95" s="48"/>
      <c r="AB95" s="47"/>
      <c r="AC95" s="47"/>
      <c r="AD95" s="48"/>
      <c r="AE95" s="113"/>
      <c r="AF95" s="48"/>
      <c r="AG95" s="48"/>
      <c r="AH95" s="48"/>
      <c r="AI95" s="48"/>
      <c r="AJ95" s="112">
        <f>SUM(AJ64:AJ94)</f>
        <v>0</v>
      </c>
      <c r="AK95" s="112">
        <f>SUM(AK64:AK94)</f>
        <v>0</v>
      </c>
      <c r="AL95" s="112">
        <f>SUM(AL64:AL94)</f>
        <v>0</v>
      </c>
      <c r="AM95" s="48"/>
      <c r="AN95" s="48"/>
      <c r="AO95" s="48"/>
      <c r="AP95" s="47"/>
    </row>
    <row r="96" spans="1:42" ht="27.75" customHeight="1" x14ac:dyDescent="0.25">
      <c r="B96" s="218" t="s">
        <v>31</v>
      </c>
      <c r="C96" s="219"/>
      <c r="D96" s="218" t="s">
        <v>6</v>
      </c>
      <c r="E96" s="219"/>
      <c r="F96" s="218" t="s">
        <v>48</v>
      </c>
      <c r="G96" s="219"/>
      <c r="H96" s="218" t="s">
        <v>7</v>
      </c>
      <c r="I96" s="220"/>
      <c r="J96" s="219"/>
      <c r="K96" s="218" t="s">
        <v>47</v>
      </c>
      <c r="L96" s="219"/>
      <c r="M96" s="47"/>
      <c r="N96" s="47"/>
      <c r="O96" s="47"/>
      <c r="P96" s="218" t="s">
        <v>31</v>
      </c>
      <c r="Q96" s="219"/>
      <c r="R96" s="218" t="s">
        <v>6</v>
      </c>
      <c r="S96" s="219"/>
      <c r="T96" s="218" t="s">
        <v>48</v>
      </c>
      <c r="U96" s="219"/>
      <c r="V96" s="218" t="s">
        <v>7</v>
      </c>
      <c r="W96" s="220"/>
      <c r="X96" s="219"/>
      <c r="Y96" s="218" t="s">
        <v>47</v>
      </c>
      <c r="Z96" s="219"/>
      <c r="AA96" s="47"/>
      <c r="AB96" s="47"/>
      <c r="AC96" s="47"/>
      <c r="AD96" s="218" t="s">
        <v>31</v>
      </c>
      <c r="AE96" s="219"/>
      <c r="AF96" s="218" t="s">
        <v>6</v>
      </c>
      <c r="AG96" s="219"/>
      <c r="AH96" s="218" t="s">
        <v>48</v>
      </c>
      <c r="AI96" s="219"/>
      <c r="AJ96" s="218" t="s">
        <v>7</v>
      </c>
      <c r="AK96" s="220"/>
      <c r="AL96" s="219"/>
      <c r="AM96" s="218" t="s">
        <v>47</v>
      </c>
      <c r="AN96" s="219"/>
      <c r="AO96" s="47"/>
      <c r="AP96" s="47"/>
    </row>
    <row r="97" spans="1:42" x14ac:dyDescent="0.25">
      <c r="B97" s="84">
        <f>SUM(H95-J95)</f>
        <v>7.2499999999999982</v>
      </c>
      <c r="C97" s="82">
        <v>7.041666666666667</v>
      </c>
      <c r="D97" s="239">
        <f>SUM(I95)</f>
        <v>8.3333333333333259E-2</v>
      </c>
      <c r="E97" s="266"/>
      <c r="F97" s="267">
        <f>SUM(J95)</f>
        <v>0</v>
      </c>
      <c r="G97" s="215"/>
      <c r="H97" s="267">
        <f>SUM(F97)</f>
        <v>0</v>
      </c>
      <c r="I97" s="268"/>
      <c r="J97" s="215"/>
      <c r="K97" s="214">
        <f>-F97+D97</f>
        <v>8.3333333333333259E-2</v>
      </c>
      <c r="L97" s="215"/>
      <c r="M97" s="47"/>
      <c r="N97" s="47"/>
      <c r="O97" s="47"/>
      <c r="P97" s="84">
        <f>SUM(V95-X95)</f>
        <v>0</v>
      </c>
      <c r="Q97" s="82">
        <v>7.041666666666667</v>
      </c>
      <c r="R97" s="239">
        <f>SUM(W95)</f>
        <v>0</v>
      </c>
      <c r="S97" s="266"/>
      <c r="T97" s="267">
        <f>SUM(X95)</f>
        <v>0</v>
      </c>
      <c r="U97" s="215"/>
      <c r="V97" s="267">
        <f>SUM(T97)</f>
        <v>0</v>
      </c>
      <c r="W97" s="268"/>
      <c r="X97" s="215"/>
      <c r="Y97" s="214">
        <f>-T97+R97</f>
        <v>0</v>
      </c>
      <c r="Z97" s="215"/>
      <c r="AA97" s="47"/>
      <c r="AB97" s="47"/>
      <c r="AC97" s="47"/>
      <c r="AD97" s="81">
        <f>SUM(AJ95-AL95)</f>
        <v>0</v>
      </c>
      <c r="AE97" s="93" t="s">
        <v>67</v>
      </c>
      <c r="AF97" s="239">
        <f>SUM(AK95)</f>
        <v>0</v>
      </c>
      <c r="AG97" s="266"/>
      <c r="AH97" s="267">
        <f>SUM(AL95)</f>
        <v>0</v>
      </c>
      <c r="AI97" s="215"/>
      <c r="AJ97" s="267">
        <f>SUM(AH97)</f>
        <v>0</v>
      </c>
      <c r="AK97" s="268"/>
      <c r="AL97" s="215"/>
      <c r="AM97" s="214">
        <f>-AH97+AF97</f>
        <v>0</v>
      </c>
      <c r="AN97" s="215"/>
      <c r="AO97" s="47"/>
      <c r="AP97" s="47"/>
    </row>
    <row r="98" spans="1:42" x14ac:dyDescent="0.25">
      <c r="B98" s="47" t="s">
        <v>50</v>
      </c>
      <c r="C98" s="47"/>
      <c r="D98" s="47"/>
      <c r="E98" s="47"/>
      <c r="F98" s="47"/>
      <c r="G98" s="47"/>
      <c r="H98" s="47"/>
      <c r="I98" s="47"/>
      <c r="J98" s="47"/>
      <c r="K98" s="47" t="s">
        <v>51</v>
      </c>
      <c r="L98" s="47"/>
      <c r="M98" s="47"/>
      <c r="N98" s="47"/>
      <c r="O98" s="47"/>
      <c r="P98" s="47" t="s">
        <v>50</v>
      </c>
      <c r="Q98" s="47"/>
      <c r="R98" s="47"/>
      <c r="S98" s="47"/>
      <c r="T98" s="47"/>
      <c r="U98" s="47"/>
      <c r="V98" s="47"/>
      <c r="W98" s="47"/>
      <c r="X98" s="47"/>
      <c r="Y98" s="47" t="s">
        <v>51</v>
      </c>
      <c r="Z98" s="47"/>
      <c r="AA98" s="47"/>
      <c r="AB98" s="47"/>
      <c r="AC98" s="47"/>
      <c r="AD98" s="47" t="s">
        <v>50</v>
      </c>
      <c r="AE98" s="47"/>
      <c r="AF98" s="47"/>
      <c r="AG98" s="47"/>
      <c r="AH98" s="47"/>
      <c r="AI98" s="47"/>
      <c r="AJ98" s="47"/>
      <c r="AK98" s="47"/>
      <c r="AL98" s="47"/>
      <c r="AM98" s="47" t="s">
        <v>51</v>
      </c>
      <c r="AN98" s="47"/>
      <c r="AO98" s="47"/>
      <c r="AP98" s="47"/>
    </row>
    <row r="99" spans="1:42" x14ac:dyDescent="0.25">
      <c r="B99" s="47"/>
      <c r="C99" s="47"/>
      <c r="D99" s="47"/>
      <c r="E99" s="47"/>
      <c r="F99" s="47"/>
      <c r="G99" s="47"/>
      <c r="H99" s="47"/>
      <c r="I99" s="47"/>
      <c r="J99" s="47"/>
      <c r="K99" s="47"/>
      <c r="L99" s="47"/>
      <c r="M99" s="47"/>
      <c r="N99" s="47"/>
      <c r="O99" s="47"/>
      <c r="P99" s="47"/>
      <c r="Q99" s="47"/>
      <c r="R99" s="47"/>
      <c r="S99" s="47"/>
      <c r="T99" s="47"/>
      <c r="U99" s="47"/>
      <c r="V99" s="47"/>
      <c r="W99" s="47"/>
      <c r="X99" s="47"/>
      <c r="Y99" s="47"/>
      <c r="Z99" s="47"/>
      <c r="AA99" s="47"/>
      <c r="AB99" s="47"/>
      <c r="AC99" s="47"/>
      <c r="AD99" s="47"/>
      <c r="AE99" s="47"/>
      <c r="AF99" s="47"/>
      <c r="AG99" s="47"/>
      <c r="AH99" s="47"/>
      <c r="AI99" s="47"/>
      <c r="AJ99" s="47"/>
      <c r="AK99" s="47"/>
      <c r="AL99" s="47"/>
      <c r="AM99" s="47"/>
      <c r="AN99" s="47"/>
      <c r="AO99" s="47"/>
      <c r="AP99" s="47"/>
    </row>
    <row r="100" spans="1:42" x14ac:dyDescent="0.25">
      <c r="B100" s="47"/>
      <c r="C100" s="47"/>
      <c r="D100" s="47"/>
      <c r="E100" s="47"/>
      <c r="F100" s="47"/>
      <c r="G100" s="47"/>
      <c r="H100" s="47"/>
      <c r="I100" s="47"/>
      <c r="J100" s="47"/>
      <c r="K100" s="47"/>
      <c r="L100" s="47"/>
      <c r="M100" s="47"/>
      <c r="N100" s="47"/>
      <c r="O100" s="47"/>
      <c r="P100" s="47"/>
      <c r="Q100" s="47"/>
      <c r="R100" s="47"/>
      <c r="S100" s="47"/>
      <c r="T100" s="47"/>
      <c r="U100" s="47"/>
      <c r="V100" s="47"/>
      <c r="W100" s="47"/>
      <c r="X100" s="47"/>
      <c r="Y100" s="47"/>
      <c r="Z100" s="47"/>
      <c r="AA100" s="47"/>
      <c r="AB100" s="47"/>
      <c r="AC100" s="47"/>
      <c r="AD100" s="47"/>
      <c r="AE100" s="47"/>
      <c r="AF100" s="47"/>
      <c r="AG100" s="47"/>
      <c r="AH100" s="47"/>
      <c r="AI100" s="47"/>
      <c r="AJ100" s="47"/>
      <c r="AK100" s="47"/>
      <c r="AL100" s="47"/>
      <c r="AM100" s="47"/>
      <c r="AN100" s="47"/>
      <c r="AO100" s="47"/>
      <c r="AP100" s="47"/>
    </row>
    <row r="101" spans="1:42" x14ac:dyDescent="0.25">
      <c r="B101" s="47"/>
      <c r="C101" s="47"/>
      <c r="D101" s="47"/>
      <c r="E101" s="47"/>
      <c r="F101" s="47"/>
      <c r="G101" s="47"/>
      <c r="H101" s="47"/>
      <c r="I101" s="47"/>
      <c r="J101" s="47"/>
      <c r="K101" s="47"/>
      <c r="L101" s="47"/>
      <c r="M101" s="47"/>
      <c r="N101" s="47"/>
      <c r="O101" s="47"/>
      <c r="P101" s="47"/>
      <c r="Q101" s="47"/>
      <c r="R101" s="47"/>
      <c r="S101" s="47"/>
      <c r="T101" s="47"/>
      <c r="U101" s="47"/>
      <c r="V101" s="47"/>
      <c r="W101" s="47"/>
      <c r="X101" s="47"/>
      <c r="Y101" s="47"/>
      <c r="Z101" s="47"/>
      <c r="AA101" s="47"/>
      <c r="AB101" s="47"/>
      <c r="AC101" s="47"/>
      <c r="AD101" s="47"/>
      <c r="AE101" s="47"/>
      <c r="AF101" s="47"/>
      <c r="AG101" s="47"/>
      <c r="AH101" s="47"/>
      <c r="AI101" s="47"/>
      <c r="AJ101" s="47"/>
      <c r="AK101" s="47"/>
      <c r="AL101" s="47"/>
      <c r="AM101" s="47"/>
      <c r="AN101" s="47"/>
      <c r="AO101" s="47"/>
      <c r="AP101" s="47"/>
    </row>
    <row r="102" spans="1:42" x14ac:dyDescent="0.25">
      <c r="B102" s="47"/>
      <c r="C102" s="47"/>
      <c r="D102" s="47"/>
      <c r="E102" s="47"/>
      <c r="F102" s="47"/>
      <c r="G102" s="47"/>
      <c r="H102" s="47"/>
      <c r="I102" s="47"/>
      <c r="J102" s="47"/>
      <c r="K102" s="47"/>
      <c r="L102" s="47"/>
      <c r="M102" s="47"/>
      <c r="N102" s="47"/>
      <c r="O102" s="47"/>
      <c r="P102" s="47"/>
      <c r="Q102" s="47"/>
      <c r="R102" s="47"/>
      <c r="S102" s="47"/>
      <c r="T102" s="47"/>
      <c r="U102" s="47"/>
      <c r="V102" s="47"/>
      <c r="W102" s="47"/>
      <c r="X102" s="47"/>
      <c r="Y102" s="47"/>
      <c r="Z102" s="47"/>
      <c r="AA102" s="47"/>
      <c r="AB102" s="47"/>
      <c r="AC102" s="47"/>
      <c r="AD102" s="47"/>
      <c r="AE102" s="47"/>
      <c r="AF102" s="47"/>
      <c r="AG102" s="47"/>
      <c r="AH102" s="47"/>
      <c r="AI102" s="47"/>
      <c r="AJ102" s="47"/>
      <c r="AK102" s="47"/>
      <c r="AL102" s="47"/>
      <c r="AM102" s="47"/>
      <c r="AN102" s="47"/>
      <c r="AO102" s="47"/>
      <c r="AP102" s="47"/>
    </row>
    <row r="103" spans="1:42" x14ac:dyDescent="0.25">
      <c r="B103" s="3"/>
      <c r="C103" s="124">
        <v>9</v>
      </c>
      <c r="D103" s="288" t="str">
        <f>"Période du "&amp;TEXT(D105,"jj mmmm aaaa") &amp;" au "&amp; TEXT(E105,"jj mmmm aaaa")</f>
        <v>Période du 01 septembre 2020 au 30 septembre 2020</v>
      </c>
      <c r="E103" s="288"/>
      <c r="F103" s="288"/>
      <c r="G103" s="288"/>
      <c r="H103" s="288"/>
      <c r="I103" s="288"/>
      <c r="J103" s="288"/>
      <c r="K103" s="288"/>
      <c r="L103" s="288"/>
      <c r="M103" s="47"/>
      <c r="N103" s="47"/>
      <c r="O103" s="47"/>
      <c r="P103" s="3"/>
      <c r="Q103" s="124">
        <v>9</v>
      </c>
      <c r="R103" s="288" t="str">
        <f>"Période du "&amp;TEXT(R105,"jj mmmm aaaa") &amp;" au "&amp; TEXT(S105,"jj mmmm aaaa")</f>
        <v>Période du 01 septembre 2020 au 30 septembre 2020</v>
      </c>
      <c r="S103" s="288"/>
      <c r="T103" s="288"/>
      <c r="U103" s="288"/>
      <c r="V103" s="288"/>
      <c r="W103" s="288"/>
      <c r="X103" s="288"/>
      <c r="Y103" s="288"/>
      <c r="Z103" s="134"/>
      <c r="AA103" s="47"/>
      <c r="AB103" s="47"/>
      <c r="AC103" s="47"/>
      <c r="AD103" s="3"/>
      <c r="AE103" s="124">
        <v>1</v>
      </c>
      <c r="AF103" s="288" t="str">
        <f>"Période du "&amp;TEXT(AF105,"jj mmmm aaaa") &amp;" au "&amp; TEXT(AG105,"jj mmmm aaaa")</f>
        <v>Période du 01 janvier 2020 au 31 janvier 2020</v>
      </c>
      <c r="AG103" s="288"/>
      <c r="AH103" s="288"/>
      <c r="AI103" s="288"/>
      <c r="AJ103" s="288"/>
      <c r="AK103" s="288"/>
      <c r="AL103" s="288"/>
      <c r="AM103" s="288"/>
      <c r="AN103" s="288"/>
      <c r="AO103" s="47"/>
      <c r="AP103" s="47"/>
    </row>
    <row r="104" spans="1:42" ht="15" customHeight="1" x14ac:dyDescent="0.25">
      <c r="A104" s="6"/>
      <c r="B104" s="3"/>
      <c r="C104" s="124">
        <v>1</v>
      </c>
      <c r="D104" s="47"/>
      <c r="E104" s="47"/>
      <c r="F104" s="47"/>
      <c r="G104" s="47"/>
      <c r="H104" s="47"/>
      <c r="I104" s="47"/>
      <c r="J104" s="47"/>
      <c r="K104" s="47"/>
      <c r="L104" s="47"/>
      <c r="M104" s="47"/>
      <c r="N104" s="47"/>
      <c r="O104" s="3"/>
      <c r="P104" s="3"/>
      <c r="Q104" s="124">
        <v>1</v>
      </c>
      <c r="R104" s="47"/>
      <c r="S104" s="47"/>
      <c r="T104" s="47"/>
      <c r="U104" s="47"/>
      <c r="V104" s="47"/>
      <c r="W104" s="47"/>
      <c r="X104" s="47"/>
      <c r="Y104" s="47"/>
      <c r="Z104" s="47"/>
      <c r="AA104" s="47"/>
      <c r="AB104" s="47"/>
      <c r="AC104" s="3"/>
      <c r="AD104" s="3"/>
      <c r="AE104" s="124">
        <v>1</v>
      </c>
      <c r="AF104" s="47"/>
      <c r="AG104" s="47"/>
      <c r="AH104" s="47"/>
      <c r="AI104" s="47"/>
      <c r="AJ104" s="47"/>
      <c r="AK104" s="47"/>
      <c r="AL104" s="47"/>
      <c r="AM104" s="47"/>
      <c r="AN104" s="47"/>
      <c r="AO104" s="47"/>
      <c r="AP104" s="47"/>
    </row>
    <row r="105" spans="1:42" ht="12.75" customHeight="1" x14ac:dyDescent="0.25">
      <c r="B105" s="3"/>
      <c r="C105" s="47"/>
      <c r="D105" s="126">
        <f>DATE(C104+2019,C103,1)</f>
        <v>42613</v>
      </c>
      <c r="E105" s="127">
        <f>DATE(C104+2019,C103+1,1)-1</f>
        <v>42642</v>
      </c>
      <c r="F105" s="47"/>
      <c r="G105" s="47"/>
      <c r="H105" s="47"/>
      <c r="I105" s="47"/>
      <c r="J105" s="47"/>
      <c r="K105" s="47"/>
      <c r="L105" s="47"/>
      <c r="M105" s="47"/>
      <c r="N105" s="7"/>
      <c r="O105" s="47"/>
      <c r="P105" s="3"/>
      <c r="Q105" s="47"/>
      <c r="R105" s="72">
        <f>DATE(Q104+2019,Q103,1)</f>
        <v>42613</v>
      </c>
      <c r="S105" s="127">
        <f>DATE(Q104+2019,Q103+1,1)-1</f>
        <v>42642</v>
      </c>
      <c r="T105" s="47"/>
      <c r="U105" s="47"/>
      <c r="V105" s="47"/>
      <c r="W105" s="47"/>
      <c r="X105" s="47"/>
      <c r="Y105" s="47"/>
      <c r="Z105" s="47"/>
      <c r="AA105" s="47"/>
      <c r="AB105" s="7"/>
      <c r="AC105" s="47"/>
      <c r="AD105" s="3"/>
      <c r="AE105" s="47"/>
      <c r="AF105" s="72">
        <f>DATE(AE104+2019,AE103,1)</f>
        <v>42369</v>
      </c>
      <c r="AG105" s="127">
        <f>DATE(AE104+2019,AE103+1,1)-1</f>
        <v>42399</v>
      </c>
      <c r="AH105" s="47"/>
      <c r="AI105" s="47"/>
      <c r="AJ105" s="47"/>
      <c r="AK105" s="47"/>
      <c r="AL105" s="47"/>
      <c r="AM105" s="47"/>
      <c r="AN105" s="47"/>
      <c r="AO105" s="47"/>
      <c r="AP105" s="7"/>
    </row>
    <row r="106" spans="1:42" ht="23.25" customHeight="1" x14ac:dyDescent="0.25">
      <c r="B106" s="47"/>
      <c r="C106" s="47"/>
      <c r="D106" s="44" t="s">
        <v>5</v>
      </c>
      <c r="E106" s="250" t="s">
        <v>6</v>
      </c>
      <c r="F106" s="261"/>
      <c r="G106" s="250" t="s">
        <v>7</v>
      </c>
      <c r="H106" s="261"/>
      <c r="I106" s="218" t="s">
        <v>9</v>
      </c>
      <c r="J106" s="220"/>
      <c r="K106" s="219"/>
      <c r="L106" s="47"/>
      <c r="M106" s="47"/>
      <c r="N106" s="8"/>
      <c r="O106" s="47"/>
      <c r="P106" s="47"/>
      <c r="Q106" s="47"/>
      <c r="R106" s="44" t="s">
        <v>5</v>
      </c>
      <c r="S106" s="250" t="s">
        <v>6</v>
      </c>
      <c r="T106" s="261"/>
      <c r="U106" s="250" t="s">
        <v>7</v>
      </c>
      <c r="V106" s="261"/>
      <c r="W106" s="218" t="s">
        <v>9</v>
      </c>
      <c r="X106" s="220"/>
      <c r="Y106" s="219"/>
      <c r="Z106" s="47"/>
      <c r="AA106" s="47"/>
      <c r="AB106" s="8"/>
      <c r="AC106" s="47"/>
      <c r="AD106" s="47"/>
      <c r="AE106" s="47"/>
      <c r="AF106" s="44" t="s">
        <v>5</v>
      </c>
      <c r="AG106" s="250" t="s">
        <v>6</v>
      </c>
      <c r="AH106" s="261"/>
      <c r="AI106" s="250" t="s">
        <v>7</v>
      </c>
      <c r="AJ106" s="261"/>
      <c r="AK106" s="218" t="s">
        <v>9</v>
      </c>
      <c r="AL106" s="220"/>
      <c r="AM106" s="219"/>
      <c r="AN106" s="47"/>
      <c r="AO106" s="47"/>
      <c r="AP106" s="8"/>
    </row>
    <row r="107" spans="1:42" x14ac:dyDescent="0.25">
      <c r="B107" s="69" t="s">
        <v>32</v>
      </c>
      <c r="C107" s="69"/>
      <c r="D107" s="129">
        <v>7.041666666666667</v>
      </c>
      <c r="E107" s="259">
        <f>SUM(D148)</f>
        <v>0</v>
      </c>
      <c r="F107" s="260"/>
      <c r="G107" s="256">
        <f>SUM(H148)</f>
        <v>0</v>
      </c>
      <c r="H107" s="257"/>
      <c r="I107" s="259">
        <f>SUM(K148)</f>
        <v>0</v>
      </c>
      <c r="J107" s="294"/>
      <c r="K107" s="260"/>
      <c r="L107" s="47"/>
      <c r="M107" s="47"/>
      <c r="N107" s="8"/>
      <c r="O107" s="47"/>
      <c r="P107" s="69" t="s">
        <v>32</v>
      </c>
      <c r="Q107" s="69"/>
      <c r="R107" s="129">
        <v>7.041666666666667</v>
      </c>
      <c r="S107" s="259">
        <f>SUM(R148)</f>
        <v>0</v>
      </c>
      <c r="T107" s="260"/>
      <c r="U107" s="256">
        <f>SUM(V148)</f>
        <v>0</v>
      </c>
      <c r="V107" s="257"/>
      <c r="W107" s="259">
        <f>SUM(Y148)</f>
        <v>0</v>
      </c>
      <c r="X107" s="294"/>
      <c r="Y107" s="260"/>
      <c r="Z107" s="47"/>
      <c r="AA107" s="47"/>
      <c r="AB107" s="8"/>
      <c r="AC107" s="47"/>
      <c r="AD107" s="69" t="s">
        <v>32</v>
      </c>
      <c r="AE107" s="69"/>
      <c r="AF107" s="129">
        <v>7.041666666666667</v>
      </c>
      <c r="AG107" s="259">
        <f>IF(AD148&gt;169/24,MIN(AD148-169/24,7/24),"")</f>
        <v>0.12499999999999822</v>
      </c>
      <c r="AH107" s="260"/>
      <c r="AI107" s="94" t="str">
        <f>IF(AD148&lt;169/24,169/24-AD148,"")</f>
        <v/>
      </c>
      <c r="AJ107" s="119"/>
      <c r="AK107" s="259">
        <f>IF(AD148&gt;169/24,AD148-169/24,"")</f>
        <v>0.12499999999999822</v>
      </c>
      <c r="AL107" s="294"/>
      <c r="AM107" s="260"/>
      <c r="AN107" s="47"/>
      <c r="AO107" s="47"/>
      <c r="AP107" s="8"/>
    </row>
    <row r="108" spans="1:42" x14ac:dyDescent="0.25">
      <c r="B108" s="203" t="s">
        <v>35</v>
      </c>
      <c r="C108" s="57" t="s">
        <v>38</v>
      </c>
      <c r="D108" s="91">
        <v>25</v>
      </c>
      <c r="E108" s="136"/>
      <c r="F108" s="73" t="s">
        <v>37</v>
      </c>
      <c r="G108" s="96">
        <v>0</v>
      </c>
      <c r="H108" s="283" t="s">
        <v>68</v>
      </c>
      <c r="I108" s="264"/>
      <c r="J108" s="92">
        <f>SUM(L146)</f>
        <v>0</v>
      </c>
      <c r="K108" s="73" t="s">
        <v>39</v>
      </c>
      <c r="L108" s="225">
        <f>SUM(E108-G108)</f>
        <v>0</v>
      </c>
      <c r="M108" s="266"/>
      <c r="N108" s="8"/>
      <c r="O108" s="47"/>
      <c r="P108" s="203" t="s">
        <v>35</v>
      </c>
      <c r="Q108" s="57" t="s">
        <v>38</v>
      </c>
      <c r="R108" s="91">
        <v>25</v>
      </c>
      <c r="S108" s="136"/>
      <c r="T108" s="73" t="s">
        <v>37</v>
      </c>
      <c r="U108" s="96">
        <v>0</v>
      </c>
      <c r="V108" s="283" t="s">
        <v>68</v>
      </c>
      <c r="W108" s="264"/>
      <c r="X108" s="92">
        <f>SUM(Z146)</f>
        <v>0</v>
      </c>
      <c r="Y108" s="73" t="s">
        <v>39</v>
      </c>
      <c r="Z108" s="225">
        <f>SUM(S108-U108)</f>
        <v>0</v>
      </c>
      <c r="AA108" s="280"/>
      <c r="AB108" s="8"/>
      <c r="AC108" s="47"/>
      <c r="AD108" s="203" t="s">
        <v>35</v>
      </c>
      <c r="AE108" s="57" t="s">
        <v>38</v>
      </c>
      <c r="AF108" s="91">
        <v>25</v>
      </c>
      <c r="AG108" s="136"/>
      <c r="AH108" s="73" t="s">
        <v>37</v>
      </c>
      <c r="AI108" s="96">
        <v>0</v>
      </c>
      <c r="AJ108" s="283" t="s">
        <v>68</v>
      </c>
      <c r="AK108" s="264"/>
      <c r="AL108" s="92">
        <f>SUM(AN146)</f>
        <v>0</v>
      </c>
      <c r="AM108" s="57" t="s">
        <v>39</v>
      </c>
      <c r="AN108" s="225">
        <f>SUM(AG108-AI108)</f>
        <v>0</v>
      </c>
      <c r="AO108" s="274"/>
      <c r="AP108" s="8"/>
    </row>
    <row r="109" spans="1:42" x14ac:dyDescent="0.25">
      <c r="B109" s="205"/>
      <c r="C109" s="87"/>
      <c r="D109" s="87" t="s">
        <v>42</v>
      </c>
      <c r="E109" s="87"/>
      <c r="F109" s="87" t="s">
        <v>43</v>
      </c>
      <c r="G109" s="87"/>
      <c r="H109" s="270" t="s">
        <v>49</v>
      </c>
      <c r="I109" s="271"/>
      <c r="J109" s="271"/>
      <c r="K109" s="271"/>
      <c r="L109" s="271"/>
      <c r="M109" s="271"/>
      <c r="N109" s="8"/>
      <c r="O109" s="47"/>
      <c r="P109" s="205"/>
      <c r="Q109" s="87"/>
      <c r="R109" s="87" t="s">
        <v>42</v>
      </c>
      <c r="S109" s="87"/>
      <c r="T109" s="87" t="s">
        <v>43</v>
      </c>
      <c r="U109" s="87"/>
      <c r="V109" s="270" t="s">
        <v>49</v>
      </c>
      <c r="W109" s="271"/>
      <c r="X109" s="271"/>
      <c r="Y109" s="271"/>
      <c r="Z109" s="271"/>
      <c r="AA109" s="271"/>
      <c r="AB109" s="8"/>
      <c r="AC109" s="47"/>
      <c r="AD109" s="205"/>
      <c r="AE109" s="87"/>
      <c r="AF109" s="87" t="s">
        <v>42</v>
      </c>
      <c r="AG109" s="87"/>
      <c r="AH109" s="87" t="s">
        <v>43</v>
      </c>
      <c r="AI109" s="87"/>
      <c r="AJ109" s="272" t="s">
        <v>49</v>
      </c>
      <c r="AK109" s="273"/>
      <c r="AL109" s="273"/>
      <c r="AM109" s="273"/>
      <c r="AN109" s="273"/>
      <c r="AO109" s="273"/>
      <c r="AP109" s="8"/>
    </row>
    <row r="110" spans="1:42" x14ac:dyDescent="0.25">
      <c r="B110" s="63" t="s">
        <v>45</v>
      </c>
      <c r="C110" s="64"/>
      <c r="D110" s="59" t="s">
        <v>42</v>
      </c>
      <c r="E110" s="131"/>
      <c r="F110" s="61" t="s">
        <v>43</v>
      </c>
      <c r="G110" s="62"/>
      <c r="H110" s="243"/>
      <c r="I110" s="244"/>
      <c r="J110" s="244"/>
      <c r="K110" s="244"/>
      <c r="L110" s="244"/>
      <c r="M110" s="252"/>
      <c r="N110" s="135"/>
      <c r="O110" s="47"/>
      <c r="P110" s="63" t="s">
        <v>45</v>
      </c>
      <c r="Q110" s="64"/>
      <c r="R110" s="59" t="s">
        <v>42</v>
      </c>
      <c r="S110" s="131"/>
      <c r="T110" s="61" t="s">
        <v>43</v>
      </c>
      <c r="U110" s="62"/>
      <c r="V110" s="243"/>
      <c r="W110" s="244"/>
      <c r="X110" s="244"/>
      <c r="Y110" s="244"/>
      <c r="Z110" s="244"/>
      <c r="AA110" s="252"/>
      <c r="AB110" s="135"/>
      <c r="AC110" s="47"/>
      <c r="AD110" s="63" t="s">
        <v>45</v>
      </c>
      <c r="AE110" s="64"/>
      <c r="AF110" s="59" t="s">
        <v>42</v>
      </c>
      <c r="AG110" s="131"/>
      <c r="AH110" s="61" t="s">
        <v>43</v>
      </c>
      <c r="AI110" s="62"/>
      <c r="AJ110" s="243"/>
      <c r="AK110" s="244"/>
      <c r="AL110" s="244"/>
      <c r="AM110" s="244"/>
      <c r="AN110" s="244"/>
      <c r="AO110" s="252"/>
      <c r="AP110" s="135"/>
    </row>
    <row r="111" spans="1:42" x14ac:dyDescent="0.25">
      <c r="B111" s="65" t="s">
        <v>41</v>
      </c>
      <c r="C111" s="66"/>
      <c r="D111" s="50" t="s">
        <v>42</v>
      </c>
      <c r="E111" s="49"/>
      <c r="F111" s="50" t="s">
        <v>43</v>
      </c>
      <c r="G111" s="51"/>
      <c r="H111" s="253"/>
      <c r="I111" s="254"/>
      <c r="J111" s="254"/>
      <c r="K111" s="254"/>
      <c r="L111" s="254"/>
      <c r="M111" s="255"/>
      <c r="N111" s="135"/>
      <c r="O111" s="47"/>
      <c r="P111" s="65" t="s">
        <v>41</v>
      </c>
      <c r="Q111" s="66"/>
      <c r="R111" s="50" t="s">
        <v>42</v>
      </c>
      <c r="S111" s="49"/>
      <c r="T111" s="50" t="s">
        <v>43</v>
      </c>
      <c r="U111" s="51"/>
      <c r="V111" s="253"/>
      <c r="W111" s="254"/>
      <c r="X111" s="254"/>
      <c r="Y111" s="254"/>
      <c r="Z111" s="254"/>
      <c r="AA111" s="255"/>
      <c r="AB111" s="135"/>
      <c r="AC111" s="47"/>
      <c r="AD111" s="65" t="s">
        <v>41</v>
      </c>
      <c r="AE111" s="66"/>
      <c r="AF111" s="50" t="s">
        <v>42</v>
      </c>
      <c r="AG111" s="49"/>
      <c r="AH111" s="50" t="s">
        <v>43</v>
      </c>
      <c r="AI111" s="77"/>
      <c r="AJ111" s="253"/>
      <c r="AK111" s="254"/>
      <c r="AL111" s="254"/>
      <c r="AM111" s="254"/>
      <c r="AN111" s="254"/>
      <c r="AO111" s="255"/>
      <c r="AP111" s="135"/>
    </row>
    <row r="112" spans="1:42" x14ac:dyDescent="0.25">
      <c r="B112" s="45" t="s">
        <v>44</v>
      </c>
      <c r="C112" s="46"/>
      <c r="D112" s="52" t="s">
        <v>42</v>
      </c>
      <c r="E112" s="53"/>
      <c r="F112" s="52" t="s">
        <v>43</v>
      </c>
      <c r="G112" s="54"/>
      <c r="H112" s="140" t="s">
        <v>73</v>
      </c>
      <c r="I112" s="295"/>
      <c r="J112" s="295"/>
      <c r="K112" s="138"/>
      <c r="L112" s="138"/>
      <c r="M112" s="139"/>
      <c r="N112" s="135"/>
      <c r="O112" s="47"/>
      <c r="P112" s="45" t="s">
        <v>44</v>
      </c>
      <c r="Q112" s="46"/>
      <c r="R112" s="52" t="s">
        <v>42</v>
      </c>
      <c r="S112" s="53"/>
      <c r="T112" s="52" t="s">
        <v>43</v>
      </c>
      <c r="U112" s="54"/>
      <c r="V112" s="140" t="s">
        <v>73</v>
      </c>
      <c r="W112" s="295"/>
      <c r="X112" s="295"/>
      <c r="Y112" s="138"/>
      <c r="Z112" s="138"/>
      <c r="AA112" s="139"/>
      <c r="AB112" s="135"/>
      <c r="AC112" s="47"/>
      <c r="AD112" s="45" t="s">
        <v>44</v>
      </c>
      <c r="AE112" s="46"/>
      <c r="AF112" s="52" t="s">
        <v>42</v>
      </c>
      <c r="AG112" s="53"/>
      <c r="AH112" s="52" t="s">
        <v>43</v>
      </c>
      <c r="AI112" s="54"/>
      <c r="AJ112" s="140" t="s">
        <v>73</v>
      </c>
      <c r="AK112" s="295"/>
      <c r="AL112" s="295"/>
      <c r="AM112" s="138"/>
      <c r="AN112" s="138"/>
      <c r="AO112" s="139"/>
      <c r="AP112" s="135"/>
    </row>
    <row r="113" spans="1:42" ht="15" customHeight="1" x14ac:dyDescent="0.25">
      <c r="B113" s="123" t="s">
        <v>72</v>
      </c>
      <c r="C113" s="122"/>
      <c r="D113" s="114" t="s">
        <v>0</v>
      </c>
      <c r="E113" s="115"/>
      <c r="F113" s="116" t="s">
        <v>1</v>
      </c>
      <c r="G113" s="117"/>
      <c r="H113" s="221" t="s">
        <v>71</v>
      </c>
      <c r="I113" s="221" t="s">
        <v>65</v>
      </c>
      <c r="J113" s="221" t="s">
        <v>33</v>
      </c>
      <c r="K113" s="221" t="s">
        <v>34</v>
      </c>
      <c r="L113" s="221" t="s">
        <v>36</v>
      </c>
      <c r="M113" s="221" t="s">
        <v>46</v>
      </c>
      <c r="N113" s="8"/>
      <c r="O113" s="47"/>
      <c r="P113" s="123" t="s">
        <v>72</v>
      </c>
      <c r="Q113" s="122"/>
      <c r="R113" s="114" t="s">
        <v>0</v>
      </c>
      <c r="S113" s="115"/>
      <c r="T113" s="116" t="s">
        <v>1</v>
      </c>
      <c r="U113" s="117"/>
      <c r="V113" s="221" t="s">
        <v>71</v>
      </c>
      <c r="W113" s="221" t="s">
        <v>65</v>
      </c>
      <c r="X113" s="221" t="s">
        <v>33</v>
      </c>
      <c r="Y113" s="221" t="s">
        <v>34</v>
      </c>
      <c r="Z113" s="221" t="s">
        <v>36</v>
      </c>
      <c r="AA113" s="221" t="s">
        <v>46</v>
      </c>
      <c r="AB113" s="8"/>
      <c r="AC113" s="47"/>
      <c r="AD113" s="123" t="s">
        <v>72</v>
      </c>
      <c r="AE113" s="122"/>
      <c r="AF113" s="114" t="s">
        <v>0</v>
      </c>
      <c r="AG113" s="115"/>
      <c r="AH113" s="116" t="s">
        <v>1</v>
      </c>
      <c r="AI113" s="117"/>
      <c r="AJ113" s="221" t="s">
        <v>71</v>
      </c>
      <c r="AK113" s="221" t="s">
        <v>65</v>
      </c>
      <c r="AL113" s="221" t="s">
        <v>33</v>
      </c>
      <c r="AM113" s="221" t="s">
        <v>34</v>
      </c>
      <c r="AN113" s="221" t="s">
        <v>36</v>
      </c>
      <c r="AO113" s="221" t="s">
        <v>46</v>
      </c>
      <c r="AP113" s="8"/>
    </row>
    <row r="114" spans="1:42" ht="29.25" customHeight="1" x14ac:dyDescent="0.25">
      <c r="B114" s="216"/>
      <c r="C114" s="217"/>
      <c r="D114" s="104" t="s">
        <v>2</v>
      </c>
      <c r="E114" s="104" t="s">
        <v>3</v>
      </c>
      <c r="F114" s="104" t="s">
        <v>4</v>
      </c>
      <c r="G114" s="104" t="s">
        <v>8</v>
      </c>
      <c r="H114" s="222"/>
      <c r="I114" s="222"/>
      <c r="J114" s="222"/>
      <c r="K114" s="236"/>
      <c r="L114" s="236"/>
      <c r="M114" s="236"/>
      <c r="N114" s="8"/>
      <c r="O114" s="47"/>
      <c r="P114" s="216"/>
      <c r="Q114" s="217"/>
      <c r="R114" s="104" t="s">
        <v>2</v>
      </c>
      <c r="S114" s="104" t="s">
        <v>3</v>
      </c>
      <c r="T114" s="104" t="s">
        <v>4</v>
      </c>
      <c r="U114" s="104" t="s">
        <v>8</v>
      </c>
      <c r="V114" s="222"/>
      <c r="W114" s="222"/>
      <c r="X114" s="222"/>
      <c r="Y114" s="236"/>
      <c r="Z114" s="236"/>
      <c r="AA114" s="236"/>
      <c r="AB114" s="8"/>
      <c r="AC114" s="47"/>
      <c r="AD114" s="216"/>
      <c r="AE114" s="217"/>
      <c r="AF114" s="104" t="s">
        <v>2</v>
      </c>
      <c r="AG114" s="104" t="s">
        <v>3</v>
      </c>
      <c r="AH114" s="104" t="s">
        <v>4</v>
      </c>
      <c r="AI114" s="104" t="s">
        <v>8</v>
      </c>
      <c r="AJ114" s="222"/>
      <c r="AK114" s="222"/>
      <c r="AL114" s="222"/>
      <c r="AM114" s="236"/>
      <c r="AN114" s="236"/>
      <c r="AO114" s="236"/>
      <c r="AP114" s="8"/>
    </row>
    <row r="115" spans="1:42" x14ac:dyDescent="0.25">
      <c r="A115" s="12"/>
      <c r="B115" s="105">
        <f>D105</f>
        <v>42613</v>
      </c>
      <c r="C115" s="106">
        <f>D105</f>
        <v>42613</v>
      </c>
      <c r="D115" s="107">
        <v>0.33333333333333331</v>
      </c>
      <c r="E115" s="107">
        <v>0.5</v>
      </c>
      <c r="F115" s="107">
        <v>0.58333333333333337</v>
      </c>
      <c r="G115" s="107">
        <v>0.75</v>
      </c>
      <c r="H115" s="107">
        <f>SUM(E115-D115)+(G115-F115)</f>
        <v>0.33333333333333331</v>
      </c>
      <c r="I115" s="107"/>
      <c r="J115" s="107"/>
      <c r="K115" s="107"/>
      <c r="L115" s="108"/>
      <c r="M115" s="108"/>
      <c r="N115" s="8"/>
      <c r="O115" s="47"/>
      <c r="P115" s="105">
        <f>R105</f>
        <v>42613</v>
      </c>
      <c r="Q115" s="106">
        <f>R105</f>
        <v>42613</v>
      </c>
      <c r="R115" s="107">
        <v>0.33333333333333331</v>
      </c>
      <c r="S115" s="107">
        <v>0.5</v>
      </c>
      <c r="T115" s="107">
        <v>0.58333333333333337</v>
      </c>
      <c r="U115" s="107">
        <v>0.75</v>
      </c>
      <c r="V115" s="107">
        <f>SUM(S115-R115)+(U115-T115)</f>
        <v>0.33333333333333331</v>
      </c>
      <c r="W115" s="107"/>
      <c r="X115" s="107"/>
      <c r="Y115" s="107"/>
      <c r="Z115" s="108"/>
      <c r="AA115" s="108"/>
      <c r="AB115" s="8"/>
      <c r="AC115" s="47"/>
      <c r="AD115" s="105">
        <f>AF105</f>
        <v>42369</v>
      </c>
      <c r="AE115" s="106">
        <f>AF105</f>
        <v>42369</v>
      </c>
      <c r="AF115" s="107">
        <v>0.33333333333333331</v>
      </c>
      <c r="AG115" s="107">
        <v>0.5</v>
      </c>
      <c r="AH115" s="107">
        <v>0.58333333333333337</v>
      </c>
      <c r="AI115" s="107">
        <v>0.75</v>
      </c>
      <c r="AJ115" s="107">
        <f>SUM(AG115-AF115)+(AI115-AH115)</f>
        <v>0.33333333333333331</v>
      </c>
      <c r="AK115" s="107"/>
      <c r="AL115" s="107"/>
      <c r="AM115" s="107"/>
      <c r="AN115" s="108"/>
      <c r="AO115" s="108"/>
      <c r="AP115" s="8"/>
    </row>
    <row r="116" spans="1:42" x14ac:dyDescent="0.25">
      <c r="A116" s="12"/>
      <c r="B116" s="105">
        <f>SUM(B115+1)</f>
        <v>42614</v>
      </c>
      <c r="C116" s="106">
        <f>SUM(C115+1)</f>
        <v>42614</v>
      </c>
      <c r="D116" s="107">
        <v>0.33333333333333331</v>
      </c>
      <c r="E116" s="107">
        <v>0.5</v>
      </c>
      <c r="F116" s="107">
        <v>0.58333333333333337</v>
      </c>
      <c r="G116" s="107">
        <v>0.75</v>
      </c>
      <c r="H116" s="107">
        <f t="shared" ref="H116:H118" si="27">SUM(E116-D116)+(G116-F116)</f>
        <v>0.33333333333333331</v>
      </c>
      <c r="I116" s="107"/>
      <c r="J116" s="107"/>
      <c r="K116" s="107"/>
      <c r="L116" s="108"/>
      <c r="M116" s="108"/>
      <c r="N116" s="8"/>
      <c r="O116" s="47"/>
      <c r="P116" s="105">
        <f>SUM(P115+1)</f>
        <v>42614</v>
      </c>
      <c r="Q116" s="106">
        <f>SUM(Q115+1)</f>
        <v>42614</v>
      </c>
      <c r="R116" s="107">
        <v>0.33333333333333331</v>
      </c>
      <c r="S116" s="107">
        <v>0.5</v>
      </c>
      <c r="T116" s="107">
        <v>0.58333333333333337</v>
      </c>
      <c r="U116" s="107">
        <v>0.75</v>
      </c>
      <c r="V116" s="107">
        <f t="shared" ref="V116:V118" si="28">SUM(S116-R116)+(U116-T116)</f>
        <v>0.33333333333333331</v>
      </c>
      <c r="W116" s="107"/>
      <c r="X116" s="107"/>
      <c r="Y116" s="107"/>
      <c r="Z116" s="108"/>
      <c r="AA116" s="108"/>
      <c r="AB116" s="8"/>
      <c r="AC116" s="47"/>
      <c r="AD116" s="105">
        <f>SUM(AD115+1)</f>
        <v>42370</v>
      </c>
      <c r="AE116" s="106">
        <f>SUM(AE115+1)</f>
        <v>42370</v>
      </c>
      <c r="AF116" s="107">
        <v>0.33333333333333331</v>
      </c>
      <c r="AG116" s="107">
        <v>0.5</v>
      </c>
      <c r="AH116" s="107">
        <v>0.58333333333333337</v>
      </c>
      <c r="AI116" s="107">
        <v>0.75</v>
      </c>
      <c r="AJ116" s="107">
        <f t="shared" ref="AJ116:AJ118" si="29">SUM(AG116-AF116)+(AI116-AH116)</f>
        <v>0.33333333333333331</v>
      </c>
      <c r="AK116" s="107"/>
      <c r="AL116" s="107"/>
      <c r="AM116" s="107"/>
      <c r="AN116" s="108"/>
      <c r="AO116" s="108"/>
      <c r="AP116" s="8"/>
    </row>
    <row r="117" spans="1:42" x14ac:dyDescent="0.25">
      <c r="A117" s="12"/>
      <c r="B117" s="105">
        <f t="shared" ref="B117:C132" si="30">SUM(B116+1)</f>
        <v>42615</v>
      </c>
      <c r="C117" s="106">
        <f t="shared" si="30"/>
        <v>42615</v>
      </c>
      <c r="D117" s="107">
        <v>0.33333333333333331</v>
      </c>
      <c r="E117" s="107">
        <v>0.5</v>
      </c>
      <c r="F117" s="107">
        <v>0.58333333333333337</v>
      </c>
      <c r="G117" s="107">
        <v>0.75</v>
      </c>
      <c r="H117" s="107">
        <f t="shared" si="27"/>
        <v>0.33333333333333331</v>
      </c>
      <c r="I117" s="107"/>
      <c r="J117" s="107"/>
      <c r="K117" s="107"/>
      <c r="L117" s="108"/>
      <c r="M117" s="108"/>
      <c r="N117" s="47"/>
      <c r="O117" s="47"/>
      <c r="P117" s="105">
        <f t="shared" ref="P117:Q132" si="31">SUM(P116+1)</f>
        <v>42615</v>
      </c>
      <c r="Q117" s="106">
        <f t="shared" si="31"/>
        <v>42615</v>
      </c>
      <c r="R117" s="107">
        <v>0.33333333333333331</v>
      </c>
      <c r="S117" s="107">
        <v>0.5</v>
      </c>
      <c r="T117" s="107">
        <v>0.58333333333333337</v>
      </c>
      <c r="U117" s="107">
        <v>0.75</v>
      </c>
      <c r="V117" s="107">
        <f t="shared" si="28"/>
        <v>0.33333333333333331</v>
      </c>
      <c r="W117" s="107"/>
      <c r="X117" s="107"/>
      <c r="Y117" s="107"/>
      <c r="Z117" s="108"/>
      <c r="AA117" s="108"/>
      <c r="AB117" s="47"/>
      <c r="AC117" s="47"/>
      <c r="AD117" s="105">
        <f t="shared" ref="AD117:AE132" si="32">SUM(AD116+1)</f>
        <v>42371</v>
      </c>
      <c r="AE117" s="106">
        <f t="shared" si="32"/>
        <v>42371</v>
      </c>
      <c r="AF117" s="107">
        <v>0.33333333333333331</v>
      </c>
      <c r="AG117" s="107">
        <v>0.5</v>
      </c>
      <c r="AH117" s="107">
        <v>0.58333333333333337</v>
      </c>
      <c r="AI117" s="107">
        <v>0.75</v>
      </c>
      <c r="AJ117" s="107">
        <f t="shared" si="29"/>
        <v>0.33333333333333331</v>
      </c>
      <c r="AK117" s="107"/>
      <c r="AL117" s="107"/>
      <c r="AM117" s="107"/>
      <c r="AN117" s="108"/>
      <c r="AO117" s="108"/>
      <c r="AP117" s="47"/>
    </row>
    <row r="118" spans="1:42" x14ac:dyDescent="0.25">
      <c r="A118" s="12"/>
      <c r="B118" s="105">
        <f t="shared" si="30"/>
        <v>42616</v>
      </c>
      <c r="C118" s="106">
        <f t="shared" si="30"/>
        <v>42616</v>
      </c>
      <c r="D118" s="107">
        <v>0.33333333333333331</v>
      </c>
      <c r="E118" s="107">
        <v>0.5</v>
      </c>
      <c r="F118" s="107">
        <v>0.58333333333333337</v>
      </c>
      <c r="G118" s="107">
        <v>0.70833333333333337</v>
      </c>
      <c r="H118" s="107">
        <f t="shared" si="27"/>
        <v>0.29166666666666669</v>
      </c>
      <c r="I118" s="107"/>
      <c r="J118" s="107"/>
      <c r="K118" s="107"/>
      <c r="L118" s="108"/>
      <c r="M118" s="108"/>
      <c r="N118" s="47"/>
      <c r="O118" s="47"/>
      <c r="P118" s="105">
        <f t="shared" si="31"/>
        <v>42616</v>
      </c>
      <c r="Q118" s="106">
        <f t="shared" si="31"/>
        <v>42616</v>
      </c>
      <c r="R118" s="107">
        <v>0.33333333333333331</v>
      </c>
      <c r="S118" s="107">
        <v>0.5</v>
      </c>
      <c r="T118" s="107">
        <v>0.58333333333333337</v>
      </c>
      <c r="U118" s="107">
        <v>0.70833333333333337</v>
      </c>
      <c r="V118" s="107">
        <f t="shared" si="28"/>
        <v>0.29166666666666669</v>
      </c>
      <c r="W118" s="107"/>
      <c r="X118" s="107"/>
      <c r="Y118" s="107"/>
      <c r="Z118" s="108"/>
      <c r="AA118" s="108"/>
      <c r="AB118" s="47"/>
      <c r="AC118" s="47"/>
      <c r="AD118" s="105">
        <f t="shared" si="32"/>
        <v>42372</v>
      </c>
      <c r="AE118" s="106">
        <f t="shared" si="32"/>
        <v>42372</v>
      </c>
      <c r="AF118" s="107">
        <v>0.33333333333333331</v>
      </c>
      <c r="AG118" s="107">
        <v>0.5</v>
      </c>
      <c r="AH118" s="107">
        <v>0.58333333333333337</v>
      </c>
      <c r="AI118" s="107">
        <v>0.70833333333333337</v>
      </c>
      <c r="AJ118" s="107">
        <f t="shared" si="29"/>
        <v>0.29166666666666669</v>
      </c>
      <c r="AK118" s="107"/>
      <c r="AL118" s="107"/>
      <c r="AM118" s="107"/>
      <c r="AN118" s="108"/>
      <c r="AO118" s="108"/>
      <c r="AP118" s="47"/>
    </row>
    <row r="119" spans="1:42" x14ac:dyDescent="0.25">
      <c r="A119" s="12"/>
      <c r="B119" s="105">
        <f t="shared" si="30"/>
        <v>42617</v>
      </c>
      <c r="C119" s="106">
        <f t="shared" si="30"/>
        <v>42617</v>
      </c>
      <c r="D119" s="107"/>
      <c r="E119" s="107"/>
      <c r="F119" s="107"/>
      <c r="G119" s="107"/>
      <c r="H119" s="107"/>
      <c r="I119" s="107"/>
      <c r="J119" s="107"/>
      <c r="K119" s="107"/>
      <c r="L119" s="108"/>
      <c r="M119" s="108"/>
      <c r="N119" s="47"/>
      <c r="O119" s="47"/>
      <c r="P119" s="105">
        <f t="shared" si="31"/>
        <v>42617</v>
      </c>
      <c r="Q119" s="106">
        <f t="shared" si="31"/>
        <v>42617</v>
      </c>
      <c r="R119" s="107"/>
      <c r="S119" s="107"/>
      <c r="T119" s="107"/>
      <c r="U119" s="107"/>
      <c r="V119" s="107"/>
      <c r="W119" s="107"/>
      <c r="X119" s="107"/>
      <c r="Y119" s="107"/>
      <c r="Z119" s="108"/>
      <c r="AA119" s="108"/>
      <c r="AB119" s="47"/>
      <c r="AC119" s="47"/>
      <c r="AD119" s="105">
        <f t="shared" si="32"/>
        <v>42373</v>
      </c>
      <c r="AE119" s="106">
        <f t="shared" si="32"/>
        <v>42373</v>
      </c>
      <c r="AF119" s="107"/>
      <c r="AG119" s="107"/>
      <c r="AH119" s="107"/>
      <c r="AI119" s="107"/>
      <c r="AJ119" s="107"/>
      <c r="AK119" s="107"/>
      <c r="AL119" s="107"/>
      <c r="AM119" s="107"/>
      <c r="AN119" s="108"/>
      <c r="AO119" s="108"/>
      <c r="AP119" s="47"/>
    </row>
    <row r="120" spans="1:42" x14ac:dyDescent="0.25">
      <c r="A120" s="12"/>
      <c r="B120" s="105">
        <f t="shared" si="30"/>
        <v>42618</v>
      </c>
      <c r="C120" s="106">
        <f t="shared" si="30"/>
        <v>42618</v>
      </c>
      <c r="D120" s="107"/>
      <c r="E120" s="107"/>
      <c r="F120" s="107"/>
      <c r="G120" s="107"/>
      <c r="H120" s="107"/>
      <c r="I120" s="107"/>
      <c r="J120" s="107"/>
      <c r="K120" s="107"/>
      <c r="L120" s="108"/>
      <c r="M120" s="108"/>
      <c r="N120" s="47"/>
      <c r="O120" s="47"/>
      <c r="P120" s="105">
        <f t="shared" si="31"/>
        <v>42618</v>
      </c>
      <c r="Q120" s="106">
        <f t="shared" si="31"/>
        <v>42618</v>
      </c>
      <c r="R120" s="107"/>
      <c r="S120" s="107"/>
      <c r="T120" s="107"/>
      <c r="U120" s="107"/>
      <c r="V120" s="107"/>
      <c r="W120" s="107"/>
      <c r="X120" s="107"/>
      <c r="Y120" s="107"/>
      <c r="Z120" s="108"/>
      <c r="AA120" s="108"/>
      <c r="AB120" s="47"/>
      <c r="AC120" s="47"/>
      <c r="AD120" s="105">
        <f t="shared" si="32"/>
        <v>42374</v>
      </c>
      <c r="AE120" s="106">
        <f t="shared" si="32"/>
        <v>42374</v>
      </c>
      <c r="AF120" s="107"/>
      <c r="AG120" s="107"/>
      <c r="AH120" s="107"/>
      <c r="AI120" s="107"/>
      <c r="AJ120" s="107"/>
      <c r="AK120" s="107"/>
      <c r="AL120" s="107"/>
      <c r="AM120" s="107"/>
      <c r="AN120" s="108"/>
      <c r="AO120" s="108"/>
      <c r="AP120" s="47"/>
    </row>
    <row r="121" spans="1:42" x14ac:dyDescent="0.25">
      <c r="A121" s="12"/>
      <c r="B121" s="105">
        <f t="shared" si="30"/>
        <v>42619</v>
      </c>
      <c r="C121" s="106">
        <f t="shared" si="30"/>
        <v>42619</v>
      </c>
      <c r="D121" s="107">
        <v>0.33333333333333331</v>
      </c>
      <c r="E121" s="107">
        <v>0.5</v>
      </c>
      <c r="F121" s="107">
        <v>0.58333333333333337</v>
      </c>
      <c r="G121" s="107">
        <v>0.75</v>
      </c>
      <c r="H121" s="107">
        <f t="shared" ref="H121:H125" si="33">SUM(E121-D121)+(G121-F121)</f>
        <v>0.33333333333333331</v>
      </c>
      <c r="I121" s="107"/>
      <c r="J121" s="107"/>
      <c r="K121" s="107"/>
      <c r="L121" s="108"/>
      <c r="M121" s="108"/>
      <c r="N121" s="47"/>
      <c r="O121" s="47"/>
      <c r="P121" s="105">
        <f t="shared" si="31"/>
        <v>42619</v>
      </c>
      <c r="Q121" s="106">
        <f t="shared" si="31"/>
        <v>42619</v>
      </c>
      <c r="R121" s="107">
        <v>0.33333333333333331</v>
      </c>
      <c r="S121" s="107">
        <v>0.5</v>
      </c>
      <c r="T121" s="107">
        <v>0.58333333333333337</v>
      </c>
      <c r="U121" s="107">
        <v>0.75</v>
      </c>
      <c r="V121" s="107">
        <f t="shared" ref="V121:V125" si="34">SUM(S121-R121)+(U121-T121)</f>
        <v>0.33333333333333331</v>
      </c>
      <c r="W121" s="107"/>
      <c r="X121" s="107"/>
      <c r="Y121" s="107"/>
      <c r="Z121" s="108"/>
      <c r="AA121" s="108"/>
      <c r="AB121" s="47"/>
      <c r="AC121" s="47"/>
      <c r="AD121" s="105">
        <f t="shared" si="32"/>
        <v>42375</v>
      </c>
      <c r="AE121" s="106">
        <f t="shared" si="32"/>
        <v>42375</v>
      </c>
      <c r="AF121" s="107">
        <v>0.33333333333333331</v>
      </c>
      <c r="AG121" s="107">
        <v>0.5</v>
      </c>
      <c r="AH121" s="107">
        <v>0.58333333333333337</v>
      </c>
      <c r="AI121" s="107">
        <v>0.75</v>
      </c>
      <c r="AJ121" s="107">
        <f t="shared" ref="AJ121:AJ125" si="35">SUM(AG121-AF121)+(AI121-AH121)</f>
        <v>0.33333333333333331</v>
      </c>
      <c r="AK121" s="107"/>
      <c r="AL121" s="107"/>
      <c r="AM121" s="107"/>
      <c r="AN121" s="108"/>
      <c r="AO121" s="108"/>
      <c r="AP121" s="47"/>
    </row>
    <row r="122" spans="1:42" x14ac:dyDescent="0.25">
      <c r="A122" s="12"/>
      <c r="B122" s="105">
        <f t="shared" si="30"/>
        <v>42620</v>
      </c>
      <c r="C122" s="106">
        <f t="shared" si="30"/>
        <v>42620</v>
      </c>
      <c r="D122" s="107">
        <v>0.33333333333333331</v>
      </c>
      <c r="E122" s="107">
        <v>0.5</v>
      </c>
      <c r="F122" s="107">
        <v>0.58333333333333337</v>
      </c>
      <c r="G122" s="107">
        <v>0.75</v>
      </c>
      <c r="H122" s="107">
        <f t="shared" si="33"/>
        <v>0.33333333333333331</v>
      </c>
      <c r="I122" s="107"/>
      <c r="J122" s="107"/>
      <c r="K122" s="107"/>
      <c r="L122" s="108"/>
      <c r="M122" s="108"/>
      <c r="N122" s="47"/>
      <c r="O122" s="47"/>
      <c r="P122" s="105">
        <f t="shared" si="31"/>
        <v>42620</v>
      </c>
      <c r="Q122" s="106">
        <f t="shared" si="31"/>
        <v>42620</v>
      </c>
      <c r="R122" s="107">
        <v>0.33333333333333331</v>
      </c>
      <c r="S122" s="107">
        <v>0.5</v>
      </c>
      <c r="T122" s="107">
        <v>0.58333333333333337</v>
      </c>
      <c r="U122" s="107">
        <v>0.75</v>
      </c>
      <c r="V122" s="107">
        <f t="shared" si="34"/>
        <v>0.33333333333333331</v>
      </c>
      <c r="W122" s="107"/>
      <c r="X122" s="107"/>
      <c r="Y122" s="107"/>
      <c r="Z122" s="108"/>
      <c r="AA122" s="108"/>
      <c r="AB122" s="47"/>
      <c r="AC122" s="47"/>
      <c r="AD122" s="105">
        <f t="shared" si="32"/>
        <v>42376</v>
      </c>
      <c r="AE122" s="106">
        <f t="shared" si="32"/>
        <v>42376</v>
      </c>
      <c r="AF122" s="107">
        <v>0.33333333333333331</v>
      </c>
      <c r="AG122" s="107">
        <v>0.5</v>
      </c>
      <c r="AH122" s="107">
        <v>0.58333333333333337</v>
      </c>
      <c r="AI122" s="107">
        <v>0.75</v>
      </c>
      <c r="AJ122" s="107">
        <f t="shared" si="35"/>
        <v>0.33333333333333331</v>
      </c>
      <c r="AK122" s="107"/>
      <c r="AL122" s="107"/>
      <c r="AM122" s="107"/>
      <c r="AN122" s="108"/>
      <c r="AO122" s="108"/>
      <c r="AP122" s="47"/>
    </row>
    <row r="123" spans="1:42" x14ac:dyDescent="0.25">
      <c r="A123" s="12"/>
      <c r="B123" s="105">
        <f t="shared" si="30"/>
        <v>42621</v>
      </c>
      <c r="C123" s="106">
        <f t="shared" si="30"/>
        <v>42621</v>
      </c>
      <c r="D123" s="107">
        <v>0.33333333333333331</v>
      </c>
      <c r="E123" s="107">
        <v>0.5</v>
      </c>
      <c r="F123" s="107">
        <v>0.58333333333333337</v>
      </c>
      <c r="G123" s="107">
        <v>0.75</v>
      </c>
      <c r="H123" s="107">
        <f t="shared" si="33"/>
        <v>0.33333333333333331</v>
      </c>
      <c r="I123" s="107"/>
      <c r="J123" s="107"/>
      <c r="K123" s="107"/>
      <c r="L123" s="108"/>
      <c r="M123" s="108"/>
      <c r="N123" s="47"/>
      <c r="O123" s="47"/>
      <c r="P123" s="105">
        <f t="shared" si="31"/>
        <v>42621</v>
      </c>
      <c r="Q123" s="106">
        <f t="shared" si="31"/>
        <v>42621</v>
      </c>
      <c r="R123" s="107">
        <v>0.33333333333333331</v>
      </c>
      <c r="S123" s="107">
        <v>0.5</v>
      </c>
      <c r="T123" s="107">
        <v>0.58333333333333337</v>
      </c>
      <c r="U123" s="107">
        <v>0.75</v>
      </c>
      <c r="V123" s="107">
        <f t="shared" si="34"/>
        <v>0.33333333333333331</v>
      </c>
      <c r="W123" s="107"/>
      <c r="X123" s="107"/>
      <c r="Y123" s="107"/>
      <c r="Z123" s="108"/>
      <c r="AA123" s="108"/>
      <c r="AB123" s="47"/>
      <c r="AC123" s="47"/>
      <c r="AD123" s="105">
        <f t="shared" si="32"/>
        <v>42377</v>
      </c>
      <c r="AE123" s="106">
        <f t="shared" si="32"/>
        <v>42377</v>
      </c>
      <c r="AF123" s="107">
        <v>0.33333333333333331</v>
      </c>
      <c r="AG123" s="107">
        <v>0.5</v>
      </c>
      <c r="AH123" s="107">
        <v>0.58333333333333337</v>
      </c>
      <c r="AI123" s="107">
        <v>0.75</v>
      </c>
      <c r="AJ123" s="107">
        <f t="shared" si="35"/>
        <v>0.33333333333333331</v>
      </c>
      <c r="AK123" s="107"/>
      <c r="AL123" s="107"/>
      <c r="AM123" s="107"/>
      <c r="AN123" s="108"/>
      <c r="AO123" s="108"/>
      <c r="AP123" s="47"/>
    </row>
    <row r="124" spans="1:42" x14ac:dyDescent="0.25">
      <c r="A124" s="12"/>
      <c r="B124" s="105">
        <f t="shared" si="30"/>
        <v>42622</v>
      </c>
      <c r="C124" s="106">
        <f t="shared" si="30"/>
        <v>42622</v>
      </c>
      <c r="D124" s="107">
        <v>0.33333333333333331</v>
      </c>
      <c r="E124" s="107">
        <v>0.5</v>
      </c>
      <c r="F124" s="107">
        <v>0.58333333333333337</v>
      </c>
      <c r="G124" s="107">
        <v>0.75</v>
      </c>
      <c r="H124" s="107">
        <f t="shared" si="33"/>
        <v>0.33333333333333331</v>
      </c>
      <c r="I124" s="107"/>
      <c r="J124" s="107"/>
      <c r="K124" s="107"/>
      <c r="L124" s="108"/>
      <c r="M124" s="108"/>
      <c r="N124" s="47"/>
      <c r="O124" s="47"/>
      <c r="P124" s="105">
        <f t="shared" si="31"/>
        <v>42622</v>
      </c>
      <c r="Q124" s="106">
        <f t="shared" si="31"/>
        <v>42622</v>
      </c>
      <c r="R124" s="107">
        <v>0.33333333333333331</v>
      </c>
      <c r="S124" s="107">
        <v>0.5</v>
      </c>
      <c r="T124" s="107">
        <v>0.58333333333333337</v>
      </c>
      <c r="U124" s="107">
        <v>0.75</v>
      </c>
      <c r="V124" s="107">
        <f t="shared" si="34"/>
        <v>0.33333333333333331</v>
      </c>
      <c r="W124" s="107"/>
      <c r="X124" s="107"/>
      <c r="Y124" s="107"/>
      <c r="Z124" s="108"/>
      <c r="AA124" s="108"/>
      <c r="AB124" s="47"/>
      <c r="AC124" s="47"/>
      <c r="AD124" s="105">
        <f t="shared" si="32"/>
        <v>42378</v>
      </c>
      <c r="AE124" s="106">
        <f t="shared" si="32"/>
        <v>42378</v>
      </c>
      <c r="AF124" s="107">
        <v>0.33333333333333331</v>
      </c>
      <c r="AG124" s="107">
        <v>0.5</v>
      </c>
      <c r="AH124" s="107">
        <v>0.58333333333333337</v>
      </c>
      <c r="AI124" s="107">
        <v>0.75</v>
      </c>
      <c r="AJ124" s="107">
        <f t="shared" si="35"/>
        <v>0.33333333333333331</v>
      </c>
      <c r="AK124" s="107"/>
      <c r="AL124" s="107"/>
      <c r="AM124" s="107"/>
      <c r="AN124" s="108"/>
      <c r="AO124" s="108"/>
      <c r="AP124" s="47"/>
    </row>
    <row r="125" spans="1:42" x14ac:dyDescent="0.25">
      <c r="A125" s="12"/>
      <c r="B125" s="105">
        <f t="shared" si="30"/>
        <v>42623</v>
      </c>
      <c r="C125" s="106">
        <f t="shared" si="30"/>
        <v>42623</v>
      </c>
      <c r="D125" s="107">
        <v>0.33333333333333331</v>
      </c>
      <c r="E125" s="107">
        <v>0.5</v>
      </c>
      <c r="F125" s="107">
        <v>0.58333333333333337</v>
      </c>
      <c r="G125" s="107">
        <v>0.70833333333333337</v>
      </c>
      <c r="H125" s="107">
        <f t="shared" si="33"/>
        <v>0.29166666666666669</v>
      </c>
      <c r="I125" s="107"/>
      <c r="J125" s="107"/>
      <c r="K125" s="107"/>
      <c r="L125" s="108"/>
      <c r="M125" s="108"/>
      <c r="N125" s="47"/>
      <c r="O125" s="47"/>
      <c r="P125" s="105">
        <f t="shared" si="31"/>
        <v>42623</v>
      </c>
      <c r="Q125" s="106">
        <f t="shared" si="31"/>
        <v>42623</v>
      </c>
      <c r="R125" s="107">
        <v>0.33333333333333331</v>
      </c>
      <c r="S125" s="107">
        <v>0.5</v>
      </c>
      <c r="T125" s="107">
        <v>0.58333333333333337</v>
      </c>
      <c r="U125" s="107">
        <v>0.70833333333333337</v>
      </c>
      <c r="V125" s="107">
        <f t="shared" si="34"/>
        <v>0.29166666666666669</v>
      </c>
      <c r="W125" s="107"/>
      <c r="X125" s="107"/>
      <c r="Y125" s="107"/>
      <c r="Z125" s="108"/>
      <c r="AA125" s="108"/>
      <c r="AB125" s="47"/>
      <c r="AC125" s="47"/>
      <c r="AD125" s="105">
        <f t="shared" si="32"/>
        <v>42379</v>
      </c>
      <c r="AE125" s="106">
        <f t="shared" si="32"/>
        <v>42379</v>
      </c>
      <c r="AF125" s="107">
        <v>0.33333333333333331</v>
      </c>
      <c r="AG125" s="107">
        <v>0.5</v>
      </c>
      <c r="AH125" s="107">
        <v>0.58333333333333337</v>
      </c>
      <c r="AI125" s="107">
        <v>0.70833333333333337</v>
      </c>
      <c r="AJ125" s="107">
        <f t="shared" si="35"/>
        <v>0.29166666666666669</v>
      </c>
      <c r="AK125" s="107"/>
      <c r="AL125" s="107"/>
      <c r="AM125" s="107"/>
      <c r="AN125" s="108"/>
      <c r="AO125" s="108"/>
      <c r="AP125" s="47"/>
    </row>
    <row r="126" spans="1:42" x14ac:dyDescent="0.25">
      <c r="A126" s="12"/>
      <c r="B126" s="105">
        <f t="shared" si="30"/>
        <v>42624</v>
      </c>
      <c r="C126" s="106">
        <f t="shared" si="30"/>
        <v>42624</v>
      </c>
      <c r="D126" s="107"/>
      <c r="E126" s="107"/>
      <c r="F126" s="107"/>
      <c r="G126" s="107"/>
      <c r="H126" s="107"/>
      <c r="I126" s="107"/>
      <c r="J126" s="107"/>
      <c r="K126" s="107"/>
      <c r="L126" s="108"/>
      <c r="M126" s="108"/>
      <c r="N126" s="47"/>
      <c r="O126" s="47"/>
      <c r="P126" s="105">
        <f t="shared" si="31"/>
        <v>42624</v>
      </c>
      <c r="Q126" s="106">
        <f t="shared" si="31"/>
        <v>42624</v>
      </c>
      <c r="R126" s="107"/>
      <c r="S126" s="107"/>
      <c r="T126" s="107"/>
      <c r="U126" s="107"/>
      <c r="V126" s="107"/>
      <c r="W126" s="107"/>
      <c r="X126" s="107"/>
      <c r="Y126" s="107"/>
      <c r="Z126" s="108"/>
      <c r="AA126" s="108"/>
      <c r="AB126" s="47"/>
      <c r="AC126" s="47"/>
      <c r="AD126" s="105">
        <f t="shared" si="32"/>
        <v>42380</v>
      </c>
      <c r="AE126" s="106">
        <f t="shared" si="32"/>
        <v>42380</v>
      </c>
      <c r="AF126" s="107"/>
      <c r="AG126" s="107"/>
      <c r="AH126" s="107"/>
      <c r="AI126" s="107"/>
      <c r="AJ126" s="107"/>
      <c r="AK126" s="107"/>
      <c r="AL126" s="107"/>
      <c r="AM126" s="107"/>
      <c r="AN126" s="108"/>
      <c r="AO126" s="108"/>
      <c r="AP126" s="47"/>
    </row>
    <row r="127" spans="1:42" x14ac:dyDescent="0.25">
      <c r="A127" s="12"/>
      <c r="B127" s="105">
        <f t="shared" si="30"/>
        <v>42625</v>
      </c>
      <c r="C127" s="106">
        <f t="shared" si="30"/>
        <v>42625</v>
      </c>
      <c r="D127" s="107"/>
      <c r="E127" s="107"/>
      <c r="F127" s="107"/>
      <c r="G127" s="107"/>
      <c r="H127" s="107"/>
      <c r="I127" s="107"/>
      <c r="J127" s="107"/>
      <c r="K127" s="107"/>
      <c r="L127" s="108"/>
      <c r="M127" s="108"/>
      <c r="N127" s="47"/>
      <c r="O127" s="47"/>
      <c r="P127" s="105">
        <f t="shared" si="31"/>
        <v>42625</v>
      </c>
      <c r="Q127" s="106">
        <f t="shared" si="31"/>
        <v>42625</v>
      </c>
      <c r="R127" s="107"/>
      <c r="S127" s="107"/>
      <c r="T127" s="107"/>
      <c r="U127" s="107"/>
      <c r="V127" s="107"/>
      <c r="W127" s="107"/>
      <c r="X127" s="107"/>
      <c r="Y127" s="107"/>
      <c r="Z127" s="108"/>
      <c r="AA127" s="108"/>
      <c r="AB127" s="47"/>
      <c r="AC127" s="47"/>
      <c r="AD127" s="105">
        <f t="shared" si="32"/>
        <v>42381</v>
      </c>
      <c r="AE127" s="106">
        <f t="shared" si="32"/>
        <v>42381</v>
      </c>
      <c r="AF127" s="107"/>
      <c r="AG127" s="107"/>
      <c r="AH127" s="107"/>
      <c r="AI127" s="107"/>
      <c r="AJ127" s="107"/>
      <c r="AK127" s="107"/>
      <c r="AL127" s="107"/>
      <c r="AM127" s="107"/>
      <c r="AN127" s="108"/>
      <c r="AO127" s="108"/>
      <c r="AP127" s="47"/>
    </row>
    <row r="128" spans="1:42" x14ac:dyDescent="0.25">
      <c r="A128" s="12"/>
      <c r="B128" s="105">
        <f t="shared" si="30"/>
        <v>42626</v>
      </c>
      <c r="C128" s="106">
        <f t="shared" si="30"/>
        <v>42626</v>
      </c>
      <c r="D128" s="107">
        <v>0.33333333333333331</v>
      </c>
      <c r="E128" s="107">
        <v>0.5</v>
      </c>
      <c r="F128" s="107">
        <v>0.58333333333333337</v>
      </c>
      <c r="G128" s="107">
        <v>0.75</v>
      </c>
      <c r="H128" s="107">
        <f t="shared" ref="H128:H132" si="36">SUM(E128-D128)+(G128-F128)</f>
        <v>0.33333333333333331</v>
      </c>
      <c r="I128" s="107"/>
      <c r="J128" s="107"/>
      <c r="K128" s="107"/>
      <c r="L128" s="108"/>
      <c r="M128" s="108"/>
      <c r="N128" s="47"/>
      <c r="O128" s="47"/>
      <c r="P128" s="105">
        <f t="shared" si="31"/>
        <v>42626</v>
      </c>
      <c r="Q128" s="106">
        <f t="shared" si="31"/>
        <v>42626</v>
      </c>
      <c r="R128" s="107">
        <v>0.33333333333333331</v>
      </c>
      <c r="S128" s="107">
        <v>0.5</v>
      </c>
      <c r="T128" s="107">
        <v>0.58333333333333337</v>
      </c>
      <c r="U128" s="107">
        <v>0.75</v>
      </c>
      <c r="V128" s="107">
        <f t="shared" ref="V128:V132" si="37">SUM(S128-R128)+(U128-T128)</f>
        <v>0.33333333333333331</v>
      </c>
      <c r="W128" s="107"/>
      <c r="X128" s="107"/>
      <c r="Y128" s="107"/>
      <c r="Z128" s="108"/>
      <c r="AA128" s="108"/>
      <c r="AB128" s="47"/>
      <c r="AC128" s="47"/>
      <c r="AD128" s="105">
        <f t="shared" si="32"/>
        <v>42382</v>
      </c>
      <c r="AE128" s="106">
        <f t="shared" si="32"/>
        <v>42382</v>
      </c>
      <c r="AF128" s="107">
        <v>0.33333333333333331</v>
      </c>
      <c r="AG128" s="107">
        <v>0.5</v>
      </c>
      <c r="AH128" s="107">
        <v>0.58333333333333337</v>
      </c>
      <c r="AI128" s="107">
        <v>0.75</v>
      </c>
      <c r="AJ128" s="107">
        <f t="shared" ref="AJ128:AJ132" si="38">SUM(AG128-AF128)+(AI128-AH128)</f>
        <v>0.33333333333333331</v>
      </c>
      <c r="AK128" s="107"/>
      <c r="AL128" s="107"/>
      <c r="AM128" s="107"/>
      <c r="AN128" s="108"/>
      <c r="AO128" s="108"/>
      <c r="AP128" s="47"/>
    </row>
    <row r="129" spans="2:42" x14ac:dyDescent="0.25">
      <c r="B129" s="105">
        <f t="shared" si="30"/>
        <v>42627</v>
      </c>
      <c r="C129" s="106">
        <f t="shared" si="30"/>
        <v>42627</v>
      </c>
      <c r="D129" s="107">
        <v>0.33333333333333331</v>
      </c>
      <c r="E129" s="107">
        <v>0.5</v>
      </c>
      <c r="F129" s="107">
        <v>0.58333333333333337</v>
      </c>
      <c r="G129" s="107">
        <v>0.75</v>
      </c>
      <c r="H129" s="107">
        <f t="shared" si="36"/>
        <v>0.33333333333333331</v>
      </c>
      <c r="I129" s="107"/>
      <c r="J129" s="107"/>
      <c r="K129" s="107"/>
      <c r="L129" s="108"/>
      <c r="M129" s="108"/>
      <c r="N129" s="47"/>
      <c r="O129" s="47"/>
      <c r="P129" s="105">
        <f t="shared" si="31"/>
        <v>42627</v>
      </c>
      <c r="Q129" s="106">
        <f t="shared" si="31"/>
        <v>42627</v>
      </c>
      <c r="R129" s="107">
        <v>0.33333333333333331</v>
      </c>
      <c r="S129" s="107">
        <v>0.5</v>
      </c>
      <c r="T129" s="107">
        <v>0.58333333333333337</v>
      </c>
      <c r="U129" s="107">
        <v>0.75</v>
      </c>
      <c r="V129" s="107">
        <f t="shared" si="37"/>
        <v>0.33333333333333331</v>
      </c>
      <c r="W129" s="107"/>
      <c r="X129" s="107"/>
      <c r="Y129" s="107"/>
      <c r="Z129" s="108"/>
      <c r="AA129" s="108"/>
      <c r="AB129" s="47"/>
      <c r="AC129" s="47"/>
      <c r="AD129" s="105">
        <f t="shared" si="32"/>
        <v>42383</v>
      </c>
      <c r="AE129" s="106">
        <f t="shared" si="32"/>
        <v>42383</v>
      </c>
      <c r="AF129" s="107">
        <v>0.33333333333333331</v>
      </c>
      <c r="AG129" s="107">
        <v>0.5</v>
      </c>
      <c r="AH129" s="107">
        <v>0.58333333333333337</v>
      </c>
      <c r="AI129" s="107">
        <v>0.75</v>
      </c>
      <c r="AJ129" s="107">
        <f t="shared" si="38"/>
        <v>0.33333333333333331</v>
      </c>
      <c r="AK129" s="107"/>
      <c r="AL129" s="107"/>
      <c r="AM129" s="107"/>
      <c r="AN129" s="108"/>
      <c r="AO129" s="108"/>
      <c r="AP129" s="47"/>
    </row>
    <row r="130" spans="2:42" x14ac:dyDescent="0.25">
      <c r="B130" s="105">
        <f t="shared" si="30"/>
        <v>42628</v>
      </c>
      <c r="C130" s="106">
        <f t="shared" si="30"/>
        <v>42628</v>
      </c>
      <c r="D130" s="107">
        <v>0.33333333333333331</v>
      </c>
      <c r="E130" s="107">
        <v>0.5</v>
      </c>
      <c r="F130" s="107">
        <v>0.58333333333333337</v>
      </c>
      <c r="G130" s="107">
        <v>0.75</v>
      </c>
      <c r="H130" s="107">
        <f t="shared" si="36"/>
        <v>0.33333333333333331</v>
      </c>
      <c r="I130" s="107"/>
      <c r="J130" s="107"/>
      <c r="K130" s="107"/>
      <c r="L130" s="108"/>
      <c r="M130" s="108"/>
      <c r="N130" s="47"/>
      <c r="O130" s="47"/>
      <c r="P130" s="105">
        <f t="shared" si="31"/>
        <v>42628</v>
      </c>
      <c r="Q130" s="106">
        <f t="shared" si="31"/>
        <v>42628</v>
      </c>
      <c r="R130" s="107">
        <v>0.33333333333333331</v>
      </c>
      <c r="S130" s="107">
        <v>0.5</v>
      </c>
      <c r="T130" s="107">
        <v>0.58333333333333337</v>
      </c>
      <c r="U130" s="107">
        <v>0.75</v>
      </c>
      <c r="V130" s="107">
        <f t="shared" si="37"/>
        <v>0.33333333333333331</v>
      </c>
      <c r="W130" s="107"/>
      <c r="X130" s="107"/>
      <c r="Y130" s="107"/>
      <c r="Z130" s="108"/>
      <c r="AA130" s="108"/>
      <c r="AB130" s="47"/>
      <c r="AC130" s="47"/>
      <c r="AD130" s="105">
        <f t="shared" si="32"/>
        <v>42384</v>
      </c>
      <c r="AE130" s="106">
        <f t="shared" si="32"/>
        <v>42384</v>
      </c>
      <c r="AF130" s="107">
        <v>0.33333333333333331</v>
      </c>
      <c r="AG130" s="107">
        <v>0.5</v>
      </c>
      <c r="AH130" s="107">
        <v>0.58333333333333337</v>
      </c>
      <c r="AI130" s="107">
        <v>0.75</v>
      </c>
      <c r="AJ130" s="107">
        <f t="shared" si="38"/>
        <v>0.33333333333333331</v>
      </c>
      <c r="AK130" s="107"/>
      <c r="AL130" s="107"/>
      <c r="AM130" s="107"/>
      <c r="AN130" s="108"/>
      <c r="AO130" s="108"/>
      <c r="AP130" s="47"/>
    </row>
    <row r="131" spans="2:42" x14ac:dyDescent="0.25">
      <c r="B131" s="105">
        <f t="shared" si="30"/>
        <v>42629</v>
      </c>
      <c r="C131" s="106">
        <f t="shared" si="30"/>
        <v>42629</v>
      </c>
      <c r="D131" s="107">
        <v>0.33333333333333331</v>
      </c>
      <c r="E131" s="107">
        <v>0.5</v>
      </c>
      <c r="F131" s="107">
        <v>0.58333333333333337</v>
      </c>
      <c r="G131" s="107">
        <v>0.75</v>
      </c>
      <c r="H131" s="107">
        <f t="shared" si="36"/>
        <v>0.33333333333333331</v>
      </c>
      <c r="I131" s="107"/>
      <c r="J131" s="107"/>
      <c r="K131" s="107"/>
      <c r="L131" s="108"/>
      <c r="M131" s="108"/>
      <c r="N131" s="47"/>
      <c r="O131" s="47"/>
      <c r="P131" s="105">
        <f t="shared" si="31"/>
        <v>42629</v>
      </c>
      <c r="Q131" s="106">
        <f t="shared" si="31"/>
        <v>42629</v>
      </c>
      <c r="R131" s="107">
        <v>0.33333333333333331</v>
      </c>
      <c r="S131" s="107">
        <v>0.5</v>
      </c>
      <c r="T131" s="107">
        <v>0.58333333333333337</v>
      </c>
      <c r="U131" s="107">
        <v>0.75</v>
      </c>
      <c r="V131" s="107">
        <f t="shared" si="37"/>
        <v>0.33333333333333331</v>
      </c>
      <c r="W131" s="107"/>
      <c r="X131" s="107"/>
      <c r="Y131" s="107"/>
      <c r="Z131" s="108"/>
      <c r="AA131" s="108"/>
      <c r="AB131" s="47"/>
      <c r="AC131" s="47"/>
      <c r="AD131" s="105">
        <f t="shared" si="32"/>
        <v>42385</v>
      </c>
      <c r="AE131" s="106">
        <f t="shared" si="32"/>
        <v>42385</v>
      </c>
      <c r="AF131" s="107">
        <v>0.33333333333333331</v>
      </c>
      <c r="AG131" s="107">
        <v>0.5</v>
      </c>
      <c r="AH131" s="107">
        <v>0.58333333333333337</v>
      </c>
      <c r="AI131" s="107">
        <v>0.75</v>
      </c>
      <c r="AJ131" s="107">
        <f t="shared" si="38"/>
        <v>0.33333333333333331</v>
      </c>
      <c r="AK131" s="107">
        <v>0.41666666666666669</v>
      </c>
      <c r="AL131" s="107">
        <v>0.5</v>
      </c>
      <c r="AM131" s="107"/>
      <c r="AN131" s="108"/>
      <c r="AO131" s="108"/>
      <c r="AP131" s="47"/>
    </row>
    <row r="132" spans="2:42" x14ac:dyDescent="0.25">
      <c r="B132" s="105">
        <f t="shared" si="30"/>
        <v>42630</v>
      </c>
      <c r="C132" s="106">
        <f t="shared" si="30"/>
        <v>42630</v>
      </c>
      <c r="D132" s="107">
        <v>0.33333333333333331</v>
      </c>
      <c r="E132" s="107">
        <v>0.5</v>
      </c>
      <c r="F132" s="107">
        <v>0.58333333333333337</v>
      </c>
      <c r="G132" s="107">
        <v>0.70833333333333337</v>
      </c>
      <c r="H132" s="107">
        <f t="shared" si="36"/>
        <v>0.29166666666666669</v>
      </c>
      <c r="I132" s="107"/>
      <c r="J132" s="107"/>
      <c r="K132" s="107"/>
      <c r="L132" s="108"/>
      <c r="M132" s="108"/>
      <c r="N132" s="47"/>
      <c r="O132" s="47"/>
      <c r="P132" s="105">
        <f t="shared" si="31"/>
        <v>42630</v>
      </c>
      <c r="Q132" s="106">
        <f t="shared" si="31"/>
        <v>42630</v>
      </c>
      <c r="R132" s="107">
        <v>0.33333333333333331</v>
      </c>
      <c r="S132" s="107">
        <v>0.5</v>
      </c>
      <c r="T132" s="107">
        <v>0.58333333333333337</v>
      </c>
      <c r="U132" s="107">
        <v>0.70833333333333337</v>
      </c>
      <c r="V132" s="107">
        <f t="shared" si="37"/>
        <v>0.29166666666666669</v>
      </c>
      <c r="W132" s="107"/>
      <c r="X132" s="107"/>
      <c r="Y132" s="107"/>
      <c r="Z132" s="108"/>
      <c r="AA132" s="108"/>
      <c r="AB132" s="47"/>
      <c r="AC132" s="47"/>
      <c r="AD132" s="105">
        <f t="shared" si="32"/>
        <v>42386</v>
      </c>
      <c r="AE132" s="106">
        <f t="shared" si="32"/>
        <v>42386</v>
      </c>
      <c r="AF132" s="107">
        <v>0.33333333333333331</v>
      </c>
      <c r="AG132" s="107">
        <v>0.5</v>
      </c>
      <c r="AH132" s="107">
        <v>0.58333333333333337</v>
      </c>
      <c r="AI132" s="107">
        <v>0.70833333333333337</v>
      </c>
      <c r="AJ132" s="107">
        <f t="shared" si="38"/>
        <v>0.29166666666666669</v>
      </c>
      <c r="AK132" s="107"/>
      <c r="AL132" s="107"/>
      <c r="AM132" s="107"/>
      <c r="AN132" s="108"/>
      <c r="AO132" s="108"/>
      <c r="AP132" s="47"/>
    </row>
    <row r="133" spans="2:42" x14ac:dyDescent="0.25">
      <c r="B133" s="105">
        <f t="shared" ref="B133:C145" si="39">SUM(B132+1)</f>
        <v>42631</v>
      </c>
      <c r="C133" s="106">
        <f t="shared" si="39"/>
        <v>42631</v>
      </c>
      <c r="D133" s="107"/>
      <c r="E133" s="107"/>
      <c r="F133" s="107"/>
      <c r="G133" s="107"/>
      <c r="H133" s="107"/>
      <c r="I133" s="107"/>
      <c r="J133" s="107"/>
      <c r="K133" s="107"/>
      <c r="L133" s="108"/>
      <c r="M133" s="108"/>
      <c r="N133" s="47"/>
      <c r="O133" s="47"/>
      <c r="P133" s="105">
        <f t="shared" ref="P133:Q145" si="40">SUM(P132+1)</f>
        <v>42631</v>
      </c>
      <c r="Q133" s="106">
        <f t="shared" si="40"/>
        <v>42631</v>
      </c>
      <c r="R133" s="107"/>
      <c r="S133" s="107"/>
      <c r="T133" s="107"/>
      <c r="U133" s="107"/>
      <c r="V133" s="107"/>
      <c r="W133" s="107"/>
      <c r="X133" s="107"/>
      <c r="Y133" s="107"/>
      <c r="Z133" s="108"/>
      <c r="AA133" s="108"/>
      <c r="AB133" s="47"/>
      <c r="AC133" s="47"/>
      <c r="AD133" s="105">
        <f t="shared" ref="AD133:AE145" si="41">SUM(AD132+1)</f>
        <v>42387</v>
      </c>
      <c r="AE133" s="106">
        <f t="shared" si="41"/>
        <v>42387</v>
      </c>
      <c r="AF133" s="107"/>
      <c r="AG133" s="107"/>
      <c r="AH133" s="107"/>
      <c r="AI133" s="107"/>
      <c r="AJ133" s="107"/>
      <c r="AK133" s="107"/>
      <c r="AL133" s="107"/>
      <c r="AM133" s="107"/>
      <c r="AN133" s="108"/>
      <c r="AO133" s="108"/>
      <c r="AP133" s="47"/>
    </row>
    <row r="134" spans="2:42" x14ac:dyDescent="0.25">
      <c r="B134" s="105">
        <f t="shared" si="39"/>
        <v>42632</v>
      </c>
      <c r="C134" s="106">
        <f t="shared" si="39"/>
        <v>42632</v>
      </c>
      <c r="D134" s="107"/>
      <c r="E134" s="107"/>
      <c r="F134" s="107"/>
      <c r="G134" s="107"/>
      <c r="H134" s="107"/>
      <c r="I134" s="107"/>
      <c r="J134" s="107"/>
      <c r="K134" s="107"/>
      <c r="L134" s="108"/>
      <c r="M134" s="108"/>
      <c r="N134" s="47"/>
      <c r="O134" s="47"/>
      <c r="P134" s="105">
        <f t="shared" si="40"/>
        <v>42632</v>
      </c>
      <c r="Q134" s="106">
        <f t="shared" si="40"/>
        <v>42632</v>
      </c>
      <c r="R134" s="107"/>
      <c r="S134" s="107"/>
      <c r="T134" s="107"/>
      <c r="U134" s="107"/>
      <c r="V134" s="107"/>
      <c r="W134" s="107"/>
      <c r="X134" s="107"/>
      <c r="Y134" s="107"/>
      <c r="Z134" s="108"/>
      <c r="AA134" s="108"/>
      <c r="AB134" s="47"/>
      <c r="AC134" s="47"/>
      <c r="AD134" s="105">
        <f t="shared" si="41"/>
        <v>42388</v>
      </c>
      <c r="AE134" s="106">
        <f t="shared" si="41"/>
        <v>42388</v>
      </c>
      <c r="AF134" s="107"/>
      <c r="AG134" s="107"/>
      <c r="AH134" s="107"/>
      <c r="AI134" s="107"/>
      <c r="AJ134" s="107"/>
      <c r="AK134" s="107"/>
      <c r="AL134" s="107"/>
      <c r="AM134" s="107"/>
      <c r="AN134" s="108"/>
      <c r="AO134" s="108"/>
      <c r="AP134" s="47"/>
    </row>
    <row r="135" spans="2:42" x14ac:dyDescent="0.25">
      <c r="B135" s="105">
        <f t="shared" si="39"/>
        <v>42633</v>
      </c>
      <c r="C135" s="106">
        <f t="shared" si="39"/>
        <v>42633</v>
      </c>
      <c r="D135" s="107">
        <v>0.33333333333333331</v>
      </c>
      <c r="E135" s="107">
        <v>0.5</v>
      </c>
      <c r="F135" s="107">
        <v>0.58333333333333337</v>
      </c>
      <c r="G135" s="107">
        <v>0.75</v>
      </c>
      <c r="H135" s="107">
        <f t="shared" ref="H135:H139" si="42">SUM(E135-D135)+(G135-F135)</f>
        <v>0.33333333333333331</v>
      </c>
      <c r="I135" s="107"/>
      <c r="J135" s="107"/>
      <c r="K135" s="107"/>
      <c r="L135" s="108"/>
      <c r="M135" s="108"/>
      <c r="N135" s="47"/>
      <c r="O135" s="47"/>
      <c r="P135" s="105">
        <f t="shared" si="40"/>
        <v>42633</v>
      </c>
      <c r="Q135" s="106">
        <f t="shared" si="40"/>
        <v>42633</v>
      </c>
      <c r="R135" s="107">
        <v>0.33333333333333331</v>
      </c>
      <c r="S135" s="107">
        <v>0.5</v>
      </c>
      <c r="T135" s="107">
        <v>0.58333333333333337</v>
      </c>
      <c r="U135" s="107">
        <v>0.75</v>
      </c>
      <c r="V135" s="107">
        <f t="shared" ref="V135:V139" si="43">SUM(S135-R135)+(U135-T135)</f>
        <v>0.33333333333333331</v>
      </c>
      <c r="W135" s="107"/>
      <c r="X135" s="107"/>
      <c r="Y135" s="107"/>
      <c r="Z135" s="108"/>
      <c r="AA135" s="108"/>
      <c r="AB135" s="47"/>
      <c r="AC135" s="47"/>
      <c r="AD135" s="105">
        <f t="shared" si="41"/>
        <v>42389</v>
      </c>
      <c r="AE135" s="106">
        <f t="shared" si="41"/>
        <v>42389</v>
      </c>
      <c r="AF135" s="107">
        <v>0.33333333333333331</v>
      </c>
      <c r="AG135" s="107">
        <v>0.5</v>
      </c>
      <c r="AH135" s="107">
        <v>0.58333333333333337</v>
      </c>
      <c r="AI135" s="107">
        <v>0.75</v>
      </c>
      <c r="AJ135" s="107">
        <f t="shared" ref="AJ135:AJ139" si="44">SUM(AG135-AF135)+(AI135-AH135)</f>
        <v>0.33333333333333331</v>
      </c>
      <c r="AK135" s="107"/>
      <c r="AL135" s="107"/>
      <c r="AM135" s="107"/>
      <c r="AN135" s="108"/>
      <c r="AO135" s="108"/>
      <c r="AP135" s="47"/>
    </row>
    <row r="136" spans="2:42" x14ac:dyDescent="0.25">
      <c r="B136" s="105">
        <f t="shared" si="39"/>
        <v>42634</v>
      </c>
      <c r="C136" s="106">
        <f t="shared" si="39"/>
        <v>42634</v>
      </c>
      <c r="D136" s="107">
        <v>0.33333333333333331</v>
      </c>
      <c r="E136" s="107">
        <v>0.5</v>
      </c>
      <c r="F136" s="107">
        <v>0.58333333333333337</v>
      </c>
      <c r="G136" s="107">
        <v>0.75</v>
      </c>
      <c r="H136" s="107">
        <f t="shared" si="42"/>
        <v>0.33333333333333331</v>
      </c>
      <c r="I136" s="107"/>
      <c r="J136" s="107"/>
      <c r="K136" s="107"/>
      <c r="L136" s="108"/>
      <c r="M136" s="108"/>
      <c r="N136" s="47"/>
      <c r="O136" s="47"/>
      <c r="P136" s="105">
        <f t="shared" si="40"/>
        <v>42634</v>
      </c>
      <c r="Q136" s="106">
        <f t="shared" si="40"/>
        <v>42634</v>
      </c>
      <c r="R136" s="107">
        <v>0.33333333333333331</v>
      </c>
      <c r="S136" s="107">
        <v>0.5</v>
      </c>
      <c r="T136" s="107">
        <v>0.58333333333333337</v>
      </c>
      <c r="U136" s="107">
        <v>0.75</v>
      </c>
      <c r="V136" s="107">
        <f t="shared" si="43"/>
        <v>0.33333333333333331</v>
      </c>
      <c r="W136" s="107"/>
      <c r="X136" s="107"/>
      <c r="Y136" s="107"/>
      <c r="Z136" s="108"/>
      <c r="AA136" s="108"/>
      <c r="AB136" s="47"/>
      <c r="AC136" s="47"/>
      <c r="AD136" s="105">
        <f t="shared" si="41"/>
        <v>42390</v>
      </c>
      <c r="AE136" s="106">
        <f t="shared" si="41"/>
        <v>42390</v>
      </c>
      <c r="AF136" s="107">
        <v>0.33333333333333331</v>
      </c>
      <c r="AG136" s="107">
        <v>0.5</v>
      </c>
      <c r="AH136" s="107">
        <v>0.58333333333333337</v>
      </c>
      <c r="AI136" s="107">
        <v>0.75</v>
      </c>
      <c r="AJ136" s="107">
        <f t="shared" si="44"/>
        <v>0.33333333333333331</v>
      </c>
      <c r="AK136" s="107"/>
      <c r="AL136" s="107"/>
      <c r="AM136" s="107"/>
      <c r="AN136" s="108"/>
      <c r="AO136" s="108"/>
      <c r="AP136" s="47"/>
    </row>
    <row r="137" spans="2:42" x14ac:dyDescent="0.25">
      <c r="B137" s="105">
        <f t="shared" si="39"/>
        <v>42635</v>
      </c>
      <c r="C137" s="106">
        <f t="shared" si="39"/>
        <v>42635</v>
      </c>
      <c r="D137" s="107">
        <v>0.33333333333333331</v>
      </c>
      <c r="E137" s="107">
        <v>0.5</v>
      </c>
      <c r="F137" s="107">
        <v>0.58333333333333337</v>
      </c>
      <c r="G137" s="107">
        <v>0.75</v>
      </c>
      <c r="H137" s="107">
        <f t="shared" si="42"/>
        <v>0.33333333333333331</v>
      </c>
      <c r="I137" s="107"/>
      <c r="J137" s="107"/>
      <c r="K137" s="107"/>
      <c r="L137" s="108"/>
      <c r="M137" s="108"/>
      <c r="N137" s="47"/>
      <c r="O137" s="47"/>
      <c r="P137" s="105">
        <f t="shared" si="40"/>
        <v>42635</v>
      </c>
      <c r="Q137" s="106">
        <f t="shared" si="40"/>
        <v>42635</v>
      </c>
      <c r="R137" s="107">
        <v>0.33333333333333331</v>
      </c>
      <c r="S137" s="107">
        <v>0.5</v>
      </c>
      <c r="T137" s="107">
        <v>0.58333333333333337</v>
      </c>
      <c r="U137" s="107">
        <v>0.75</v>
      </c>
      <c r="V137" s="107">
        <f t="shared" si="43"/>
        <v>0.33333333333333331</v>
      </c>
      <c r="W137" s="107"/>
      <c r="X137" s="107"/>
      <c r="Y137" s="107"/>
      <c r="Z137" s="108"/>
      <c r="AA137" s="108"/>
      <c r="AB137" s="47"/>
      <c r="AC137" s="47"/>
      <c r="AD137" s="105">
        <f t="shared" si="41"/>
        <v>42391</v>
      </c>
      <c r="AE137" s="106">
        <f t="shared" si="41"/>
        <v>42391</v>
      </c>
      <c r="AF137" s="107">
        <v>0.33333333333333331</v>
      </c>
      <c r="AG137" s="107">
        <v>0.5</v>
      </c>
      <c r="AH137" s="107">
        <v>0.58333333333333337</v>
      </c>
      <c r="AI137" s="107">
        <v>0.75</v>
      </c>
      <c r="AJ137" s="107">
        <f t="shared" si="44"/>
        <v>0.33333333333333331</v>
      </c>
      <c r="AK137" s="107"/>
      <c r="AL137" s="107"/>
      <c r="AM137" s="107"/>
      <c r="AN137" s="108"/>
      <c r="AO137" s="108"/>
      <c r="AP137" s="47"/>
    </row>
    <row r="138" spans="2:42" x14ac:dyDescent="0.25">
      <c r="B138" s="105">
        <f t="shared" si="39"/>
        <v>42636</v>
      </c>
      <c r="C138" s="106">
        <f t="shared" si="39"/>
        <v>42636</v>
      </c>
      <c r="D138" s="107">
        <v>0.33333333333333331</v>
      </c>
      <c r="E138" s="107">
        <v>0.5</v>
      </c>
      <c r="F138" s="107">
        <v>0.58333333333333337</v>
      </c>
      <c r="G138" s="107">
        <v>0.75</v>
      </c>
      <c r="H138" s="107">
        <f t="shared" si="42"/>
        <v>0.33333333333333331</v>
      </c>
      <c r="I138" s="107"/>
      <c r="J138" s="107"/>
      <c r="K138" s="107"/>
      <c r="L138" s="108"/>
      <c r="M138" s="108"/>
      <c r="N138" s="47"/>
      <c r="O138" s="47"/>
      <c r="P138" s="105">
        <f t="shared" si="40"/>
        <v>42636</v>
      </c>
      <c r="Q138" s="106">
        <f t="shared" si="40"/>
        <v>42636</v>
      </c>
      <c r="R138" s="107">
        <v>0.33333333333333331</v>
      </c>
      <c r="S138" s="107">
        <v>0.5</v>
      </c>
      <c r="T138" s="107">
        <v>0.58333333333333337</v>
      </c>
      <c r="U138" s="107">
        <v>0.75</v>
      </c>
      <c r="V138" s="107">
        <f t="shared" si="43"/>
        <v>0.33333333333333331</v>
      </c>
      <c r="W138" s="107"/>
      <c r="X138" s="107"/>
      <c r="Y138" s="107"/>
      <c r="Z138" s="108"/>
      <c r="AA138" s="108"/>
      <c r="AB138" s="47"/>
      <c r="AC138" s="47"/>
      <c r="AD138" s="105">
        <f t="shared" si="41"/>
        <v>42392</v>
      </c>
      <c r="AE138" s="106">
        <f t="shared" si="41"/>
        <v>42392</v>
      </c>
      <c r="AF138" s="107">
        <v>0.33333333333333331</v>
      </c>
      <c r="AG138" s="107">
        <v>0.5</v>
      </c>
      <c r="AH138" s="107">
        <v>0.58333333333333337</v>
      </c>
      <c r="AI138" s="107">
        <v>0.75</v>
      </c>
      <c r="AJ138" s="107">
        <f t="shared" si="44"/>
        <v>0.33333333333333331</v>
      </c>
      <c r="AK138" s="107"/>
      <c r="AL138" s="107"/>
      <c r="AM138" s="107"/>
      <c r="AN138" s="108"/>
      <c r="AO138" s="108"/>
      <c r="AP138" s="47"/>
    </row>
    <row r="139" spans="2:42" x14ac:dyDescent="0.25">
      <c r="B139" s="105">
        <f t="shared" si="39"/>
        <v>42637</v>
      </c>
      <c r="C139" s="106">
        <f t="shared" si="39"/>
        <v>42637</v>
      </c>
      <c r="D139" s="107">
        <v>0.33333333333333331</v>
      </c>
      <c r="E139" s="107">
        <v>0.5</v>
      </c>
      <c r="F139" s="107">
        <v>0.58333333333333337</v>
      </c>
      <c r="G139" s="107">
        <v>0.70833333333333337</v>
      </c>
      <c r="H139" s="107">
        <f t="shared" si="42"/>
        <v>0.29166666666666669</v>
      </c>
      <c r="I139" s="107"/>
      <c r="J139" s="107"/>
      <c r="K139" s="107"/>
      <c r="L139" s="108"/>
      <c r="M139" s="108"/>
      <c r="N139" s="47"/>
      <c r="O139" s="47"/>
      <c r="P139" s="105">
        <f t="shared" si="40"/>
        <v>42637</v>
      </c>
      <c r="Q139" s="106">
        <f t="shared" si="40"/>
        <v>42637</v>
      </c>
      <c r="R139" s="107">
        <v>0.33333333333333331</v>
      </c>
      <c r="S139" s="107">
        <v>0.5</v>
      </c>
      <c r="T139" s="107">
        <v>0.58333333333333337</v>
      </c>
      <c r="U139" s="107">
        <v>0.70833333333333337</v>
      </c>
      <c r="V139" s="107">
        <f t="shared" si="43"/>
        <v>0.29166666666666669</v>
      </c>
      <c r="W139" s="107"/>
      <c r="X139" s="107"/>
      <c r="Y139" s="107"/>
      <c r="Z139" s="108"/>
      <c r="AA139" s="108"/>
      <c r="AB139" s="47"/>
      <c r="AC139" s="47"/>
      <c r="AD139" s="105">
        <f t="shared" si="41"/>
        <v>42393</v>
      </c>
      <c r="AE139" s="106">
        <f t="shared" si="41"/>
        <v>42393</v>
      </c>
      <c r="AF139" s="107">
        <v>0.33333333333333331</v>
      </c>
      <c r="AG139" s="107">
        <v>0.5</v>
      </c>
      <c r="AH139" s="107">
        <v>0.58333333333333337</v>
      </c>
      <c r="AI139" s="107">
        <v>0.70833333333333337</v>
      </c>
      <c r="AJ139" s="107">
        <f t="shared" si="44"/>
        <v>0.29166666666666669</v>
      </c>
      <c r="AK139" s="107"/>
      <c r="AL139" s="107"/>
      <c r="AM139" s="107"/>
      <c r="AN139" s="108"/>
      <c r="AO139" s="108"/>
      <c r="AP139" s="47"/>
    </row>
    <row r="140" spans="2:42" x14ac:dyDescent="0.25">
      <c r="B140" s="105">
        <f t="shared" si="39"/>
        <v>42638</v>
      </c>
      <c r="C140" s="106">
        <f t="shared" si="39"/>
        <v>42638</v>
      </c>
      <c r="D140" s="107"/>
      <c r="E140" s="107"/>
      <c r="F140" s="107"/>
      <c r="G140" s="107"/>
      <c r="H140" s="107"/>
      <c r="I140" s="107"/>
      <c r="J140" s="107"/>
      <c r="K140" s="107"/>
      <c r="L140" s="108"/>
      <c r="M140" s="108"/>
      <c r="N140" s="47"/>
      <c r="O140" s="47"/>
      <c r="P140" s="105">
        <f t="shared" si="40"/>
        <v>42638</v>
      </c>
      <c r="Q140" s="106">
        <f t="shared" si="40"/>
        <v>42638</v>
      </c>
      <c r="R140" s="107"/>
      <c r="S140" s="107"/>
      <c r="T140" s="107"/>
      <c r="U140" s="107"/>
      <c r="V140" s="107"/>
      <c r="W140" s="107"/>
      <c r="X140" s="107"/>
      <c r="Y140" s="107"/>
      <c r="Z140" s="108"/>
      <c r="AA140" s="108"/>
      <c r="AB140" s="47"/>
      <c r="AC140" s="47"/>
      <c r="AD140" s="105">
        <f t="shared" si="41"/>
        <v>42394</v>
      </c>
      <c r="AE140" s="106">
        <f t="shared" si="41"/>
        <v>42394</v>
      </c>
      <c r="AF140" s="107"/>
      <c r="AG140" s="107"/>
      <c r="AH140" s="107"/>
      <c r="AI140" s="107"/>
      <c r="AJ140" s="107"/>
      <c r="AK140" s="107"/>
      <c r="AL140" s="107"/>
      <c r="AM140" s="107"/>
      <c r="AN140" s="108"/>
      <c r="AO140" s="108"/>
      <c r="AP140" s="47"/>
    </row>
    <row r="141" spans="2:42" x14ac:dyDescent="0.25">
      <c r="B141" s="105">
        <f t="shared" si="39"/>
        <v>42639</v>
      </c>
      <c r="C141" s="106">
        <f t="shared" si="39"/>
        <v>42639</v>
      </c>
      <c r="D141" s="107"/>
      <c r="E141" s="107"/>
      <c r="F141" s="107"/>
      <c r="G141" s="107"/>
      <c r="H141" s="107"/>
      <c r="I141" s="107"/>
      <c r="J141" s="107"/>
      <c r="K141" s="107"/>
      <c r="L141" s="108"/>
      <c r="M141" s="108"/>
      <c r="N141" s="47"/>
      <c r="O141" s="47"/>
      <c r="P141" s="105">
        <f t="shared" si="40"/>
        <v>42639</v>
      </c>
      <c r="Q141" s="106">
        <f t="shared" si="40"/>
        <v>42639</v>
      </c>
      <c r="R141" s="107"/>
      <c r="S141" s="107"/>
      <c r="T141" s="107"/>
      <c r="U141" s="107"/>
      <c r="V141" s="107"/>
      <c r="W141" s="107"/>
      <c r="X141" s="107"/>
      <c r="Y141" s="107"/>
      <c r="Z141" s="108"/>
      <c r="AA141" s="108"/>
      <c r="AB141" s="47"/>
      <c r="AC141" s="47"/>
      <c r="AD141" s="105">
        <f t="shared" si="41"/>
        <v>42395</v>
      </c>
      <c r="AE141" s="106">
        <f t="shared" si="41"/>
        <v>42395</v>
      </c>
      <c r="AF141" s="107"/>
      <c r="AG141" s="107"/>
      <c r="AH141" s="107"/>
      <c r="AI141" s="107"/>
      <c r="AJ141" s="107"/>
      <c r="AK141" s="107"/>
      <c r="AL141" s="107"/>
      <c r="AM141" s="107"/>
      <c r="AN141" s="108"/>
      <c r="AO141" s="108"/>
      <c r="AP141" s="47"/>
    </row>
    <row r="142" spans="2:42" x14ac:dyDescent="0.25">
      <c r="B142" s="105">
        <f t="shared" si="39"/>
        <v>42640</v>
      </c>
      <c r="C142" s="106">
        <f t="shared" si="39"/>
        <v>42640</v>
      </c>
      <c r="D142" s="107">
        <v>0.33333333333333331</v>
      </c>
      <c r="E142" s="107">
        <v>0.5</v>
      </c>
      <c r="F142" s="107">
        <v>0.58333333333333337</v>
      </c>
      <c r="G142" s="107">
        <v>0.75</v>
      </c>
      <c r="H142" s="107">
        <f t="shared" ref="H142:H145" si="45">SUM(E142-D142)+(G142-F142)</f>
        <v>0.33333333333333331</v>
      </c>
      <c r="I142" s="107"/>
      <c r="J142" s="107"/>
      <c r="K142" s="107"/>
      <c r="L142" s="108"/>
      <c r="M142" s="108"/>
      <c r="N142" s="47"/>
      <c r="O142" s="47"/>
      <c r="P142" s="105">
        <f t="shared" si="40"/>
        <v>42640</v>
      </c>
      <c r="Q142" s="106">
        <f t="shared" si="40"/>
        <v>42640</v>
      </c>
      <c r="R142" s="107">
        <v>0.33333333333333331</v>
      </c>
      <c r="S142" s="107">
        <v>0.5</v>
      </c>
      <c r="T142" s="107">
        <v>0.58333333333333337</v>
      </c>
      <c r="U142" s="107">
        <v>0.75</v>
      </c>
      <c r="V142" s="107">
        <f t="shared" ref="V142:V145" si="46">SUM(S142-R142)+(U142-T142)</f>
        <v>0.33333333333333331</v>
      </c>
      <c r="W142" s="107"/>
      <c r="X142" s="107"/>
      <c r="Y142" s="107"/>
      <c r="Z142" s="108"/>
      <c r="AA142" s="108"/>
      <c r="AB142" s="47"/>
      <c r="AC142" s="47"/>
      <c r="AD142" s="105">
        <f t="shared" si="41"/>
        <v>42396</v>
      </c>
      <c r="AE142" s="106">
        <f t="shared" si="41"/>
        <v>42396</v>
      </c>
      <c r="AF142" s="107">
        <v>0.33333333333333331</v>
      </c>
      <c r="AG142" s="107">
        <v>0.5</v>
      </c>
      <c r="AH142" s="107">
        <v>0.58333333333333337</v>
      </c>
      <c r="AI142" s="107">
        <v>0.75</v>
      </c>
      <c r="AJ142" s="107">
        <f t="shared" ref="AJ142:AJ145" si="47">SUM(AG142-AF142)+(AI142-AH142)</f>
        <v>0.33333333333333331</v>
      </c>
      <c r="AK142" s="107"/>
      <c r="AL142" s="107"/>
      <c r="AM142" s="107"/>
      <c r="AN142" s="108"/>
      <c r="AO142" s="108"/>
      <c r="AP142" s="47"/>
    </row>
    <row r="143" spans="2:42" x14ac:dyDescent="0.25">
      <c r="B143" s="105">
        <f t="shared" si="39"/>
        <v>42641</v>
      </c>
      <c r="C143" s="106">
        <f t="shared" si="39"/>
        <v>42641</v>
      </c>
      <c r="D143" s="107">
        <v>0.33333333333333331</v>
      </c>
      <c r="E143" s="107">
        <v>0.5</v>
      </c>
      <c r="F143" s="107">
        <v>0.58333333333333337</v>
      </c>
      <c r="G143" s="107">
        <v>0.75</v>
      </c>
      <c r="H143" s="107">
        <f t="shared" si="45"/>
        <v>0.33333333333333331</v>
      </c>
      <c r="I143" s="107"/>
      <c r="J143" s="107"/>
      <c r="K143" s="107"/>
      <c r="L143" s="108"/>
      <c r="M143" s="108"/>
      <c r="N143" s="47"/>
      <c r="O143" s="47"/>
      <c r="P143" s="105">
        <f t="shared" si="40"/>
        <v>42641</v>
      </c>
      <c r="Q143" s="106">
        <f t="shared" si="40"/>
        <v>42641</v>
      </c>
      <c r="R143" s="107">
        <v>0.33333333333333331</v>
      </c>
      <c r="S143" s="107">
        <v>0.5</v>
      </c>
      <c r="T143" s="107">
        <v>0.58333333333333337</v>
      </c>
      <c r="U143" s="107">
        <v>0.75</v>
      </c>
      <c r="V143" s="107">
        <f t="shared" si="46"/>
        <v>0.33333333333333331</v>
      </c>
      <c r="W143" s="107"/>
      <c r="X143" s="107"/>
      <c r="Y143" s="107"/>
      <c r="Z143" s="108"/>
      <c r="AA143" s="108"/>
      <c r="AB143" s="47"/>
      <c r="AC143" s="47"/>
      <c r="AD143" s="105">
        <f t="shared" si="41"/>
        <v>42397</v>
      </c>
      <c r="AE143" s="106">
        <f t="shared" si="41"/>
        <v>42397</v>
      </c>
      <c r="AF143" s="107">
        <v>0.33333333333333331</v>
      </c>
      <c r="AG143" s="107">
        <v>0.5</v>
      </c>
      <c r="AH143" s="107">
        <v>0.58333333333333337</v>
      </c>
      <c r="AI143" s="107">
        <v>0.75</v>
      </c>
      <c r="AJ143" s="107">
        <f t="shared" si="47"/>
        <v>0.33333333333333331</v>
      </c>
      <c r="AK143" s="107"/>
      <c r="AL143" s="107"/>
      <c r="AM143" s="107"/>
      <c r="AN143" s="108"/>
      <c r="AO143" s="108"/>
      <c r="AP143" s="47"/>
    </row>
    <row r="144" spans="2:42" x14ac:dyDescent="0.25">
      <c r="B144" s="105">
        <f t="shared" si="39"/>
        <v>42642</v>
      </c>
      <c r="C144" s="106">
        <f t="shared" si="39"/>
        <v>42642</v>
      </c>
      <c r="D144" s="107">
        <v>0.33333333333333331</v>
      </c>
      <c r="E144" s="107">
        <v>0.5</v>
      </c>
      <c r="F144" s="107">
        <v>0.58333333333333337</v>
      </c>
      <c r="G144" s="107">
        <v>0.75</v>
      </c>
      <c r="H144" s="107">
        <f t="shared" si="45"/>
        <v>0.33333333333333331</v>
      </c>
      <c r="I144" s="107"/>
      <c r="J144" s="107"/>
      <c r="K144" s="107"/>
      <c r="L144" s="108"/>
      <c r="M144" s="108"/>
      <c r="N144" s="47"/>
      <c r="O144" s="47"/>
      <c r="P144" s="105">
        <f t="shared" si="40"/>
        <v>42642</v>
      </c>
      <c r="Q144" s="106">
        <f t="shared" si="40"/>
        <v>42642</v>
      </c>
      <c r="R144" s="107">
        <v>0.33333333333333331</v>
      </c>
      <c r="S144" s="107">
        <v>0.5</v>
      </c>
      <c r="T144" s="107">
        <v>0.58333333333333337</v>
      </c>
      <c r="U144" s="107">
        <v>0.75</v>
      </c>
      <c r="V144" s="107">
        <f t="shared" si="46"/>
        <v>0.33333333333333331</v>
      </c>
      <c r="W144" s="107"/>
      <c r="X144" s="107"/>
      <c r="Y144" s="107"/>
      <c r="Z144" s="108"/>
      <c r="AA144" s="108"/>
      <c r="AB144" s="47"/>
      <c r="AC144" s="47"/>
      <c r="AD144" s="105">
        <f t="shared" si="41"/>
        <v>42398</v>
      </c>
      <c r="AE144" s="106">
        <f t="shared" si="41"/>
        <v>42398</v>
      </c>
      <c r="AF144" s="107">
        <v>0.33333333333333331</v>
      </c>
      <c r="AG144" s="107">
        <v>0.5</v>
      </c>
      <c r="AH144" s="107">
        <v>0.58333333333333337</v>
      </c>
      <c r="AI144" s="107">
        <v>0.75</v>
      </c>
      <c r="AJ144" s="107">
        <f t="shared" si="47"/>
        <v>0.33333333333333331</v>
      </c>
      <c r="AK144" s="107"/>
      <c r="AL144" s="107"/>
      <c r="AM144" s="107"/>
      <c r="AN144" s="108"/>
      <c r="AO144" s="108"/>
      <c r="AP144" s="47"/>
    </row>
    <row r="145" spans="1:42" x14ac:dyDescent="0.25">
      <c r="B145" s="105">
        <f t="shared" si="39"/>
        <v>42643</v>
      </c>
      <c r="C145" s="106">
        <f t="shared" si="39"/>
        <v>42643</v>
      </c>
      <c r="D145" s="107"/>
      <c r="E145" s="107"/>
      <c r="F145" s="107"/>
      <c r="G145" s="107"/>
      <c r="H145" s="107">
        <f t="shared" si="45"/>
        <v>0</v>
      </c>
      <c r="I145" s="107"/>
      <c r="J145" s="107"/>
      <c r="K145" s="107"/>
      <c r="L145" s="108"/>
      <c r="M145" s="108"/>
      <c r="N145" s="47"/>
      <c r="O145" s="47"/>
      <c r="P145" s="105">
        <f t="shared" si="40"/>
        <v>42643</v>
      </c>
      <c r="Q145" s="106">
        <f t="shared" si="40"/>
        <v>42643</v>
      </c>
      <c r="R145" s="107"/>
      <c r="S145" s="107"/>
      <c r="T145" s="107"/>
      <c r="U145" s="107"/>
      <c r="V145" s="107">
        <f t="shared" si="46"/>
        <v>0</v>
      </c>
      <c r="W145" s="107"/>
      <c r="X145" s="107"/>
      <c r="Y145" s="107"/>
      <c r="Z145" s="108"/>
      <c r="AA145" s="108"/>
      <c r="AB145" s="47"/>
      <c r="AC145" s="47"/>
      <c r="AD145" s="105">
        <f t="shared" si="41"/>
        <v>42399</v>
      </c>
      <c r="AE145" s="106">
        <f t="shared" si="41"/>
        <v>42399</v>
      </c>
      <c r="AF145" s="107"/>
      <c r="AG145" s="107"/>
      <c r="AH145" s="107"/>
      <c r="AI145" s="107"/>
      <c r="AJ145" s="107">
        <f t="shared" si="47"/>
        <v>0</v>
      </c>
      <c r="AK145" s="107"/>
      <c r="AL145" s="107"/>
      <c r="AM145" s="107"/>
      <c r="AN145" s="108"/>
      <c r="AO145" s="108"/>
      <c r="AP145" s="47"/>
    </row>
    <row r="146" spans="1:42" x14ac:dyDescent="0.25">
      <c r="A146" s="47"/>
      <c r="B146" s="48"/>
      <c r="C146" s="113"/>
      <c r="D146" s="48"/>
      <c r="E146" s="48"/>
      <c r="F146" s="48"/>
      <c r="G146" s="48"/>
      <c r="H146" s="112">
        <f>SUM(H115:H145)</f>
        <v>7.1666666666666652</v>
      </c>
      <c r="I146" s="112">
        <f>SUM(I115:I145)</f>
        <v>0</v>
      </c>
      <c r="J146" s="112">
        <f>SUM(J115:J145)</f>
        <v>0</v>
      </c>
      <c r="K146" s="48"/>
      <c r="L146" s="48"/>
      <c r="M146" s="48"/>
      <c r="N146" s="47"/>
      <c r="O146" s="47"/>
      <c r="P146" s="48"/>
      <c r="Q146" s="113"/>
      <c r="R146" s="48"/>
      <c r="S146" s="48"/>
      <c r="T146" s="48"/>
      <c r="U146" s="48"/>
      <c r="V146" s="112">
        <f>SUM(V115:V145)</f>
        <v>7.1666666666666652</v>
      </c>
      <c r="W146" s="112">
        <f>SUM(W115:W145)</f>
        <v>0</v>
      </c>
      <c r="X146" s="112">
        <f>SUM(X115:X145)</f>
        <v>0</v>
      </c>
      <c r="Y146" s="48"/>
      <c r="Z146" s="48"/>
      <c r="AA146" s="48"/>
      <c r="AB146" s="47"/>
      <c r="AC146" s="47"/>
      <c r="AD146" s="48"/>
      <c r="AE146" s="113"/>
      <c r="AF146" s="48"/>
      <c r="AG146" s="48"/>
      <c r="AH146" s="48"/>
      <c r="AI146" s="48"/>
      <c r="AJ146" s="112">
        <f>SUM(AJ115:AJ145)</f>
        <v>7.1666666666666652</v>
      </c>
      <c r="AK146" s="112">
        <f>SUM(AK115:AK145)</f>
        <v>0.41666666666666669</v>
      </c>
      <c r="AL146" s="112">
        <f>SUM(AL115:AL145)</f>
        <v>0.5</v>
      </c>
      <c r="AM146" s="48"/>
      <c r="AN146" s="48"/>
      <c r="AO146" s="48"/>
      <c r="AP146" s="47"/>
    </row>
    <row r="147" spans="1:42" ht="27.75" customHeight="1" x14ac:dyDescent="0.25">
      <c r="B147" s="218" t="s">
        <v>31</v>
      </c>
      <c r="C147" s="219"/>
      <c r="D147" s="218" t="s">
        <v>6</v>
      </c>
      <c r="E147" s="219"/>
      <c r="F147" s="218" t="s">
        <v>48</v>
      </c>
      <c r="G147" s="219"/>
      <c r="H147" s="218" t="s">
        <v>7</v>
      </c>
      <c r="I147" s="220"/>
      <c r="J147" s="219"/>
      <c r="K147" s="218" t="s">
        <v>47</v>
      </c>
      <c r="L147" s="219"/>
      <c r="M147" s="47"/>
      <c r="N147" s="47"/>
      <c r="O147" s="47"/>
      <c r="P147" s="218" t="s">
        <v>31</v>
      </c>
      <c r="Q147" s="219"/>
      <c r="R147" s="218" t="s">
        <v>6</v>
      </c>
      <c r="S147" s="219"/>
      <c r="T147" s="218" t="s">
        <v>48</v>
      </c>
      <c r="U147" s="219"/>
      <c r="V147" s="218" t="s">
        <v>7</v>
      </c>
      <c r="W147" s="220"/>
      <c r="X147" s="219"/>
      <c r="Y147" s="218" t="s">
        <v>47</v>
      </c>
      <c r="Z147" s="219"/>
      <c r="AA147" s="47"/>
      <c r="AB147" s="47"/>
      <c r="AC147" s="47"/>
      <c r="AD147" s="218" t="s">
        <v>31</v>
      </c>
      <c r="AE147" s="219"/>
      <c r="AF147" s="218" t="s">
        <v>6</v>
      </c>
      <c r="AG147" s="219"/>
      <c r="AH147" s="218" t="s">
        <v>48</v>
      </c>
      <c r="AI147" s="219"/>
      <c r="AJ147" s="218" t="s">
        <v>7</v>
      </c>
      <c r="AK147" s="220"/>
      <c r="AL147" s="219"/>
      <c r="AM147" s="218" t="s">
        <v>47</v>
      </c>
      <c r="AN147" s="219"/>
      <c r="AO147" s="47"/>
      <c r="AP147" s="47"/>
    </row>
    <row r="148" spans="1:42" x14ac:dyDescent="0.25">
      <c r="B148" s="84">
        <f>SUM(H146)</f>
        <v>7.1666666666666652</v>
      </c>
      <c r="C148" s="82">
        <v>7.041666666666667</v>
      </c>
      <c r="D148" s="239">
        <f>SUM(I146)</f>
        <v>0</v>
      </c>
      <c r="E148" s="240"/>
      <c r="F148" s="256">
        <f>SUM(J146)</f>
        <v>0</v>
      </c>
      <c r="G148" s="257"/>
      <c r="H148" s="256">
        <f>SUM(F148)</f>
        <v>0</v>
      </c>
      <c r="I148" s="258"/>
      <c r="J148" s="257"/>
      <c r="K148" s="259">
        <f>-F148+D148</f>
        <v>0</v>
      </c>
      <c r="L148" s="260"/>
      <c r="M148" s="47"/>
      <c r="N148" s="47"/>
      <c r="O148" s="47"/>
      <c r="P148" s="84">
        <f>SUM(V146)</f>
        <v>7.1666666666666652</v>
      </c>
      <c r="Q148" s="82">
        <v>7.041666666666667</v>
      </c>
      <c r="R148" s="239">
        <f>SUM(W146)</f>
        <v>0</v>
      </c>
      <c r="S148" s="266"/>
      <c r="T148" s="256">
        <f>SUM(X146)</f>
        <v>0</v>
      </c>
      <c r="U148" s="257"/>
      <c r="V148" s="256">
        <f>SUM(T148)</f>
        <v>0</v>
      </c>
      <c r="W148" s="258"/>
      <c r="X148" s="257"/>
      <c r="Y148" s="259">
        <f>-T148+R148</f>
        <v>0</v>
      </c>
      <c r="Z148" s="260"/>
      <c r="AA148" s="47"/>
      <c r="AB148" s="47"/>
      <c r="AC148" s="47"/>
      <c r="AD148" s="84">
        <f>SUM(AJ146)</f>
        <v>7.1666666666666652</v>
      </c>
      <c r="AE148" s="82">
        <v>7.041666666666667</v>
      </c>
      <c r="AF148" s="239">
        <f>SUM(AK146)</f>
        <v>0.41666666666666669</v>
      </c>
      <c r="AG148" s="240"/>
      <c r="AH148" s="256">
        <f>SUM(AL146)</f>
        <v>0.5</v>
      </c>
      <c r="AI148" s="257"/>
      <c r="AJ148" s="256">
        <f>SUM(AH148)</f>
        <v>0.5</v>
      </c>
      <c r="AK148" s="258"/>
      <c r="AL148" s="257"/>
      <c r="AM148" s="259">
        <f>-AH148+AF148</f>
        <v>-8.3333333333333315E-2</v>
      </c>
      <c r="AN148" s="260"/>
      <c r="AO148" s="47"/>
      <c r="AP148" s="47"/>
    </row>
    <row r="149" spans="1:42" x14ac:dyDescent="0.25">
      <c r="B149" s="47" t="s">
        <v>50</v>
      </c>
      <c r="C149" s="47"/>
      <c r="D149" s="47"/>
      <c r="E149" s="47"/>
      <c r="F149" s="47"/>
      <c r="G149" s="47"/>
      <c r="H149" s="47"/>
      <c r="I149" s="47"/>
      <c r="J149" s="47"/>
      <c r="K149" s="47" t="s">
        <v>51</v>
      </c>
      <c r="L149" s="47"/>
      <c r="M149" s="47"/>
      <c r="N149" s="47"/>
      <c r="O149" s="47"/>
      <c r="P149" s="47" t="s">
        <v>50</v>
      </c>
      <c r="Q149" s="47"/>
      <c r="R149" s="47"/>
      <c r="S149" s="47"/>
      <c r="T149" s="47"/>
      <c r="U149" s="47"/>
      <c r="V149" s="47"/>
      <c r="W149" s="47"/>
      <c r="X149" s="47"/>
      <c r="Y149" s="47" t="s">
        <v>51</v>
      </c>
      <c r="Z149" s="47"/>
      <c r="AA149" s="47"/>
      <c r="AB149" s="47"/>
      <c r="AC149" s="47"/>
      <c r="AD149" s="47" t="s">
        <v>50</v>
      </c>
      <c r="AE149" s="47"/>
      <c r="AF149" s="47"/>
      <c r="AG149" s="47"/>
      <c r="AH149" s="47"/>
      <c r="AI149" s="47"/>
      <c r="AJ149" s="47"/>
      <c r="AK149" s="47"/>
      <c r="AL149" s="47"/>
      <c r="AM149" s="47" t="s">
        <v>51</v>
      </c>
      <c r="AN149" s="47"/>
      <c r="AO149" s="47"/>
      <c r="AP149" s="47"/>
    </row>
    <row r="150" spans="1:42" x14ac:dyDescent="0.25">
      <c r="B150" s="47"/>
      <c r="C150" s="47"/>
      <c r="D150" s="47"/>
      <c r="E150" s="47"/>
      <c r="F150" s="47"/>
      <c r="G150" s="47"/>
      <c r="H150" s="47"/>
      <c r="I150" s="47"/>
      <c r="J150" s="47"/>
      <c r="K150" s="47"/>
      <c r="L150" s="47"/>
      <c r="M150" s="47"/>
      <c r="N150" s="47"/>
      <c r="O150" s="47"/>
      <c r="P150" s="47"/>
      <c r="Q150" s="47"/>
      <c r="R150" s="47"/>
      <c r="S150" s="47"/>
      <c r="T150" s="47"/>
      <c r="U150" s="47"/>
      <c r="V150" s="47"/>
      <c r="W150" s="47"/>
      <c r="X150" s="47"/>
      <c r="Y150" s="47"/>
      <c r="Z150" s="47"/>
      <c r="AA150" s="47"/>
      <c r="AB150" s="47"/>
      <c r="AC150" s="47"/>
      <c r="AD150" s="47"/>
      <c r="AE150" s="47"/>
      <c r="AF150" s="47"/>
      <c r="AG150" s="47"/>
      <c r="AH150" s="47"/>
      <c r="AI150" s="47"/>
      <c r="AJ150" s="47"/>
      <c r="AK150" s="47"/>
      <c r="AL150" s="47"/>
      <c r="AM150" s="47"/>
      <c r="AN150" s="47"/>
      <c r="AO150" s="47"/>
      <c r="AP150" s="47"/>
    </row>
    <row r="151" spans="1:42" x14ac:dyDescent="0.25">
      <c r="B151" s="47"/>
      <c r="C151" s="47"/>
      <c r="D151" s="47"/>
      <c r="E151" s="47"/>
      <c r="F151" s="47"/>
      <c r="G151" s="47"/>
      <c r="H151" s="47"/>
      <c r="I151" s="47"/>
      <c r="J151" s="47"/>
      <c r="K151" s="47"/>
      <c r="L151" s="47"/>
      <c r="M151" s="47"/>
      <c r="N151" s="47"/>
      <c r="O151" s="47"/>
      <c r="P151" s="47"/>
      <c r="Q151" s="47"/>
      <c r="R151" s="47"/>
      <c r="S151" s="47"/>
      <c r="T151" s="47"/>
      <c r="U151" s="47"/>
      <c r="V151" s="47"/>
      <c r="W151" s="47"/>
      <c r="X151" s="47"/>
      <c r="Y151" s="47"/>
      <c r="Z151" s="47"/>
      <c r="AA151" s="47"/>
      <c r="AB151" s="47"/>
      <c r="AC151" s="47"/>
      <c r="AD151" s="47"/>
      <c r="AE151" s="47"/>
      <c r="AF151" s="47"/>
      <c r="AG151" s="47"/>
      <c r="AH151" s="47"/>
      <c r="AI151" s="47"/>
      <c r="AJ151" s="47"/>
      <c r="AK151" s="47"/>
      <c r="AL151" s="47"/>
      <c r="AM151" s="47"/>
      <c r="AN151" s="47"/>
      <c r="AO151" s="47"/>
      <c r="AP151" s="47"/>
    </row>
    <row r="152" spans="1:42" x14ac:dyDescent="0.25">
      <c r="B152" s="47"/>
      <c r="C152" s="47"/>
      <c r="D152" s="47"/>
      <c r="E152" s="47"/>
      <c r="F152" s="47"/>
      <c r="G152" s="47"/>
      <c r="H152" s="47"/>
      <c r="I152" s="47"/>
      <c r="J152" s="47"/>
      <c r="K152" s="47"/>
      <c r="L152" s="47"/>
      <c r="M152" s="47"/>
      <c r="N152" s="47"/>
      <c r="O152" s="47"/>
      <c r="P152" s="47"/>
      <c r="Q152" s="47"/>
      <c r="R152" s="47"/>
      <c r="S152" s="47"/>
      <c r="T152" s="47"/>
      <c r="U152" s="47"/>
      <c r="V152" s="47"/>
      <c r="W152" s="47"/>
      <c r="X152" s="47"/>
      <c r="Y152" s="47"/>
      <c r="Z152" s="47"/>
      <c r="AA152" s="47"/>
      <c r="AB152" s="47"/>
      <c r="AC152" s="47"/>
      <c r="AD152" s="47"/>
      <c r="AE152" s="47"/>
      <c r="AF152" s="47"/>
      <c r="AG152" s="47"/>
      <c r="AH152" s="47"/>
      <c r="AI152" s="47"/>
      <c r="AJ152" s="47"/>
      <c r="AK152" s="47"/>
      <c r="AL152" s="47"/>
      <c r="AM152" s="47"/>
      <c r="AN152" s="47"/>
      <c r="AO152" s="47"/>
      <c r="AP152" s="47"/>
    </row>
    <row r="153" spans="1:42" x14ac:dyDescent="0.25">
      <c r="B153" s="47"/>
      <c r="C153" s="47"/>
      <c r="D153" s="47"/>
      <c r="E153" s="47"/>
      <c r="F153" s="47"/>
      <c r="G153" s="47"/>
      <c r="H153" s="47"/>
      <c r="I153" s="47"/>
      <c r="J153" s="47"/>
      <c r="K153" s="47"/>
      <c r="L153" s="47"/>
      <c r="M153" s="47"/>
      <c r="N153" s="47"/>
      <c r="O153" s="47"/>
      <c r="P153" s="47"/>
      <c r="Q153" s="47"/>
      <c r="R153" s="47"/>
      <c r="S153" s="47"/>
      <c r="T153" s="47"/>
      <c r="U153" s="47"/>
      <c r="V153" s="47"/>
      <c r="W153" s="47"/>
      <c r="X153" s="47"/>
      <c r="Y153" s="47"/>
      <c r="Z153" s="47"/>
      <c r="AA153" s="47"/>
      <c r="AB153" s="47"/>
      <c r="AC153" s="47"/>
      <c r="AD153" s="47"/>
      <c r="AE153" s="47"/>
      <c r="AF153" s="47"/>
      <c r="AG153" s="47"/>
      <c r="AH153" s="47"/>
      <c r="AI153" s="47"/>
      <c r="AJ153" s="47"/>
      <c r="AK153" s="47"/>
      <c r="AL153" s="47"/>
      <c r="AM153" s="47"/>
      <c r="AN153" s="47"/>
      <c r="AO153" s="47"/>
      <c r="AP153" s="47"/>
    </row>
  </sheetData>
  <mergeCells count="262">
    <mergeCell ref="Y148:Z148"/>
    <mergeCell ref="AF148:AG148"/>
    <mergeCell ref="AH148:AI148"/>
    <mergeCell ref="AJ148:AL148"/>
    <mergeCell ref="AM148:AN148"/>
    <mergeCell ref="AH147:AI147"/>
    <mergeCell ref="AJ147:AL147"/>
    <mergeCell ref="AM147:AN147"/>
    <mergeCell ref="D148:E148"/>
    <mergeCell ref="F148:G148"/>
    <mergeCell ref="H148:J148"/>
    <mergeCell ref="K148:L148"/>
    <mergeCell ref="R148:S148"/>
    <mergeCell ref="T148:U148"/>
    <mergeCell ref="V148:X148"/>
    <mergeCell ref="R147:S147"/>
    <mergeCell ref="T147:U147"/>
    <mergeCell ref="V147:X147"/>
    <mergeCell ref="Y147:Z147"/>
    <mergeCell ref="AD147:AE147"/>
    <mergeCell ref="AF147:AG147"/>
    <mergeCell ref="B147:C147"/>
    <mergeCell ref="D147:E147"/>
    <mergeCell ref="F147:G147"/>
    <mergeCell ref="H147:J147"/>
    <mergeCell ref="K147:L147"/>
    <mergeCell ref="P147:Q147"/>
    <mergeCell ref="AK113:AK114"/>
    <mergeCell ref="AL113:AL114"/>
    <mergeCell ref="AM113:AM114"/>
    <mergeCell ref="AN113:AN114"/>
    <mergeCell ref="AO113:AO114"/>
    <mergeCell ref="B114:C114"/>
    <mergeCell ref="P114:Q114"/>
    <mergeCell ref="AD114:AE114"/>
    <mergeCell ref="W113:W114"/>
    <mergeCell ref="X113:X114"/>
    <mergeCell ref="Y113:Y114"/>
    <mergeCell ref="Z113:Z114"/>
    <mergeCell ref="AA113:AA114"/>
    <mergeCell ref="AJ113:AJ114"/>
    <mergeCell ref="I112:J112"/>
    <mergeCell ref="W112:X112"/>
    <mergeCell ref="AK112:AL112"/>
    <mergeCell ref="H113:H114"/>
    <mergeCell ref="I113:I114"/>
    <mergeCell ref="J113:J114"/>
    <mergeCell ref="K113:K114"/>
    <mergeCell ref="L113:L114"/>
    <mergeCell ref="M113:M114"/>
    <mergeCell ref="V113:V114"/>
    <mergeCell ref="AN108:AO108"/>
    <mergeCell ref="H109:M109"/>
    <mergeCell ref="V109:AA109"/>
    <mergeCell ref="AJ109:AO109"/>
    <mergeCell ref="H110:M111"/>
    <mergeCell ref="V110:AA111"/>
    <mergeCell ref="AJ110:AO111"/>
    <mergeCell ref="AK107:AM107"/>
    <mergeCell ref="B108:B109"/>
    <mergeCell ref="H108:I108"/>
    <mergeCell ref="L108:M108"/>
    <mergeCell ref="P108:P109"/>
    <mergeCell ref="V108:W108"/>
    <mergeCell ref="Z108:AA108"/>
    <mergeCell ref="AD108:AD109"/>
    <mergeCell ref="AJ108:AK108"/>
    <mergeCell ref="AG106:AH106"/>
    <mergeCell ref="AI106:AJ106"/>
    <mergeCell ref="AK106:AM106"/>
    <mergeCell ref="E107:F107"/>
    <mergeCell ref="G107:H107"/>
    <mergeCell ref="I107:K107"/>
    <mergeCell ref="S107:T107"/>
    <mergeCell ref="U107:V107"/>
    <mergeCell ref="W107:Y107"/>
    <mergeCell ref="AG107:AH107"/>
    <mergeCell ref="E106:F106"/>
    <mergeCell ref="G106:H106"/>
    <mergeCell ref="I106:K106"/>
    <mergeCell ref="S106:T106"/>
    <mergeCell ref="U106:V106"/>
    <mergeCell ref="W106:Y106"/>
    <mergeCell ref="Y97:Z97"/>
    <mergeCell ref="AF97:AG97"/>
    <mergeCell ref="AH97:AI97"/>
    <mergeCell ref="AJ97:AL97"/>
    <mergeCell ref="AM97:AN97"/>
    <mergeCell ref="D103:L103"/>
    <mergeCell ref="R103:Y103"/>
    <mergeCell ref="AF103:AN103"/>
    <mergeCell ref="AH96:AI96"/>
    <mergeCell ref="AJ96:AL96"/>
    <mergeCell ref="AM96:AN96"/>
    <mergeCell ref="D97:E97"/>
    <mergeCell ref="F97:G97"/>
    <mergeCell ref="H97:J97"/>
    <mergeCell ref="K97:L97"/>
    <mergeCell ref="R97:S97"/>
    <mergeCell ref="T97:U97"/>
    <mergeCell ref="V97:X97"/>
    <mergeCell ref="R96:S96"/>
    <mergeCell ref="T96:U96"/>
    <mergeCell ref="V96:X96"/>
    <mergeCell ref="Y96:Z96"/>
    <mergeCell ref="AD96:AE96"/>
    <mergeCell ref="AF96:AG96"/>
    <mergeCell ref="B96:C96"/>
    <mergeCell ref="D96:E96"/>
    <mergeCell ref="F96:G96"/>
    <mergeCell ref="H96:J96"/>
    <mergeCell ref="K96:L96"/>
    <mergeCell ref="P96:Q96"/>
    <mergeCell ref="AL62:AL63"/>
    <mergeCell ref="AM62:AM63"/>
    <mergeCell ref="AN62:AN63"/>
    <mergeCell ref="AO62:AO63"/>
    <mergeCell ref="B63:C63"/>
    <mergeCell ref="P63:Q63"/>
    <mergeCell ref="AD63:AE63"/>
    <mergeCell ref="X62:X63"/>
    <mergeCell ref="Y62:Y63"/>
    <mergeCell ref="Z62:Z63"/>
    <mergeCell ref="AA62:AA63"/>
    <mergeCell ref="AJ62:AJ63"/>
    <mergeCell ref="AK62:AK63"/>
    <mergeCell ref="I61:J61"/>
    <mergeCell ref="W61:X61"/>
    <mergeCell ref="H62:H63"/>
    <mergeCell ref="I62:I63"/>
    <mergeCell ref="J62:J63"/>
    <mergeCell ref="K62:K63"/>
    <mergeCell ref="L62:L63"/>
    <mergeCell ref="M62:M63"/>
    <mergeCell ref="V62:V63"/>
    <mergeCell ref="W62:W63"/>
    <mergeCell ref="AJ57:AK57"/>
    <mergeCell ref="AN57:AO57"/>
    <mergeCell ref="H58:M58"/>
    <mergeCell ref="V58:AA58"/>
    <mergeCell ref="AJ58:AO58"/>
    <mergeCell ref="H59:M60"/>
    <mergeCell ref="V59:AA60"/>
    <mergeCell ref="AJ59:AO60"/>
    <mergeCell ref="AG56:AH56"/>
    <mergeCell ref="AI56:AJ56"/>
    <mergeCell ref="AL56:AM56"/>
    <mergeCell ref="B57:B58"/>
    <mergeCell ref="H57:I57"/>
    <mergeCell ref="L57:M57"/>
    <mergeCell ref="P57:P58"/>
    <mergeCell ref="V57:W57"/>
    <mergeCell ref="Z57:AA57"/>
    <mergeCell ref="AD57:AD58"/>
    <mergeCell ref="X55:Y55"/>
    <mergeCell ref="AG55:AH55"/>
    <mergeCell ref="AI55:AJ55"/>
    <mergeCell ref="AL55:AM55"/>
    <mergeCell ref="E56:F56"/>
    <mergeCell ref="G56:H56"/>
    <mergeCell ref="J56:K56"/>
    <mergeCell ref="S56:T56"/>
    <mergeCell ref="U56:V56"/>
    <mergeCell ref="X56:Y56"/>
    <mergeCell ref="B55:C55"/>
    <mergeCell ref="E55:F55"/>
    <mergeCell ref="G55:H55"/>
    <mergeCell ref="J55:K55"/>
    <mergeCell ref="S55:T55"/>
    <mergeCell ref="U55:V55"/>
    <mergeCell ref="Y46:Z46"/>
    <mergeCell ref="AF46:AG46"/>
    <mergeCell ref="AH46:AI46"/>
    <mergeCell ref="AJ46:AL46"/>
    <mergeCell ref="AM46:AN46"/>
    <mergeCell ref="D52:L52"/>
    <mergeCell ref="R52:AA52"/>
    <mergeCell ref="AF52:AO52"/>
    <mergeCell ref="AH45:AI45"/>
    <mergeCell ref="AJ45:AL45"/>
    <mergeCell ref="AM45:AN45"/>
    <mergeCell ref="D46:E46"/>
    <mergeCell ref="F46:G46"/>
    <mergeCell ref="H46:J46"/>
    <mergeCell ref="K46:L46"/>
    <mergeCell ref="R46:S46"/>
    <mergeCell ref="T46:U46"/>
    <mergeCell ref="V46:X46"/>
    <mergeCell ref="R45:S45"/>
    <mergeCell ref="T45:U45"/>
    <mergeCell ref="V45:X45"/>
    <mergeCell ref="Y45:Z45"/>
    <mergeCell ref="AD45:AE45"/>
    <mergeCell ref="AF45:AG45"/>
    <mergeCell ref="B12:C12"/>
    <mergeCell ref="P12:Q12"/>
    <mergeCell ref="AD12:AE12"/>
    <mergeCell ref="B45:C45"/>
    <mergeCell ref="D45:E45"/>
    <mergeCell ref="F45:G45"/>
    <mergeCell ref="H45:J45"/>
    <mergeCell ref="K45:L45"/>
    <mergeCell ref="P45:Q45"/>
    <mergeCell ref="AA11:AA12"/>
    <mergeCell ref="M11:M12"/>
    <mergeCell ref="V11:V12"/>
    <mergeCell ref="W11:W12"/>
    <mergeCell ref="X11:X12"/>
    <mergeCell ref="Y11:Y12"/>
    <mergeCell ref="Z11:Z12"/>
    <mergeCell ref="H8:M9"/>
    <mergeCell ref="V8:AA9"/>
    <mergeCell ref="AJ8:AO9"/>
    <mergeCell ref="I10:J10"/>
    <mergeCell ref="W10:X10"/>
    <mergeCell ref="H11:H12"/>
    <mergeCell ref="I11:I12"/>
    <mergeCell ref="J11:J12"/>
    <mergeCell ref="K11:K12"/>
    <mergeCell ref="L11:L12"/>
    <mergeCell ref="AO11:AO12"/>
    <mergeCell ref="AJ11:AJ12"/>
    <mergeCell ref="AK11:AK12"/>
    <mergeCell ref="AL11:AL12"/>
    <mergeCell ref="AM11:AM12"/>
    <mergeCell ref="AN11:AN12"/>
    <mergeCell ref="AJ6:AK6"/>
    <mergeCell ref="AN6:AO6"/>
    <mergeCell ref="H7:M7"/>
    <mergeCell ref="V7:AA7"/>
    <mergeCell ref="AJ7:AO7"/>
    <mergeCell ref="W5:Y5"/>
    <mergeCell ref="AG5:AH5"/>
    <mergeCell ref="AI5:AJ5"/>
    <mergeCell ref="AK5:AM5"/>
    <mergeCell ref="B6:B7"/>
    <mergeCell ref="H6:I6"/>
    <mergeCell ref="L6:M6"/>
    <mergeCell ref="P6:P7"/>
    <mergeCell ref="V6:W6"/>
    <mergeCell ref="Z6:AA6"/>
    <mergeCell ref="W4:Y4"/>
    <mergeCell ref="AD4:AE4"/>
    <mergeCell ref="AG4:AH4"/>
    <mergeCell ref="B4:C4"/>
    <mergeCell ref="AD6:AD7"/>
    <mergeCell ref="AI4:AJ4"/>
    <mergeCell ref="AK4:AM4"/>
    <mergeCell ref="E5:F5"/>
    <mergeCell ref="G5:H5"/>
    <mergeCell ref="I5:K5"/>
    <mergeCell ref="S5:T5"/>
    <mergeCell ref="U5:V5"/>
    <mergeCell ref="D1:M1"/>
    <mergeCell ref="R1:Z1"/>
    <mergeCell ref="AF1:AO1"/>
    <mergeCell ref="E4:F4"/>
    <mergeCell ref="G4:H4"/>
    <mergeCell ref="I4:K4"/>
    <mergeCell ref="P4:Q4"/>
    <mergeCell ref="S4:T4"/>
    <mergeCell ref="U4:V4"/>
  </mergeCells>
  <conditionalFormatting sqref="B16:H16 B22:H23 B17:C21 B29:H30 B24:C28 B36:H37 B31:C35 B43:M43 B38:C42 B13:C15 I13:M42">
    <cfRule type="expression" dxfId="195" priority="102">
      <formula>WEEKDAY($B13,2)&gt;5</formula>
    </cfRule>
  </conditionalFormatting>
  <conditionalFormatting sqref="P43:U43 P13:Q42 V13:AA43">
    <cfRule type="expression" dxfId="194" priority="100">
      <formula>WEEKDAY($B13,2)&gt;5</formula>
    </cfRule>
  </conditionalFormatting>
  <conditionalFormatting sqref="AD13:AE43 AJ13:AO43">
    <cfRule type="expression" dxfId="193" priority="98">
      <formula>WEEKDAY($B13,2)&gt;5</formula>
    </cfRule>
  </conditionalFormatting>
  <conditionalFormatting sqref="B64:C93 B94:M94 I64:M93">
    <cfRule type="expression" dxfId="192" priority="96">
      <formula>WEEKDAY($B64,2)&gt;5</formula>
    </cfRule>
  </conditionalFormatting>
  <conditionalFormatting sqref="P94:U94 P64:Q93 V64:AA76 V79:AA83 V77:W78 Y77:AA78 V87:AA94 V84:V86 X84:AA86">
    <cfRule type="expression" dxfId="191" priority="94">
      <formula>WEEKDAY($B64,2)&gt;5</formula>
    </cfRule>
  </conditionalFormatting>
  <conditionalFormatting sqref="AD94:AI94 AD64:AE93 AJ64:AO69 AJ79:AO83 AJ77:AK78 AM77:AO78 AJ87:AO94 AJ84:AJ86 AL84:AO86 AJ73:AO76 AJ70:AJ72 AL70:AO72">
    <cfRule type="expression" dxfId="190" priority="92">
      <formula>WEEKDAY($B64,2)&gt;5</formula>
    </cfRule>
  </conditionalFormatting>
  <conditionalFormatting sqref="B115:C145 I115:M129 I131:M145 J130:M130">
    <cfRule type="expression" dxfId="189" priority="90">
      <formula>WEEKDAY($B115,2)&gt;5</formula>
    </cfRule>
  </conditionalFormatting>
  <conditionalFormatting sqref="P115:Q145 W115:AA128 W130:AA145 X129:AA129">
    <cfRule type="expression" dxfId="188" priority="88">
      <formula>WEEKDAY($B115,2)&gt;5</formula>
    </cfRule>
  </conditionalFormatting>
  <conditionalFormatting sqref="AD115:AE145 AK115:AO145">
    <cfRule type="expression" dxfId="187" priority="86">
      <formula>WEEKDAY($B115,2)&gt;5</formula>
    </cfRule>
  </conditionalFormatting>
  <conditionalFormatting sqref="R64:U93">
    <cfRule type="expression" dxfId="186" priority="84">
      <formula>WEEKDAY($B64,2)&gt;5</formula>
    </cfRule>
  </conditionalFormatting>
  <conditionalFormatting sqref="AF64:AI93">
    <cfRule type="expression" dxfId="185" priority="82">
      <formula>WEEKDAY($B64,2)&gt;5</formula>
    </cfRule>
  </conditionalFormatting>
  <conditionalFormatting sqref="X77:X78">
    <cfRule type="expression" dxfId="184" priority="80">
      <formula>WEEKDAY($B77,2)&gt;5</formula>
    </cfRule>
  </conditionalFormatting>
  <conditionalFormatting sqref="W84:W86">
    <cfRule type="expression" dxfId="183" priority="78">
      <formula>WEEKDAY($B84,2)&gt;5</formula>
    </cfRule>
  </conditionalFormatting>
  <conditionalFormatting sqref="AL77:AL78">
    <cfRule type="expression" dxfId="182" priority="76">
      <formula>WEEKDAY($B77,2)&gt;5</formula>
    </cfRule>
  </conditionalFormatting>
  <conditionalFormatting sqref="AK84:AK86">
    <cfRule type="expression" dxfId="181" priority="74">
      <formula>WEEKDAY($B84,2)&gt;5</formula>
    </cfRule>
  </conditionalFormatting>
  <conditionalFormatting sqref="AK70:AK72">
    <cfRule type="expression" dxfId="180" priority="72">
      <formula>WEEKDAY($B70,2)&gt;5</formula>
    </cfRule>
  </conditionalFormatting>
  <conditionalFormatting sqref="AF145:AI145 AJ115:AJ145">
    <cfRule type="expression" dxfId="179" priority="70">
      <formula>WEEKDAY($B115,2)&gt;5</formula>
    </cfRule>
  </conditionalFormatting>
  <conditionalFormatting sqref="AF115:AI144">
    <cfRule type="expression" dxfId="178" priority="68">
      <formula>WEEKDAY($B115,2)&gt;5</formula>
    </cfRule>
  </conditionalFormatting>
  <conditionalFormatting sqref="R145:U145 V115:V145">
    <cfRule type="expression" dxfId="177" priority="66">
      <formula>WEEKDAY($B115,2)&gt;5</formula>
    </cfRule>
  </conditionalFormatting>
  <conditionalFormatting sqref="R115:U144">
    <cfRule type="expression" dxfId="176" priority="64">
      <formula>WEEKDAY($B115,2)&gt;5</formula>
    </cfRule>
  </conditionalFormatting>
  <conditionalFormatting sqref="D145:G145 H115:H145">
    <cfRule type="expression" dxfId="175" priority="62">
      <formula>WEEKDAY($B115,2)&gt;5</formula>
    </cfRule>
  </conditionalFormatting>
  <conditionalFormatting sqref="D115:G144">
    <cfRule type="expression" dxfId="174" priority="60">
      <formula>WEEKDAY($B115,2)&gt;5</formula>
    </cfRule>
  </conditionalFormatting>
  <conditionalFormatting sqref="W129">
    <cfRule type="expression" dxfId="173" priority="58">
      <formula>WEEKDAY($B129,2)&gt;5</formula>
    </cfRule>
  </conditionalFormatting>
  <conditionalFormatting sqref="I130">
    <cfRule type="expression" dxfId="172" priority="56">
      <formula>WEEKDAY($B130,2)&gt;5</formula>
    </cfRule>
  </conditionalFormatting>
  <conditionalFormatting sqref="D17:H21">
    <cfRule type="expression" dxfId="171" priority="54">
      <formula>WEEKDAY($B17,2)&gt;5</formula>
    </cfRule>
  </conditionalFormatting>
  <conditionalFormatting sqref="D24:H28">
    <cfRule type="expression" dxfId="170" priority="52">
      <formula>WEEKDAY($B24,2)&gt;5</formula>
    </cfRule>
  </conditionalFormatting>
  <conditionalFormatting sqref="D31:H35">
    <cfRule type="expression" dxfId="169" priority="50">
      <formula>WEEKDAY($B31,2)&gt;5</formula>
    </cfRule>
  </conditionalFormatting>
  <conditionalFormatting sqref="D38:H42">
    <cfRule type="expression" dxfId="168" priority="48">
      <formula>WEEKDAY($B38,2)&gt;5</formula>
    </cfRule>
  </conditionalFormatting>
  <conditionalFormatting sqref="D13:H14">
    <cfRule type="expression" dxfId="167" priority="46">
      <formula>WEEKDAY($B13,2)&gt;5</formula>
    </cfRule>
  </conditionalFormatting>
  <conditionalFormatting sqref="D15:H15">
    <cfRule type="expression" dxfId="166" priority="44">
      <formula>WEEKDAY($B15,2)&gt;5</formula>
    </cfRule>
  </conditionalFormatting>
  <conditionalFormatting sqref="R16:U16 R22:U23 R29:U30 R36:U37">
    <cfRule type="expression" dxfId="165" priority="42">
      <formula>WEEKDAY($B16,2)&gt;5</formula>
    </cfRule>
  </conditionalFormatting>
  <conditionalFormatting sqref="R17:U21">
    <cfRule type="expression" dxfId="164" priority="40">
      <formula>WEEKDAY($B17,2)&gt;5</formula>
    </cfRule>
  </conditionalFormatting>
  <conditionalFormatting sqref="R24:U28">
    <cfRule type="expression" dxfId="163" priority="38">
      <formula>WEEKDAY($B24,2)&gt;5</formula>
    </cfRule>
  </conditionalFormatting>
  <conditionalFormatting sqref="R31:U35">
    <cfRule type="expression" dxfId="162" priority="36">
      <formula>WEEKDAY($B31,2)&gt;5</formula>
    </cfRule>
  </conditionalFormatting>
  <conditionalFormatting sqref="R38:U42">
    <cfRule type="expression" dxfId="161" priority="34">
      <formula>WEEKDAY($B38,2)&gt;5</formula>
    </cfRule>
  </conditionalFormatting>
  <conditionalFormatting sqref="R13:U14">
    <cfRule type="expression" dxfId="160" priority="32">
      <formula>WEEKDAY($B13,2)&gt;5</formula>
    </cfRule>
  </conditionalFormatting>
  <conditionalFormatting sqref="R15:U15">
    <cfRule type="expression" dxfId="159" priority="30">
      <formula>WEEKDAY($B15,2)&gt;5</formula>
    </cfRule>
  </conditionalFormatting>
  <conditionalFormatting sqref="AF16:AI16 AF22:AI23 AF29:AI30 AF36:AI37 AF43:AI43">
    <cfRule type="expression" dxfId="158" priority="28">
      <formula>WEEKDAY($B16,2)&gt;5</formula>
    </cfRule>
  </conditionalFormatting>
  <conditionalFormatting sqref="AF17:AI21">
    <cfRule type="expression" dxfId="157" priority="26">
      <formula>WEEKDAY($B17,2)&gt;5</formula>
    </cfRule>
  </conditionalFormatting>
  <conditionalFormatting sqref="AF24:AI28">
    <cfRule type="expression" dxfId="156" priority="24">
      <formula>WEEKDAY($B24,2)&gt;5</formula>
    </cfRule>
  </conditionalFormatting>
  <conditionalFormatting sqref="AF31:AI35">
    <cfRule type="expression" dxfId="155" priority="22">
      <formula>WEEKDAY($B31,2)&gt;5</formula>
    </cfRule>
  </conditionalFormatting>
  <conditionalFormatting sqref="AF38:AI42">
    <cfRule type="expression" dxfId="154" priority="20">
      <formula>WEEKDAY($B38,2)&gt;5</formula>
    </cfRule>
  </conditionalFormatting>
  <conditionalFormatting sqref="AF13:AI14">
    <cfRule type="expression" dxfId="153" priority="18">
      <formula>WEEKDAY($B13,2)&gt;5</formula>
    </cfRule>
  </conditionalFormatting>
  <conditionalFormatting sqref="AF15:AI15">
    <cfRule type="expression" dxfId="152" priority="16">
      <formula>WEEKDAY($B15,2)&gt;5</formula>
    </cfRule>
  </conditionalFormatting>
  <conditionalFormatting sqref="D67:H67 D73:H74 D80:H81 D87:H88">
    <cfRule type="expression" dxfId="151" priority="14">
      <formula>WEEKDAY($B67,2)&gt;5</formula>
    </cfRule>
  </conditionalFormatting>
  <conditionalFormatting sqref="D68:H72">
    <cfRule type="expression" dxfId="150" priority="12">
      <formula>WEEKDAY($B68,2)&gt;5</formula>
    </cfRule>
  </conditionalFormatting>
  <conditionalFormatting sqref="D75:H79">
    <cfRule type="expression" dxfId="149" priority="10">
      <formula>WEEKDAY($B75,2)&gt;5</formula>
    </cfRule>
  </conditionalFormatting>
  <conditionalFormatting sqref="D82:H86">
    <cfRule type="expression" dxfId="148" priority="8">
      <formula>WEEKDAY($B82,2)&gt;5</formula>
    </cfRule>
  </conditionalFormatting>
  <conditionalFormatting sqref="D89:H93">
    <cfRule type="expression" dxfId="147" priority="6">
      <formula>WEEKDAY($B89,2)&gt;5</formula>
    </cfRule>
  </conditionalFormatting>
  <conditionalFormatting sqref="D64:H65">
    <cfRule type="expression" dxfId="146" priority="4">
      <formula>WEEKDAY($B64,2)&gt;5</formula>
    </cfRule>
  </conditionalFormatting>
  <conditionalFormatting sqref="D66:H66">
    <cfRule type="expression" dxfId="145" priority="2">
      <formula>WEEKDAY($B66,2)&gt;5</formula>
    </cfRule>
  </conditionalFormatting>
  <dataValidations count="2">
    <dataValidation type="custom" allowBlank="1" showInputMessage="1" showErrorMessage="1" errorTitle="WE" error="WE" sqref="AF64:AO94 R13:AA43 D115:M145 AF13:AO43 AF115:AO145 R64:AA94 D13:M43 R115:AA145 D64:M94" xr:uid="{00000000-0002-0000-0A00-000000000000}">
      <formula1>WEEKDAY($B13,2)&lt;6</formula1>
    </dataValidation>
    <dataValidation type="list" allowBlank="1" showInputMessage="1" showErrorMessage="1" sqref="B54 P54 AD54 B3 P3 AD3 B105 AD105 P105" xr:uid="{00000000-0002-0000-0A00-000001000000}">
      <formula1>"1,2,3,4,5,6,7,8,9,10,11,12"</formula1>
    </dataValidation>
  </dataValidations>
  <pageMargins left="0.11811023622047245" right="0.19685039370078741" top="0.62992125984251968" bottom="0.27559055118110237" header="0.31496062992125984" footer="0.31496062992125984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553" r:id="rId4" name="Drop Down 1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19050</xdr:rowOff>
                  </from>
                  <to>
                    <xdr:col>1</xdr:col>
                    <xdr:colOff>428625</xdr:colOff>
                    <xdr:row>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4" r:id="rId5" name="Drop Down 2">
              <controlPr defaultSize="0" autoLine="0" autoPict="0">
                <anchor moveWithCells="1">
                  <from>
                    <xdr:col>0</xdr:col>
                    <xdr:colOff>9525</xdr:colOff>
                    <xdr:row>1</xdr:row>
                    <xdr:rowOff>28575</xdr:rowOff>
                  </from>
                  <to>
                    <xdr:col>1</xdr:col>
                    <xdr:colOff>419100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5" r:id="rId6" name="Drop Down 3">
              <controlPr defaultSize="0" autoLine="0" autoPict="0">
                <anchor moveWithCells="1">
                  <from>
                    <xdr:col>14</xdr:col>
                    <xdr:colOff>0</xdr:colOff>
                    <xdr:row>0</xdr:row>
                    <xdr:rowOff>19050</xdr:rowOff>
                  </from>
                  <to>
                    <xdr:col>15</xdr:col>
                    <xdr:colOff>428625</xdr:colOff>
                    <xdr:row>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6" r:id="rId7" name="Drop Down 4">
              <controlPr defaultSize="0" autoLine="0" autoPict="0">
                <anchor moveWithCells="1">
                  <from>
                    <xdr:col>14</xdr:col>
                    <xdr:colOff>9525</xdr:colOff>
                    <xdr:row>1</xdr:row>
                    <xdr:rowOff>28575</xdr:rowOff>
                  </from>
                  <to>
                    <xdr:col>15</xdr:col>
                    <xdr:colOff>419100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7" r:id="rId8" name="Drop Down 5">
              <controlPr defaultSize="0" autoLine="0" autoPict="0">
                <anchor moveWithCells="1">
                  <from>
                    <xdr:col>28</xdr:col>
                    <xdr:colOff>0</xdr:colOff>
                    <xdr:row>0</xdr:row>
                    <xdr:rowOff>19050</xdr:rowOff>
                  </from>
                  <to>
                    <xdr:col>29</xdr:col>
                    <xdr:colOff>428625</xdr:colOff>
                    <xdr:row>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8" r:id="rId9" name="Drop Down 6">
              <controlPr defaultSize="0" autoLine="0" autoPict="0">
                <anchor moveWithCells="1">
                  <from>
                    <xdr:col>28</xdr:col>
                    <xdr:colOff>9525</xdr:colOff>
                    <xdr:row>1</xdr:row>
                    <xdr:rowOff>28575</xdr:rowOff>
                  </from>
                  <to>
                    <xdr:col>29</xdr:col>
                    <xdr:colOff>419100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59" r:id="rId10" name="Drop Down 7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19050</xdr:rowOff>
                  </from>
                  <to>
                    <xdr:col>1</xdr:col>
                    <xdr:colOff>428625</xdr:colOff>
                    <xdr:row>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0" r:id="rId11" name="Drop Down 8">
              <controlPr defaultSize="0" autoLine="0" autoPict="0">
                <anchor moveWithCells="1">
                  <from>
                    <xdr:col>0</xdr:col>
                    <xdr:colOff>9525</xdr:colOff>
                    <xdr:row>1</xdr:row>
                    <xdr:rowOff>28575</xdr:rowOff>
                  </from>
                  <to>
                    <xdr:col>1</xdr:col>
                    <xdr:colOff>419100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1" r:id="rId12" name="Drop Down 9">
              <controlPr defaultSize="0" autoLine="0" autoPict="0">
                <anchor moveWithCells="1">
                  <from>
                    <xdr:col>14</xdr:col>
                    <xdr:colOff>0</xdr:colOff>
                    <xdr:row>0</xdr:row>
                    <xdr:rowOff>19050</xdr:rowOff>
                  </from>
                  <to>
                    <xdr:col>15</xdr:col>
                    <xdr:colOff>428625</xdr:colOff>
                    <xdr:row>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2" r:id="rId13" name="Drop Down 10">
              <controlPr defaultSize="0" autoLine="0" autoPict="0">
                <anchor moveWithCells="1">
                  <from>
                    <xdr:col>14</xdr:col>
                    <xdr:colOff>9525</xdr:colOff>
                    <xdr:row>1</xdr:row>
                    <xdr:rowOff>28575</xdr:rowOff>
                  </from>
                  <to>
                    <xdr:col>15</xdr:col>
                    <xdr:colOff>419100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3" r:id="rId14" name="Drop Down 11">
              <controlPr defaultSize="0" autoLine="0" autoPict="0">
                <anchor moveWithCells="1">
                  <from>
                    <xdr:col>28</xdr:col>
                    <xdr:colOff>0</xdr:colOff>
                    <xdr:row>0</xdr:row>
                    <xdr:rowOff>19050</xdr:rowOff>
                  </from>
                  <to>
                    <xdr:col>29</xdr:col>
                    <xdr:colOff>428625</xdr:colOff>
                    <xdr:row>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4" r:id="rId15" name="Drop Down 12">
              <controlPr defaultSize="0" autoLine="0" autoPict="0">
                <anchor moveWithCells="1">
                  <from>
                    <xdr:col>28</xdr:col>
                    <xdr:colOff>9525</xdr:colOff>
                    <xdr:row>1</xdr:row>
                    <xdr:rowOff>28575</xdr:rowOff>
                  </from>
                  <to>
                    <xdr:col>29</xdr:col>
                    <xdr:colOff>419100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5" r:id="rId16" name="Drop Down 13">
              <controlPr defaultSize="0" autoLine="0" autoPict="0">
                <anchor moveWithCells="1">
                  <from>
                    <xdr:col>0</xdr:col>
                    <xdr:colOff>0</xdr:colOff>
                    <xdr:row>51</xdr:row>
                    <xdr:rowOff>19050</xdr:rowOff>
                  </from>
                  <to>
                    <xdr:col>1</xdr:col>
                    <xdr:colOff>428625</xdr:colOff>
                    <xdr:row>52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6" r:id="rId17" name="Drop Down 14">
              <controlPr defaultSize="0" autoLine="0" autoPict="0">
                <anchor moveWithCells="1">
                  <from>
                    <xdr:col>0</xdr:col>
                    <xdr:colOff>9525</xdr:colOff>
                    <xdr:row>52</xdr:row>
                    <xdr:rowOff>28575</xdr:rowOff>
                  </from>
                  <to>
                    <xdr:col>1</xdr:col>
                    <xdr:colOff>419100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7" r:id="rId18" name="Drop Down 15">
              <controlPr defaultSize="0" autoLine="0" autoPict="0">
                <anchor moveWithCells="1">
                  <from>
                    <xdr:col>14</xdr:col>
                    <xdr:colOff>0</xdr:colOff>
                    <xdr:row>51</xdr:row>
                    <xdr:rowOff>19050</xdr:rowOff>
                  </from>
                  <to>
                    <xdr:col>15</xdr:col>
                    <xdr:colOff>428625</xdr:colOff>
                    <xdr:row>52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8" r:id="rId19" name="Drop Down 16">
              <controlPr defaultSize="0" autoLine="0" autoPict="0">
                <anchor moveWithCells="1">
                  <from>
                    <xdr:col>14</xdr:col>
                    <xdr:colOff>9525</xdr:colOff>
                    <xdr:row>52</xdr:row>
                    <xdr:rowOff>28575</xdr:rowOff>
                  </from>
                  <to>
                    <xdr:col>15</xdr:col>
                    <xdr:colOff>419100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69" r:id="rId20" name="Drop Down 17">
              <controlPr defaultSize="0" autoLine="0" autoPict="0">
                <anchor moveWithCells="1">
                  <from>
                    <xdr:col>28</xdr:col>
                    <xdr:colOff>0</xdr:colOff>
                    <xdr:row>51</xdr:row>
                    <xdr:rowOff>19050</xdr:rowOff>
                  </from>
                  <to>
                    <xdr:col>29</xdr:col>
                    <xdr:colOff>428625</xdr:colOff>
                    <xdr:row>52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0" r:id="rId21" name="Drop Down 18">
              <controlPr defaultSize="0" autoLine="0" autoPict="0">
                <anchor moveWithCells="1">
                  <from>
                    <xdr:col>28</xdr:col>
                    <xdr:colOff>9525</xdr:colOff>
                    <xdr:row>52</xdr:row>
                    <xdr:rowOff>28575</xdr:rowOff>
                  </from>
                  <to>
                    <xdr:col>29</xdr:col>
                    <xdr:colOff>419100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1" r:id="rId22" name="Drop Down 19">
              <controlPr defaultSize="0" autoLine="0" autoPict="0">
                <anchor moveWithCells="1">
                  <from>
                    <xdr:col>0</xdr:col>
                    <xdr:colOff>0</xdr:colOff>
                    <xdr:row>51</xdr:row>
                    <xdr:rowOff>19050</xdr:rowOff>
                  </from>
                  <to>
                    <xdr:col>1</xdr:col>
                    <xdr:colOff>428625</xdr:colOff>
                    <xdr:row>52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2" r:id="rId23" name="Drop Down 20">
              <controlPr defaultSize="0" autoLine="0" autoPict="0">
                <anchor moveWithCells="1">
                  <from>
                    <xdr:col>0</xdr:col>
                    <xdr:colOff>9525</xdr:colOff>
                    <xdr:row>52</xdr:row>
                    <xdr:rowOff>28575</xdr:rowOff>
                  </from>
                  <to>
                    <xdr:col>1</xdr:col>
                    <xdr:colOff>419100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3" r:id="rId24" name="Drop Down 21">
              <controlPr defaultSize="0" autoLine="0" autoPict="0">
                <anchor moveWithCells="1">
                  <from>
                    <xdr:col>14</xdr:col>
                    <xdr:colOff>0</xdr:colOff>
                    <xdr:row>51</xdr:row>
                    <xdr:rowOff>19050</xdr:rowOff>
                  </from>
                  <to>
                    <xdr:col>15</xdr:col>
                    <xdr:colOff>428625</xdr:colOff>
                    <xdr:row>52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4" r:id="rId25" name="Drop Down 22">
              <controlPr defaultSize="0" autoLine="0" autoPict="0">
                <anchor moveWithCells="1">
                  <from>
                    <xdr:col>14</xdr:col>
                    <xdr:colOff>9525</xdr:colOff>
                    <xdr:row>52</xdr:row>
                    <xdr:rowOff>28575</xdr:rowOff>
                  </from>
                  <to>
                    <xdr:col>15</xdr:col>
                    <xdr:colOff>419100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5" r:id="rId26" name="Drop Down 23">
              <controlPr defaultSize="0" autoLine="0" autoPict="0">
                <anchor moveWithCells="1">
                  <from>
                    <xdr:col>28</xdr:col>
                    <xdr:colOff>0</xdr:colOff>
                    <xdr:row>51</xdr:row>
                    <xdr:rowOff>19050</xdr:rowOff>
                  </from>
                  <to>
                    <xdr:col>29</xdr:col>
                    <xdr:colOff>428625</xdr:colOff>
                    <xdr:row>52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6" r:id="rId27" name="Drop Down 24">
              <controlPr defaultSize="0" autoLine="0" autoPict="0">
                <anchor moveWithCells="1">
                  <from>
                    <xdr:col>28</xdr:col>
                    <xdr:colOff>9525</xdr:colOff>
                    <xdr:row>52</xdr:row>
                    <xdr:rowOff>28575</xdr:rowOff>
                  </from>
                  <to>
                    <xdr:col>29</xdr:col>
                    <xdr:colOff>419100</xdr:colOff>
                    <xdr:row>53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7" r:id="rId28" name="Drop Down 25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19050</xdr:rowOff>
                  </from>
                  <to>
                    <xdr:col>1</xdr:col>
                    <xdr:colOff>428625</xdr:colOff>
                    <xdr:row>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8" r:id="rId29" name="Drop Down 26">
              <controlPr defaultSize="0" autoLine="0" autoPict="0">
                <anchor moveWithCells="1">
                  <from>
                    <xdr:col>0</xdr:col>
                    <xdr:colOff>9525</xdr:colOff>
                    <xdr:row>1</xdr:row>
                    <xdr:rowOff>28575</xdr:rowOff>
                  </from>
                  <to>
                    <xdr:col>1</xdr:col>
                    <xdr:colOff>419100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79" r:id="rId30" name="Drop Down 27">
              <controlPr defaultSize="0" autoLine="0" autoPict="0">
                <anchor moveWithCells="1">
                  <from>
                    <xdr:col>14</xdr:col>
                    <xdr:colOff>0</xdr:colOff>
                    <xdr:row>0</xdr:row>
                    <xdr:rowOff>19050</xdr:rowOff>
                  </from>
                  <to>
                    <xdr:col>15</xdr:col>
                    <xdr:colOff>428625</xdr:colOff>
                    <xdr:row>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0" r:id="rId31" name="Drop Down 28">
              <controlPr defaultSize="0" autoLine="0" autoPict="0">
                <anchor moveWithCells="1">
                  <from>
                    <xdr:col>14</xdr:col>
                    <xdr:colOff>9525</xdr:colOff>
                    <xdr:row>1</xdr:row>
                    <xdr:rowOff>28575</xdr:rowOff>
                  </from>
                  <to>
                    <xdr:col>15</xdr:col>
                    <xdr:colOff>419100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1" r:id="rId32" name="Drop Down 29">
              <controlPr defaultSize="0" autoLine="0" autoPict="0">
                <anchor moveWithCells="1">
                  <from>
                    <xdr:col>28</xdr:col>
                    <xdr:colOff>0</xdr:colOff>
                    <xdr:row>0</xdr:row>
                    <xdr:rowOff>19050</xdr:rowOff>
                  </from>
                  <to>
                    <xdr:col>29</xdr:col>
                    <xdr:colOff>428625</xdr:colOff>
                    <xdr:row>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2" r:id="rId33" name="Drop Down 30">
              <controlPr defaultSize="0" autoLine="0" autoPict="0">
                <anchor moveWithCells="1">
                  <from>
                    <xdr:col>28</xdr:col>
                    <xdr:colOff>9525</xdr:colOff>
                    <xdr:row>1</xdr:row>
                    <xdr:rowOff>28575</xdr:rowOff>
                  </from>
                  <to>
                    <xdr:col>29</xdr:col>
                    <xdr:colOff>419100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3" r:id="rId34" name="Drop Down 31">
              <controlPr defaultSize="0" autoLine="0" autoPict="0">
                <anchor moveWithCells="1">
                  <from>
                    <xdr:col>0</xdr:col>
                    <xdr:colOff>0</xdr:colOff>
                    <xdr:row>0</xdr:row>
                    <xdr:rowOff>19050</xdr:rowOff>
                  </from>
                  <to>
                    <xdr:col>1</xdr:col>
                    <xdr:colOff>428625</xdr:colOff>
                    <xdr:row>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4" r:id="rId35" name="Drop Down 32">
              <controlPr defaultSize="0" autoLine="0" autoPict="0">
                <anchor moveWithCells="1">
                  <from>
                    <xdr:col>0</xdr:col>
                    <xdr:colOff>9525</xdr:colOff>
                    <xdr:row>1</xdr:row>
                    <xdr:rowOff>28575</xdr:rowOff>
                  </from>
                  <to>
                    <xdr:col>1</xdr:col>
                    <xdr:colOff>419100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5" r:id="rId36" name="Drop Down 33">
              <controlPr defaultSize="0" autoLine="0" autoPict="0">
                <anchor moveWithCells="1">
                  <from>
                    <xdr:col>14</xdr:col>
                    <xdr:colOff>0</xdr:colOff>
                    <xdr:row>0</xdr:row>
                    <xdr:rowOff>19050</xdr:rowOff>
                  </from>
                  <to>
                    <xdr:col>15</xdr:col>
                    <xdr:colOff>428625</xdr:colOff>
                    <xdr:row>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6" r:id="rId37" name="Drop Down 34">
              <controlPr defaultSize="0" autoLine="0" autoPict="0">
                <anchor moveWithCells="1">
                  <from>
                    <xdr:col>14</xdr:col>
                    <xdr:colOff>9525</xdr:colOff>
                    <xdr:row>1</xdr:row>
                    <xdr:rowOff>28575</xdr:rowOff>
                  </from>
                  <to>
                    <xdr:col>15</xdr:col>
                    <xdr:colOff>419100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7" r:id="rId38" name="Drop Down 35">
              <controlPr defaultSize="0" autoLine="0" autoPict="0">
                <anchor moveWithCells="1">
                  <from>
                    <xdr:col>28</xdr:col>
                    <xdr:colOff>0</xdr:colOff>
                    <xdr:row>0</xdr:row>
                    <xdr:rowOff>19050</xdr:rowOff>
                  </from>
                  <to>
                    <xdr:col>29</xdr:col>
                    <xdr:colOff>428625</xdr:colOff>
                    <xdr:row>1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8" r:id="rId39" name="Drop Down 36">
              <controlPr defaultSize="0" autoLine="0" autoPict="0">
                <anchor moveWithCells="1">
                  <from>
                    <xdr:col>28</xdr:col>
                    <xdr:colOff>9525</xdr:colOff>
                    <xdr:row>1</xdr:row>
                    <xdr:rowOff>28575</xdr:rowOff>
                  </from>
                  <to>
                    <xdr:col>29</xdr:col>
                    <xdr:colOff>419100</xdr:colOff>
                    <xdr:row>2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89" r:id="rId40" name="Drop Down 37">
              <controlPr defaultSize="0" autoLine="0" autoPict="0">
                <anchor moveWithCells="1">
                  <from>
                    <xdr:col>0</xdr:col>
                    <xdr:colOff>0</xdr:colOff>
                    <xdr:row>102</xdr:row>
                    <xdr:rowOff>19050</xdr:rowOff>
                  </from>
                  <to>
                    <xdr:col>1</xdr:col>
                    <xdr:colOff>428625</xdr:colOff>
                    <xdr:row>103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0" r:id="rId41" name="Drop Down 38">
              <controlPr defaultSize="0" autoLine="0" autoPict="0">
                <anchor moveWithCells="1">
                  <from>
                    <xdr:col>0</xdr:col>
                    <xdr:colOff>9525</xdr:colOff>
                    <xdr:row>103</xdr:row>
                    <xdr:rowOff>28575</xdr:rowOff>
                  </from>
                  <to>
                    <xdr:col>1</xdr:col>
                    <xdr:colOff>419100</xdr:colOff>
                    <xdr:row>104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1" r:id="rId42" name="Drop Down 39">
              <controlPr defaultSize="0" autoLine="0" autoPict="0">
                <anchor moveWithCells="1">
                  <from>
                    <xdr:col>14</xdr:col>
                    <xdr:colOff>0</xdr:colOff>
                    <xdr:row>102</xdr:row>
                    <xdr:rowOff>19050</xdr:rowOff>
                  </from>
                  <to>
                    <xdr:col>15</xdr:col>
                    <xdr:colOff>428625</xdr:colOff>
                    <xdr:row>103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2" r:id="rId43" name="Drop Down 40">
              <controlPr defaultSize="0" autoLine="0" autoPict="0">
                <anchor moveWithCells="1">
                  <from>
                    <xdr:col>14</xdr:col>
                    <xdr:colOff>9525</xdr:colOff>
                    <xdr:row>103</xdr:row>
                    <xdr:rowOff>28575</xdr:rowOff>
                  </from>
                  <to>
                    <xdr:col>15</xdr:col>
                    <xdr:colOff>419100</xdr:colOff>
                    <xdr:row>104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3" r:id="rId44" name="Drop Down 41">
              <controlPr defaultSize="0" autoLine="0" autoPict="0">
                <anchor moveWithCells="1">
                  <from>
                    <xdr:col>28</xdr:col>
                    <xdr:colOff>0</xdr:colOff>
                    <xdr:row>102</xdr:row>
                    <xdr:rowOff>19050</xdr:rowOff>
                  </from>
                  <to>
                    <xdr:col>29</xdr:col>
                    <xdr:colOff>428625</xdr:colOff>
                    <xdr:row>103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4" r:id="rId45" name="Drop Down 42">
              <controlPr defaultSize="0" autoLine="0" autoPict="0">
                <anchor moveWithCells="1">
                  <from>
                    <xdr:col>28</xdr:col>
                    <xdr:colOff>9525</xdr:colOff>
                    <xdr:row>103</xdr:row>
                    <xdr:rowOff>28575</xdr:rowOff>
                  </from>
                  <to>
                    <xdr:col>29</xdr:col>
                    <xdr:colOff>419100</xdr:colOff>
                    <xdr:row>104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5" r:id="rId46" name="Drop Down 43">
              <controlPr defaultSize="0" autoLine="0" autoPict="0">
                <anchor moveWithCells="1">
                  <from>
                    <xdr:col>0</xdr:col>
                    <xdr:colOff>0</xdr:colOff>
                    <xdr:row>102</xdr:row>
                    <xdr:rowOff>19050</xdr:rowOff>
                  </from>
                  <to>
                    <xdr:col>1</xdr:col>
                    <xdr:colOff>428625</xdr:colOff>
                    <xdr:row>103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6" r:id="rId47" name="Drop Down 44">
              <controlPr defaultSize="0" autoLine="0" autoPict="0">
                <anchor moveWithCells="1">
                  <from>
                    <xdr:col>0</xdr:col>
                    <xdr:colOff>9525</xdr:colOff>
                    <xdr:row>103</xdr:row>
                    <xdr:rowOff>28575</xdr:rowOff>
                  </from>
                  <to>
                    <xdr:col>1</xdr:col>
                    <xdr:colOff>419100</xdr:colOff>
                    <xdr:row>104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7" r:id="rId48" name="Drop Down 45">
              <controlPr defaultSize="0" autoLine="0" autoPict="0">
                <anchor moveWithCells="1">
                  <from>
                    <xdr:col>14</xdr:col>
                    <xdr:colOff>0</xdr:colOff>
                    <xdr:row>102</xdr:row>
                    <xdr:rowOff>19050</xdr:rowOff>
                  </from>
                  <to>
                    <xdr:col>15</xdr:col>
                    <xdr:colOff>428625</xdr:colOff>
                    <xdr:row>103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8" r:id="rId49" name="Drop Down 46">
              <controlPr defaultSize="0" autoLine="0" autoPict="0">
                <anchor moveWithCells="1">
                  <from>
                    <xdr:col>14</xdr:col>
                    <xdr:colOff>9525</xdr:colOff>
                    <xdr:row>103</xdr:row>
                    <xdr:rowOff>28575</xdr:rowOff>
                  </from>
                  <to>
                    <xdr:col>15</xdr:col>
                    <xdr:colOff>419100</xdr:colOff>
                    <xdr:row>104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599" r:id="rId50" name="Drop Down 47">
              <controlPr defaultSize="0" autoLine="0" autoPict="0">
                <anchor moveWithCells="1">
                  <from>
                    <xdr:col>28</xdr:col>
                    <xdr:colOff>0</xdr:colOff>
                    <xdr:row>102</xdr:row>
                    <xdr:rowOff>19050</xdr:rowOff>
                  </from>
                  <to>
                    <xdr:col>29</xdr:col>
                    <xdr:colOff>428625</xdr:colOff>
                    <xdr:row>103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00" r:id="rId51" name="Drop Down 48">
              <controlPr defaultSize="0" autoLine="0" autoPict="0">
                <anchor moveWithCells="1">
                  <from>
                    <xdr:col>28</xdr:col>
                    <xdr:colOff>9525</xdr:colOff>
                    <xdr:row>103</xdr:row>
                    <xdr:rowOff>28575</xdr:rowOff>
                  </from>
                  <to>
                    <xdr:col>29</xdr:col>
                    <xdr:colOff>419100</xdr:colOff>
                    <xdr:row>104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01" r:id="rId52" name="Drop Down 49">
              <controlPr defaultSize="0" autoLine="0" autoPict="0">
                <anchor moveWithCells="1">
                  <from>
                    <xdr:col>0</xdr:col>
                    <xdr:colOff>0</xdr:colOff>
                    <xdr:row>102</xdr:row>
                    <xdr:rowOff>19050</xdr:rowOff>
                  </from>
                  <to>
                    <xdr:col>1</xdr:col>
                    <xdr:colOff>428625</xdr:colOff>
                    <xdr:row>103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02" r:id="rId53" name="Drop Down 50">
              <controlPr defaultSize="0" autoLine="0" autoPict="0">
                <anchor moveWithCells="1">
                  <from>
                    <xdr:col>0</xdr:col>
                    <xdr:colOff>9525</xdr:colOff>
                    <xdr:row>103</xdr:row>
                    <xdr:rowOff>28575</xdr:rowOff>
                  </from>
                  <to>
                    <xdr:col>1</xdr:col>
                    <xdr:colOff>419100</xdr:colOff>
                    <xdr:row>104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03" r:id="rId54" name="Drop Down 51">
              <controlPr defaultSize="0" autoLine="0" autoPict="0">
                <anchor moveWithCells="1">
                  <from>
                    <xdr:col>14</xdr:col>
                    <xdr:colOff>0</xdr:colOff>
                    <xdr:row>102</xdr:row>
                    <xdr:rowOff>19050</xdr:rowOff>
                  </from>
                  <to>
                    <xdr:col>15</xdr:col>
                    <xdr:colOff>428625</xdr:colOff>
                    <xdr:row>103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04" r:id="rId55" name="Drop Down 52">
              <controlPr defaultSize="0" autoLine="0" autoPict="0">
                <anchor moveWithCells="1">
                  <from>
                    <xdr:col>14</xdr:col>
                    <xdr:colOff>9525</xdr:colOff>
                    <xdr:row>103</xdr:row>
                    <xdr:rowOff>28575</xdr:rowOff>
                  </from>
                  <to>
                    <xdr:col>15</xdr:col>
                    <xdr:colOff>419100</xdr:colOff>
                    <xdr:row>104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05" r:id="rId56" name="Drop Down 53">
              <controlPr defaultSize="0" autoLine="0" autoPict="0">
                <anchor moveWithCells="1">
                  <from>
                    <xdr:col>28</xdr:col>
                    <xdr:colOff>0</xdr:colOff>
                    <xdr:row>102</xdr:row>
                    <xdr:rowOff>19050</xdr:rowOff>
                  </from>
                  <to>
                    <xdr:col>29</xdr:col>
                    <xdr:colOff>428625</xdr:colOff>
                    <xdr:row>103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06" r:id="rId57" name="Drop Down 54">
              <controlPr defaultSize="0" autoLine="0" autoPict="0">
                <anchor moveWithCells="1">
                  <from>
                    <xdr:col>28</xdr:col>
                    <xdr:colOff>9525</xdr:colOff>
                    <xdr:row>103</xdr:row>
                    <xdr:rowOff>28575</xdr:rowOff>
                  </from>
                  <to>
                    <xdr:col>29</xdr:col>
                    <xdr:colOff>419100</xdr:colOff>
                    <xdr:row>104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07" r:id="rId58" name="Drop Down 55">
              <controlPr defaultSize="0" autoLine="0" autoPict="0">
                <anchor moveWithCells="1">
                  <from>
                    <xdr:col>0</xdr:col>
                    <xdr:colOff>0</xdr:colOff>
                    <xdr:row>102</xdr:row>
                    <xdr:rowOff>19050</xdr:rowOff>
                  </from>
                  <to>
                    <xdr:col>1</xdr:col>
                    <xdr:colOff>428625</xdr:colOff>
                    <xdr:row>103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08" r:id="rId59" name="Drop Down 56">
              <controlPr defaultSize="0" autoLine="0" autoPict="0">
                <anchor moveWithCells="1">
                  <from>
                    <xdr:col>0</xdr:col>
                    <xdr:colOff>9525</xdr:colOff>
                    <xdr:row>103</xdr:row>
                    <xdr:rowOff>28575</xdr:rowOff>
                  </from>
                  <to>
                    <xdr:col>1</xdr:col>
                    <xdr:colOff>419100</xdr:colOff>
                    <xdr:row>104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09" r:id="rId60" name="Drop Down 57">
              <controlPr defaultSize="0" autoLine="0" autoPict="0">
                <anchor moveWithCells="1">
                  <from>
                    <xdr:col>14</xdr:col>
                    <xdr:colOff>0</xdr:colOff>
                    <xdr:row>102</xdr:row>
                    <xdr:rowOff>19050</xdr:rowOff>
                  </from>
                  <to>
                    <xdr:col>15</xdr:col>
                    <xdr:colOff>428625</xdr:colOff>
                    <xdr:row>103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10" r:id="rId61" name="Drop Down 58">
              <controlPr defaultSize="0" autoLine="0" autoPict="0">
                <anchor moveWithCells="1">
                  <from>
                    <xdr:col>14</xdr:col>
                    <xdr:colOff>9525</xdr:colOff>
                    <xdr:row>103</xdr:row>
                    <xdr:rowOff>28575</xdr:rowOff>
                  </from>
                  <to>
                    <xdr:col>15</xdr:col>
                    <xdr:colOff>419100</xdr:colOff>
                    <xdr:row>104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11" r:id="rId62" name="Drop Down 59">
              <controlPr defaultSize="0" autoLine="0" autoPict="0">
                <anchor moveWithCells="1">
                  <from>
                    <xdr:col>28</xdr:col>
                    <xdr:colOff>0</xdr:colOff>
                    <xdr:row>102</xdr:row>
                    <xdr:rowOff>19050</xdr:rowOff>
                  </from>
                  <to>
                    <xdr:col>29</xdr:col>
                    <xdr:colOff>428625</xdr:colOff>
                    <xdr:row>103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612" r:id="rId63" name="Drop Down 60">
              <controlPr defaultSize="0" autoLine="0" autoPict="0">
                <anchor moveWithCells="1">
                  <from>
                    <xdr:col>28</xdr:col>
                    <xdr:colOff>9525</xdr:colOff>
                    <xdr:row>103</xdr:row>
                    <xdr:rowOff>28575</xdr:rowOff>
                  </from>
                  <to>
                    <xdr:col>29</xdr:col>
                    <xdr:colOff>419100</xdr:colOff>
                    <xdr:row>104</xdr:row>
                    <xdr:rowOff>19050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1" id="{E6AE774B-A87D-4DFE-8425-A15A3A6C358A}">
            <xm:f>NOT(ISNA(VLOOKUP($B13,CONFIG!$B$3:$B$15,1,0)))</xm:f>
            <x14:dxf>
              <fill>
                <patternFill>
                  <bgColor rgb="FF86E8FC"/>
                </patternFill>
              </fill>
            </x14:dxf>
          </x14:cfRule>
          <xm:sqref>B16:H16 B22:H23 B17:C21 B29:H30 B24:C28 B36:H37 B31:C35 B43:M43 B38:C42 B13:C15 I13:M42</xm:sqref>
        </x14:conditionalFormatting>
        <x14:conditionalFormatting xmlns:xm="http://schemas.microsoft.com/office/excel/2006/main">
          <x14:cfRule type="expression" priority="91" id="{D19A65A0-DDBE-4044-9083-9E27F83E0F10}">
            <xm:f>NOT(ISNA(VLOOKUP($B64,CONFIG!$B$3:$B$15,1,0)))</xm:f>
            <x14:dxf>
              <fill>
                <patternFill>
                  <bgColor rgb="FF86E8FC"/>
                </patternFill>
              </fill>
            </x14:dxf>
          </x14:cfRule>
          <xm:sqref>AD94:AI94 AD64:AE93 AJ64:AO69 AJ79:AO83 AJ77:AK78 AM77:AO78 AJ87:AO94 AJ84:AJ86 AL84:AO86 AJ73:AO76 AJ70:AJ72 AL70:AO72</xm:sqref>
        </x14:conditionalFormatting>
        <x14:conditionalFormatting xmlns:xm="http://schemas.microsoft.com/office/excel/2006/main">
          <x14:cfRule type="expression" priority="99" id="{C6AD96A9-2AC6-4D74-806A-2321C448DBE5}">
            <xm:f>NOT(ISNA(VLOOKUP($B13,CONFIG!$B$3:$B$15,1,0)))</xm:f>
            <x14:dxf>
              <fill>
                <patternFill>
                  <bgColor rgb="FF86E8FC"/>
                </patternFill>
              </fill>
            </x14:dxf>
          </x14:cfRule>
          <xm:sqref>P43:U43 P13:Q42 V13:AA43</xm:sqref>
        </x14:conditionalFormatting>
        <x14:conditionalFormatting xmlns:xm="http://schemas.microsoft.com/office/excel/2006/main">
          <x14:cfRule type="expression" priority="97" id="{4A5BF652-C9DE-4622-8CA5-FF029596AAC3}">
            <xm:f>NOT(ISNA(VLOOKUP($B13,CONFIG!$B$3:$B$15,1,0)))</xm:f>
            <x14:dxf>
              <fill>
                <patternFill>
                  <bgColor rgb="FF86E8FC"/>
                </patternFill>
              </fill>
            </x14:dxf>
          </x14:cfRule>
          <xm:sqref>AD13:AE43 AJ13:AO43</xm:sqref>
        </x14:conditionalFormatting>
        <x14:conditionalFormatting xmlns:xm="http://schemas.microsoft.com/office/excel/2006/main">
          <x14:cfRule type="expression" priority="95" id="{87E4C9B8-7E57-4C5B-8B79-D58CAB121D4D}">
            <xm:f>NOT(ISNA(VLOOKUP($B64,CONFIG!$B$3:$B$15,1,0)))</xm:f>
            <x14:dxf>
              <fill>
                <patternFill>
                  <bgColor rgb="FF86E8FC"/>
                </patternFill>
              </fill>
            </x14:dxf>
          </x14:cfRule>
          <xm:sqref>B64:C93 B94:M94 I64:M93</xm:sqref>
        </x14:conditionalFormatting>
        <x14:conditionalFormatting xmlns:xm="http://schemas.microsoft.com/office/excel/2006/main">
          <x14:cfRule type="expression" priority="93" id="{C13E9B51-4652-4C4F-9B05-E0FC4BEFEDD4}">
            <xm:f>NOT(ISNA(VLOOKUP($B64,CONFIG!$B$3:$B$15,1,0)))</xm:f>
            <x14:dxf>
              <fill>
                <patternFill>
                  <bgColor rgb="FF86E8FC"/>
                </patternFill>
              </fill>
            </x14:dxf>
          </x14:cfRule>
          <xm:sqref>P94:U94 P64:Q93 V64:AA76 V79:AA83 V77:W78 Y77:AA78 V87:AA94 V84:V86 X84:AA86</xm:sqref>
        </x14:conditionalFormatting>
        <x14:conditionalFormatting xmlns:xm="http://schemas.microsoft.com/office/excel/2006/main">
          <x14:cfRule type="expression" priority="89" id="{2E411B42-6AFD-48F9-8401-9A4CB90CB06E}">
            <xm:f>NOT(ISNA(VLOOKUP($B115,CONFIG!$B$3:$B$15,1,0)))</xm:f>
            <x14:dxf>
              <fill>
                <patternFill>
                  <bgColor rgb="FF86E8FC"/>
                </patternFill>
              </fill>
            </x14:dxf>
          </x14:cfRule>
          <xm:sqref>B115:C145 I115:M129 I131:M145 J130:M130</xm:sqref>
        </x14:conditionalFormatting>
        <x14:conditionalFormatting xmlns:xm="http://schemas.microsoft.com/office/excel/2006/main">
          <x14:cfRule type="expression" priority="87" id="{6230586B-295A-4C8E-A2C8-5D8CD2881707}">
            <xm:f>NOT(ISNA(VLOOKUP($B115,CONFIG!$B$3:$B$15,1,0)))</xm:f>
            <x14:dxf>
              <fill>
                <patternFill>
                  <bgColor rgb="FF86E8FC"/>
                </patternFill>
              </fill>
            </x14:dxf>
          </x14:cfRule>
          <xm:sqref>P115:Q145 W115:AA128 W130:AA145 X129:AA129</xm:sqref>
        </x14:conditionalFormatting>
        <x14:conditionalFormatting xmlns:xm="http://schemas.microsoft.com/office/excel/2006/main">
          <x14:cfRule type="expression" priority="85" id="{2E62A29B-E5DF-4ECE-A9BA-3AEF3F8ECFD8}">
            <xm:f>NOT(ISNA(VLOOKUP($B115,CONFIG!$B$3:$B$15,1,0)))</xm:f>
            <x14:dxf>
              <fill>
                <patternFill>
                  <bgColor rgb="FF86E8FC"/>
                </patternFill>
              </fill>
            </x14:dxf>
          </x14:cfRule>
          <xm:sqref>AD115:AE145 AK115:AO145</xm:sqref>
        </x14:conditionalFormatting>
        <x14:conditionalFormatting xmlns:xm="http://schemas.microsoft.com/office/excel/2006/main">
          <x14:cfRule type="expression" priority="83" id="{BA52BECB-2847-457E-AC11-E121C8441BC0}">
            <xm:f>NOT(ISNA(VLOOKUP($B64,CONFIG!$B$3:$B$15,1,0)))</xm:f>
            <x14:dxf>
              <fill>
                <patternFill>
                  <bgColor rgb="FF86E8FC"/>
                </patternFill>
              </fill>
            </x14:dxf>
          </x14:cfRule>
          <xm:sqref>R64:U93</xm:sqref>
        </x14:conditionalFormatting>
        <x14:conditionalFormatting xmlns:xm="http://schemas.microsoft.com/office/excel/2006/main">
          <x14:cfRule type="expression" priority="81" id="{305F69C3-88C9-412C-AF03-BF1F393B381A}">
            <xm:f>NOT(ISNA(VLOOKUP($B64,CONFIG!$B$3:$B$15,1,0)))</xm:f>
            <x14:dxf>
              <fill>
                <patternFill>
                  <bgColor rgb="FF86E8FC"/>
                </patternFill>
              </fill>
            </x14:dxf>
          </x14:cfRule>
          <xm:sqref>AF64:AI93</xm:sqref>
        </x14:conditionalFormatting>
        <x14:conditionalFormatting xmlns:xm="http://schemas.microsoft.com/office/excel/2006/main">
          <x14:cfRule type="expression" priority="79" id="{F4BCEFDC-F230-4060-B317-8CAD4C61BD02}">
            <xm:f>NOT(ISNA(VLOOKUP($B77,CONFIG!$B$3:$B$15,1,0)))</xm:f>
            <x14:dxf>
              <fill>
                <patternFill>
                  <bgColor rgb="FF86E8FC"/>
                </patternFill>
              </fill>
            </x14:dxf>
          </x14:cfRule>
          <xm:sqref>X77:X78</xm:sqref>
        </x14:conditionalFormatting>
        <x14:conditionalFormatting xmlns:xm="http://schemas.microsoft.com/office/excel/2006/main">
          <x14:cfRule type="expression" priority="77" id="{CC5633F1-5C64-4FEA-BA30-225C81087746}">
            <xm:f>NOT(ISNA(VLOOKUP($B84,CONFIG!$B$3:$B$15,1,0)))</xm:f>
            <x14:dxf>
              <fill>
                <patternFill>
                  <bgColor rgb="FF86E8FC"/>
                </patternFill>
              </fill>
            </x14:dxf>
          </x14:cfRule>
          <xm:sqref>W84:W86</xm:sqref>
        </x14:conditionalFormatting>
        <x14:conditionalFormatting xmlns:xm="http://schemas.microsoft.com/office/excel/2006/main">
          <x14:cfRule type="expression" priority="75" id="{20040092-D046-4005-813C-DE66C814DC04}">
            <xm:f>NOT(ISNA(VLOOKUP($B77,CONFIG!$B$3:$B$15,1,0)))</xm:f>
            <x14:dxf>
              <fill>
                <patternFill>
                  <bgColor rgb="FF86E8FC"/>
                </patternFill>
              </fill>
            </x14:dxf>
          </x14:cfRule>
          <xm:sqref>AL77:AL78</xm:sqref>
        </x14:conditionalFormatting>
        <x14:conditionalFormatting xmlns:xm="http://schemas.microsoft.com/office/excel/2006/main">
          <x14:cfRule type="expression" priority="73" id="{000F67CF-1484-4A4A-91A7-4D77012DC7E9}">
            <xm:f>NOT(ISNA(VLOOKUP($B84,CONFIG!$B$3:$B$15,1,0)))</xm:f>
            <x14:dxf>
              <fill>
                <patternFill>
                  <bgColor rgb="FF86E8FC"/>
                </patternFill>
              </fill>
            </x14:dxf>
          </x14:cfRule>
          <xm:sqref>AK84:AK86</xm:sqref>
        </x14:conditionalFormatting>
        <x14:conditionalFormatting xmlns:xm="http://schemas.microsoft.com/office/excel/2006/main">
          <x14:cfRule type="expression" priority="71" id="{5EC70ED3-CF3E-4CA7-8181-42D1C0A55BA0}">
            <xm:f>NOT(ISNA(VLOOKUP($B70,CONFIG!$B$3:$B$15,1,0)))</xm:f>
            <x14:dxf>
              <fill>
                <patternFill>
                  <bgColor rgb="FF86E8FC"/>
                </patternFill>
              </fill>
            </x14:dxf>
          </x14:cfRule>
          <xm:sqref>AK70:AK72</xm:sqref>
        </x14:conditionalFormatting>
        <x14:conditionalFormatting xmlns:xm="http://schemas.microsoft.com/office/excel/2006/main">
          <x14:cfRule type="expression" priority="69" id="{3F5DAC53-0266-4569-9DDF-FB0C7AF91872}">
            <xm:f>NOT(ISNA(VLOOKUP($B115,CONFIG!$B$3:$B$15,1,0)))</xm:f>
            <x14:dxf>
              <fill>
                <patternFill>
                  <bgColor rgb="FF86E8FC"/>
                </patternFill>
              </fill>
            </x14:dxf>
          </x14:cfRule>
          <xm:sqref>AF145:AI145 AJ115:AJ145</xm:sqref>
        </x14:conditionalFormatting>
        <x14:conditionalFormatting xmlns:xm="http://schemas.microsoft.com/office/excel/2006/main">
          <x14:cfRule type="expression" priority="67" id="{DB028526-288A-44E4-A4F0-A002B77C513F}">
            <xm:f>NOT(ISNA(VLOOKUP($B115,CONFIG!$B$3:$B$15,1,0)))</xm:f>
            <x14:dxf>
              <fill>
                <patternFill>
                  <bgColor rgb="FF86E8FC"/>
                </patternFill>
              </fill>
            </x14:dxf>
          </x14:cfRule>
          <xm:sqref>AF115:AI144</xm:sqref>
        </x14:conditionalFormatting>
        <x14:conditionalFormatting xmlns:xm="http://schemas.microsoft.com/office/excel/2006/main">
          <x14:cfRule type="expression" priority="65" id="{CB8C8D29-842A-49F7-ACDD-56F9FD614540}">
            <xm:f>NOT(ISNA(VLOOKUP($B115,CONFIG!$B$3:$B$15,1,0)))</xm:f>
            <x14:dxf>
              <fill>
                <patternFill>
                  <bgColor rgb="FF86E8FC"/>
                </patternFill>
              </fill>
            </x14:dxf>
          </x14:cfRule>
          <xm:sqref>R145:U145 V115:V145</xm:sqref>
        </x14:conditionalFormatting>
        <x14:conditionalFormatting xmlns:xm="http://schemas.microsoft.com/office/excel/2006/main">
          <x14:cfRule type="expression" priority="63" id="{F94E7B2D-89A4-46FA-9788-09D16486DDCC}">
            <xm:f>NOT(ISNA(VLOOKUP($B115,CONFIG!$B$3:$B$15,1,0)))</xm:f>
            <x14:dxf>
              <fill>
                <patternFill>
                  <bgColor rgb="FF86E8FC"/>
                </patternFill>
              </fill>
            </x14:dxf>
          </x14:cfRule>
          <xm:sqref>R115:U144</xm:sqref>
        </x14:conditionalFormatting>
        <x14:conditionalFormatting xmlns:xm="http://schemas.microsoft.com/office/excel/2006/main">
          <x14:cfRule type="expression" priority="61" id="{83DC1A84-A833-4F8E-9613-57FA498714CC}">
            <xm:f>NOT(ISNA(VLOOKUP($B115,CONFIG!$B$3:$B$15,1,0)))</xm:f>
            <x14:dxf>
              <fill>
                <patternFill>
                  <bgColor rgb="FF86E8FC"/>
                </patternFill>
              </fill>
            </x14:dxf>
          </x14:cfRule>
          <xm:sqref>D145:G145 H115:H145</xm:sqref>
        </x14:conditionalFormatting>
        <x14:conditionalFormatting xmlns:xm="http://schemas.microsoft.com/office/excel/2006/main">
          <x14:cfRule type="expression" priority="59" id="{B7AE14A8-AD24-4674-A335-16375D360DD9}">
            <xm:f>NOT(ISNA(VLOOKUP($B115,CONFIG!$B$3:$B$15,1,0)))</xm:f>
            <x14:dxf>
              <fill>
                <patternFill>
                  <bgColor rgb="FF86E8FC"/>
                </patternFill>
              </fill>
            </x14:dxf>
          </x14:cfRule>
          <xm:sqref>D115:G144</xm:sqref>
        </x14:conditionalFormatting>
        <x14:conditionalFormatting xmlns:xm="http://schemas.microsoft.com/office/excel/2006/main">
          <x14:cfRule type="expression" priority="57" id="{8A92AC4D-E7CA-4BE3-A8F4-1383960C7BBB}">
            <xm:f>NOT(ISNA(VLOOKUP($B129,CONFIG!$B$3:$B$15,1,0)))</xm:f>
            <x14:dxf>
              <fill>
                <patternFill>
                  <bgColor rgb="FF86E8FC"/>
                </patternFill>
              </fill>
            </x14:dxf>
          </x14:cfRule>
          <xm:sqref>W129</xm:sqref>
        </x14:conditionalFormatting>
        <x14:conditionalFormatting xmlns:xm="http://schemas.microsoft.com/office/excel/2006/main">
          <x14:cfRule type="expression" priority="55" id="{37CFC6E0-EF4E-489C-BF66-6341E0F293CA}">
            <xm:f>NOT(ISNA(VLOOKUP($B130,CONFIG!$B$3:$B$15,1,0)))</xm:f>
            <x14:dxf>
              <fill>
                <patternFill>
                  <bgColor rgb="FF86E8FC"/>
                </patternFill>
              </fill>
            </x14:dxf>
          </x14:cfRule>
          <xm:sqref>I130</xm:sqref>
        </x14:conditionalFormatting>
        <x14:conditionalFormatting xmlns:xm="http://schemas.microsoft.com/office/excel/2006/main">
          <x14:cfRule type="expression" priority="53" id="{4D5D7AEF-8572-448E-93ED-A24C05BFED86}">
            <xm:f>NOT(ISNA(VLOOKUP($B17,CONFIG!$B$3:$B$15,1,0)))</xm:f>
            <x14:dxf>
              <fill>
                <patternFill>
                  <bgColor rgb="FF86E8FC"/>
                </patternFill>
              </fill>
            </x14:dxf>
          </x14:cfRule>
          <xm:sqref>D17:H21</xm:sqref>
        </x14:conditionalFormatting>
        <x14:conditionalFormatting xmlns:xm="http://schemas.microsoft.com/office/excel/2006/main">
          <x14:cfRule type="expression" priority="51" id="{8B6F5EDD-EA57-4369-B711-EB2643649845}">
            <xm:f>NOT(ISNA(VLOOKUP($B24,CONFIG!$B$3:$B$15,1,0)))</xm:f>
            <x14:dxf>
              <fill>
                <patternFill>
                  <bgColor rgb="FF86E8FC"/>
                </patternFill>
              </fill>
            </x14:dxf>
          </x14:cfRule>
          <xm:sqref>D24:H28</xm:sqref>
        </x14:conditionalFormatting>
        <x14:conditionalFormatting xmlns:xm="http://schemas.microsoft.com/office/excel/2006/main">
          <x14:cfRule type="expression" priority="49" id="{166A81DB-5E73-47B9-8D5B-56AC1AC3E47E}">
            <xm:f>NOT(ISNA(VLOOKUP($B31,CONFIG!$B$3:$B$15,1,0)))</xm:f>
            <x14:dxf>
              <fill>
                <patternFill>
                  <bgColor rgb="FF86E8FC"/>
                </patternFill>
              </fill>
            </x14:dxf>
          </x14:cfRule>
          <xm:sqref>D31:H35</xm:sqref>
        </x14:conditionalFormatting>
        <x14:conditionalFormatting xmlns:xm="http://schemas.microsoft.com/office/excel/2006/main">
          <x14:cfRule type="expression" priority="47" id="{400D1139-15B3-4A0B-8CAF-87FAF6BA31F7}">
            <xm:f>NOT(ISNA(VLOOKUP($B38,CONFIG!$B$3:$B$15,1,0)))</xm:f>
            <x14:dxf>
              <fill>
                <patternFill>
                  <bgColor rgb="FF86E8FC"/>
                </patternFill>
              </fill>
            </x14:dxf>
          </x14:cfRule>
          <xm:sqref>D38:H42</xm:sqref>
        </x14:conditionalFormatting>
        <x14:conditionalFormatting xmlns:xm="http://schemas.microsoft.com/office/excel/2006/main">
          <x14:cfRule type="expression" priority="45" id="{4FD44269-327D-4284-A49A-7A875902911C}">
            <xm:f>NOT(ISNA(VLOOKUP($B13,CONFIG!$B$3:$B$15,1,0)))</xm:f>
            <x14:dxf>
              <fill>
                <patternFill>
                  <bgColor rgb="FF86E8FC"/>
                </patternFill>
              </fill>
            </x14:dxf>
          </x14:cfRule>
          <xm:sqref>D13:H14</xm:sqref>
        </x14:conditionalFormatting>
        <x14:conditionalFormatting xmlns:xm="http://schemas.microsoft.com/office/excel/2006/main">
          <x14:cfRule type="expression" priority="43" id="{4610F268-CC33-4A94-A177-61EAC976015B}">
            <xm:f>NOT(ISNA(VLOOKUP($B15,CONFIG!$B$3:$B$15,1,0)))</xm:f>
            <x14:dxf>
              <fill>
                <patternFill>
                  <bgColor rgb="FF86E8FC"/>
                </patternFill>
              </fill>
            </x14:dxf>
          </x14:cfRule>
          <xm:sqref>D15:H15</xm:sqref>
        </x14:conditionalFormatting>
        <x14:conditionalFormatting xmlns:xm="http://schemas.microsoft.com/office/excel/2006/main">
          <x14:cfRule type="expression" priority="41" id="{DFEFEE8E-1822-4EA0-A011-02DC3DFE63BB}">
            <xm:f>NOT(ISNA(VLOOKUP($B16,CONFIG!$B$3:$B$15,1,0)))</xm:f>
            <x14:dxf>
              <fill>
                <patternFill>
                  <bgColor rgb="FF86E8FC"/>
                </patternFill>
              </fill>
            </x14:dxf>
          </x14:cfRule>
          <xm:sqref>R16:U16 R22:U23 R29:U30 R36:U37</xm:sqref>
        </x14:conditionalFormatting>
        <x14:conditionalFormatting xmlns:xm="http://schemas.microsoft.com/office/excel/2006/main">
          <x14:cfRule type="expression" priority="39" id="{A14BF903-8EB0-4834-BF9E-7EF39F684CC7}">
            <xm:f>NOT(ISNA(VLOOKUP($B17,CONFIG!$B$3:$B$15,1,0)))</xm:f>
            <x14:dxf>
              <fill>
                <patternFill>
                  <bgColor rgb="FF86E8FC"/>
                </patternFill>
              </fill>
            </x14:dxf>
          </x14:cfRule>
          <xm:sqref>R17:U21</xm:sqref>
        </x14:conditionalFormatting>
        <x14:conditionalFormatting xmlns:xm="http://schemas.microsoft.com/office/excel/2006/main">
          <x14:cfRule type="expression" priority="37" id="{B44FABF9-7A5B-48E0-A414-EC8021B9A8BB}">
            <xm:f>NOT(ISNA(VLOOKUP($B24,CONFIG!$B$3:$B$15,1,0)))</xm:f>
            <x14:dxf>
              <fill>
                <patternFill>
                  <bgColor rgb="FF86E8FC"/>
                </patternFill>
              </fill>
            </x14:dxf>
          </x14:cfRule>
          <xm:sqref>R24:U28</xm:sqref>
        </x14:conditionalFormatting>
        <x14:conditionalFormatting xmlns:xm="http://schemas.microsoft.com/office/excel/2006/main">
          <x14:cfRule type="expression" priority="35" id="{547FA358-AF05-45DA-9979-FF3A67ABB656}">
            <xm:f>NOT(ISNA(VLOOKUP($B31,CONFIG!$B$3:$B$15,1,0)))</xm:f>
            <x14:dxf>
              <fill>
                <patternFill>
                  <bgColor rgb="FF86E8FC"/>
                </patternFill>
              </fill>
            </x14:dxf>
          </x14:cfRule>
          <xm:sqref>R31:U35</xm:sqref>
        </x14:conditionalFormatting>
        <x14:conditionalFormatting xmlns:xm="http://schemas.microsoft.com/office/excel/2006/main">
          <x14:cfRule type="expression" priority="33" id="{CAC2B63C-2E08-4BBB-A154-D9C566D1392B}">
            <xm:f>NOT(ISNA(VLOOKUP($B38,CONFIG!$B$3:$B$15,1,0)))</xm:f>
            <x14:dxf>
              <fill>
                <patternFill>
                  <bgColor rgb="FF86E8FC"/>
                </patternFill>
              </fill>
            </x14:dxf>
          </x14:cfRule>
          <xm:sqref>R38:U42</xm:sqref>
        </x14:conditionalFormatting>
        <x14:conditionalFormatting xmlns:xm="http://schemas.microsoft.com/office/excel/2006/main">
          <x14:cfRule type="expression" priority="31" id="{CBA5E954-FD4C-474C-952C-1251270C514A}">
            <xm:f>NOT(ISNA(VLOOKUP($B13,CONFIG!$B$3:$B$15,1,0)))</xm:f>
            <x14:dxf>
              <fill>
                <patternFill>
                  <bgColor rgb="FF86E8FC"/>
                </patternFill>
              </fill>
            </x14:dxf>
          </x14:cfRule>
          <xm:sqref>R13:U14</xm:sqref>
        </x14:conditionalFormatting>
        <x14:conditionalFormatting xmlns:xm="http://schemas.microsoft.com/office/excel/2006/main">
          <x14:cfRule type="expression" priority="29" id="{D14E743D-C0EF-4122-BA2B-5670011A9067}">
            <xm:f>NOT(ISNA(VLOOKUP($B15,CONFIG!$B$3:$B$15,1,0)))</xm:f>
            <x14:dxf>
              <fill>
                <patternFill>
                  <bgColor rgb="FF86E8FC"/>
                </patternFill>
              </fill>
            </x14:dxf>
          </x14:cfRule>
          <xm:sqref>R15:U15</xm:sqref>
        </x14:conditionalFormatting>
        <x14:conditionalFormatting xmlns:xm="http://schemas.microsoft.com/office/excel/2006/main">
          <x14:cfRule type="expression" priority="27" id="{0BBC43BE-F9F1-462A-B4FF-532C8D17AD67}">
            <xm:f>NOT(ISNA(VLOOKUP($B16,CONFIG!$B$3:$B$15,1,0)))</xm:f>
            <x14:dxf>
              <fill>
                <patternFill>
                  <bgColor rgb="FF86E8FC"/>
                </patternFill>
              </fill>
            </x14:dxf>
          </x14:cfRule>
          <xm:sqref>AF16:AI16 AF22:AI23 AF29:AI30 AF36:AI37 AF43:AI43</xm:sqref>
        </x14:conditionalFormatting>
        <x14:conditionalFormatting xmlns:xm="http://schemas.microsoft.com/office/excel/2006/main">
          <x14:cfRule type="expression" priority="25" id="{5F81FB48-8778-45C7-BC01-FD64E74188F8}">
            <xm:f>NOT(ISNA(VLOOKUP($B17,CONFIG!$B$3:$B$15,1,0)))</xm:f>
            <x14:dxf>
              <fill>
                <patternFill>
                  <bgColor rgb="FF86E8FC"/>
                </patternFill>
              </fill>
            </x14:dxf>
          </x14:cfRule>
          <xm:sqref>AF17:AI21</xm:sqref>
        </x14:conditionalFormatting>
        <x14:conditionalFormatting xmlns:xm="http://schemas.microsoft.com/office/excel/2006/main">
          <x14:cfRule type="expression" priority="23" id="{56051379-1DF1-42AB-8820-C5A31F07FB59}">
            <xm:f>NOT(ISNA(VLOOKUP($B24,CONFIG!$B$3:$B$15,1,0)))</xm:f>
            <x14:dxf>
              <fill>
                <patternFill>
                  <bgColor rgb="FF86E8FC"/>
                </patternFill>
              </fill>
            </x14:dxf>
          </x14:cfRule>
          <xm:sqref>AF24:AI28</xm:sqref>
        </x14:conditionalFormatting>
        <x14:conditionalFormatting xmlns:xm="http://schemas.microsoft.com/office/excel/2006/main">
          <x14:cfRule type="expression" priority="21" id="{56E2E389-1F4C-41BA-A251-1E03686388B7}">
            <xm:f>NOT(ISNA(VLOOKUP($B31,CONFIG!$B$3:$B$15,1,0)))</xm:f>
            <x14:dxf>
              <fill>
                <patternFill>
                  <bgColor rgb="FF86E8FC"/>
                </patternFill>
              </fill>
            </x14:dxf>
          </x14:cfRule>
          <xm:sqref>AF31:AI35</xm:sqref>
        </x14:conditionalFormatting>
        <x14:conditionalFormatting xmlns:xm="http://schemas.microsoft.com/office/excel/2006/main">
          <x14:cfRule type="expression" priority="19" id="{DFB7D064-2909-433C-B199-D1E3F04FE902}">
            <xm:f>NOT(ISNA(VLOOKUP($B38,CONFIG!$B$3:$B$15,1,0)))</xm:f>
            <x14:dxf>
              <fill>
                <patternFill>
                  <bgColor rgb="FF86E8FC"/>
                </patternFill>
              </fill>
            </x14:dxf>
          </x14:cfRule>
          <xm:sqref>AF38:AI42</xm:sqref>
        </x14:conditionalFormatting>
        <x14:conditionalFormatting xmlns:xm="http://schemas.microsoft.com/office/excel/2006/main">
          <x14:cfRule type="expression" priority="17" id="{6F39254F-8CE9-4360-A97B-038AEB22B6B0}">
            <xm:f>NOT(ISNA(VLOOKUP($B13,CONFIG!$B$3:$B$15,1,0)))</xm:f>
            <x14:dxf>
              <fill>
                <patternFill>
                  <bgColor rgb="FF86E8FC"/>
                </patternFill>
              </fill>
            </x14:dxf>
          </x14:cfRule>
          <xm:sqref>AF13:AI14</xm:sqref>
        </x14:conditionalFormatting>
        <x14:conditionalFormatting xmlns:xm="http://schemas.microsoft.com/office/excel/2006/main">
          <x14:cfRule type="expression" priority="15" id="{676192E5-0138-48DB-B047-49715CDA64AE}">
            <xm:f>NOT(ISNA(VLOOKUP($B15,CONFIG!$B$3:$B$15,1,0)))</xm:f>
            <x14:dxf>
              <fill>
                <patternFill>
                  <bgColor rgb="FF86E8FC"/>
                </patternFill>
              </fill>
            </x14:dxf>
          </x14:cfRule>
          <xm:sqref>AF15:AI15</xm:sqref>
        </x14:conditionalFormatting>
        <x14:conditionalFormatting xmlns:xm="http://schemas.microsoft.com/office/excel/2006/main">
          <x14:cfRule type="expression" priority="13" id="{72EE6A28-B0C8-4026-8F46-E478B7B8ADC4}">
            <xm:f>NOT(ISNA(VLOOKUP($B67,CONFIG!$B$3:$B$15,1,0)))</xm:f>
            <x14:dxf>
              <fill>
                <patternFill>
                  <bgColor rgb="FF86E8FC"/>
                </patternFill>
              </fill>
            </x14:dxf>
          </x14:cfRule>
          <xm:sqref>D67:H67 D73:H74 D80:H81 D87:H88</xm:sqref>
        </x14:conditionalFormatting>
        <x14:conditionalFormatting xmlns:xm="http://schemas.microsoft.com/office/excel/2006/main">
          <x14:cfRule type="expression" priority="11" id="{238629F5-9ECB-4796-BBA8-8334721F8C13}">
            <xm:f>NOT(ISNA(VLOOKUP($B68,CONFIG!$B$3:$B$15,1,0)))</xm:f>
            <x14:dxf>
              <fill>
                <patternFill>
                  <bgColor rgb="FF86E8FC"/>
                </patternFill>
              </fill>
            </x14:dxf>
          </x14:cfRule>
          <xm:sqref>D68:H72</xm:sqref>
        </x14:conditionalFormatting>
        <x14:conditionalFormatting xmlns:xm="http://schemas.microsoft.com/office/excel/2006/main">
          <x14:cfRule type="expression" priority="9" id="{BC57863D-6B1A-45C6-8023-F6233A90599D}">
            <xm:f>NOT(ISNA(VLOOKUP($B75,CONFIG!$B$3:$B$15,1,0)))</xm:f>
            <x14:dxf>
              <fill>
                <patternFill>
                  <bgColor rgb="FF86E8FC"/>
                </patternFill>
              </fill>
            </x14:dxf>
          </x14:cfRule>
          <xm:sqref>D75:H79</xm:sqref>
        </x14:conditionalFormatting>
        <x14:conditionalFormatting xmlns:xm="http://schemas.microsoft.com/office/excel/2006/main">
          <x14:cfRule type="expression" priority="7" id="{5E675BD8-DCAF-45E7-A18B-B402CA7B8254}">
            <xm:f>NOT(ISNA(VLOOKUP($B82,CONFIG!$B$3:$B$15,1,0)))</xm:f>
            <x14:dxf>
              <fill>
                <patternFill>
                  <bgColor rgb="FF86E8FC"/>
                </patternFill>
              </fill>
            </x14:dxf>
          </x14:cfRule>
          <xm:sqref>D82:H86</xm:sqref>
        </x14:conditionalFormatting>
        <x14:conditionalFormatting xmlns:xm="http://schemas.microsoft.com/office/excel/2006/main">
          <x14:cfRule type="expression" priority="5" id="{5DD23189-3E74-42B1-A2E2-A52664A46F44}">
            <xm:f>NOT(ISNA(VLOOKUP($B89,CONFIG!$B$3:$B$15,1,0)))</xm:f>
            <x14:dxf>
              <fill>
                <patternFill>
                  <bgColor rgb="FF86E8FC"/>
                </patternFill>
              </fill>
            </x14:dxf>
          </x14:cfRule>
          <xm:sqref>D89:H93</xm:sqref>
        </x14:conditionalFormatting>
        <x14:conditionalFormatting xmlns:xm="http://schemas.microsoft.com/office/excel/2006/main">
          <x14:cfRule type="expression" priority="3" id="{2B952920-250A-411B-B75D-51C02CEE4FBE}">
            <xm:f>NOT(ISNA(VLOOKUP($B64,CONFIG!$B$3:$B$15,1,0)))</xm:f>
            <x14:dxf>
              <fill>
                <patternFill>
                  <bgColor rgb="FF86E8FC"/>
                </patternFill>
              </fill>
            </x14:dxf>
          </x14:cfRule>
          <xm:sqref>D64:H65</xm:sqref>
        </x14:conditionalFormatting>
        <x14:conditionalFormatting xmlns:xm="http://schemas.microsoft.com/office/excel/2006/main">
          <x14:cfRule type="expression" priority="1" id="{8ECFD7CC-7247-4D15-8458-476319CBD390}">
            <xm:f>NOT(ISNA(VLOOKUP($B66,CONFIG!$B$3:$B$15,1,0)))</xm:f>
            <x14:dxf>
              <fill>
                <patternFill>
                  <bgColor rgb="FF86E8FC"/>
                </patternFill>
              </fill>
            </x14:dxf>
          </x14:cfRule>
          <xm:sqref>D66:H66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DC6D3C-DFD7-4063-80B7-367DCABB7A7A}">
  <dimension ref="A1:AP150"/>
  <sheetViews>
    <sheetView view="pageLayout" topLeftCell="A70" zoomScaleNormal="100" workbookViewId="0">
      <selection activeCell="N100" sqref="N100"/>
    </sheetView>
  </sheetViews>
  <sheetFormatPr baseColWidth="10" defaultRowHeight="15" x14ac:dyDescent="0.25"/>
  <cols>
    <col min="1" max="1" width="3.5703125" customWidth="1"/>
    <col min="2" max="2" width="7.5703125" customWidth="1"/>
    <col min="3" max="3" width="7.7109375" customWidth="1"/>
    <col min="4" max="7" width="7.28515625" customWidth="1"/>
    <col min="8" max="8" width="6.5703125" customWidth="1"/>
    <col min="9" max="12" width="6.28515625" customWidth="1"/>
    <col min="13" max="13" width="7" customWidth="1"/>
    <col min="15" max="15" width="3.5703125" customWidth="1"/>
    <col min="16" max="16" width="7.5703125" customWidth="1"/>
    <col min="17" max="17" width="7.7109375" customWidth="1"/>
    <col min="18" max="21" width="7.28515625" customWidth="1"/>
    <col min="22" max="23" width="6.5703125" customWidth="1"/>
    <col min="24" max="26" width="6.28515625" customWidth="1"/>
    <col min="27" max="27" width="7" customWidth="1"/>
    <col min="29" max="29" width="3.5703125" customWidth="1"/>
    <col min="30" max="30" width="7.5703125" customWidth="1"/>
    <col min="31" max="31" width="7.7109375" customWidth="1"/>
    <col min="32" max="35" width="7.28515625" customWidth="1"/>
    <col min="36" max="37" width="6.5703125" customWidth="1"/>
    <col min="38" max="40" width="6.28515625" customWidth="1"/>
    <col min="41" max="41" width="7" customWidth="1"/>
  </cols>
  <sheetData>
    <row r="1" spans="1:42" x14ac:dyDescent="0.25">
      <c r="B1" s="170">
        <v>10</v>
      </c>
      <c r="D1" s="238" t="str">
        <f>"Période du "&amp;TEXT(D3,"jj mmmm aaaa") &amp;" au "&amp; TEXT(E3,"jj mmmm aaaa")</f>
        <v>Période du 01 octobre 2020 au 31 octobre 2020</v>
      </c>
      <c r="E1" s="238"/>
      <c r="F1" s="238"/>
      <c r="G1" s="238"/>
      <c r="H1" s="238"/>
      <c r="I1" s="238"/>
      <c r="J1" s="238"/>
      <c r="K1" s="238"/>
      <c r="L1" s="238"/>
      <c r="M1" s="238"/>
      <c r="P1" s="3"/>
      <c r="Q1" s="171">
        <f>SUM(B1)</f>
        <v>10</v>
      </c>
      <c r="R1" s="238" t="str">
        <f>D1</f>
        <v>Période du 01 octobre 2020 au 31 octobre 2020</v>
      </c>
      <c r="S1" s="238"/>
      <c r="T1" s="238"/>
      <c r="U1" s="238"/>
      <c r="V1" s="238"/>
      <c r="W1" s="238"/>
      <c r="X1" s="238"/>
      <c r="Y1" s="238"/>
      <c r="Z1" s="238"/>
      <c r="AD1" s="3"/>
      <c r="AE1" s="171">
        <f>SUM(B1)</f>
        <v>10</v>
      </c>
      <c r="AF1" s="238" t="str">
        <f>D1</f>
        <v>Période du 01 octobre 2020 au 31 octobre 2020</v>
      </c>
      <c r="AG1" s="238"/>
      <c r="AH1" s="238"/>
      <c r="AI1" s="238"/>
      <c r="AJ1" s="238"/>
      <c r="AK1" s="238"/>
      <c r="AL1" s="238"/>
      <c r="AM1" s="238"/>
      <c r="AN1" s="238"/>
      <c r="AO1" s="238"/>
    </row>
    <row r="2" spans="1:42" ht="15" customHeight="1" x14ac:dyDescent="0.25">
      <c r="A2" s="6"/>
      <c r="B2" s="170">
        <v>2020</v>
      </c>
      <c r="C2" s="170">
        <v>1</v>
      </c>
      <c r="O2" s="6"/>
      <c r="Q2" s="171">
        <v>1</v>
      </c>
      <c r="AC2" s="6"/>
      <c r="AD2" s="6"/>
      <c r="AE2" s="171">
        <v>1</v>
      </c>
    </row>
    <row r="3" spans="1:42" ht="12.75" customHeight="1" x14ac:dyDescent="0.25">
      <c r="B3" s="6"/>
      <c r="D3" s="72">
        <f>DATE(C2+2019,B1,1)</f>
        <v>42643</v>
      </c>
      <c r="E3" s="70">
        <f>DATE(C2+2019,B1+1,1)-1</f>
        <v>42673</v>
      </c>
      <c r="N3" s="7"/>
      <c r="P3" s="6"/>
      <c r="R3" s="72"/>
      <c r="S3" s="70">
        <f>DATE(Q2+2019,Q1+1,1)-1</f>
        <v>42673</v>
      </c>
      <c r="AB3" s="7"/>
      <c r="AD3" s="6"/>
      <c r="AF3" s="72"/>
      <c r="AG3" s="70">
        <f>DATE(AE2+2019,AE1+1,1)-1</f>
        <v>42673</v>
      </c>
      <c r="AP3" s="7"/>
    </row>
    <row r="4" spans="1:42" ht="23.25" customHeight="1" x14ac:dyDescent="0.25">
      <c r="B4" s="300" t="s">
        <v>40</v>
      </c>
      <c r="C4" s="301"/>
      <c r="D4" s="44" t="s">
        <v>5</v>
      </c>
      <c r="E4" s="250" t="s">
        <v>6</v>
      </c>
      <c r="F4" s="261"/>
      <c r="G4" s="250" t="s">
        <v>7</v>
      </c>
      <c r="H4" s="261"/>
      <c r="I4" s="227" t="s">
        <v>9</v>
      </c>
      <c r="J4" s="228"/>
      <c r="K4" s="229"/>
      <c r="N4" s="8"/>
      <c r="P4" s="300" t="s">
        <v>57</v>
      </c>
      <c r="Q4" s="301"/>
      <c r="R4" s="44" t="s">
        <v>5</v>
      </c>
      <c r="S4" s="250" t="s">
        <v>6</v>
      </c>
      <c r="T4" s="261"/>
      <c r="U4" s="250" t="s">
        <v>7</v>
      </c>
      <c r="V4" s="261"/>
      <c r="W4" s="227" t="s">
        <v>9</v>
      </c>
      <c r="X4" s="228"/>
      <c r="Y4" s="229"/>
      <c r="AB4" s="8"/>
      <c r="AD4" s="300" t="s">
        <v>56</v>
      </c>
      <c r="AE4" s="301"/>
      <c r="AF4" s="44" t="s">
        <v>5</v>
      </c>
      <c r="AG4" s="250" t="s">
        <v>6</v>
      </c>
      <c r="AH4" s="261"/>
      <c r="AI4" s="250" t="s">
        <v>7</v>
      </c>
      <c r="AJ4" s="261"/>
      <c r="AK4" s="227" t="s">
        <v>9</v>
      </c>
      <c r="AL4" s="228"/>
      <c r="AM4" s="229"/>
      <c r="AP4" s="8"/>
    </row>
    <row r="5" spans="1:42" x14ac:dyDescent="0.25">
      <c r="B5" s="69" t="s">
        <v>32</v>
      </c>
      <c r="C5" s="69"/>
      <c r="D5" s="43">
        <v>7.041666666666667</v>
      </c>
      <c r="E5" s="262">
        <f>SUM(D46)</f>
        <v>0.41666666666666641</v>
      </c>
      <c r="F5" s="263"/>
      <c r="G5" s="230">
        <f>SUM(F46)</f>
        <v>0</v>
      </c>
      <c r="H5" s="237"/>
      <c r="I5" s="230">
        <f>SUM(K46)</f>
        <v>0.3333333333333327</v>
      </c>
      <c r="J5" s="231"/>
      <c r="K5" s="232"/>
      <c r="N5" s="8"/>
      <c r="P5" s="69" t="s">
        <v>32</v>
      </c>
      <c r="Q5" s="69"/>
      <c r="R5" s="43">
        <v>7.041666666666667</v>
      </c>
      <c r="S5" s="262">
        <f>SUM(R46)</f>
        <v>0</v>
      </c>
      <c r="T5" s="263"/>
      <c r="U5" s="230">
        <f>SUM(T46)</f>
        <v>0</v>
      </c>
      <c r="V5" s="237"/>
      <c r="W5" s="230">
        <f>SUM(Y46)</f>
        <v>0</v>
      </c>
      <c r="X5" s="231"/>
      <c r="Y5" s="232"/>
      <c r="AB5" s="8"/>
      <c r="AD5" s="69" t="s">
        <v>32</v>
      </c>
      <c r="AE5" s="69"/>
      <c r="AF5" s="43">
        <v>7.041666666666667</v>
      </c>
      <c r="AG5" s="262">
        <f>SUM(AF46)</f>
        <v>0</v>
      </c>
      <c r="AH5" s="263"/>
      <c r="AI5" s="230">
        <f>SUM(AL44)</f>
        <v>0</v>
      </c>
      <c r="AJ5" s="237"/>
      <c r="AK5" s="230">
        <f>SUM(AM46)</f>
        <v>0</v>
      </c>
      <c r="AL5" s="231"/>
      <c r="AM5" s="232"/>
      <c r="AP5" s="8"/>
    </row>
    <row r="6" spans="1:42" x14ac:dyDescent="0.25">
      <c r="B6" s="203" t="s">
        <v>35</v>
      </c>
      <c r="C6" s="57" t="s">
        <v>38</v>
      </c>
      <c r="D6" s="91">
        <v>20</v>
      </c>
      <c r="E6" s="90"/>
      <c r="F6" s="73" t="s">
        <v>37</v>
      </c>
      <c r="G6" s="187">
        <v>13</v>
      </c>
      <c r="H6" s="264" t="s">
        <v>68</v>
      </c>
      <c r="I6" s="264"/>
      <c r="J6" s="194">
        <f>SUM(L44)</f>
        <v>0</v>
      </c>
      <c r="K6" s="73" t="s">
        <v>39</v>
      </c>
      <c r="L6" s="225">
        <f>SUM(D6-G6)</f>
        <v>7</v>
      </c>
      <c r="M6" s="226"/>
      <c r="N6" s="8"/>
      <c r="P6" s="275" t="s">
        <v>35</v>
      </c>
      <c r="Q6" s="67"/>
      <c r="R6" s="55" t="s">
        <v>38</v>
      </c>
      <c r="S6" s="56">
        <v>27</v>
      </c>
      <c r="T6" s="57" t="s">
        <v>37</v>
      </c>
      <c r="U6" s="194">
        <v>11</v>
      </c>
      <c r="V6" s="264" t="s">
        <v>68</v>
      </c>
      <c r="W6" s="264"/>
      <c r="X6" s="194">
        <f>SUM(Z44)</f>
        <v>0</v>
      </c>
      <c r="Y6" s="73" t="s">
        <v>39</v>
      </c>
      <c r="Z6" s="225">
        <f>SUM(S6-U6)</f>
        <v>16</v>
      </c>
      <c r="AA6" s="265"/>
      <c r="AB6" s="8"/>
      <c r="AD6" s="211" t="s">
        <v>35</v>
      </c>
      <c r="AE6" s="67"/>
      <c r="AF6" s="55" t="s">
        <v>38</v>
      </c>
      <c r="AG6" s="56">
        <v>26</v>
      </c>
      <c r="AH6" s="57" t="s">
        <v>37</v>
      </c>
      <c r="AI6" s="194">
        <v>11</v>
      </c>
      <c r="AJ6" s="264" t="s">
        <v>68</v>
      </c>
      <c r="AK6" s="264"/>
      <c r="AL6" s="194">
        <f>SUM(AN44)</f>
        <v>0.5</v>
      </c>
      <c r="AM6" s="57" t="s">
        <v>39</v>
      </c>
      <c r="AN6" s="225">
        <f>SUM(AG6-AI6)</f>
        <v>15</v>
      </c>
      <c r="AO6" s="226"/>
      <c r="AP6" s="8"/>
    </row>
    <row r="7" spans="1:42" x14ac:dyDescent="0.25">
      <c r="B7" s="205"/>
      <c r="C7" s="87"/>
      <c r="D7" s="87" t="s">
        <v>42</v>
      </c>
      <c r="E7" s="87"/>
      <c r="F7" s="87" t="s">
        <v>43</v>
      </c>
      <c r="G7" s="87"/>
      <c r="H7" s="270" t="s">
        <v>49</v>
      </c>
      <c r="I7" s="271"/>
      <c r="J7" s="271"/>
      <c r="K7" s="271"/>
      <c r="L7" s="271"/>
      <c r="M7" s="271"/>
      <c r="N7" s="8"/>
      <c r="P7" s="275"/>
      <c r="Q7" s="86"/>
      <c r="R7" s="87" t="s">
        <v>42</v>
      </c>
      <c r="S7" s="87"/>
      <c r="T7" s="87" t="s">
        <v>43</v>
      </c>
      <c r="U7" s="87"/>
      <c r="V7" s="270" t="s">
        <v>49</v>
      </c>
      <c r="W7" s="271"/>
      <c r="X7" s="271"/>
      <c r="Y7" s="271"/>
      <c r="Z7" s="271"/>
      <c r="AA7" s="271"/>
      <c r="AB7" s="8"/>
      <c r="AD7" s="212"/>
      <c r="AE7" s="86"/>
      <c r="AF7" s="97" t="s">
        <v>42</v>
      </c>
      <c r="AG7" s="98"/>
      <c r="AH7" s="99" t="s">
        <v>43</v>
      </c>
      <c r="AI7" s="86"/>
      <c r="AJ7" s="272" t="s">
        <v>49</v>
      </c>
      <c r="AK7" s="273"/>
      <c r="AL7" s="273"/>
      <c r="AM7" s="273"/>
      <c r="AN7" s="273"/>
      <c r="AO7" s="273"/>
      <c r="AP7" s="8"/>
    </row>
    <row r="8" spans="1:42" ht="15" customHeight="1" x14ac:dyDescent="0.25">
      <c r="B8" s="63" t="s">
        <v>45</v>
      </c>
      <c r="C8" s="64"/>
      <c r="D8" s="59" t="s">
        <v>42</v>
      </c>
      <c r="E8" s="60"/>
      <c r="F8" s="61" t="s">
        <v>43</v>
      </c>
      <c r="G8" s="80"/>
      <c r="H8" s="243"/>
      <c r="I8" s="244"/>
      <c r="J8" s="244"/>
      <c r="K8" s="244"/>
      <c r="L8" s="244"/>
      <c r="M8" s="252"/>
      <c r="N8" s="76"/>
      <c r="P8" s="63" t="s">
        <v>45</v>
      </c>
      <c r="Q8" s="64"/>
      <c r="R8" s="59" t="s">
        <v>42</v>
      </c>
      <c r="S8" s="60"/>
      <c r="T8" s="61" t="s">
        <v>43</v>
      </c>
      <c r="U8" s="80"/>
      <c r="V8" s="243"/>
      <c r="W8" s="244"/>
      <c r="X8" s="244"/>
      <c r="Y8" s="244"/>
      <c r="Z8" s="244"/>
      <c r="AA8" s="252"/>
      <c r="AB8" s="76"/>
      <c r="AD8" s="63" t="s">
        <v>45</v>
      </c>
      <c r="AE8" s="64"/>
      <c r="AF8" s="59" t="s">
        <v>42</v>
      </c>
      <c r="AG8" s="60"/>
      <c r="AH8" s="61" t="s">
        <v>43</v>
      </c>
      <c r="AI8" s="62"/>
      <c r="AJ8" s="243"/>
      <c r="AK8" s="244"/>
      <c r="AL8" s="244"/>
      <c r="AM8" s="244"/>
      <c r="AN8" s="244"/>
      <c r="AO8" s="252"/>
      <c r="AP8" s="76"/>
    </row>
    <row r="9" spans="1:42" x14ac:dyDescent="0.25">
      <c r="B9" s="65" t="s">
        <v>41</v>
      </c>
      <c r="C9" s="66"/>
      <c r="D9" s="50" t="s">
        <v>42</v>
      </c>
      <c r="E9" s="49"/>
      <c r="F9" s="50" t="s">
        <v>43</v>
      </c>
      <c r="G9" s="51"/>
      <c r="H9" s="253"/>
      <c r="I9" s="254"/>
      <c r="J9" s="254"/>
      <c r="K9" s="254"/>
      <c r="L9" s="254"/>
      <c r="M9" s="255"/>
      <c r="N9" s="76"/>
      <c r="P9" s="65" t="s">
        <v>41</v>
      </c>
      <c r="Q9" s="66"/>
      <c r="R9" s="50" t="s">
        <v>42</v>
      </c>
      <c r="S9" s="49"/>
      <c r="T9" s="50" t="s">
        <v>43</v>
      </c>
      <c r="U9" s="51"/>
      <c r="V9" s="253"/>
      <c r="W9" s="254"/>
      <c r="X9" s="254"/>
      <c r="Y9" s="254"/>
      <c r="Z9" s="254"/>
      <c r="AA9" s="255"/>
      <c r="AB9" s="76"/>
      <c r="AD9" s="65" t="s">
        <v>41</v>
      </c>
      <c r="AE9" s="66"/>
      <c r="AF9" s="50" t="s">
        <v>42</v>
      </c>
      <c r="AG9" s="49"/>
      <c r="AH9" s="50" t="s">
        <v>43</v>
      </c>
      <c r="AI9" s="77"/>
      <c r="AJ9" s="253"/>
      <c r="AK9" s="254"/>
      <c r="AL9" s="254"/>
      <c r="AM9" s="254"/>
      <c r="AN9" s="254"/>
      <c r="AO9" s="255"/>
      <c r="AP9" s="76"/>
    </row>
    <row r="10" spans="1:42" x14ac:dyDescent="0.25">
      <c r="B10" s="45" t="s">
        <v>44</v>
      </c>
      <c r="C10" s="46"/>
      <c r="D10" s="52" t="s">
        <v>42</v>
      </c>
      <c r="E10" s="53"/>
      <c r="F10" s="52" t="s">
        <v>43</v>
      </c>
      <c r="G10" s="54"/>
      <c r="H10" s="68"/>
      <c r="I10" s="68"/>
      <c r="J10" s="68"/>
      <c r="K10" s="68"/>
      <c r="L10" s="68"/>
      <c r="M10" s="1"/>
      <c r="N10" s="8"/>
      <c r="P10" s="45" t="s">
        <v>44</v>
      </c>
      <c r="Q10" s="46"/>
      <c r="R10" s="52" t="s">
        <v>42</v>
      </c>
      <c r="S10" s="53"/>
      <c r="T10" s="52" t="s">
        <v>43</v>
      </c>
      <c r="U10" s="54"/>
      <c r="V10" s="209"/>
      <c r="W10" s="210"/>
      <c r="X10" s="68"/>
      <c r="Y10" s="68"/>
      <c r="Z10" s="68"/>
      <c r="AA10" s="1"/>
      <c r="AB10" s="8"/>
      <c r="AD10" s="45" t="s">
        <v>44</v>
      </c>
      <c r="AE10" s="46"/>
      <c r="AF10" s="52" t="s">
        <v>42</v>
      </c>
      <c r="AG10" s="53"/>
      <c r="AH10" s="52" t="s">
        <v>43</v>
      </c>
      <c r="AI10" s="78"/>
      <c r="AJ10" s="68"/>
      <c r="AK10" s="68"/>
      <c r="AL10" s="68"/>
      <c r="AM10" s="68"/>
      <c r="AN10" s="68"/>
      <c r="AO10" s="1"/>
      <c r="AP10" s="8"/>
    </row>
    <row r="11" spans="1:42" ht="15" customHeight="1" x14ac:dyDescent="0.25">
      <c r="B11" s="123" t="s">
        <v>72</v>
      </c>
      <c r="C11" s="122"/>
      <c r="D11" s="241" t="s">
        <v>0</v>
      </c>
      <c r="E11" s="242"/>
      <c r="F11" s="207" t="s">
        <v>1</v>
      </c>
      <c r="G11" s="208"/>
      <c r="H11" s="221" t="s">
        <v>71</v>
      </c>
      <c r="I11" s="221" t="s">
        <v>65</v>
      </c>
      <c r="J11" s="221" t="s">
        <v>33</v>
      </c>
      <c r="K11" s="221" t="s">
        <v>34</v>
      </c>
      <c r="L11" s="221" t="s">
        <v>36</v>
      </c>
      <c r="M11" s="221" t="s">
        <v>46</v>
      </c>
      <c r="N11" s="302" t="s">
        <v>75</v>
      </c>
      <c r="O11" s="47"/>
      <c r="P11" s="123" t="s">
        <v>72</v>
      </c>
      <c r="Q11" s="122"/>
      <c r="R11" s="241" t="s">
        <v>0</v>
      </c>
      <c r="S11" s="242"/>
      <c r="T11" s="207" t="s">
        <v>1</v>
      </c>
      <c r="U11" s="208"/>
      <c r="V11" s="221" t="s">
        <v>71</v>
      </c>
      <c r="W11" s="221" t="s">
        <v>65</v>
      </c>
      <c r="X11" s="221" t="s">
        <v>33</v>
      </c>
      <c r="Y11" s="221" t="s">
        <v>34</v>
      </c>
      <c r="Z11" s="221" t="s">
        <v>36</v>
      </c>
      <c r="AA11" s="221" t="s">
        <v>46</v>
      </c>
      <c r="AB11" s="302" t="s">
        <v>75</v>
      </c>
      <c r="AC11" s="47"/>
      <c r="AD11" s="123" t="s">
        <v>72</v>
      </c>
      <c r="AE11" s="122"/>
      <c r="AF11" s="241" t="s">
        <v>0</v>
      </c>
      <c r="AG11" s="242"/>
      <c r="AH11" s="207" t="s">
        <v>1</v>
      </c>
      <c r="AI11" s="208"/>
      <c r="AJ11" s="221" t="s">
        <v>71</v>
      </c>
      <c r="AK11" s="221" t="s">
        <v>65</v>
      </c>
      <c r="AL11" s="221" t="s">
        <v>33</v>
      </c>
      <c r="AM11" s="221" t="s">
        <v>34</v>
      </c>
      <c r="AN11" s="221" t="s">
        <v>36</v>
      </c>
      <c r="AO11" s="221" t="s">
        <v>46</v>
      </c>
      <c r="AP11" s="302" t="s">
        <v>75</v>
      </c>
    </row>
    <row r="12" spans="1:42" ht="29.25" customHeight="1" x14ac:dyDescent="0.25">
      <c r="B12" s="300" t="s">
        <v>40</v>
      </c>
      <c r="C12" s="301"/>
      <c r="D12" s="104" t="s">
        <v>2</v>
      </c>
      <c r="E12" s="104" t="s">
        <v>3</v>
      </c>
      <c r="F12" s="104" t="s">
        <v>4</v>
      </c>
      <c r="G12" s="104" t="s">
        <v>8</v>
      </c>
      <c r="H12" s="222"/>
      <c r="I12" s="222"/>
      <c r="J12" s="236"/>
      <c r="K12" s="236"/>
      <c r="L12" s="236"/>
      <c r="M12" s="236"/>
      <c r="N12" s="303"/>
      <c r="O12" s="47"/>
      <c r="P12" s="300" t="s">
        <v>57</v>
      </c>
      <c r="Q12" s="301"/>
      <c r="R12" s="104" t="s">
        <v>2</v>
      </c>
      <c r="S12" s="104" t="s">
        <v>3</v>
      </c>
      <c r="T12" s="104" t="s">
        <v>4</v>
      </c>
      <c r="U12" s="104" t="s">
        <v>8</v>
      </c>
      <c r="V12" s="222"/>
      <c r="W12" s="222"/>
      <c r="X12" s="236"/>
      <c r="Y12" s="236"/>
      <c r="Z12" s="236"/>
      <c r="AA12" s="236"/>
      <c r="AB12" s="303"/>
      <c r="AC12" s="47"/>
      <c r="AD12" s="300" t="s">
        <v>56</v>
      </c>
      <c r="AE12" s="301"/>
      <c r="AF12" s="104" t="s">
        <v>2</v>
      </c>
      <c r="AG12" s="104" t="s">
        <v>3</v>
      </c>
      <c r="AH12" s="104" t="s">
        <v>4</v>
      </c>
      <c r="AI12" s="104" t="s">
        <v>8</v>
      </c>
      <c r="AJ12" s="222"/>
      <c r="AK12" s="222"/>
      <c r="AL12" s="236"/>
      <c r="AM12" s="236"/>
      <c r="AN12" s="236"/>
      <c r="AO12" s="236"/>
      <c r="AP12" s="303"/>
    </row>
    <row r="13" spans="1:42" x14ac:dyDescent="0.25">
      <c r="A13" s="12"/>
      <c r="B13" s="105">
        <f>DATE($B2,$B1,1)</f>
        <v>42643</v>
      </c>
      <c r="C13" s="106">
        <f>D3</f>
        <v>42643</v>
      </c>
      <c r="D13" s="107">
        <v>0.33333333333333331</v>
      </c>
      <c r="E13" s="107">
        <v>0.54166666666666663</v>
      </c>
      <c r="F13" s="107">
        <v>0.58333333333333337</v>
      </c>
      <c r="G13" s="107">
        <v>0.79166666666666663</v>
      </c>
      <c r="H13" s="107">
        <f>SUM(E13-D13)+(G13-F13)</f>
        <v>0.41666666666666657</v>
      </c>
      <c r="I13" s="107">
        <f t="shared" ref="I13:I43" si="0">IF(H13&gt;8/24,MIN(H13-8/24,724),"")</f>
        <v>8.3333333333333259E-2</v>
      </c>
      <c r="J13" s="107"/>
      <c r="K13" s="107"/>
      <c r="L13" s="108"/>
      <c r="M13" s="108"/>
      <c r="N13" s="184" t="str">
        <f>IF(WEEKDAY(B13)=6,MAX(0,SUM(H9:H13)-39/24),"")</f>
        <v/>
      </c>
      <c r="O13" s="47"/>
      <c r="P13" s="105">
        <f>DATE($B2,$B1,1)</f>
        <v>42643</v>
      </c>
      <c r="Q13" s="106">
        <f>D3</f>
        <v>42643</v>
      </c>
      <c r="R13" s="107">
        <v>0.33333333333333331</v>
      </c>
      <c r="S13" s="107">
        <v>0.5</v>
      </c>
      <c r="T13" s="107">
        <v>0.58333333333333337</v>
      </c>
      <c r="U13" s="107">
        <v>0.75</v>
      </c>
      <c r="V13" s="107">
        <f>SUM(S13-R13)+(U13-T13)</f>
        <v>0.33333333333333331</v>
      </c>
      <c r="W13" s="107" t="str">
        <f>IF(V13&gt;8/24,MIN(V13-8/24,724),"")</f>
        <v/>
      </c>
      <c r="X13" s="107"/>
      <c r="Y13" s="107"/>
      <c r="Z13" s="108"/>
      <c r="AA13" s="108"/>
      <c r="AB13" s="184" t="str">
        <f>IF(WEEKDAY(P13)=6,MAX(0,SUM(V9:V13)-39/24),"")</f>
        <v/>
      </c>
      <c r="AC13" s="47"/>
      <c r="AD13" s="105">
        <f>DATE($B2,$B1,1)</f>
        <v>42643</v>
      </c>
      <c r="AE13" s="106">
        <f>D3</f>
        <v>42643</v>
      </c>
      <c r="AF13" s="107">
        <v>0.33333333333333331</v>
      </c>
      <c r="AG13" s="107">
        <v>0.5</v>
      </c>
      <c r="AH13" s="107">
        <v>0.58333333333333337</v>
      </c>
      <c r="AI13" s="107">
        <v>0.75</v>
      </c>
      <c r="AJ13" s="107">
        <f>SUM(AG13-AF13)+(AI13-AH13)</f>
        <v>0.33333333333333331</v>
      </c>
      <c r="AK13" s="107" t="str">
        <f>IF(AJ13&gt;8/24,MIN(AJ13-8/24,724),"")</f>
        <v/>
      </c>
      <c r="AL13" s="107"/>
      <c r="AM13" s="107"/>
      <c r="AN13" s="108"/>
      <c r="AO13" s="108"/>
      <c r="AP13" s="184" t="str">
        <f>IF(WEEKDAY(AD13)=6,MAX(0,SUM(AJ9:AJ13)-39/24),"")</f>
        <v/>
      </c>
    </row>
    <row r="14" spans="1:42" x14ac:dyDescent="0.25">
      <c r="A14" s="12"/>
      <c r="B14" s="105">
        <f>IF(MONTH(B13+1)=$B$1,B13+1,"")</f>
        <v>42644</v>
      </c>
      <c r="C14" s="106">
        <f>SUM(C13+1)</f>
        <v>42644</v>
      </c>
      <c r="D14" s="107">
        <v>0.33333333333333331</v>
      </c>
      <c r="E14" s="107">
        <v>0.54166666666666663</v>
      </c>
      <c r="F14" s="107">
        <v>0.58333333333333337</v>
      </c>
      <c r="G14" s="107">
        <v>0.75</v>
      </c>
      <c r="H14" s="107">
        <f t="shared" ref="H14:H21" si="1">SUM(E14-D14)+(G14-F14)</f>
        <v>0.37499999999999994</v>
      </c>
      <c r="I14" s="107">
        <f t="shared" si="0"/>
        <v>4.166666666666663E-2</v>
      </c>
      <c r="J14" s="107"/>
      <c r="K14" s="107"/>
      <c r="L14" s="108"/>
      <c r="M14" s="108"/>
      <c r="N14" s="184">
        <f>IF(WEEKDAY(B14)=6,MAX(0,SUM(H10:H14)-39/24),"")</f>
        <v>0</v>
      </c>
      <c r="O14" s="47"/>
      <c r="P14" s="105">
        <f>IF(MONTH(P13+1)=$B$1,P13+1,"")</f>
        <v>42644</v>
      </c>
      <c r="Q14" s="106">
        <f>SUM(Q13+1)</f>
        <v>42644</v>
      </c>
      <c r="R14" s="107">
        <v>0.33333333333333331</v>
      </c>
      <c r="S14" s="107">
        <v>0.5</v>
      </c>
      <c r="T14" s="107">
        <v>0.58333333333333337</v>
      </c>
      <c r="U14" s="107">
        <v>0.75</v>
      </c>
      <c r="V14" s="107">
        <f t="shared" ref="V14" si="2">SUM(S14-R14)+(U14-T14)</f>
        <v>0.33333333333333331</v>
      </c>
      <c r="W14" s="107" t="str">
        <f t="shared" ref="W14:W43" si="3">IF(V14&gt;8/24,MIN(V14-8/24,724),"")</f>
        <v/>
      </c>
      <c r="X14" s="107"/>
      <c r="Y14" s="107"/>
      <c r="Z14" s="108"/>
      <c r="AA14" s="108"/>
      <c r="AB14" s="184">
        <f t="shared" ref="AB14:AB43" si="4">IF(WEEKDAY(P14)=6,MAX(0,SUM(V10:V14)-39/24),"")</f>
        <v>0</v>
      </c>
      <c r="AC14" s="47"/>
      <c r="AD14" s="105">
        <f>IF(MONTH(AD13+1)=$B$1,AD13+1,"")</f>
        <v>42644</v>
      </c>
      <c r="AE14" s="106">
        <f>SUM(AE13+1)</f>
        <v>42644</v>
      </c>
      <c r="AF14" s="107">
        <v>0.33333333333333331</v>
      </c>
      <c r="AG14" s="107">
        <v>0.5</v>
      </c>
      <c r="AH14" s="107">
        <v>0.58333333333333337</v>
      </c>
      <c r="AI14" s="107">
        <v>0.75</v>
      </c>
      <c r="AJ14" s="107">
        <f t="shared" ref="AJ14" si="5">SUM(AG14-AF14)+(AI14-AH14)</f>
        <v>0.33333333333333331</v>
      </c>
      <c r="AK14" s="107" t="str">
        <f t="shared" ref="AK14:AK43" si="6">IF(AJ14&gt;8/24,MIN(AJ14-8/24,724),"")</f>
        <v/>
      </c>
      <c r="AL14" s="107"/>
      <c r="AM14" s="107"/>
      <c r="AN14" s="108"/>
      <c r="AO14" s="108"/>
      <c r="AP14" s="184">
        <f t="shared" ref="AP14:AP43" si="7">IF(WEEKDAY(AD14)=6,MAX(0,SUM(AJ10:AJ14)-39/24),"")</f>
        <v>0</v>
      </c>
    </row>
    <row r="15" spans="1:42" x14ac:dyDescent="0.25">
      <c r="A15" s="12"/>
      <c r="B15" s="105">
        <f t="shared" ref="B15:B43" si="8">IF(MONTH(B14+1)=$B$1,B14+1,"")</f>
        <v>42645</v>
      </c>
      <c r="C15" s="106">
        <f t="shared" ref="C15:C40" si="9">SUM(C14+1)</f>
        <v>42645</v>
      </c>
      <c r="D15" s="107"/>
      <c r="E15" s="107"/>
      <c r="F15" s="107">
        <v>0.45833333333333331</v>
      </c>
      <c r="G15" s="107">
        <v>0.625</v>
      </c>
      <c r="H15" s="107">
        <v>0.16666666666666666</v>
      </c>
      <c r="I15" s="107">
        <v>0.16666666666666666</v>
      </c>
      <c r="J15" s="107"/>
      <c r="K15" s="107"/>
      <c r="L15" s="108"/>
      <c r="M15" s="108"/>
      <c r="N15" s="184">
        <v>0.16666666666666666</v>
      </c>
      <c r="O15" s="47"/>
      <c r="P15" s="105">
        <f t="shared" ref="P15:P43" si="10">IF(MONTH(P14+1)=$B$1,P14+1,"")</f>
        <v>42645</v>
      </c>
      <c r="Q15" s="106">
        <f t="shared" ref="Q15:Q30" si="11">SUM(Q14+1)</f>
        <v>42645</v>
      </c>
      <c r="R15" s="107"/>
      <c r="S15" s="107"/>
      <c r="T15" s="107"/>
      <c r="U15" s="107"/>
      <c r="V15" s="107"/>
      <c r="W15" s="107" t="str">
        <f t="shared" si="3"/>
        <v/>
      </c>
      <c r="X15" s="107"/>
      <c r="Y15" s="107"/>
      <c r="Z15" s="108"/>
      <c r="AA15" s="108"/>
      <c r="AB15" s="184" t="str">
        <f t="shared" si="4"/>
        <v/>
      </c>
      <c r="AC15" s="47"/>
      <c r="AD15" s="105">
        <f t="shared" ref="AD15:AD43" si="12">IF(MONTH(AD14+1)=$B$1,AD14+1,"")</f>
        <v>42645</v>
      </c>
      <c r="AE15" s="106">
        <f t="shared" ref="AE15:AE30" si="13">SUM(AE14+1)</f>
        <v>42645</v>
      </c>
      <c r="AF15" s="107"/>
      <c r="AG15" s="107"/>
      <c r="AH15" s="107"/>
      <c r="AI15" s="107"/>
      <c r="AJ15" s="107"/>
      <c r="AK15" s="107" t="str">
        <f t="shared" si="6"/>
        <v/>
      </c>
      <c r="AL15" s="107"/>
      <c r="AM15" s="107"/>
      <c r="AN15" s="108"/>
      <c r="AO15" s="108"/>
      <c r="AP15" s="184" t="str">
        <f t="shared" si="7"/>
        <v/>
      </c>
    </row>
    <row r="16" spans="1:42" x14ac:dyDescent="0.25">
      <c r="A16" s="12"/>
      <c r="B16" s="105">
        <f t="shared" si="8"/>
        <v>42646</v>
      </c>
      <c r="C16" s="106">
        <f t="shared" si="9"/>
        <v>42646</v>
      </c>
      <c r="D16" s="107"/>
      <c r="E16" s="107"/>
      <c r="F16" s="107"/>
      <c r="G16" s="107"/>
      <c r="H16" s="107"/>
      <c r="I16" s="107" t="str">
        <f t="shared" si="0"/>
        <v/>
      </c>
      <c r="J16" s="107"/>
      <c r="K16" s="107"/>
      <c r="L16" s="108"/>
      <c r="M16" s="108"/>
      <c r="N16" s="184" t="str">
        <f t="shared" ref="N16:N43" si="14">IF(WEEKDAY(B16)=6,MAX(0,SUM(H12:H16)-39/24),"")</f>
        <v/>
      </c>
      <c r="O16" s="47"/>
      <c r="P16" s="105">
        <f t="shared" si="10"/>
        <v>42646</v>
      </c>
      <c r="Q16" s="106">
        <f t="shared" si="11"/>
        <v>42646</v>
      </c>
      <c r="R16" s="107"/>
      <c r="S16" s="107"/>
      <c r="T16" s="107"/>
      <c r="U16" s="107"/>
      <c r="V16" s="107"/>
      <c r="W16" s="107" t="str">
        <f t="shared" si="3"/>
        <v/>
      </c>
      <c r="X16" s="107"/>
      <c r="Y16" s="107"/>
      <c r="Z16" s="108"/>
      <c r="AA16" s="108"/>
      <c r="AB16" s="184" t="str">
        <f t="shared" si="4"/>
        <v/>
      </c>
      <c r="AC16" s="47"/>
      <c r="AD16" s="105">
        <f t="shared" si="12"/>
        <v>42646</v>
      </c>
      <c r="AE16" s="106">
        <f t="shared" si="13"/>
        <v>42646</v>
      </c>
      <c r="AF16" s="107"/>
      <c r="AG16" s="107"/>
      <c r="AH16" s="107"/>
      <c r="AI16" s="107"/>
      <c r="AJ16" s="107"/>
      <c r="AK16" s="107" t="str">
        <f t="shared" si="6"/>
        <v/>
      </c>
      <c r="AL16" s="107"/>
      <c r="AM16" s="107"/>
      <c r="AN16" s="108"/>
      <c r="AO16" s="108"/>
      <c r="AP16" s="184" t="str">
        <f t="shared" si="7"/>
        <v/>
      </c>
    </row>
    <row r="17" spans="1:42" x14ac:dyDescent="0.25">
      <c r="A17" s="12"/>
      <c r="B17" s="105">
        <f t="shared" si="8"/>
        <v>42647</v>
      </c>
      <c r="C17" s="106">
        <f t="shared" si="9"/>
        <v>42647</v>
      </c>
      <c r="D17" s="107">
        <v>0.33333333333333331</v>
      </c>
      <c r="E17" s="107">
        <v>0.5</v>
      </c>
      <c r="F17" s="107">
        <v>0.58333333333333337</v>
      </c>
      <c r="G17" s="107">
        <v>0.75</v>
      </c>
      <c r="H17" s="107">
        <f t="shared" ref="H17:H18" si="15">SUM(E17-D17)+(G17-F17)</f>
        <v>0.33333333333333331</v>
      </c>
      <c r="I17" s="107" t="str">
        <f t="shared" si="0"/>
        <v/>
      </c>
      <c r="J17" s="107"/>
      <c r="K17" s="107"/>
      <c r="L17" s="108"/>
      <c r="M17" s="108"/>
      <c r="N17" s="184" t="str">
        <f t="shared" si="14"/>
        <v/>
      </c>
      <c r="O17" s="47"/>
      <c r="P17" s="105">
        <f t="shared" si="10"/>
        <v>42647</v>
      </c>
      <c r="Q17" s="106">
        <f t="shared" si="11"/>
        <v>42647</v>
      </c>
      <c r="R17" s="107">
        <v>0.33333333333333331</v>
      </c>
      <c r="S17" s="107">
        <v>0.5</v>
      </c>
      <c r="T17" s="107">
        <v>0.58333333333333337</v>
      </c>
      <c r="U17" s="107">
        <v>0.75</v>
      </c>
      <c r="V17" s="107">
        <f t="shared" ref="V17:V21" si="16">SUM(S17-R17)+(U17-T17)</f>
        <v>0.33333333333333331</v>
      </c>
      <c r="W17" s="107" t="str">
        <f t="shared" si="3"/>
        <v/>
      </c>
      <c r="X17" s="107"/>
      <c r="Y17" s="107"/>
      <c r="Z17" s="108"/>
      <c r="AA17" s="108"/>
      <c r="AB17" s="184" t="str">
        <f t="shared" si="4"/>
        <v/>
      </c>
      <c r="AC17" s="47"/>
      <c r="AD17" s="105">
        <f t="shared" si="12"/>
        <v>42647</v>
      </c>
      <c r="AE17" s="106">
        <f t="shared" si="13"/>
        <v>42647</v>
      </c>
      <c r="AF17" s="107">
        <v>0.33333333333333331</v>
      </c>
      <c r="AG17" s="107">
        <v>0.5</v>
      </c>
      <c r="AH17" s="107"/>
      <c r="AI17" s="107"/>
      <c r="AJ17" s="107">
        <f t="shared" ref="AJ17:AJ21" si="17">SUM(AG17-AF17)+(AI17-AH17)</f>
        <v>0.16666666666666669</v>
      </c>
      <c r="AK17" s="107" t="str">
        <f t="shared" si="6"/>
        <v/>
      </c>
      <c r="AL17" s="107"/>
      <c r="AM17" s="107"/>
      <c r="AN17" s="108">
        <v>0.5</v>
      </c>
      <c r="AO17" s="108"/>
      <c r="AP17" s="184" t="str">
        <f t="shared" si="7"/>
        <v/>
      </c>
    </row>
    <row r="18" spans="1:42" x14ac:dyDescent="0.25">
      <c r="A18" s="12"/>
      <c r="B18" s="105">
        <f t="shared" si="8"/>
        <v>42648</v>
      </c>
      <c r="C18" s="106">
        <f t="shared" si="9"/>
        <v>42648</v>
      </c>
      <c r="D18" s="107">
        <v>0.33333333333333331</v>
      </c>
      <c r="E18" s="107">
        <v>0.5</v>
      </c>
      <c r="F18" s="107">
        <v>0.58333333333333337</v>
      </c>
      <c r="G18" s="107">
        <v>0.75</v>
      </c>
      <c r="H18" s="107">
        <f t="shared" si="15"/>
        <v>0.33333333333333331</v>
      </c>
      <c r="I18" s="107" t="str">
        <f t="shared" si="0"/>
        <v/>
      </c>
      <c r="J18" s="107"/>
      <c r="K18" s="107"/>
      <c r="L18" s="108"/>
      <c r="M18" s="108"/>
      <c r="N18" s="184" t="str">
        <f t="shared" si="14"/>
        <v/>
      </c>
      <c r="O18" s="47"/>
      <c r="P18" s="105">
        <f t="shared" si="10"/>
        <v>42648</v>
      </c>
      <c r="Q18" s="106">
        <f t="shared" si="11"/>
        <v>42648</v>
      </c>
      <c r="R18" s="107">
        <v>0.33333333333333331</v>
      </c>
      <c r="S18" s="107">
        <v>0.5</v>
      </c>
      <c r="T18" s="107">
        <v>0.58333333333333337</v>
      </c>
      <c r="U18" s="107">
        <v>0.75</v>
      </c>
      <c r="V18" s="107">
        <f t="shared" si="16"/>
        <v>0.33333333333333331</v>
      </c>
      <c r="W18" s="107" t="str">
        <f t="shared" si="3"/>
        <v/>
      </c>
      <c r="X18" s="107"/>
      <c r="Y18" s="107"/>
      <c r="Z18" s="108"/>
      <c r="AA18" s="108"/>
      <c r="AB18" s="184" t="str">
        <f t="shared" si="4"/>
        <v/>
      </c>
      <c r="AC18" s="47"/>
      <c r="AD18" s="105">
        <f t="shared" si="12"/>
        <v>42648</v>
      </c>
      <c r="AE18" s="106">
        <f t="shared" si="13"/>
        <v>42648</v>
      </c>
      <c r="AF18" s="107">
        <v>0.33333333333333331</v>
      </c>
      <c r="AG18" s="107">
        <v>0.5</v>
      </c>
      <c r="AH18" s="107">
        <v>0.58333333333333337</v>
      </c>
      <c r="AI18" s="107">
        <v>0.75</v>
      </c>
      <c r="AJ18" s="107">
        <f t="shared" si="17"/>
        <v>0.33333333333333331</v>
      </c>
      <c r="AK18" s="107" t="str">
        <f t="shared" si="6"/>
        <v/>
      </c>
      <c r="AL18" s="107"/>
      <c r="AM18" s="107"/>
      <c r="AN18" s="108"/>
      <c r="AO18" s="108"/>
      <c r="AP18" s="184" t="str">
        <f t="shared" si="7"/>
        <v/>
      </c>
    </row>
    <row r="19" spans="1:42" x14ac:dyDescent="0.25">
      <c r="A19" s="12"/>
      <c r="B19" s="105">
        <f t="shared" si="8"/>
        <v>42649</v>
      </c>
      <c r="C19" s="106">
        <f t="shared" si="9"/>
        <v>42649</v>
      </c>
      <c r="D19" s="107">
        <v>0.33333333333333331</v>
      </c>
      <c r="E19" s="107">
        <v>0.5</v>
      </c>
      <c r="F19" s="107">
        <v>0.58333333333333337</v>
      </c>
      <c r="G19" s="107">
        <v>0.75</v>
      </c>
      <c r="H19" s="107">
        <f t="shared" si="1"/>
        <v>0.33333333333333331</v>
      </c>
      <c r="I19" s="107" t="str">
        <f t="shared" si="0"/>
        <v/>
      </c>
      <c r="J19" s="107"/>
      <c r="K19" s="107"/>
      <c r="L19" s="108"/>
      <c r="M19" s="108"/>
      <c r="N19" s="184" t="str">
        <f t="shared" si="14"/>
        <v/>
      </c>
      <c r="O19" s="47"/>
      <c r="P19" s="105">
        <f t="shared" si="10"/>
        <v>42649</v>
      </c>
      <c r="Q19" s="106">
        <f t="shared" si="11"/>
        <v>42649</v>
      </c>
      <c r="R19" s="107">
        <v>0.33333333333333331</v>
      </c>
      <c r="S19" s="107">
        <v>0.5</v>
      </c>
      <c r="T19" s="107">
        <v>0.58333333333333337</v>
      </c>
      <c r="U19" s="107">
        <v>0.75</v>
      </c>
      <c r="V19" s="107">
        <f t="shared" si="16"/>
        <v>0.33333333333333331</v>
      </c>
      <c r="W19" s="107" t="str">
        <f t="shared" si="3"/>
        <v/>
      </c>
      <c r="X19" s="107"/>
      <c r="Y19" s="107"/>
      <c r="Z19" s="108"/>
      <c r="AA19" s="108"/>
      <c r="AB19" s="184" t="str">
        <f t="shared" si="4"/>
        <v/>
      </c>
      <c r="AC19" s="47"/>
      <c r="AD19" s="105">
        <f t="shared" si="12"/>
        <v>42649</v>
      </c>
      <c r="AE19" s="106">
        <f t="shared" si="13"/>
        <v>42649</v>
      </c>
      <c r="AF19" s="107">
        <v>0.33333333333333331</v>
      </c>
      <c r="AG19" s="107">
        <v>0.5</v>
      </c>
      <c r="AH19" s="107">
        <v>0.58333333333333337</v>
      </c>
      <c r="AI19" s="107">
        <v>0.75</v>
      </c>
      <c r="AJ19" s="107">
        <f t="shared" si="17"/>
        <v>0.33333333333333331</v>
      </c>
      <c r="AK19" s="107" t="str">
        <f t="shared" si="6"/>
        <v/>
      </c>
      <c r="AL19" s="107"/>
      <c r="AM19" s="107"/>
      <c r="AN19" s="108"/>
      <c r="AO19" s="108"/>
      <c r="AP19" s="184" t="str">
        <f t="shared" si="7"/>
        <v/>
      </c>
    </row>
    <row r="20" spans="1:42" x14ac:dyDescent="0.25">
      <c r="A20" s="12"/>
      <c r="B20" s="105">
        <f t="shared" si="8"/>
        <v>42650</v>
      </c>
      <c r="C20" s="106">
        <f t="shared" si="9"/>
        <v>42650</v>
      </c>
      <c r="D20" s="107">
        <v>0.33333333333333331</v>
      </c>
      <c r="E20" s="107">
        <v>0.5</v>
      </c>
      <c r="F20" s="107">
        <v>0.58333333333333337</v>
      </c>
      <c r="G20" s="107">
        <v>0.75</v>
      </c>
      <c r="H20" s="107">
        <f t="shared" si="1"/>
        <v>0.33333333333333331</v>
      </c>
      <c r="I20" s="107" t="str">
        <f t="shared" si="0"/>
        <v/>
      </c>
      <c r="J20" s="107"/>
      <c r="K20" s="107"/>
      <c r="L20" s="108"/>
      <c r="M20" s="108"/>
      <c r="N20" s="184" t="str">
        <f t="shared" si="14"/>
        <v/>
      </c>
      <c r="O20" s="47"/>
      <c r="P20" s="105">
        <f t="shared" si="10"/>
        <v>42650</v>
      </c>
      <c r="Q20" s="106">
        <f t="shared" si="11"/>
        <v>42650</v>
      </c>
      <c r="R20" s="107">
        <v>0.33333333333333331</v>
      </c>
      <c r="S20" s="107">
        <v>0.5</v>
      </c>
      <c r="T20" s="107">
        <v>0.58333333333333337</v>
      </c>
      <c r="U20" s="107">
        <v>0.75</v>
      </c>
      <c r="V20" s="107">
        <f t="shared" si="16"/>
        <v>0.33333333333333331</v>
      </c>
      <c r="W20" s="107"/>
      <c r="X20" s="107"/>
      <c r="Y20" s="107"/>
      <c r="Z20" s="108"/>
      <c r="AA20" s="108"/>
      <c r="AB20" s="184" t="str">
        <f t="shared" si="4"/>
        <v/>
      </c>
      <c r="AC20" s="47"/>
      <c r="AD20" s="105">
        <f t="shared" si="12"/>
        <v>42650</v>
      </c>
      <c r="AE20" s="106">
        <f t="shared" si="13"/>
        <v>42650</v>
      </c>
      <c r="AF20" s="107">
        <v>0.33333333333333331</v>
      </c>
      <c r="AG20" s="107">
        <v>0.5</v>
      </c>
      <c r="AH20" s="107">
        <v>0.58333333333333337</v>
      </c>
      <c r="AI20" s="107">
        <v>0.75</v>
      </c>
      <c r="AJ20" s="107">
        <f t="shared" si="17"/>
        <v>0.33333333333333331</v>
      </c>
      <c r="AK20" s="107" t="str">
        <f t="shared" si="6"/>
        <v/>
      </c>
      <c r="AL20" s="107"/>
      <c r="AM20" s="107"/>
      <c r="AN20" s="108"/>
      <c r="AO20" s="108"/>
      <c r="AP20" s="184" t="str">
        <f t="shared" si="7"/>
        <v/>
      </c>
    </row>
    <row r="21" spans="1:42" x14ac:dyDescent="0.25">
      <c r="A21" s="12"/>
      <c r="B21" s="105">
        <f t="shared" si="8"/>
        <v>42651</v>
      </c>
      <c r="C21" s="106">
        <f t="shared" si="9"/>
        <v>42651</v>
      </c>
      <c r="D21" s="107">
        <v>0.33333333333333331</v>
      </c>
      <c r="E21" s="107">
        <v>0.54166666666666663</v>
      </c>
      <c r="F21" s="107">
        <v>0.58333333333333337</v>
      </c>
      <c r="G21" s="107">
        <v>0.70833333333333337</v>
      </c>
      <c r="H21" s="107">
        <f t="shared" si="1"/>
        <v>0.33333333333333331</v>
      </c>
      <c r="I21" s="107" t="str">
        <f t="shared" si="0"/>
        <v/>
      </c>
      <c r="J21" s="107"/>
      <c r="K21" s="107"/>
      <c r="L21" s="108"/>
      <c r="M21" s="108"/>
      <c r="N21" s="184">
        <f t="shared" si="14"/>
        <v>4.1666666666666519E-2</v>
      </c>
      <c r="O21" s="47"/>
      <c r="P21" s="105">
        <f t="shared" si="10"/>
        <v>42651</v>
      </c>
      <c r="Q21" s="106">
        <f t="shared" si="11"/>
        <v>42651</v>
      </c>
      <c r="R21" s="107">
        <v>0.33333333333333331</v>
      </c>
      <c r="S21" s="107">
        <v>0.5</v>
      </c>
      <c r="T21" s="107">
        <v>0.58333333333333337</v>
      </c>
      <c r="U21" s="107">
        <v>0.70833333333333337</v>
      </c>
      <c r="V21" s="107">
        <f t="shared" si="16"/>
        <v>0.29166666666666669</v>
      </c>
      <c r="W21" s="107" t="str">
        <f t="shared" si="3"/>
        <v/>
      </c>
      <c r="X21" s="107"/>
      <c r="Y21" s="107"/>
      <c r="Z21" s="108"/>
      <c r="AA21" s="108"/>
      <c r="AB21" s="184">
        <f t="shared" si="4"/>
        <v>0</v>
      </c>
      <c r="AC21" s="47"/>
      <c r="AD21" s="105">
        <f t="shared" si="12"/>
        <v>42651</v>
      </c>
      <c r="AE21" s="106">
        <f t="shared" si="13"/>
        <v>42651</v>
      </c>
      <c r="AF21" s="107">
        <v>0.33333333333333331</v>
      </c>
      <c r="AG21" s="107">
        <v>0.5</v>
      </c>
      <c r="AH21" s="107">
        <v>0.58333333333333337</v>
      </c>
      <c r="AI21" s="107">
        <v>0.70833333333333337</v>
      </c>
      <c r="AJ21" s="107">
        <f t="shared" si="17"/>
        <v>0.29166666666666669</v>
      </c>
      <c r="AK21" s="107" t="str">
        <f t="shared" si="6"/>
        <v/>
      </c>
      <c r="AL21" s="107"/>
      <c r="AM21" s="107"/>
      <c r="AN21" s="108"/>
      <c r="AO21" s="108"/>
      <c r="AP21" s="184">
        <f t="shared" si="7"/>
        <v>0</v>
      </c>
    </row>
    <row r="22" spans="1:42" x14ac:dyDescent="0.25">
      <c r="A22" s="12"/>
      <c r="B22" s="105">
        <f t="shared" si="8"/>
        <v>42652</v>
      </c>
      <c r="C22" s="106">
        <f t="shared" si="9"/>
        <v>42652</v>
      </c>
      <c r="D22" s="107"/>
      <c r="E22" s="107"/>
      <c r="F22" s="107"/>
      <c r="G22" s="107"/>
      <c r="H22" s="107"/>
      <c r="I22" s="107" t="str">
        <f t="shared" si="0"/>
        <v/>
      </c>
      <c r="J22" s="107"/>
      <c r="K22" s="107"/>
      <c r="L22" s="108"/>
      <c r="M22" s="108"/>
      <c r="N22" s="184" t="str">
        <f t="shared" si="14"/>
        <v/>
      </c>
      <c r="O22" s="47"/>
      <c r="P22" s="105">
        <f t="shared" si="10"/>
        <v>42652</v>
      </c>
      <c r="Q22" s="106">
        <f t="shared" si="11"/>
        <v>42652</v>
      </c>
      <c r="R22" s="107"/>
      <c r="S22" s="107"/>
      <c r="T22" s="107"/>
      <c r="U22" s="107"/>
      <c r="V22" s="107"/>
      <c r="W22" s="107" t="str">
        <f t="shared" si="3"/>
        <v/>
      </c>
      <c r="X22" s="107"/>
      <c r="Y22" s="107"/>
      <c r="Z22" s="108"/>
      <c r="AA22" s="108"/>
      <c r="AB22" s="184" t="str">
        <f t="shared" si="4"/>
        <v/>
      </c>
      <c r="AC22" s="47"/>
      <c r="AD22" s="105">
        <f t="shared" si="12"/>
        <v>42652</v>
      </c>
      <c r="AE22" s="106">
        <f t="shared" si="13"/>
        <v>42652</v>
      </c>
      <c r="AF22" s="107"/>
      <c r="AG22" s="107"/>
      <c r="AH22" s="107"/>
      <c r="AI22" s="107"/>
      <c r="AJ22" s="107"/>
      <c r="AK22" s="107" t="str">
        <f t="shared" si="6"/>
        <v/>
      </c>
      <c r="AL22" s="107"/>
      <c r="AM22" s="107"/>
      <c r="AN22" s="108"/>
      <c r="AO22" s="108"/>
      <c r="AP22" s="184" t="str">
        <f t="shared" si="7"/>
        <v/>
      </c>
    </row>
    <row r="23" spans="1:42" x14ac:dyDescent="0.25">
      <c r="A23" s="12"/>
      <c r="B23" s="105">
        <f t="shared" si="8"/>
        <v>42653</v>
      </c>
      <c r="C23" s="106">
        <f t="shared" si="9"/>
        <v>42653</v>
      </c>
      <c r="D23" s="107"/>
      <c r="E23" s="107"/>
      <c r="F23" s="107"/>
      <c r="G23" s="107"/>
      <c r="H23" s="107"/>
      <c r="I23" s="107" t="str">
        <f t="shared" si="0"/>
        <v/>
      </c>
      <c r="J23" s="107"/>
      <c r="K23" s="107"/>
      <c r="L23" s="108"/>
      <c r="M23" s="108"/>
      <c r="N23" s="184" t="str">
        <f t="shared" si="14"/>
        <v/>
      </c>
      <c r="O23" s="47"/>
      <c r="P23" s="105">
        <f t="shared" si="10"/>
        <v>42653</v>
      </c>
      <c r="Q23" s="106">
        <f t="shared" si="11"/>
        <v>42653</v>
      </c>
      <c r="R23" s="107"/>
      <c r="S23" s="107"/>
      <c r="T23" s="107"/>
      <c r="U23" s="107"/>
      <c r="V23" s="107"/>
      <c r="W23" s="107" t="str">
        <f t="shared" si="3"/>
        <v/>
      </c>
      <c r="X23" s="107"/>
      <c r="Y23" s="107"/>
      <c r="Z23" s="108"/>
      <c r="AA23" s="108"/>
      <c r="AB23" s="184" t="str">
        <f t="shared" si="4"/>
        <v/>
      </c>
      <c r="AC23" s="47"/>
      <c r="AD23" s="105">
        <f t="shared" si="12"/>
        <v>42653</v>
      </c>
      <c r="AE23" s="106">
        <f t="shared" si="13"/>
        <v>42653</v>
      </c>
      <c r="AF23" s="107"/>
      <c r="AG23" s="107"/>
      <c r="AH23" s="107"/>
      <c r="AI23" s="107"/>
      <c r="AJ23" s="107"/>
      <c r="AK23" s="107" t="str">
        <f t="shared" si="6"/>
        <v/>
      </c>
      <c r="AL23" s="107"/>
      <c r="AM23" s="107"/>
      <c r="AN23" s="108"/>
      <c r="AO23" s="108"/>
      <c r="AP23" s="184" t="str">
        <f t="shared" si="7"/>
        <v/>
      </c>
    </row>
    <row r="24" spans="1:42" x14ac:dyDescent="0.25">
      <c r="A24" s="12"/>
      <c r="B24" s="105">
        <f t="shared" si="8"/>
        <v>42654</v>
      </c>
      <c r="C24" s="106">
        <f t="shared" si="9"/>
        <v>42654</v>
      </c>
      <c r="D24" s="107">
        <v>0.33333333333333331</v>
      </c>
      <c r="E24" s="107">
        <v>0.5</v>
      </c>
      <c r="F24" s="107">
        <v>0.58333333333333337</v>
      </c>
      <c r="G24" s="107">
        <v>0.75</v>
      </c>
      <c r="H24" s="107">
        <f t="shared" ref="H24:H28" si="18">SUM(E24-D24)+(G24-F24)</f>
        <v>0.33333333333333331</v>
      </c>
      <c r="I24" s="107" t="str">
        <f t="shared" si="0"/>
        <v/>
      </c>
      <c r="J24" s="107"/>
      <c r="K24" s="107"/>
      <c r="L24" s="108"/>
      <c r="M24" s="108"/>
      <c r="N24" s="184" t="str">
        <f t="shared" si="14"/>
        <v/>
      </c>
      <c r="O24" s="47"/>
      <c r="P24" s="105">
        <f t="shared" si="10"/>
        <v>42654</v>
      </c>
      <c r="Q24" s="106">
        <f t="shared" si="11"/>
        <v>42654</v>
      </c>
      <c r="R24" s="107">
        <v>0.33333333333333331</v>
      </c>
      <c r="S24" s="107">
        <v>0.5</v>
      </c>
      <c r="T24" s="107">
        <v>0.58333333333333337</v>
      </c>
      <c r="U24" s="107">
        <v>0.75</v>
      </c>
      <c r="V24" s="107">
        <f t="shared" ref="V24:V28" si="19">SUM(S24-R24)+(U24-T24)</f>
        <v>0.33333333333333331</v>
      </c>
      <c r="W24" s="107" t="str">
        <f t="shared" si="3"/>
        <v/>
      </c>
      <c r="X24" s="107"/>
      <c r="Y24" s="107"/>
      <c r="Z24" s="108"/>
      <c r="AA24" s="108"/>
      <c r="AB24" s="184" t="str">
        <f t="shared" si="4"/>
        <v/>
      </c>
      <c r="AC24" s="47"/>
      <c r="AD24" s="105">
        <f t="shared" si="12"/>
        <v>42654</v>
      </c>
      <c r="AE24" s="106">
        <f t="shared" si="13"/>
        <v>42654</v>
      </c>
      <c r="AF24" s="107">
        <v>0.33333333333333331</v>
      </c>
      <c r="AG24" s="107">
        <v>0.5</v>
      </c>
      <c r="AH24" s="107">
        <v>0.58333333333333337</v>
      </c>
      <c r="AI24" s="107">
        <v>0.75</v>
      </c>
      <c r="AJ24" s="107">
        <f t="shared" ref="AJ24:AJ28" si="20">SUM(AG24-AF24)+(AI24-AH24)</f>
        <v>0.33333333333333331</v>
      </c>
      <c r="AK24" s="107" t="str">
        <f t="shared" si="6"/>
        <v/>
      </c>
      <c r="AL24" s="107"/>
      <c r="AM24" s="107"/>
      <c r="AN24" s="108"/>
      <c r="AO24" s="108"/>
      <c r="AP24" s="184" t="str">
        <f t="shared" si="7"/>
        <v/>
      </c>
    </row>
    <row r="25" spans="1:42" x14ac:dyDescent="0.25">
      <c r="A25" s="12"/>
      <c r="B25" s="105">
        <f t="shared" si="8"/>
        <v>42655</v>
      </c>
      <c r="C25" s="106">
        <f t="shared" si="9"/>
        <v>42655</v>
      </c>
      <c r="D25" s="107">
        <v>0.33333333333333331</v>
      </c>
      <c r="E25" s="107">
        <v>0.5</v>
      </c>
      <c r="F25" s="107">
        <v>0.58333333333333337</v>
      </c>
      <c r="G25" s="107">
        <v>0.79166666666666663</v>
      </c>
      <c r="H25" s="107">
        <f t="shared" si="18"/>
        <v>0.37499999999999994</v>
      </c>
      <c r="I25" s="107">
        <f t="shared" si="0"/>
        <v>4.166666666666663E-2</v>
      </c>
      <c r="J25" s="107"/>
      <c r="K25" s="107"/>
      <c r="L25" s="108"/>
      <c r="M25" s="108"/>
      <c r="N25" s="184" t="str">
        <f t="shared" si="14"/>
        <v/>
      </c>
      <c r="O25" s="47"/>
      <c r="P25" s="105">
        <f t="shared" si="10"/>
        <v>42655</v>
      </c>
      <c r="Q25" s="106">
        <f t="shared" si="11"/>
        <v>42655</v>
      </c>
      <c r="R25" s="107">
        <v>0.33333333333333331</v>
      </c>
      <c r="S25" s="107">
        <v>0.5</v>
      </c>
      <c r="T25" s="107">
        <v>0.58333333333333337</v>
      </c>
      <c r="U25" s="107">
        <v>0.75</v>
      </c>
      <c r="V25" s="107">
        <f t="shared" si="19"/>
        <v>0.33333333333333331</v>
      </c>
      <c r="W25" s="107" t="str">
        <f t="shared" si="3"/>
        <v/>
      </c>
      <c r="X25" s="107"/>
      <c r="Y25" s="107"/>
      <c r="Z25" s="108"/>
      <c r="AA25" s="108"/>
      <c r="AB25" s="184" t="str">
        <f t="shared" si="4"/>
        <v/>
      </c>
      <c r="AC25" s="47"/>
      <c r="AD25" s="105">
        <f t="shared" si="12"/>
        <v>42655</v>
      </c>
      <c r="AE25" s="106">
        <f t="shared" si="13"/>
        <v>42655</v>
      </c>
      <c r="AF25" s="107">
        <v>0.33333333333333331</v>
      </c>
      <c r="AG25" s="107">
        <v>0.5</v>
      </c>
      <c r="AH25" s="107">
        <v>0.58333333333333337</v>
      </c>
      <c r="AI25" s="107">
        <v>0.75</v>
      </c>
      <c r="AJ25" s="107">
        <f t="shared" si="20"/>
        <v>0.33333333333333331</v>
      </c>
      <c r="AK25" s="107" t="str">
        <f t="shared" si="6"/>
        <v/>
      </c>
      <c r="AL25" s="107"/>
      <c r="AM25" s="107"/>
      <c r="AN25" s="108"/>
      <c r="AO25" s="108"/>
      <c r="AP25" s="184" t="str">
        <f t="shared" si="7"/>
        <v/>
      </c>
    </row>
    <row r="26" spans="1:42" x14ac:dyDescent="0.25">
      <c r="A26" s="12"/>
      <c r="B26" s="105">
        <f t="shared" si="8"/>
        <v>42656</v>
      </c>
      <c r="C26" s="106">
        <f t="shared" si="9"/>
        <v>42656</v>
      </c>
      <c r="D26" s="107">
        <v>0.33333333333333331</v>
      </c>
      <c r="E26" s="107">
        <v>0.5</v>
      </c>
      <c r="F26" s="107">
        <v>0.58333333333333337</v>
      </c>
      <c r="G26" s="107">
        <v>0.75</v>
      </c>
      <c r="H26" s="107">
        <f t="shared" si="18"/>
        <v>0.33333333333333331</v>
      </c>
      <c r="I26" s="107" t="str">
        <f t="shared" si="0"/>
        <v/>
      </c>
      <c r="J26" s="107"/>
      <c r="K26" s="107"/>
      <c r="L26" s="108"/>
      <c r="M26" s="108"/>
      <c r="N26" s="184" t="str">
        <f t="shared" si="14"/>
        <v/>
      </c>
      <c r="O26" s="47"/>
      <c r="P26" s="105">
        <f t="shared" si="10"/>
        <v>42656</v>
      </c>
      <c r="Q26" s="106">
        <f t="shared" si="11"/>
        <v>42656</v>
      </c>
      <c r="R26" s="107">
        <v>0.33333333333333331</v>
      </c>
      <c r="S26" s="107">
        <v>0.5</v>
      </c>
      <c r="T26" s="107">
        <v>0.58333333333333337</v>
      </c>
      <c r="U26" s="107">
        <v>0.75</v>
      </c>
      <c r="V26" s="107">
        <f t="shared" si="19"/>
        <v>0.33333333333333331</v>
      </c>
      <c r="W26" s="107" t="str">
        <f t="shared" si="3"/>
        <v/>
      </c>
      <c r="X26" s="107"/>
      <c r="Y26" s="107"/>
      <c r="Z26" s="108"/>
      <c r="AA26" s="108"/>
      <c r="AB26" s="184" t="str">
        <f t="shared" si="4"/>
        <v/>
      </c>
      <c r="AC26" s="47"/>
      <c r="AD26" s="105">
        <f t="shared" si="12"/>
        <v>42656</v>
      </c>
      <c r="AE26" s="106">
        <f t="shared" si="13"/>
        <v>42656</v>
      </c>
      <c r="AF26" s="107">
        <v>0.33333333333333331</v>
      </c>
      <c r="AG26" s="107">
        <v>0.5</v>
      </c>
      <c r="AH26" s="107">
        <v>0.58333333333333337</v>
      </c>
      <c r="AI26" s="107">
        <v>0.75</v>
      </c>
      <c r="AJ26" s="107">
        <f t="shared" si="20"/>
        <v>0.33333333333333331</v>
      </c>
      <c r="AK26" s="107" t="str">
        <f t="shared" si="6"/>
        <v/>
      </c>
      <c r="AL26" s="107"/>
      <c r="AM26" s="107"/>
      <c r="AN26" s="108"/>
      <c r="AO26" s="108"/>
      <c r="AP26" s="184" t="str">
        <f t="shared" si="7"/>
        <v/>
      </c>
    </row>
    <row r="27" spans="1:42" x14ac:dyDescent="0.25">
      <c r="B27" s="105">
        <f t="shared" si="8"/>
        <v>42657</v>
      </c>
      <c r="C27" s="106">
        <f t="shared" si="9"/>
        <v>42657</v>
      </c>
      <c r="D27" s="107">
        <v>0.33333333333333331</v>
      </c>
      <c r="E27" s="107">
        <v>0.5</v>
      </c>
      <c r="F27" s="107">
        <v>0.58333333333333337</v>
      </c>
      <c r="G27" s="107">
        <v>0.75</v>
      </c>
      <c r="H27" s="107">
        <f t="shared" si="18"/>
        <v>0.33333333333333331</v>
      </c>
      <c r="I27" s="107" t="str">
        <f t="shared" si="0"/>
        <v/>
      </c>
      <c r="J27" s="107"/>
      <c r="K27" s="107"/>
      <c r="L27" s="108"/>
      <c r="M27" s="108"/>
      <c r="N27" s="184" t="str">
        <f t="shared" si="14"/>
        <v/>
      </c>
      <c r="O27" s="47"/>
      <c r="P27" s="105">
        <f t="shared" si="10"/>
        <v>42657</v>
      </c>
      <c r="Q27" s="106">
        <f t="shared" si="11"/>
        <v>42657</v>
      </c>
      <c r="R27" s="107">
        <v>0.33333333333333331</v>
      </c>
      <c r="S27" s="107">
        <v>0.5</v>
      </c>
      <c r="T27" s="107">
        <v>0.58333333333333337</v>
      </c>
      <c r="U27" s="107">
        <v>0.75</v>
      </c>
      <c r="V27" s="107">
        <f t="shared" si="19"/>
        <v>0.33333333333333331</v>
      </c>
      <c r="W27" s="107" t="str">
        <f t="shared" si="3"/>
        <v/>
      </c>
      <c r="X27" s="107"/>
      <c r="Y27" s="107"/>
      <c r="Z27" s="108"/>
      <c r="AA27" s="108"/>
      <c r="AB27" s="184" t="str">
        <f t="shared" si="4"/>
        <v/>
      </c>
      <c r="AC27" s="47"/>
      <c r="AD27" s="105">
        <f t="shared" si="12"/>
        <v>42657</v>
      </c>
      <c r="AE27" s="106">
        <f t="shared" si="13"/>
        <v>42657</v>
      </c>
      <c r="AF27" s="107">
        <v>0.33333333333333331</v>
      </c>
      <c r="AG27" s="107">
        <v>0.5</v>
      </c>
      <c r="AH27" s="107">
        <v>0.58333333333333337</v>
      </c>
      <c r="AI27" s="107">
        <v>0.75</v>
      </c>
      <c r="AJ27" s="107">
        <f t="shared" si="20"/>
        <v>0.33333333333333331</v>
      </c>
      <c r="AK27" s="107" t="str">
        <f t="shared" si="6"/>
        <v/>
      </c>
      <c r="AL27" s="107"/>
      <c r="AM27" s="107"/>
      <c r="AN27" s="108"/>
      <c r="AO27" s="108"/>
      <c r="AP27" s="184" t="str">
        <f t="shared" si="7"/>
        <v/>
      </c>
    </row>
    <row r="28" spans="1:42" x14ac:dyDescent="0.25">
      <c r="B28" s="105">
        <f t="shared" si="8"/>
        <v>42658</v>
      </c>
      <c r="C28" s="106">
        <f t="shared" si="9"/>
        <v>42658</v>
      </c>
      <c r="D28" s="107">
        <v>0.33333333333333331</v>
      </c>
      <c r="E28" s="107">
        <v>0.5</v>
      </c>
      <c r="F28" s="107">
        <v>0.58333333333333337</v>
      </c>
      <c r="G28" s="107">
        <v>0.70833333333333337</v>
      </c>
      <c r="H28" s="107">
        <f t="shared" si="18"/>
        <v>0.29166666666666669</v>
      </c>
      <c r="I28" s="107" t="str">
        <f t="shared" si="0"/>
        <v/>
      </c>
      <c r="J28" s="107"/>
      <c r="K28" s="107"/>
      <c r="L28" s="108"/>
      <c r="M28" s="108"/>
      <c r="N28" s="184">
        <f t="shared" si="14"/>
        <v>4.1666666666666519E-2</v>
      </c>
      <c r="O28" s="47"/>
      <c r="P28" s="105">
        <f t="shared" si="10"/>
        <v>42658</v>
      </c>
      <c r="Q28" s="106">
        <f t="shared" si="11"/>
        <v>42658</v>
      </c>
      <c r="R28" s="107">
        <v>0.33333333333333331</v>
      </c>
      <c r="S28" s="107">
        <v>0.5</v>
      </c>
      <c r="T28" s="107">
        <v>0.58333333333333337</v>
      </c>
      <c r="U28" s="107">
        <v>0.70833333333333337</v>
      </c>
      <c r="V28" s="107">
        <f t="shared" si="19"/>
        <v>0.29166666666666669</v>
      </c>
      <c r="W28" s="107" t="str">
        <f t="shared" si="3"/>
        <v/>
      </c>
      <c r="X28" s="107"/>
      <c r="Y28" s="107"/>
      <c r="Z28" s="108"/>
      <c r="AA28" s="108"/>
      <c r="AB28" s="184">
        <f t="shared" si="4"/>
        <v>0</v>
      </c>
      <c r="AC28" s="47"/>
      <c r="AD28" s="105">
        <f t="shared" si="12"/>
        <v>42658</v>
      </c>
      <c r="AE28" s="106">
        <f t="shared" si="13"/>
        <v>42658</v>
      </c>
      <c r="AF28" s="107">
        <v>0.33333333333333331</v>
      </c>
      <c r="AG28" s="107">
        <v>0.5</v>
      </c>
      <c r="AH28" s="107">
        <v>0.58333333333333337</v>
      </c>
      <c r="AI28" s="107">
        <v>0.70833333333333337</v>
      </c>
      <c r="AJ28" s="107">
        <f t="shared" si="20"/>
        <v>0.29166666666666669</v>
      </c>
      <c r="AK28" s="107" t="str">
        <f t="shared" si="6"/>
        <v/>
      </c>
      <c r="AL28" s="107"/>
      <c r="AM28" s="107"/>
      <c r="AN28" s="108"/>
      <c r="AO28" s="108"/>
      <c r="AP28" s="184">
        <f t="shared" si="7"/>
        <v>0</v>
      </c>
    </row>
    <row r="29" spans="1:42" x14ac:dyDescent="0.25">
      <c r="B29" s="105">
        <f t="shared" si="8"/>
        <v>42659</v>
      </c>
      <c r="C29" s="106">
        <f t="shared" si="9"/>
        <v>42659</v>
      </c>
      <c r="D29" s="107"/>
      <c r="E29" s="107"/>
      <c r="F29" s="107"/>
      <c r="G29" s="107"/>
      <c r="H29" s="107"/>
      <c r="I29" s="107" t="str">
        <f t="shared" si="0"/>
        <v/>
      </c>
      <c r="J29" s="107"/>
      <c r="K29" s="107"/>
      <c r="L29" s="108"/>
      <c r="M29" s="108"/>
      <c r="N29" s="184" t="str">
        <f t="shared" si="14"/>
        <v/>
      </c>
      <c r="O29" s="47"/>
      <c r="P29" s="105">
        <f t="shared" si="10"/>
        <v>42659</v>
      </c>
      <c r="Q29" s="106">
        <f t="shared" si="11"/>
        <v>42659</v>
      </c>
      <c r="R29" s="107"/>
      <c r="S29" s="107"/>
      <c r="T29" s="107"/>
      <c r="U29" s="107"/>
      <c r="V29" s="107"/>
      <c r="W29" s="107" t="str">
        <f t="shared" si="3"/>
        <v/>
      </c>
      <c r="X29" s="107"/>
      <c r="Y29" s="107"/>
      <c r="Z29" s="108"/>
      <c r="AA29" s="108"/>
      <c r="AB29" s="184" t="str">
        <f t="shared" si="4"/>
        <v/>
      </c>
      <c r="AC29" s="47"/>
      <c r="AD29" s="105">
        <f t="shared" si="12"/>
        <v>42659</v>
      </c>
      <c r="AE29" s="106">
        <f t="shared" si="13"/>
        <v>42659</v>
      </c>
      <c r="AF29" s="107"/>
      <c r="AG29" s="107"/>
      <c r="AH29" s="107"/>
      <c r="AI29" s="107"/>
      <c r="AJ29" s="107"/>
      <c r="AK29" s="107" t="str">
        <f t="shared" si="6"/>
        <v/>
      </c>
      <c r="AL29" s="107"/>
      <c r="AM29" s="107"/>
      <c r="AN29" s="108"/>
      <c r="AO29" s="108"/>
      <c r="AP29" s="184" t="str">
        <f t="shared" si="7"/>
        <v/>
      </c>
    </row>
    <row r="30" spans="1:42" x14ac:dyDescent="0.25">
      <c r="B30" s="105">
        <f t="shared" si="8"/>
        <v>42660</v>
      </c>
      <c r="C30" s="106">
        <f t="shared" si="9"/>
        <v>42660</v>
      </c>
      <c r="D30" s="107"/>
      <c r="E30" s="107"/>
      <c r="F30" s="107"/>
      <c r="G30" s="107"/>
      <c r="H30" s="107"/>
      <c r="I30" s="107" t="str">
        <f t="shared" si="0"/>
        <v/>
      </c>
      <c r="J30" s="107"/>
      <c r="K30" s="107"/>
      <c r="L30" s="108"/>
      <c r="M30" s="108"/>
      <c r="N30" s="184" t="str">
        <f t="shared" si="14"/>
        <v/>
      </c>
      <c r="O30" s="47"/>
      <c r="P30" s="105">
        <f t="shared" si="10"/>
        <v>42660</v>
      </c>
      <c r="Q30" s="106">
        <f t="shared" si="11"/>
        <v>42660</v>
      </c>
      <c r="R30" s="107"/>
      <c r="S30" s="107"/>
      <c r="T30" s="107"/>
      <c r="U30" s="107"/>
      <c r="V30" s="107"/>
      <c r="W30" s="107" t="str">
        <f t="shared" si="3"/>
        <v/>
      </c>
      <c r="X30" s="107"/>
      <c r="Y30" s="107"/>
      <c r="Z30" s="108"/>
      <c r="AA30" s="108"/>
      <c r="AB30" s="184" t="str">
        <f t="shared" si="4"/>
        <v/>
      </c>
      <c r="AC30" s="47"/>
      <c r="AD30" s="105">
        <f t="shared" si="12"/>
        <v>42660</v>
      </c>
      <c r="AE30" s="106">
        <f t="shared" si="13"/>
        <v>42660</v>
      </c>
      <c r="AF30" s="107"/>
      <c r="AG30" s="107"/>
      <c r="AH30" s="107"/>
      <c r="AI30" s="107"/>
      <c r="AJ30" s="107"/>
      <c r="AK30" s="107" t="str">
        <f t="shared" si="6"/>
        <v/>
      </c>
      <c r="AL30" s="107"/>
      <c r="AM30" s="107"/>
      <c r="AN30" s="108"/>
      <c r="AO30" s="108"/>
      <c r="AP30" s="184" t="str">
        <f t="shared" si="7"/>
        <v/>
      </c>
    </row>
    <row r="31" spans="1:42" x14ac:dyDescent="0.25">
      <c r="B31" s="105">
        <f t="shared" si="8"/>
        <v>42661</v>
      </c>
      <c r="C31" s="106">
        <f t="shared" si="9"/>
        <v>42661</v>
      </c>
      <c r="D31" s="107">
        <v>0.33333333333333331</v>
      </c>
      <c r="E31" s="107">
        <v>0.5</v>
      </c>
      <c r="F31" s="107">
        <v>0.58333333333333337</v>
      </c>
      <c r="G31" s="107">
        <v>0.75</v>
      </c>
      <c r="H31" s="107">
        <f t="shared" ref="H31:H35" si="21">SUM(E31-D31)+(G31-F31)</f>
        <v>0.33333333333333331</v>
      </c>
      <c r="I31" s="107" t="str">
        <f t="shared" si="0"/>
        <v/>
      </c>
      <c r="J31" s="107"/>
      <c r="K31" s="107"/>
      <c r="L31" s="108"/>
      <c r="M31" s="108"/>
      <c r="N31" s="184" t="str">
        <f t="shared" si="14"/>
        <v/>
      </c>
      <c r="O31" s="47"/>
      <c r="P31" s="105">
        <f t="shared" si="10"/>
        <v>42661</v>
      </c>
      <c r="Q31" s="106">
        <f t="shared" ref="Q31:Q40" si="22">SUM(Q30+1)</f>
        <v>42661</v>
      </c>
      <c r="R31" s="107">
        <v>0.33333333333333331</v>
      </c>
      <c r="S31" s="107">
        <v>0.5</v>
      </c>
      <c r="T31" s="107">
        <v>0.58333333333333337</v>
      </c>
      <c r="U31" s="107">
        <v>0.75</v>
      </c>
      <c r="V31" s="107">
        <f t="shared" ref="V31:V35" si="23">SUM(S31-R31)+(U31-T31)</f>
        <v>0.33333333333333331</v>
      </c>
      <c r="W31" s="107"/>
      <c r="X31" s="107"/>
      <c r="Y31" s="107"/>
      <c r="Z31" s="108"/>
      <c r="AA31" s="108"/>
      <c r="AB31" s="184" t="str">
        <f t="shared" si="4"/>
        <v/>
      </c>
      <c r="AC31" s="47"/>
      <c r="AD31" s="105">
        <f t="shared" si="12"/>
        <v>42661</v>
      </c>
      <c r="AE31" s="106">
        <f t="shared" ref="AE31:AE40" si="24">SUM(AE30+1)</f>
        <v>42661</v>
      </c>
      <c r="AF31" s="107">
        <v>0.33333333333333331</v>
      </c>
      <c r="AG31" s="107">
        <v>0.5</v>
      </c>
      <c r="AH31" s="107">
        <v>0.58333333333333337</v>
      </c>
      <c r="AI31" s="107">
        <v>0.75</v>
      </c>
      <c r="AJ31" s="107">
        <f t="shared" ref="AJ31:AJ35" si="25">SUM(AG31-AF31)+(AI31-AH31)</f>
        <v>0.33333333333333331</v>
      </c>
      <c r="AK31" s="107" t="str">
        <f t="shared" si="6"/>
        <v/>
      </c>
      <c r="AL31" s="107"/>
      <c r="AM31" s="107"/>
      <c r="AN31" s="108"/>
      <c r="AO31" s="108"/>
      <c r="AP31" s="184" t="str">
        <f t="shared" si="7"/>
        <v/>
      </c>
    </row>
    <row r="32" spans="1:42" x14ac:dyDescent="0.25">
      <c r="B32" s="105">
        <f t="shared" si="8"/>
        <v>42662</v>
      </c>
      <c r="C32" s="106">
        <f t="shared" si="9"/>
        <v>42662</v>
      </c>
      <c r="D32" s="107">
        <v>0.33333333333333331</v>
      </c>
      <c r="E32" s="107">
        <v>0.54166666666666663</v>
      </c>
      <c r="F32" s="107">
        <v>0.58333333333333337</v>
      </c>
      <c r="G32" s="107">
        <v>0.75</v>
      </c>
      <c r="H32" s="107">
        <f t="shared" si="21"/>
        <v>0.37499999999999994</v>
      </c>
      <c r="I32" s="107">
        <f t="shared" si="0"/>
        <v>4.166666666666663E-2</v>
      </c>
      <c r="J32" s="107"/>
      <c r="K32" s="107"/>
      <c r="L32" s="108"/>
      <c r="M32" s="108"/>
      <c r="N32" s="184" t="str">
        <f t="shared" si="14"/>
        <v/>
      </c>
      <c r="O32" s="47"/>
      <c r="P32" s="105">
        <f t="shared" si="10"/>
        <v>42662</v>
      </c>
      <c r="Q32" s="106">
        <f t="shared" si="22"/>
        <v>42662</v>
      </c>
      <c r="R32" s="107">
        <v>0.33333333333333331</v>
      </c>
      <c r="S32" s="107">
        <v>0.5</v>
      </c>
      <c r="T32" s="107">
        <v>0.58333333333333337</v>
      </c>
      <c r="U32" s="107">
        <v>0.75</v>
      </c>
      <c r="V32" s="107">
        <f t="shared" si="23"/>
        <v>0.33333333333333331</v>
      </c>
      <c r="W32" s="107" t="str">
        <f t="shared" si="3"/>
        <v/>
      </c>
      <c r="X32" s="107"/>
      <c r="Y32" s="107"/>
      <c r="Z32" s="108"/>
      <c r="AA32" s="108"/>
      <c r="AB32" s="184" t="str">
        <f t="shared" si="4"/>
        <v/>
      </c>
      <c r="AC32" s="47"/>
      <c r="AD32" s="105">
        <f t="shared" si="12"/>
        <v>42662</v>
      </c>
      <c r="AE32" s="106">
        <f t="shared" si="24"/>
        <v>42662</v>
      </c>
      <c r="AF32" s="107">
        <v>0.33333333333333331</v>
      </c>
      <c r="AG32" s="107">
        <v>0.5</v>
      </c>
      <c r="AH32" s="107">
        <v>0.58333333333333337</v>
      </c>
      <c r="AI32" s="107">
        <v>0.75</v>
      </c>
      <c r="AJ32" s="107">
        <f t="shared" si="25"/>
        <v>0.33333333333333331</v>
      </c>
      <c r="AK32" s="107" t="str">
        <f t="shared" si="6"/>
        <v/>
      </c>
      <c r="AL32" s="107"/>
      <c r="AM32" s="107"/>
      <c r="AN32" s="108"/>
      <c r="AO32" s="108"/>
      <c r="AP32" s="184" t="str">
        <f t="shared" si="7"/>
        <v/>
      </c>
    </row>
    <row r="33" spans="1:42" x14ac:dyDescent="0.25">
      <c r="B33" s="105">
        <f t="shared" si="8"/>
        <v>42663</v>
      </c>
      <c r="C33" s="106">
        <f t="shared" si="9"/>
        <v>42663</v>
      </c>
      <c r="D33" s="107">
        <v>0.33333333333333331</v>
      </c>
      <c r="E33" s="107">
        <v>0.5</v>
      </c>
      <c r="F33" s="107">
        <v>0.58333333333333337</v>
      </c>
      <c r="G33" s="107">
        <v>0.75</v>
      </c>
      <c r="H33" s="107">
        <f t="shared" si="21"/>
        <v>0.33333333333333331</v>
      </c>
      <c r="I33" s="107" t="str">
        <f t="shared" si="0"/>
        <v/>
      </c>
      <c r="J33" s="107"/>
      <c r="K33" s="107"/>
      <c r="L33" s="108"/>
      <c r="M33" s="108"/>
      <c r="N33" s="184" t="str">
        <f t="shared" si="14"/>
        <v/>
      </c>
      <c r="O33" s="47"/>
      <c r="P33" s="105">
        <f t="shared" si="10"/>
        <v>42663</v>
      </c>
      <c r="Q33" s="106">
        <f t="shared" si="22"/>
        <v>42663</v>
      </c>
      <c r="R33" s="107">
        <v>0.33333333333333331</v>
      </c>
      <c r="S33" s="107">
        <v>0.5</v>
      </c>
      <c r="T33" s="107">
        <v>0.58333333333333337</v>
      </c>
      <c r="U33" s="107">
        <v>0.75</v>
      </c>
      <c r="V33" s="107">
        <f t="shared" si="23"/>
        <v>0.33333333333333331</v>
      </c>
      <c r="W33" s="107" t="str">
        <f t="shared" si="3"/>
        <v/>
      </c>
      <c r="X33" s="107"/>
      <c r="Y33" s="107"/>
      <c r="Z33" s="108"/>
      <c r="AA33" s="108"/>
      <c r="AB33" s="184" t="str">
        <f t="shared" si="4"/>
        <v/>
      </c>
      <c r="AC33" s="47"/>
      <c r="AD33" s="105">
        <f t="shared" si="12"/>
        <v>42663</v>
      </c>
      <c r="AE33" s="106">
        <f t="shared" si="24"/>
        <v>42663</v>
      </c>
      <c r="AF33" s="107">
        <v>0.33333333333333331</v>
      </c>
      <c r="AG33" s="107">
        <v>0.5</v>
      </c>
      <c r="AH33" s="107">
        <v>0.58333333333333337</v>
      </c>
      <c r="AI33" s="107">
        <v>0.75</v>
      </c>
      <c r="AJ33" s="107">
        <f t="shared" si="25"/>
        <v>0.33333333333333331</v>
      </c>
      <c r="AK33" s="107" t="str">
        <f t="shared" si="6"/>
        <v/>
      </c>
      <c r="AL33" s="107"/>
      <c r="AM33" s="107"/>
      <c r="AN33" s="108"/>
      <c r="AO33" s="108"/>
      <c r="AP33" s="184" t="str">
        <f t="shared" si="7"/>
        <v/>
      </c>
    </row>
    <row r="34" spans="1:42" x14ac:dyDescent="0.25">
      <c r="B34" s="105">
        <f t="shared" si="8"/>
        <v>42664</v>
      </c>
      <c r="C34" s="106">
        <f t="shared" si="9"/>
        <v>42664</v>
      </c>
      <c r="D34" s="107">
        <v>0.33333333333333331</v>
      </c>
      <c r="E34" s="107">
        <v>0.5</v>
      </c>
      <c r="F34" s="107">
        <v>0.58333333333333337</v>
      </c>
      <c r="G34" s="107">
        <v>0.75</v>
      </c>
      <c r="H34" s="107">
        <f t="shared" si="21"/>
        <v>0.33333333333333331</v>
      </c>
      <c r="I34" s="107" t="str">
        <f t="shared" si="0"/>
        <v/>
      </c>
      <c r="J34" s="107"/>
      <c r="K34" s="107"/>
      <c r="L34" s="108"/>
      <c r="M34" s="108"/>
      <c r="N34" s="184" t="str">
        <f t="shared" si="14"/>
        <v/>
      </c>
      <c r="O34" s="47"/>
      <c r="P34" s="105">
        <f t="shared" si="10"/>
        <v>42664</v>
      </c>
      <c r="Q34" s="106">
        <f t="shared" si="22"/>
        <v>42664</v>
      </c>
      <c r="R34" s="107">
        <v>0.33333333333333331</v>
      </c>
      <c r="S34" s="107">
        <v>0.5</v>
      </c>
      <c r="T34" s="107">
        <v>0.58333333333333337</v>
      </c>
      <c r="U34" s="107">
        <v>0.75</v>
      </c>
      <c r="V34" s="107">
        <f t="shared" si="23"/>
        <v>0.33333333333333331</v>
      </c>
      <c r="W34" s="107" t="str">
        <f t="shared" si="3"/>
        <v/>
      </c>
      <c r="X34" s="107"/>
      <c r="Y34" s="107"/>
      <c r="Z34" s="108"/>
      <c r="AA34" s="108"/>
      <c r="AB34" s="184" t="str">
        <f t="shared" si="4"/>
        <v/>
      </c>
      <c r="AC34" s="47"/>
      <c r="AD34" s="105">
        <f t="shared" si="12"/>
        <v>42664</v>
      </c>
      <c r="AE34" s="106">
        <f t="shared" si="24"/>
        <v>42664</v>
      </c>
      <c r="AF34" s="107">
        <v>0.33333333333333331</v>
      </c>
      <c r="AG34" s="107">
        <v>0.5</v>
      </c>
      <c r="AH34" s="107">
        <v>0.58333333333333337</v>
      </c>
      <c r="AI34" s="107">
        <v>0.75</v>
      </c>
      <c r="AJ34" s="107">
        <f t="shared" si="25"/>
        <v>0.33333333333333331</v>
      </c>
      <c r="AK34" s="107" t="str">
        <f t="shared" si="6"/>
        <v/>
      </c>
      <c r="AL34" s="107"/>
      <c r="AM34" s="107"/>
      <c r="AN34" s="108"/>
      <c r="AO34" s="108"/>
      <c r="AP34" s="184" t="str">
        <f t="shared" si="7"/>
        <v/>
      </c>
    </row>
    <row r="35" spans="1:42" x14ac:dyDescent="0.25">
      <c r="B35" s="105">
        <f t="shared" si="8"/>
        <v>42665</v>
      </c>
      <c r="C35" s="106">
        <f t="shared" si="9"/>
        <v>42665</v>
      </c>
      <c r="D35" s="107">
        <v>0.33333333333333331</v>
      </c>
      <c r="E35" s="107">
        <v>0.5</v>
      </c>
      <c r="F35" s="107">
        <v>0.58333333333333337</v>
      </c>
      <c r="G35" s="107">
        <v>0.70833333333333337</v>
      </c>
      <c r="H35" s="107">
        <f t="shared" si="21"/>
        <v>0.29166666666666669</v>
      </c>
      <c r="I35" s="107" t="str">
        <f t="shared" si="0"/>
        <v/>
      </c>
      <c r="J35" s="107"/>
      <c r="K35" s="107"/>
      <c r="L35" s="108"/>
      <c r="M35" s="108"/>
      <c r="N35" s="184">
        <f t="shared" si="14"/>
        <v>4.1666666666666519E-2</v>
      </c>
      <c r="O35" s="47"/>
      <c r="P35" s="105">
        <f t="shared" si="10"/>
        <v>42665</v>
      </c>
      <c r="Q35" s="106">
        <f t="shared" si="22"/>
        <v>42665</v>
      </c>
      <c r="R35" s="107">
        <v>0.33333333333333331</v>
      </c>
      <c r="S35" s="107">
        <v>0.5</v>
      </c>
      <c r="T35" s="107">
        <v>0.58333333333333337</v>
      </c>
      <c r="U35" s="107">
        <v>0.70833333333333337</v>
      </c>
      <c r="V35" s="107">
        <f t="shared" si="23"/>
        <v>0.29166666666666669</v>
      </c>
      <c r="W35" s="107" t="str">
        <f t="shared" si="3"/>
        <v/>
      </c>
      <c r="X35" s="107"/>
      <c r="Y35" s="107"/>
      <c r="Z35" s="108"/>
      <c r="AA35" s="108"/>
      <c r="AB35" s="184">
        <f t="shared" si="4"/>
        <v>0</v>
      </c>
      <c r="AC35" s="47"/>
      <c r="AD35" s="105">
        <f t="shared" si="12"/>
        <v>42665</v>
      </c>
      <c r="AE35" s="106">
        <f t="shared" si="24"/>
        <v>42665</v>
      </c>
      <c r="AF35" s="107">
        <v>0.33333333333333331</v>
      </c>
      <c r="AG35" s="107">
        <v>0.5</v>
      </c>
      <c r="AH35" s="107">
        <v>0.58333333333333337</v>
      </c>
      <c r="AI35" s="107">
        <v>0.70833333333333337</v>
      </c>
      <c r="AJ35" s="107">
        <f t="shared" si="25"/>
        <v>0.29166666666666669</v>
      </c>
      <c r="AK35" s="107" t="str">
        <f t="shared" si="6"/>
        <v/>
      </c>
      <c r="AL35" s="107"/>
      <c r="AM35" s="107"/>
      <c r="AN35" s="108"/>
      <c r="AO35" s="108"/>
      <c r="AP35" s="184">
        <f t="shared" si="7"/>
        <v>0</v>
      </c>
    </row>
    <row r="36" spans="1:42" x14ac:dyDescent="0.25">
      <c r="B36" s="105">
        <f t="shared" si="8"/>
        <v>42666</v>
      </c>
      <c r="C36" s="106">
        <f t="shared" si="9"/>
        <v>42666</v>
      </c>
      <c r="D36" s="107"/>
      <c r="E36" s="107"/>
      <c r="F36" s="107"/>
      <c r="G36" s="107"/>
      <c r="H36" s="107"/>
      <c r="I36" s="107" t="str">
        <f t="shared" si="0"/>
        <v/>
      </c>
      <c r="J36" s="107"/>
      <c r="K36" s="107"/>
      <c r="L36" s="108"/>
      <c r="M36" s="108"/>
      <c r="N36" s="184" t="str">
        <f t="shared" si="14"/>
        <v/>
      </c>
      <c r="O36" s="47"/>
      <c r="P36" s="105">
        <f t="shared" si="10"/>
        <v>42666</v>
      </c>
      <c r="Q36" s="106">
        <f t="shared" si="22"/>
        <v>42666</v>
      </c>
      <c r="R36" s="107"/>
      <c r="S36" s="107"/>
      <c r="T36" s="107"/>
      <c r="U36" s="107"/>
      <c r="V36" s="107"/>
      <c r="W36" s="107" t="str">
        <f t="shared" si="3"/>
        <v/>
      </c>
      <c r="X36" s="107"/>
      <c r="Y36" s="107"/>
      <c r="Z36" s="108"/>
      <c r="AA36" s="108"/>
      <c r="AB36" s="184" t="str">
        <f t="shared" si="4"/>
        <v/>
      </c>
      <c r="AC36" s="47"/>
      <c r="AD36" s="105">
        <f t="shared" si="12"/>
        <v>42666</v>
      </c>
      <c r="AE36" s="106">
        <f t="shared" si="24"/>
        <v>42666</v>
      </c>
      <c r="AF36" s="107"/>
      <c r="AG36" s="107"/>
      <c r="AH36" s="107"/>
      <c r="AI36" s="107"/>
      <c r="AJ36" s="107"/>
      <c r="AK36" s="107" t="str">
        <f t="shared" si="6"/>
        <v/>
      </c>
      <c r="AL36" s="110"/>
      <c r="AM36" s="107"/>
      <c r="AN36" s="108"/>
      <c r="AO36" s="108"/>
      <c r="AP36" s="184" t="str">
        <f t="shared" si="7"/>
        <v/>
      </c>
    </row>
    <row r="37" spans="1:42" x14ac:dyDescent="0.25">
      <c r="B37" s="105">
        <f t="shared" si="8"/>
        <v>42667</v>
      </c>
      <c r="C37" s="106">
        <f t="shared" si="9"/>
        <v>42667</v>
      </c>
      <c r="D37" s="107"/>
      <c r="E37" s="107"/>
      <c r="F37" s="107"/>
      <c r="G37" s="107"/>
      <c r="H37" s="107"/>
      <c r="I37" s="107" t="str">
        <f t="shared" si="0"/>
        <v/>
      </c>
      <c r="J37" s="107"/>
      <c r="K37" s="107"/>
      <c r="L37" s="108"/>
      <c r="M37" s="108"/>
      <c r="N37" s="184" t="str">
        <f t="shared" si="14"/>
        <v/>
      </c>
      <c r="O37" s="47"/>
      <c r="P37" s="105">
        <f t="shared" si="10"/>
        <v>42667</v>
      </c>
      <c r="Q37" s="106">
        <f t="shared" si="22"/>
        <v>42667</v>
      </c>
      <c r="R37" s="107"/>
      <c r="S37" s="107"/>
      <c r="T37" s="107"/>
      <c r="U37" s="107"/>
      <c r="V37" s="107"/>
      <c r="W37" s="107" t="str">
        <f t="shared" si="3"/>
        <v/>
      </c>
      <c r="X37" s="107"/>
      <c r="Y37" s="107"/>
      <c r="Z37" s="108"/>
      <c r="AA37" s="108"/>
      <c r="AB37" s="184" t="str">
        <f t="shared" si="4"/>
        <v/>
      </c>
      <c r="AC37" s="47"/>
      <c r="AD37" s="105">
        <f t="shared" si="12"/>
        <v>42667</v>
      </c>
      <c r="AE37" s="106">
        <f t="shared" si="24"/>
        <v>42667</v>
      </c>
      <c r="AF37" s="107"/>
      <c r="AG37" s="107"/>
      <c r="AH37" s="107"/>
      <c r="AI37" s="107"/>
      <c r="AJ37" s="107"/>
      <c r="AK37" s="107" t="str">
        <f t="shared" si="6"/>
        <v/>
      </c>
      <c r="AL37" s="110"/>
      <c r="AM37" s="107"/>
      <c r="AN37" s="108"/>
      <c r="AO37" s="108"/>
      <c r="AP37" s="184" t="str">
        <f t="shared" si="7"/>
        <v/>
      </c>
    </row>
    <row r="38" spans="1:42" x14ac:dyDescent="0.25">
      <c r="B38" s="105">
        <f t="shared" si="8"/>
        <v>42668</v>
      </c>
      <c r="C38" s="106">
        <f t="shared" si="9"/>
        <v>42668</v>
      </c>
      <c r="D38" s="107">
        <v>0.33333333333333331</v>
      </c>
      <c r="E38" s="107">
        <v>0.54166666666666663</v>
      </c>
      <c r="F38" s="107">
        <v>0.58333333333333337</v>
      </c>
      <c r="G38" s="107">
        <v>0.75</v>
      </c>
      <c r="H38" s="107">
        <f t="shared" ref="H38:H42" si="26">SUM(E38-D38)+(G38-F38)</f>
        <v>0.37499999999999994</v>
      </c>
      <c r="I38" s="107">
        <f t="shared" si="0"/>
        <v>4.166666666666663E-2</v>
      </c>
      <c r="J38" s="107"/>
      <c r="K38" s="107"/>
      <c r="L38" s="108"/>
      <c r="M38" s="108"/>
      <c r="N38" s="184" t="str">
        <f t="shared" si="14"/>
        <v/>
      </c>
      <c r="O38" s="47"/>
      <c r="P38" s="105">
        <f t="shared" si="10"/>
        <v>42668</v>
      </c>
      <c r="Q38" s="106">
        <f t="shared" si="22"/>
        <v>42668</v>
      </c>
      <c r="R38" s="107">
        <v>0.33333333333333331</v>
      </c>
      <c r="S38" s="107">
        <v>0.5</v>
      </c>
      <c r="T38" s="107">
        <v>0.58333333333333337</v>
      </c>
      <c r="U38" s="107">
        <v>0.75</v>
      </c>
      <c r="V38" s="107">
        <f t="shared" ref="V38:V42" si="27">SUM(S38-R38)+(U38-T38)</f>
        <v>0.33333333333333331</v>
      </c>
      <c r="W38" s="107" t="str">
        <f t="shared" si="3"/>
        <v/>
      </c>
      <c r="X38" s="107"/>
      <c r="Y38" s="107"/>
      <c r="Z38" s="108"/>
      <c r="AA38" s="108"/>
      <c r="AB38" s="184" t="str">
        <f t="shared" si="4"/>
        <v/>
      </c>
      <c r="AC38" s="47"/>
      <c r="AD38" s="105">
        <f t="shared" si="12"/>
        <v>42668</v>
      </c>
      <c r="AE38" s="106">
        <f t="shared" si="24"/>
        <v>42668</v>
      </c>
      <c r="AF38" s="107">
        <v>0.33333333333333331</v>
      </c>
      <c r="AG38" s="107">
        <v>0.5</v>
      </c>
      <c r="AH38" s="107">
        <v>0.58333333333333337</v>
      </c>
      <c r="AI38" s="107">
        <v>0.75</v>
      </c>
      <c r="AJ38" s="107">
        <f t="shared" ref="AJ38:AJ42" si="28">SUM(AG38-AF38)+(AI38-AH38)</f>
        <v>0.33333333333333331</v>
      </c>
      <c r="AK38" s="107" t="str">
        <f t="shared" si="6"/>
        <v/>
      </c>
      <c r="AL38" s="107"/>
      <c r="AM38" s="107"/>
      <c r="AN38" s="108"/>
      <c r="AO38" s="108"/>
      <c r="AP38" s="184" t="str">
        <f t="shared" si="7"/>
        <v/>
      </c>
    </row>
    <row r="39" spans="1:42" x14ac:dyDescent="0.25">
      <c r="B39" s="105">
        <f t="shared" si="8"/>
        <v>42669</v>
      </c>
      <c r="C39" s="106">
        <f t="shared" si="9"/>
        <v>42669</v>
      </c>
      <c r="D39" s="107">
        <v>0.33333333333333331</v>
      </c>
      <c r="E39" s="107">
        <v>0.5</v>
      </c>
      <c r="F39" s="107">
        <v>0.58333333333333337</v>
      </c>
      <c r="G39" s="107">
        <v>0.75</v>
      </c>
      <c r="H39" s="107">
        <f t="shared" si="26"/>
        <v>0.33333333333333331</v>
      </c>
      <c r="I39" s="107" t="str">
        <f t="shared" si="0"/>
        <v/>
      </c>
      <c r="J39" s="107"/>
      <c r="K39" s="107"/>
      <c r="L39" s="108"/>
      <c r="M39" s="108"/>
      <c r="N39" s="184" t="str">
        <f t="shared" si="14"/>
        <v/>
      </c>
      <c r="O39" s="47"/>
      <c r="P39" s="105">
        <f t="shared" si="10"/>
        <v>42669</v>
      </c>
      <c r="Q39" s="106">
        <f t="shared" si="22"/>
        <v>42669</v>
      </c>
      <c r="R39" s="107">
        <v>0.33333333333333331</v>
      </c>
      <c r="S39" s="107">
        <v>0.5</v>
      </c>
      <c r="T39" s="107">
        <v>0.58333333333333337</v>
      </c>
      <c r="U39" s="107">
        <v>0.75</v>
      </c>
      <c r="V39" s="107">
        <f t="shared" si="27"/>
        <v>0.33333333333333331</v>
      </c>
      <c r="W39" s="107" t="str">
        <f t="shared" si="3"/>
        <v/>
      </c>
      <c r="X39" s="107"/>
      <c r="Y39" s="107"/>
      <c r="Z39" s="108"/>
      <c r="AA39" s="108"/>
      <c r="AB39" s="184" t="str">
        <f t="shared" si="4"/>
        <v/>
      </c>
      <c r="AC39" s="47"/>
      <c r="AD39" s="105">
        <f t="shared" si="12"/>
        <v>42669</v>
      </c>
      <c r="AE39" s="106">
        <f t="shared" si="24"/>
        <v>42669</v>
      </c>
      <c r="AF39" s="107">
        <v>0.33333333333333331</v>
      </c>
      <c r="AG39" s="107">
        <v>0.5</v>
      </c>
      <c r="AH39" s="107">
        <v>0.58333333333333337</v>
      </c>
      <c r="AI39" s="107">
        <v>0.75</v>
      </c>
      <c r="AJ39" s="107">
        <f t="shared" si="28"/>
        <v>0.33333333333333331</v>
      </c>
      <c r="AK39" s="107" t="str">
        <f t="shared" si="6"/>
        <v/>
      </c>
      <c r="AL39" s="107"/>
      <c r="AM39" s="107"/>
      <c r="AN39" s="108"/>
      <c r="AO39" s="108"/>
      <c r="AP39" s="184" t="str">
        <f t="shared" si="7"/>
        <v/>
      </c>
    </row>
    <row r="40" spans="1:42" x14ac:dyDescent="0.25">
      <c r="B40" s="105">
        <f t="shared" si="8"/>
        <v>42670</v>
      </c>
      <c r="C40" s="106">
        <f t="shared" si="9"/>
        <v>42670</v>
      </c>
      <c r="D40" s="107">
        <v>0.33333333333333331</v>
      </c>
      <c r="E40" s="107">
        <v>0.5</v>
      </c>
      <c r="F40" s="107">
        <v>0.58333333333333337</v>
      </c>
      <c r="G40" s="107">
        <v>0.75</v>
      </c>
      <c r="H40" s="107">
        <f t="shared" si="26"/>
        <v>0.33333333333333331</v>
      </c>
      <c r="I40" s="107" t="str">
        <f t="shared" si="0"/>
        <v/>
      </c>
      <c r="J40" s="107"/>
      <c r="K40" s="107"/>
      <c r="L40" s="108"/>
      <c r="M40" s="108"/>
      <c r="N40" s="184" t="str">
        <f t="shared" si="14"/>
        <v/>
      </c>
      <c r="O40" s="47"/>
      <c r="P40" s="105">
        <f t="shared" si="10"/>
        <v>42670</v>
      </c>
      <c r="Q40" s="106">
        <f t="shared" si="22"/>
        <v>42670</v>
      </c>
      <c r="R40" s="107">
        <v>0.33333333333333331</v>
      </c>
      <c r="S40" s="107">
        <v>0.5</v>
      </c>
      <c r="T40" s="107">
        <v>0.58333333333333337</v>
      </c>
      <c r="U40" s="107">
        <v>0.75</v>
      </c>
      <c r="V40" s="107">
        <f t="shared" si="27"/>
        <v>0.33333333333333331</v>
      </c>
      <c r="W40" s="107" t="str">
        <f t="shared" si="3"/>
        <v/>
      </c>
      <c r="X40" s="107"/>
      <c r="Y40" s="107"/>
      <c r="Z40" s="108"/>
      <c r="AA40" s="108"/>
      <c r="AB40" s="184" t="str">
        <f t="shared" si="4"/>
        <v/>
      </c>
      <c r="AC40" s="47"/>
      <c r="AD40" s="105">
        <f t="shared" si="12"/>
        <v>42670</v>
      </c>
      <c r="AE40" s="106">
        <f t="shared" si="24"/>
        <v>42670</v>
      </c>
      <c r="AF40" s="107">
        <v>0.33333333333333331</v>
      </c>
      <c r="AG40" s="107">
        <v>0.5</v>
      </c>
      <c r="AH40" s="107">
        <v>0.58333333333333337</v>
      </c>
      <c r="AI40" s="107">
        <v>0.75</v>
      </c>
      <c r="AJ40" s="107">
        <f t="shared" si="28"/>
        <v>0.33333333333333331</v>
      </c>
      <c r="AK40" s="107" t="str">
        <f t="shared" si="6"/>
        <v/>
      </c>
      <c r="AL40" s="107"/>
      <c r="AM40" s="107"/>
      <c r="AN40" s="108"/>
      <c r="AO40" s="108"/>
      <c r="AP40" s="184" t="str">
        <f t="shared" si="7"/>
        <v/>
      </c>
    </row>
    <row r="41" spans="1:42" x14ac:dyDescent="0.25">
      <c r="B41" s="105">
        <f t="shared" si="8"/>
        <v>42671</v>
      </c>
      <c r="C41" s="106">
        <f>IF(C40="","",IF(MONTH(C40+1)=MONTH(C40),C40+1,""))</f>
        <v>42671</v>
      </c>
      <c r="D41" s="107">
        <v>0.33333333333333331</v>
      </c>
      <c r="E41" s="107">
        <v>0.5</v>
      </c>
      <c r="F41" s="107">
        <v>0.58333333333333337</v>
      </c>
      <c r="G41" s="107">
        <v>0.75</v>
      </c>
      <c r="H41" s="107">
        <f t="shared" si="26"/>
        <v>0.33333333333333331</v>
      </c>
      <c r="I41" s="107" t="str">
        <f t="shared" si="0"/>
        <v/>
      </c>
      <c r="J41" s="107"/>
      <c r="K41" s="107"/>
      <c r="L41" s="108"/>
      <c r="M41" s="108"/>
      <c r="N41" s="184" t="str">
        <f t="shared" si="14"/>
        <v/>
      </c>
      <c r="O41" s="47"/>
      <c r="P41" s="105">
        <f t="shared" si="10"/>
        <v>42671</v>
      </c>
      <c r="Q41" s="106">
        <f>IF(Q40="","",IF(MONTH(Q40+1)=MONTH(Q40),Q40+1,""))</f>
        <v>42671</v>
      </c>
      <c r="R41" s="107">
        <v>0.33333333333333331</v>
      </c>
      <c r="S41" s="107">
        <v>0.5</v>
      </c>
      <c r="T41" s="107">
        <v>0.58333333333333337</v>
      </c>
      <c r="U41" s="107">
        <v>0.75</v>
      </c>
      <c r="V41" s="107">
        <f t="shared" si="27"/>
        <v>0.33333333333333331</v>
      </c>
      <c r="W41" s="107" t="str">
        <f t="shared" si="3"/>
        <v/>
      </c>
      <c r="X41" s="107"/>
      <c r="Y41" s="107"/>
      <c r="Z41" s="108"/>
      <c r="AA41" s="108"/>
      <c r="AB41" s="184" t="str">
        <f t="shared" si="4"/>
        <v/>
      </c>
      <c r="AC41" s="47"/>
      <c r="AD41" s="105">
        <f t="shared" si="12"/>
        <v>42671</v>
      </c>
      <c r="AE41" s="106">
        <f>IF(AE40="","",IF(MONTH(AE40+1)=MONTH(AE40),AE40+1,""))</f>
        <v>42671</v>
      </c>
      <c r="AF41" s="107">
        <v>0.33333333333333331</v>
      </c>
      <c r="AG41" s="107">
        <v>0.5</v>
      </c>
      <c r="AH41" s="107">
        <v>0.58333333333333337</v>
      </c>
      <c r="AI41" s="107">
        <v>0.75</v>
      </c>
      <c r="AJ41" s="107">
        <f t="shared" si="28"/>
        <v>0.33333333333333331</v>
      </c>
      <c r="AK41" s="107" t="str">
        <f t="shared" si="6"/>
        <v/>
      </c>
      <c r="AL41" s="107"/>
      <c r="AM41" s="107"/>
      <c r="AN41" s="108"/>
      <c r="AO41" s="108"/>
      <c r="AP41" s="184" t="str">
        <f t="shared" si="7"/>
        <v/>
      </c>
    </row>
    <row r="42" spans="1:42" x14ac:dyDescent="0.25">
      <c r="B42" s="105">
        <f t="shared" si="8"/>
        <v>42672</v>
      </c>
      <c r="C42" s="106">
        <f t="shared" ref="C42:C43" si="29">IF(C41="","",IF(MONTH(C41+1)=MONTH(C41),C41+1,""))</f>
        <v>42672</v>
      </c>
      <c r="D42" s="107">
        <v>0.33333333333333331</v>
      </c>
      <c r="E42" s="107">
        <v>0.5</v>
      </c>
      <c r="F42" s="107">
        <v>0.58333333333333337</v>
      </c>
      <c r="G42" s="107">
        <v>0.70833333333333337</v>
      </c>
      <c r="H42" s="107">
        <f t="shared" si="26"/>
        <v>0.29166666666666669</v>
      </c>
      <c r="I42" s="107" t="str">
        <f t="shared" si="0"/>
        <v/>
      </c>
      <c r="J42" s="107"/>
      <c r="K42" s="107"/>
      <c r="L42" s="108"/>
      <c r="M42" s="108"/>
      <c r="N42" s="184">
        <f t="shared" si="14"/>
        <v>4.1666666666666519E-2</v>
      </c>
      <c r="O42" s="47"/>
      <c r="P42" s="105">
        <f t="shared" si="10"/>
        <v>42672</v>
      </c>
      <c r="Q42" s="106">
        <f t="shared" ref="Q42:Q43" si="30">IF(Q41="","",IF(MONTH(Q41+1)=MONTH(Q41),Q41+1,""))</f>
        <v>42672</v>
      </c>
      <c r="R42" s="107">
        <v>0.33333333333333331</v>
      </c>
      <c r="S42" s="107">
        <v>0.5</v>
      </c>
      <c r="T42" s="107">
        <v>0.58333333333333337</v>
      </c>
      <c r="U42" s="107">
        <v>0.70833333333333337</v>
      </c>
      <c r="V42" s="107">
        <f t="shared" si="27"/>
        <v>0.29166666666666669</v>
      </c>
      <c r="W42" s="107" t="str">
        <f t="shared" si="3"/>
        <v/>
      </c>
      <c r="X42" s="107"/>
      <c r="Y42" s="107"/>
      <c r="Z42" s="108"/>
      <c r="AA42" s="108"/>
      <c r="AB42" s="184">
        <f t="shared" si="4"/>
        <v>0</v>
      </c>
      <c r="AC42" s="47"/>
      <c r="AD42" s="105">
        <f t="shared" si="12"/>
        <v>42672</v>
      </c>
      <c r="AE42" s="106">
        <f t="shared" ref="AE42:AE43" si="31">IF(AE41="","",IF(MONTH(AE41+1)=MONTH(AE41),AE41+1,""))</f>
        <v>42672</v>
      </c>
      <c r="AF42" s="107">
        <v>0.33333333333333331</v>
      </c>
      <c r="AG42" s="107">
        <v>0.5</v>
      </c>
      <c r="AH42" s="107">
        <v>0.58333333333333337</v>
      </c>
      <c r="AI42" s="107">
        <v>0.70833333333333337</v>
      </c>
      <c r="AJ42" s="107">
        <f t="shared" si="28"/>
        <v>0.29166666666666669</v>
      </c>
      <c r="AK42" s="107" t="str">
        <f t="shared" si="6"/>
        <v/>
      </c>
      <c r="AL42" s="107"/>
      <c r="AM42" s="107"/>
      <c r="AN42" s="108"/>
      <c r="AO42" s="108"/>
      <c r="AP42" s="184">
        <f t="shared" si="7"/>
        <v>0</v>
      </c>
    </row>
    <row r="43" spans="1:42" x14ac:dyDescent="0.25">
      <c r="B43" s="105">
        <f t="shared" si="8"/>
        <v>42673</v>
      </c>
      <c r="C43" s="106">
        <f t="shared" si="29"/>
        <v>42673</v>
      </c>
      <c r="D43" s="107"/>
      <c r="E43" s="107"/>
      <c r="F43" s="107"/>
      <c r="G43" s="107"/>
      <c r="H43" s="107"/>
      <c r="I43" s="107" t="str">
        <f t="shared" si="0"/>
        <v/>
      </c>
      <c r="J43" s="107"/>
      <c r="K43" s="107"/>
      <c r="L43" s="108"/>
      <c r="M43" s="108"/>
      <c r="N43" s="184" t="str">
        <f t="shared" si="14"/>
        <v/>
      </c>
      <c r="O43" s="47"/>
      <c r="P43" s="105">
        <f t="shared" si="10"/>
        <v>42673</v>
      </c>
      <c r="Q43" s="106">
        <f t="shared" si="30"/>
        <v>42673</v>
      </c>
      <c r="R43" s="107"/>
      <c r="S43" s="107"/>
      <c r="T43" s="107"/>
      <c r="U43" s="107"/>
      <c r="V43" s="107"/>
      <c r="W43" s="107" t="str">
        <f t="shared" si="3"/>
        <v/>
      </c>
      <c r="X43" s="107"/>
      <c r="Y43" s="107"/>
      <c r="Z43" s="108"/>
      <c r="AA43" s="108"/>
      <c r="AB43" s="184" t="str">
        <f t="shared" si="4"/>
        <v/>
      </c>
      <c r="AC43" s="47"/>
      <c r="AD43" s="105">
        <f t="shared" si="12"/>
        <v>42673</v>
      </c>
      <c r="AE43" s="106">
        <f t="shared" si="31"/>
        <v>42673</v>
      </c>
      <c r="AF43" s="107"/>
      <c r="AG43" s="107"/>
      <c r="AH43" s="107"/>
      <c r="AI43" s="107"/>
      <c r="AJ43" s="107"/>
      <c r="AK43" s="107" t="str">
        <f t="shared" si="6"/>
        <v/>
      </c>
      <c r="AL43" s="107"/>
      <c r="AM43" s="107"/>
      <c r="AN43" s="108"/>
      <c r="AO43" s="108"/>
      <c r="AP43" s="184" t="str">
        <f t="shared" si="7"/>
        <v/>
      </c>
    </row>
    <row r="44" spans="1:42" x14ac:dyDescent="0.25">
      <c r="A44" s="47"/>
      <c r="B44" s="48"/>
      <c r="C44" s="111"/>
      <c r="D44" s="48"/>
      <c r="E44" s="48"/>
      <c r="F44" s="48"/>
      <c r="G44" s="48"/>
      <c r="H44" s="112">
        <f>SUM(H13:H43)</f>
        <v>7.6249999999999991</v>
      </c>
      <c r="I44" s="112">
        <f>SUM(I13:I43)</f>
        <v>0.41666666666666641</v>
      </c>
      <c r="J44" s="112">
        <f>SUM(J11:J43)</f>
        <v>0</v>
      </c>
      <c r="K44" s="48"/>
      <c r="L44" s="48"/>
      <c r="M44" s="48"/>
      <c r="N44" s="184"/>
      <c r="O44" s="47"/>
      <c r="P44" s="48"/>
      <c r="Q44" s="113"/>
      <c r="R44" s="48"/>
      <c r="S44" s="48"/>
      <c r="T44" s="48"/>
      <c r="U44" s="48"/>
      <c r="V44" s="112">
        <f>SUM(V13:V43)</f>
        <v>7.1666666666666652</v>
      </c>
      <c r="W44" s="112">
        <f>SUM(W13:W43)</f>
        <v>0</v>
      </c>
      <c r="X44" s="112">
        <f>SUM(X13:X43)</f>
        <v>0</v>
      </c>
      <c r="Y44" s="48"/>
      <c r="Z44" s="48"/>
      <c r="AA44" s="48"/>
      <c r="AB44" s="184"/>
      <c r="AC44" s="47"/>
      <c r="AD44" s="48"/>
      <c r="AE44" s="113"/>
      <c r="AF44" s="48"/>
      <c r="AG44" s="48"/>
      <c r="AH44" s="48"/>
      <c r="AI44" s="48"/>
      <c r="AJ44" s="112">
        <f>SUM(AJ13:AJ43)</f>
        <v>6.9999999999999982</v>
      </c>
      <c r="AK44" s="112">
        <f>SUM(AK13:AK43)</f>
        <v>0</v>
      </c>
      <c r="AL44" s="112">
        <f>SUM(AL13:AL43)</f>
        <v>0</v>
      </c>
      <c r="AM44" s="48"/>
      <c r="AN44" s="121">
        <f>SUM(AN13:AN42)</f>
        <v>0.5</v>
      </c>
      <c r="AO44" s="48"/>
      <c r="AP44" s="184"/>
    </row>
    <row r="45" spans="1:42" ht="27.75" customHeight="1" x14ac:dyDescent="0.25">
      <c r="B45" s="218" t="s">
        <v>31</v>
      </c>
      <c r="C45" s="219"/>
      <c r="D45" s="218" t="s">
        <v>66</v>
      </c>
      <c r="E45" s="219"/>
      <c r="F45" s="218" t="s">
        <v>48</v>
      </c>
      <c r="G45" s="219"/>
      <c r="H45" s="218" t="s">
        <v>7</v>
      </c>
      <c r="I45" s="220"/>
      <c r="J45" s="219"/>
      <c r="K45" s="218" t="s">
        <v>47</v>
      </c>
      <c r="L45" s="219"/>
      <c r="M45" s="47"/>
      <c r="N45" s="184"/>
      <c r="O45" s="47"/>
      <c r="P45" s="218" t="s">
        <v>31</v>
      </c>
      <c r="Q45" s="219"/>
      <c r="R45" s="218" t="s">
        <v>6</v>
      </c>
      <c r="S45" s="219"/>
      <c r="T45" s="218" t="s">
        <v>48</v>
      </c>
      <c r="U45" s="219"/>
      <c r="V45" s="218" t="s">
        <v>7</v>
      </c>
      <c r="W45" s="220"/>
      <c r="X45" s="219"/>
      <c r="Y45" s="218" t="s">
        <v>47</v>
      </c>
      <c r="Z45" s="219"/>
      <c r="AA45" s="47"/>
      <c r="AB45" s="184"/>
      <c r="AC45" s="47"/>
      <c r="AD45" s="218" t="s">
        <v>31</v>
      </c>
      <c r="AE45" s="219"/>
      <c r="AF45" s="218" t="s">
        <v>6</v>
      </c>
      <c r="AG45" s="219"/>
      <c r="AH45" s="218" t="s">
        <v>48</v>
      </c>
      <c r="AI45" s="219"/>
      <c r="AJ45" s="218" t="s">
        <v>7</v>
      </c>
      <c r="AK45" s="220"/>
      <c r="AL45" s="219"/>
      <c r="AM45" s="218" t="s">
        <v>47</v>
      </c>
      <c r="AN45" s="219"/>
      <c r="AO45" s="47"/>
      <c r="AP45" s="184"/>
    </row>
    <row r="46" spans="1:42" x14ac:dyDescent="0.25">
      <c r="B46" s="85">
        <f>SUM(H44-J44)</f>
        <v>7.6249999999999991</v>
      </c>
      <c r="C46" s="83">
        <v>7.041666666666667</v>
      </c>
      <c r="D46" s="239">
        <f>SUM(I44)</f>
        <v>0.41666666666666641</v>
      </c>
      <c r="E46" s="240"/>
      <c r="F46" s="256">
        <f>SUM(J44)</f>
        <v>0</v>
      </c>
      <c r="G46" s="257"/>
      <c r="H46" s="256">
        <f>SUM(F46)</f>
        <v>0</v>
      </c>
      <c r="I46" s="258"/>
      <c r="J46" s="257"/>
      <c r="K46" s="259">
        <f>SUM(N13:N43)</f>
        <v>0.3333333333333327</v>
      </c>
      <c r="L46" s="260"/>
      <c r="M46" s="47"/>
      <c r="N46" s="47"/>
      <c r="O46" s="47"/>
      <c r="P46" s="84">
        <f>SUM(V44+W44-X44)</f>
        <v>7.1666666666666652</v>
      </c>
      <c r="Q46" s="82">
        <v>7.041666666666667</v>
      </c>
      <c r="R46" s="239">
        <f>SUM(W44)</f>
        <v>0</v>
      </c>
      <c r="S46" s="240"/>
      <c r="T46" s="256">
        <f>SUM(X44)</f>
        <v>0</v>
      </c>
      <c r="U46" s="257"/>
      <c r="V46" s="256">
        <f>SUM(T46)</f>
        <v>0</v>
      </c>
      <c r="W46" s="258"/>
      <c r="X46" s="257"/>
      <c r="Y46" s="259">
        <f>-T46+R46</f>
        <v>0</v>
      </c>
      <c r="Z46" s="260"/>
      <c r="AA46" s="47"/>
      <c r="AB46" s="184"/>
      <c r="AC46" s="47"/>
      <c r="AD46" s="84">
        <f>SUM(AJ13:AJ43)</f>
        <v>6.9999999999999982</v>
      </c>
      <c r="AE46" s="82">
        <v>7.041666666666667</v>
      </c>
      <c r="AF46" s="239">
        <f>SUM(AK44)</f>
        <v>0</v>
      </c>
      <c r="AG46" s="240"/>
      <c r="AH46" s="256">
        <f>SUM(AL44)</f>
        <v>0</v>
      </c>
      <c r="AI46" s="257"/>
      <c r="AJ46" s="256">
        <f>SUM(AH46)</f>
        <v>0</v>
      </c>
      <c r="AK46" s="258"/>
      <c r="AL46" s="257"/>
      <c r="AM46" s="259">
        <f>-AH46+AF46</f>
        <v>0</v>
      </c>
      <c r="AN46" s="260"/>
      <c r="AO46" s="47"/>
      <c r="AP46" s="184"/>
    </row>
    <row r="47" spans="1:42" x14ac:dyDescent="0.25">
      <c r="B47" t="s">
        <v>50</v>
      </c>
      <c r="K47" t="s">
        <v>51</v>
      </c>
      <c r="P47" t="s">
        <v>50</v>
      </c>
      <c r="Y47" t="s">
        <v>51</v>
      </c>
      <c r="AD47" t="s">
        <v>50</v>
      </c>
      <c r="AM47" t="s">
        <v>51</v>
      </c>
      <c r="AP47" s="184"/>
    </row>
    <row r="48" spans="1:42" x14ac:dyDescent="0.25">
      <c r="AJ48" s="2"/>
      <c r="AK48" s="2"/>
      <c r="AL48" s="2"/>
    </row>
    <row r="49" spans="1:42" x14ac:dyDescent="0.25">
      <c r="V49" s="2"/>
    </row>
    <row r="52" spans="1:42" x14ac:dyDescent="0.25">
      <c r="B52" s="3">
        <f>SUM(B1)</f>
        <v>10</v>
      </c>
      <c r="C52" s="171">
        <f>SUM(B1)</f>
        <v>10</v>
      </c>
      <c r="D52" s="213" t="str">
        <f>(D1)</f>
        <v>Période du 01 octobre 2020 au 31 octobre 2020</v>
      </c>
      <c r="E52" s="213"/>
      <c r="F52" s="213"/>
      <c r="G52" s="213"/>
      <c r="H52" s="213"/>
      <c r="I52" s="213"/>
      <c r="J52" s="213"/>
      <c r="K52" s="213"/>
      <c r="L52" s="213"/>
      <c r="P52" s="196">
        <v>10</v>
      </c>
      <c r="Q52" s="171">
        <f>SUM(B1)</f>
        <v>10</v>
      </c>
      <c r="R52" s="213" t="str">
        <f>D1</f>
        <v>Période du 01 octobre 2020 au 31 octobre 2020</v>
      </c>
      <c r="S52" s="213"/>
      <c r="T52" s="213"/>
      <c r="U52" s="213"/>
      <c r="V52" s="213"/>
      <c r="W52" s="213"/>
      <c r="X52" s="213"/>
      <c r="Y52" s="213"/>
      <c r="Z52" s="213"/>
      <c r="AA52" s="213"/>
      <c r="AD52" s="196">
        <v>10</v>
      </c>
      <c r="AE52" s="171">
        <f>SUM(B1)</f>
        <v>10</v>
      </c>
      <c r="AF52" s="238" t="str">
        <f>D1</f>
        <v>Période du 01 octobre 2020 au 31 octobre 2020</v>
      </c>
      <c r="AG52" s="238"/>
      <c r="AH52" s="238"/>
      <c r="AI52" s="238"/>
      <c r="AJ52" s="238"/>
      <c r="AK52" s="238"/>
      <c r="AL52" s="238"/>
      <c r="AM52" s="238"/>
      <c r="AN52" s="238"/>
      <c r="AO52" s="238"/>
    </row>
    <row r="53" spans="1:42" ht="15" customHeight="1" x14ac:dyDescent="0.25">
      <c r="A53" s="6"/>
      <c r="B53" s="3">
        <f>B2</f>
        <v>2020</v>
      </c>
      <c r="C53" s="172">
        <f>B2</f>
        <v>2020</v>
      </c>
      <c r="O53" s="6"/>
      <c r="P53" s="3">
        <f>B2</f>
        <v>2020</v>
      </c>
      <c r="Q53" s="171">
        <f>SUM(B2)</f>
        <v>2020</v>
      </c>
      <c r="AC53" s="6"/>
      <c r="AD53" s="3">
        <f>B2</f>
        <v>2020</v>
      </c>
      <c r="AE53" s="171">
        <v>1</v>
      </c>
    </row>
    <row r="54" spans="1:42" ht="12.75" customHeight="1" x14ac:dyDescent="0.25">
      <c r="B54" s="6"/>
      <c r="D54" s="72">
        <f>SUM(D3)</f>
        <v>42643</v>
      </c>
      <c r="E54" s="70">
        <f>DATE(C53+2019,C52+1,1)-1</f>
        <v>780097</v>
      </c>
      <c r="N54" s="7"/>
      <c r="P54" s="6"/>
      <c r="R54" s="72"/>
      <c r="S54" s="70">
        <f>DATE(Q53+2019,Q52+1,1)-1</f>
        <v>780097</v>
      </c>
      <c r="AB54" s="7"/>
      <c r="AD54" s="6"/>
      <c r="AF54" s="72"/>
      <c r="AG54" s="70">
        <f>DATE(AE53+2019,AE52+1,1)-1</f>
        <v>42673</v>
      </c>
      <c r="AP54" s="7"/>
    </row>
    <row r="55" spans="1:42" ht="23.25" customHeight="1" x14ac:dyDescent="0.25">
      <c r="B55" s="300" t="s">
        <v>58</v>
      </c>
      <c r="C55" s="301"/>
      <c r="D55" s="44" t="s">
        <v>5</v>
      </c>
      <c r="E55" s="250" t="s">
        <v>6</v>
      </c>
      <c r="F55" s="251"/>
      <c r="G55" s="250" t="s">
        <v>7</v>
      </c>
      <c r="H55" s="251"/>
      <c r="I55" s="195"/>
      <c r="J55" s="218" t="s">
        <v>9</v>
      </c>
      <c r="K55" s="229"/>
      <c r="N55" s="8"/>
      <c r="P55" s="304" t="s">
        <v>59</v>
      </c>
      <c r="Q55" s="305"/>
      <c r="R55" s="44" t="s">
        <v>5</v>
      </c>
      <c r="S55" s="250" t="s">
        <v>6</v>
      </c>
      <c r="T55" s="251"/>
      <c r="U55" s="250" t="s">
        <v>7</v>
      </c>
      <c r="V55" s="251"/>
      <c r="W55" s="195"/>
      <c r="X55" s="218" t="s">
        <v>9</v>
      </c>
      <c r="Y55" s="229"/>
      <c r="AB55" s="8"/>
      <c r="AD55" s="304" t="s">
        <v>60</v>
      </c>
      <c r="AE55" s="305"/>
      <c r="AF55" s="44" t="s">
        <v>5</v>
      </c>
      <c r="AG55" s="250" t="s">
        <v>6</v>
      </c>
      <c r="AH55" s="251"/>
      <c r="AI55" s="250" t="s">
        <v>7</v>
      </c>
      <c r="AJ55" s="251"/>
      <c r="AK55" s="195"/>
      <c r="AL55" s="218" t="s">
        <v>9</v>
      </c>
      <c r="AM55" s="229"/>
      <c r="AP55" s="8"/>
    </row>
    <row r="56" spans="1:42" x14ac:dyDescent="0.25">
      <c r="B56" s="69" t="s">
        <v>32</v>
      </c>
      <c r="C56" s="69"/>
      <c r="D56" s="43">
        <v>7.041666666666667</v>
      </c>
      <c r="E56" s="233">
        <f>SUM(D97)</f>
        <v>0</v>
      </c>
      <c r="F56" s="234"/>
      <c r="G56" s="235">
        <f>SUM(H97)</f>
        <v>0</v>
      </c>
      <c r="H56" s="234"/>
      <c r="I56" s="95"/>
      <c r="J56" s="233">
        <f>SUM(K97)</f>
        <v>0</v>
      </c>
      <c r="K56" s="234"/>
      <c r="N56" s="8"/>
      <c r="P56" s="69" t="s">
        <v>32</v>
      </c>
      <c r="Q56" s="69"/>
      <c r="R56" s="43">
        <v>7.041666666666667</v>
      </c>
      <c r="S56" s="233">
        <f>SUM(R97)</f>
        <v>0</v>
      </c>
      <c r="T56" s="234"/>
      <c r="U56" s="235">
        <f>SUM(V97)</f>
        <v>0</v>
      </c>
      <c r="V56" s="234"/>
      <c r="W56" s="95"/>
      <c r="X56" s="233">
        <f>SUM(Y97)</f>
        <v>0</v>
      </c>
      <c r="Y56" s="234"/>
      <c r="AB56" s="8"/>
      <c r="AD56" s="69" t="s">
        <v>32</v>
      </c>
      <c r="AE56" s="69"/>
      <c r="AF56" s="43">
        <v>7.041666666666667</v>
      </c>
      <c r="AG56" s="233">
        <f>SUM(AF97)</f>
        <v>0</v>
      </c>
      <c r="AH56" s="234"/>
      <c r="AI56" s="235">
        <f>SUM(AJ97)</f>
        <v>0</v>
      </c>
      <c r="AJ56" s="234"/>
      <c r="AK56" s="95"/>
      <c r="AL56" s="233">
        <f>SUM(AM97)</f>
        <v>0</v>
      </c>
      <c r="AM56" s="234"/>
      <c r="AP56" s="8"/>
    </row>
    <row r="57" spans="1:42" x14ac:dyDescent="0.25">
      <c r="B57" s="203" t="s">
        <v>35</v>
      </c>
      <c r="C57" s="204"/>
      <c r="D57" s="55" t="s">
        <v>38</v>
      </c>
      <c r="E57" s="56">
        <v>14</v>
      </c>
      <c r="F57" s="57" t="s">
        <v>37</v>
      </c>
      <c r="G57" s="194">
        <v>10</v>
      </c>
      <c r="H57" s="264" t="s">
        <v>68</v>
      </c>
      <c r="I57" s="264"/>
      <c r="J57" s="194">
        <f>SUM(L95)</f>
        <v>0</v>
      </c>
      <c r="K57" s="57" t="s">
        <v>39</v>
      </c>
      <c r="L57" s="225">
        <f>SUM(E57-G57)</f>
        <v>4</v>
      </c>
      <c r="M57" s="226"/>
      <c r="N57" s="8"/>
      <c r="P57" s="203" t="s">
        <v>35</v>
      </c>
      <c r="Q57" s="204"/>
      <c r="R57" s="55" t="s">
        <v>38</v>
      </c>
      <c r="S57" s="56">
        <v>25</v>
      </c>
      <c r="T57" s="57" t="s">
        <v>37</v>
      </c>
      <c r="U57" s="194">
        <v>9</v>
      </c>
      <c r="V57" s="264" t="s">
        <v>68</v>
      </c>
      <c r="W57" s="264"/>
      <c r="X57" s="194">
        <f>SUM(Z95)</f>
        <v>0</v>
      </c>
      <c r="Y57" s="57" t="s">
        <v>39</v>
      </c>
      <c r="Z57" s="225">
        <f>SUM(S57-U57-Z95)</f>
        <v>16</v>
      </c>
      <c r="AA57" s="226"/>
      <c r="AB57" s="8"/>
      <c r="AD57" s="203" t="s">
        <v>35</v>
      </c>
      <c r="AE57" s="204"/>
      <c r="AF57" s="55" t="s">
        <v>38</v>
      </c>
      <c r="AG57" s="56">
        <v>25</v>
      </c>
      <c r="AH57" s="57" t="s">
        <v>37</v>
      </c>
      <c r="AI57" s="58">
        <f>SUM(AN64:AN94)</f>
        <v>0</v>
      </c>
      <c r="AJ57" s="264" t="s">
        <v>68</v>
      </c>
      <c r="AK57" s="264"/>
      <c r="AL57" s="194">
        <f>SUM(AN95)</f>
        <v>0</v>
      </c>
      <c r="AM57" s="57" t="s">
        <v>39</v>
      </c>
      <c r="AN57" s="225">
        <f>SUM(AG57-AI57)</f>
        <v>25</v>
      </c>
      <c r="AO57" s="226"/>
      <c r="AP57" s="8"/>
    </row>
    <row r="58" spans="1:42" x14ac:dyDescent="0.25">
      <c r="B58" s="205"/>
      <c r="C58" s="206"/>
      <c r="D58" s="100" t="s">
        <v>42</v>
      </c>
      <c r="E58" s="103"/>
      <c r="F58" s="102" t="s">
        <v>43</v>
      </c>
      <c r="G58" s="103"/>
      <c r="H58" s="272" t="s">
        <v>49</v>
      </c>
      <c r="I58" s="273"/>
      <c r="J58" s="273"/>
      <c r="K58" s="273"/>
      <c r="L58" s="273"/>
      <c r="M58" s="273"/>
      <c r="N58" s="8"/>
      <c r="P58" s="205"/>
      <c r="Q58" s="206"/>
      <c r="R58" s="100" t="s">
        <v>42</v>
      </c>
      <c r="S58" s="103">
        <v>42619</v>
      </c>
      <c r="T58" s="102" t="s">
        <v>43</v>
      </c>
      <c r="U58" s="103">
        <v>42623</v>
      </c>
      <c r="V58" s="272" t="s">
        <v>49</v>
      </c>
      <c r="W58" s="273"/>
      <c r="X58" s="273"/>
      <c r="Y58" s="273"/>
      <c r="Z58" s="273"/>
      <c r="AA58" s="273"/>
      <c r="AB58" s="8"/>
      <c r="AD58" s="205"/>
      <c r="AE58" s="206"/>
      <c r="AF58" s="100" t="s">
        <v>42</v>
      </c>
      <c r="AG58" s="101"/>
      <c r="AH58" s="102" t="s">
        <v>43</v>
      </c>
      <c r="AI58" s="194"/>
      <c r="AJ58" s="272" t="s">
        <v>49</v>
      </c>
      <c r="AK58" s="273"/>
      <c r="AL58" s="273"/>
      <c r="AM58" s="273"/>
      <c r="AN58" s="273"/>
      <c r="AO58" s="273"/>
      <c r="AP58" s="8"/>
    </row>
    <row r="59" spans="1:42" x14ac:dyDescent="0.25">
      <c r="B59" s="63" t="s">
        <v>45</v>
      </c>
      <c r="C59" s="64"/>
      <c r="D59" s="59" t="s">
        <v>42</v>
      </c>
      <c r="E59" s="60"/>
      <c r="F59" s="61" t="s">
        <v>43</v>
      </c>
      <c r="G59" s="62"/>
      <c r="H59" s="243"/>
      <c r="I59" s="244"/>
      <c r="J59" s="244"/>
      <c r="K59" s="244"/>
      <c r="L59" s="244"/>
      <c r="M59" s="252"/>
      <c r="N59" s="75"/>
      <c r="P59" s="63" t="s">
        <v>45</v>
      </c>
      <c r="Q59" s="64"/>
      <c r="R59" s="59" t="s">
        <v>42</v>
      </c>
      <c r="S59" s="60"/>
      <c r="T59" s="61" t="s">
        <v>43</v>
      </c>
      <c r="U59" s="62"/>
      <c r="V59" s="243"/>
      <c r="W59" s="244"/>
      <c r="X59" s="244"/>
      <c r="Y59" s="244"/>
      <c r="Z59" s="244"/>
      <c r="AA59" s="252"/>
      <c r="AB59" s="74"/>
      <c r="AD59" s="63" t="s">
        <v>45</v>
      </c>
      <c r="AE59" s="64"/>
      <c r="AF59" s="59" t="s">
        <v>42</v>
      </c>
      <c r="AG59" s="60"/>
      <c r="AH59" s="61" t="s">
        <v>43</v>
      </c>
      <c r="AI59" s="62"/>
      <c r="AJ59" s="243"/>
      <c r="AK59" s="244"/>
      <c r="AL59" s="245"/>
      <c r="AM59" s="245"/>
      <c r="AN59" s="245"/>
      <c r="AO59" s="246"/>
      <c r="AP59" s="74"/>
    </row>
    <row r="60" spans="1:42" x14ac:dyDescent="0.25">
      <c r="B60" s="65" t="s">
        <v>41</v>
      </c>
      <c r="C60" s="66"/>
      <c r="D60" s="50" t="s">
        <v>42</v>
      </c>
      <c r="E60" s="49"/>
      <c r="F60" s="50" t="s">
        <v>43</v>
      </c>
      <c r="G60" s="51"/>
      <c r="H60" s="253"/>
      <c r="I60" s="254"/>
      <c r="J60" s="254"/>
      <c r="K60" s="254"/>
      <c r="L60" s="254"/>
      <c r="M60" s="255"/>
      <c r="N60" s="75"/>
      <c r="P60" s="65" t="s">
        <v>41</v>
      </c>
      <c r="Q60" s="66"/>
      <c r="R60" s="50" t="s">
        <v>42</v>
      </c>
      <c r="S60" s="49"/>
      <c r="T60" s="50" t="s">
        <v>43</v>
      </c>
      <c r="U60" s="51"/>
      <c r="V60" s="253"/>
      <c r="W60" s="254"/>
      <c r="X60" s="254"/>
      <c r="Y60" s="254"/>
      <c r="Z60" s="254"/>
      <c r="AA60" s="255"/>
      <c r="AB60" s="74"/>
      <c r="AD60" s="65" t="s">
        <v>41</v>
      </c>
      <c r="AE60" s="66"/>
      <c r="AF60" s="50" t="s">
        <v>42</v>
      </c>
      <c r="AG60" s="49"/>
      <c r="AH60" s="50" t="s">
        <v>43</v>
      </c>
      <c r="AI60" s="51"/>
      <c r="AJ60" s="247"/>
      <c r="AK60" s="248"/>
      <c r="AL60" s="248"/>
      <c r="AM60" s="248"/>
      <c r="AN60" s="248"/>
      <c r="AO60" s="249"/>
      <c r="AP60" s="74"/>
    </row>
    <row r="61" spans="1:42" x14ac:dyDescent="0.25">
      <c r="B61" s="45" t="s">
        <v>44</v>
      </c>
      <c r="C61" s="46"/>
      <c r="D61" s="52" t="s">
        <v>42</v>
      </c>
      <c r="E61" s="53"/>
      <c r="F61" s="52" t="s">
        <v>43</v>
      </c>
      <c r="G61" s="54"/>
      <c r="H61" s="89" t="s">
        <v>70</v>
      </c>
      <c r="I61" s="88"/>
      <c r="J61" s="223"/>
      <c r="K61" s="224"/>
      <c r="L61" s="68"/>
      <c r="M61" s="1"/>
      <c r="N61" s="8"/>
      <c r="P61" s="45" t="s">
        <v>44</v>
      </c>
      <c r="Q61" s="46"/>
      <c r="R61" s="52" t="s">
        <v>42</v>
      </c>
      <c r="S61" s="53"/>
      <c r="T61" s="52" t="s">
        <v>43</v>
      </c>
      <c r="U61" s="54"/>
      <c r="V61" s="306" t="s">
        <v>69</v>
      </c>
      <c r="W61" s="307"/>
      <c r="X61" s="223"/>
      <c r="Y61" s="308"/>
      <c r="Z61" s="68"/>
      <c r="AA61" s="1"/>
      <c r="AB61" s="8"/>
      <c r="AD61" s="45" t="s">
        <v>44</v>
      </c>
      <c r="AE61" s="46"/>
      <c r="AF61" s="52" t="s">
        <v>42</v>
      </c>
      <c r="AG61" s="53"/>
      <c r="AH61" s="52" t="s">
        <v>43</v>
      </c>
      <c r="AI61" s="54"/>
      <c r="AJ61" s="68"/>
      <c r="AK61" s="68"/>
      <c r="AL61" s="68"/>
      <c r="AM61" s="68"/>
      <c r="AN61" s="68"/>
      <c r="AO61" s="1"/>
      <c r="AP61" s="8"/>
    </row>
    <row r="62" spans="1:42" ht="15" customHeight="1" x14ac:dyDescent="0.25">
      <c r="B62" s="123" t="s">
        <v>72</v>
      </c>
      <c r="C62" s="122"/>
      <c r="D62" s="192" t="s">
        <v>0</v>
      </c>
      <c r="E62" s="193"/>
      <c r="F62" s="185" t="s">
        <v>1</v>
      </c>
      <c r="G62" s="186"/>
      <c r="H62" s="221" t="s">
        <v>71</v>
      </c>
      <c r="I62" s="221" t="s">
        <v>65</v>
      </c>
      <c r="J62" s="221" t="s">
        <v>33</v>
      </c>
      <c r="K62" s="221" t="s">
        <v>34</v>
      </c>
      <c r="L62" s="221" t="s">
        <v>36</v>
      </c>
      <c r="M62" s="221" t="s">
        <v>46</v>
      </c>
      <c r="N62" s="302" t="s">
        <v>75</v>
      </c>
      <c r="O62" s="47"/>
      <c r="P62" s="123" t="s">
        <v>72</v>
      </c>
      <c r="Q62" s="122"/>
      <c r="R62" s="192" t="s">
        <v>0</v>
      </c>
      <c r="S62" s="193"/>
      <c r="T62" s="185" t="s">
        <v>1</v>
      </c>
      <c r="U62" s="186"/>
      <c r="V62" s="221" t="s">
        <v>71</v>
      </c>
      <c r="W62" s="221" t="s">
        <v>65</v>
      </c>
      <c r="X62" s="221" t="s">
        <v>33</v>
      </c>
      <c r="Y62" s="221" t="s">
        <v>34</v>
      </c>
      <c r="Z62" s="221" t="s">
        <v>36</v>
      </c>
      <c r="AA62" s="221" t="s">
        <v>46</v>
      </c>
      <c r="AB62" s="302" t="s">
        <v>75</v>
      </c>
      <c r="AD62" s="123" t="s">
        <v>72</v>
      </c>
      <c r="AE62" s="122"/>
      <c r="AF62" s="192" t="s">
        <v>0</v>
      </c>
      <c r="AG62" s="193"/>
      <c r="AH62" s="185" t="s">
        <v>1</v>
      </c>
      <c r="AI62" s="186"/>
      <c r="AJ62" s="221" t="s">
        <v>71</v>
      </c>
      <c r="AK62" s="221" t="s">
        <v>65</v>
      </c>
      <c r="AL62" s="221" t="s">
        <v>33</v>
      </c>
      <c r="AM62" s="221" t="s">
        <v>34</v>
      </c>
      <c r="AN62" s="221" t="s">
        <v>36</v>
      </c>
      <c r="AO62" s="221" t="s">
        <v>46</v>
      </c>
      <c r="AP62" s="302" t="s">
        <v>75</v>
      </c>
    </row>
    <row r="63" spans="1:42" ht="29.25" customHeight="1" x14ac:dyDescent="0.25">
      <c r="B63" s="300" t="s">
        <v>58</v>
      </c>
      <c r="C63" s="301"/>
      <c r="D63" s="104" t="s">
        <v>2</v>
      </c>
      <c r="E63" s="104" t="s">
        <v>3</v>
      </c>
      <c r="F63" s="104" t="s">
        <v>4</v>
      </c>
      <c r="G63" s="104" t="s">
        <v>8</v>
      </c>
      <c r="H63" s="222"/>
      <c r="I63" s="222"/>
      <c r="J63" s="222"/>
      <c r="K63" s="222"/>
      <c r="L63" s="222"/>
      <c r="M63" s="222"/>
      <c r="N63" s="303"/>
      <c r="O63" s="47"/>
      <c r="P63" s="304" t="s">
        <v>59</v>
      </c>
      <c r="Q63" s="305"/>
      <c r="R63" s="104" t="s">
        <v>2</v>
      </c>
      <c r="S63" s="104" t="s">
        <v>3</v>
      </c>
      <c r="T63" s="104" t="s">
        <v>4</v>
      </c>
      <c r="U63" s="104" t="s">
        <v>8</v>
      </c>
      <c r="V63" s="222"/>
      <c r="W63" s="222"/>
      <c r="X63" s="222"/>
      <c r="Y63" s="222"/>
      <c r="Z63" s="222"/>
      <c r="AA63" s="222"/>
      <c r="AB63" s="303"/>
      <c r="AD63" s="304" t="s">
        <v>60</v>
      </c>
      <c r="AE63" s="305"/>
      <c r="AF63" s="104" t="s">
        <v>2</v>
      </c>
      <c r="AG63" s="104" t="s">
        <v>3</v>
      </c>
      <c r="AH63" s="104" t="s">
        <v>4</v>
      </c>
      <c r="AI63" s="104" t="s">
        <v>8</v>
      </c>
      <c r="AJ63" s="222"/>
      <c r="AK63" s="222"/>
      <c r="AL63" s="222"/>
      <c r="AM63" s="222"/>
      <c r="AN63" s="222"/>
      <c r="AO63" s="222"/>
      <c r="AP63" s="303"/>
    </row>
    <row r="64" spans="1:42" x14ac:dyDescent="0.25">
      <c r="A64" s="12"/>
      <c r="B64" s="105">
        <f>DATE($B53,$B52,1)</f>
        <v>42643</v>
      </c>
      <c r="C64" s="106">
        <f>D3</f>
        <v>42643</v>
      </c>
      <c r="D64" s="107"/>
      <c r="E64" s="107"/>
      <c r="F64" s="107"/>
      <c r="G64" s="107"/>
      <c r="H64" s="107"/>
      <c r="I64" s="107"/>
      <c r="J64" s="107"/>
      <c r="K64" s="107"/>
      <c r="L64" s="108"/>
      <c r="M64" s="108"/>
      <c r="N64" s="184" t="str">
        <f>IF(WEEKDAY(B64)=6,MAX(0,SUM(H60:H64)-39/24),"")</f>
        <v/>
      </c>
      <c r="O64" s="47"/>
      <c r="P64" s="105">
        <f>DATE($B53,$B52,1)</f>
        <v>42643</v>
      </c>
      <c r="Q64" s="106">
        <f>D3</f>
        <v>42643</v>
      </c>
      <c r="R64" s="107"/>
      <c r="S64" s="107"/>
      <c r="T64" s="107"/>
      <c r="U64" s="107"/>
      <c r="V64" s="107"/>
      <c r="W64" s="107" t="str">
        <f>IF(V64&gt;8/24,MIN(V64-8/24,724),"")</f>
        <v/>
      </c>
      <c r="X64" s="169"/>
      <c r="Y64" s="107"/>
      <c r="Z64" s="108"/>
      <c r="AA64" s="108"/>
      <c r="AB64" s="184" t="str">
        <f>IF(WEEKDAY(P64)=6,MAX(0,SUM(V60:V64)-39/24),"")</f>
        <v/>
      </c>
      <c r="AC64" s="12"/>
      <c r="AD64" s="105">
        <f>DATE($B53,$B52,1)</f>
        <v>42643</v>
      </c>
      <c r="AE64" s="106">
        <f>D3</f>
        <v>42643</v>
      </c>
      <c r="AF64" s="107">
        <v>0.33333333333333331</v>
      </c>
      <c r="AG64" s="107">
        <v>0.5</v>
      </c>
      <c r="AH64" s="107">
        <v>0.58333333333333337</v>
      </c>
      <c r="AI64" s="107">
        <v>0.75</v>
      </c>
      <c r="AJ64" s="107">
        <f>SUM(AG64-AF64)+(AI64-AH64)</f>
        <v>0.33333333333333331</v>
      </c>
      <c r="AK64" s="107" t="str">
        <f>IF(AJ64&gt;8/24,MIN(AJ64-8/24,724),"")</f>
        <v/>
      </c>
      <c r="AL64" s="107"/>
      <c r="AM64" s="107"/>
      <c r="AN64" s="108"/>
      <c r="AO64" s="108"/>
      <c r="AP64" s="184" t="str">
        <f>IF(WEEKDAY(AD64)=6,MAX(0,SUM(AJ60:AJ64)-39/24),"")</f>
        <v/>
      </c>
    </row>
    <row r="65" spans="1:42" x14ac:dyDescent="0.25">
      <c r="A65" s="12"/>
      <c r="B65" s="105">
        <f>IF(MONTH(B64+1)=$B$1,B64+1,"")</f>
        <v>42644</v>
      </c>
      <c r="C65" s="106">
        <f>SUM(C64+1)</f>
        <v>42644</v>
      </c>
      <c r="D65" s="107"/>
      <c r="E65" s="107"/>
      <c r="F65" s="107"/>
      <c r="G65" s="107"/>
      <c r="H65" s="107"/>
      <c r="I65" s="107"/>
      <c r="J65" s="107"/>
      <c r="K65" s="107"/>
      <c r="L65" s="108"/>
      <c r="M65" s="108"/>
      <c r="N65" s="184">
        <f t="shared" ref="N65:N94" si="32">IF(WEEKDAY(B65)=6,MAX(0,SUM(H61:H65)-39/24),"")</f>
        <v>0</v>
      </c>
      <c r="O65" s="47"/>
      <c r="P65" s="105">
        <f>IF(MONTH(B64+1)=$B$52,B64+1,"")</f>
        <v>42644</v>
      </c>
      <c r="Q65" s="106">
        <f>SUM(Q64+1)</f>
        <v>42644</v>
      </c>
      <c r="R65" s="107">
        <v>0.33333333333333331</v>
      </c>
      <c r="S65" s="107">
        <v>0.5</v>
      </c>
      <c r="T65" s="107">
        <v>0.58333333333333337</v>
      </c>
      <c r="U65" s="107">
        <v>0.75</v>
      </c>
      <c r="V65" s="107">
        <f t="shared" ref="V65" si="33">SUM(S65-R65)+(U65-T65)</f>
        <v>0.33333333333333331</v>
      </c>
      <c r="W65" s="107" t="str">
        <f t="shared" ref="W65:W94" si="34">IF(V65&gt;8/24,MIN(V65-8/24,724),"")</f>
        <v/>
      </c>
      <c r="X65" s="107"/>
      <c r="Y65" s="107"/>
      <c r="Z65" s="108"/>
      <c r="AA65" s="108"/>
      <c r="AB65" s="184">
        <f t="shared" ref="AB65:AB94" si="35">IF(WEEKDAY(P65)=6,MAX(0,SUM(V61:V65)-39/24),"")</f>
        <v>0</v>
      </c>
      <c r="AC65" s="12"/>
      <c r="AD65" s="105">
        <f>IF(MONTH(B64+1)=$B$52,B64+1,"")</f>
        <v>42644</v>
      </c>
      <c r="AE65" s="106">
        <f>SUM(AE64+1)</f>
        <v>42644</v>
      </c>
      <c r="AF65" s="107">
        <v>0.33333333333333331</v>
      </c>
      <c r="AG65" s="107">
        <v>0.5</v>
      </c>
      <c r="AH65" s="107">
        <v>0.58333333333333337</v>
      </c>
      <c r="AI65" s="107">
        <v>0.75</v>
      </c>
      <c r="AJ65" s="107">
        <f t="shared" ref="AJ65" si="36">SUM(AG65-AF65)+(AI65-AH65)</f>
        <v>0.33333333333333331</v>
      </c>
      <c r="AK65" s="107" t="str">
        <f t="shared" ref="AK65:AK94" si="37">IF(AJ65&gt;8/24,MIN(AJ65-8/24,724),"")</f>
        <v/>
      </c>
      <c r="AL65" s="107"/>
      <c r="AM65" s="107"/>
      <c r="AN65" s="108"/>
      <c r="AO65" s="108"/>
      <c r="AP65" s="184">
        <f t="shared" ref="AP65:AP94" si="38">IF(WEEKDAY(AD65)=6,MAX(0,SUM(AJ61:AJ65)-39/24),"")</f>
        <v>0</v>
      </c>
    </row>
    <row r="66" spans="1:42" x14ac:dyDescent="0.25">
      <c r="A66" s="12"/>
      <c r="B66" s="105">
        <f t="shared" ref="B66:B94" si="39">IF(MONTH(B65+1)=$B$1,B65+1,"")</f>
        <v>42645</v>
      </c>
      <c r="C66" s="106">
        <f t="shared" ref="C66:C81" si="40">SUM(C65+1)</f>
        <v>42645</v>
      </c>
      <c r="D66" s="107"/>
      <c r="E66" s="107"/>
      <c r="F66" s="107"/>
      <c r="G66" s="107"/>
      <c r="H66" s="107"/>
      <c r="I66" s="107"/>
      <c r="J66" s="120"/>
      <c r="K66" s="107"/>
      <c r="L66" s="108"/>
      <c r="M66" s="108"/>
      <c r="N66" s="184" t="str">
        <f t="shared" si="32"/>
        <v/>
      </c>
      <c r="O66" s="47"/>
      <c r="P66" s="105">
        <f t="shared" ref="P66:P94" si="41">IF(MONTH(B65+1)=$B$52,B65+1,"")</f>
        <v>42645</v>
      </c>
      <c r="Q66" s="106">
        <f t="shared" ref="Q66:Q81" si="42">SUM(Q65+1)</f>
        <v>42645</v>
      </c>
      <c r="R66" s="107"/>
      <c r="S66" s="107"/>
      <c r="T66" s="107"/>
      <c r="U66" s="107"/>
      <c r="V66" s="107"/>
      <c r="W66" s="107" t="str">
        <f t="shared" si="34"/>
        <v/>
      </c>
      <c r="X66" s="107"/>
      <c r="Y66" s="107"/>
      <c r="Z66" s="108"/>
      <c r="AA66" s="108"/>
      <c r="AB66" s="184" t="str">
        <f t="shared" si="35"/>
        <v/>
      </c>
      <c r="AC66" s="12"/>
      <c r="AD66" s="105">
        <f t="shared" ref="AD66:AD94" si="43">IF(MONTH(B65+1)=$B$52,B65+1,"")</f>
        <v>42645</v>
      </c>
      <c r="AE66" s="106">
        <f t="shared" ref="AE66:AE81" si="44">SUM(AE65+1)</f>
        <v>42645</v>
      </c>
      <c r="AF66" s="107"/>
      <c r="AG66" s="107"/>
      <c r="AH66" s="107"/>
      <c r="AI66" s="107"/>
      <c r="AJ66" s="107"/>
      <c r="AK66" s="107" t="str">
        <f t="shared" si="37"/>
        <v/>
      </c>
      <c r="AL66" s="107"/>
      <c r="AM66" s="107"/>
      <c r="AN66" s="108"/>
      <c r="AO66" s="108"/>
      <c r="AP66" s="184" t="str">
        <f t="shared" si="38"/>
        <v/>
      </c>
    </row>
    <row r="67" spans="1:42" x14ac:dyDescent="0.25">
      <c r="A67" s="12"/>
      <c r="B67" s="105">
        <f t="shared" si="39"/>
        <v>42646</v>
      </c>
      <c r="C67" s="106">
        <f t="shared" si="40"/>
        <v>42646</v>
      </c>
      <c r="D67" s="107"/>
      <c r="E67" s="107"/>
      <c r="F67" s="107"/>
      <c r="G67" s="107"/>
      <c r="H67" s="107"/>
      <c r="I67" s="107"/>
      <c r="J67" s="120"/>
      <c r="K67" s="107"/>
      <c r="L67" s="108"/>
      <c r="M67" s="108"/>
      <c r="N67" s="184" t="str">
        <f t="shared" si="32"/>
        <v/>
      </c>
      <c r="O67" s="47"/>
      <c r="P67" s="105">
        <f t="shared" si="41"/>
        <v>42646</v>
      </c>
      <c r="Q67" s="106">
        <f t="shared" si="42"/>
        <v>42646</v>
      </c>
      <c r="R67" s="107"/>
      <c r="S67" s="107"/>
      <c r="T67" s="107"/>
      <c r="U67" s="107"/>
      <c r="V67" s="107"/>
      <c r="W67" s="107" t="str">
        <f t="shared" si="34"/>
        <v/>
      </c>
      <c r="X67" s="107"/>
      <c r="Y67" s="107"/>
      <c r="Z67" s="108"/>
      <c r="AA67" s="108"/>
      <c r="AB67" s="184" t="str">
        <f t="shared" si="35"/>
        <v/>
      </c>
      <c r="AC67" s="12"/>
      <c r="AD67" s="105">
        <f t="shared" si="43"/>
        <v>42646</v>
      </c>
      <c r="AE67" s="106">
        <f t="shared" si="44"/>
        <v>42646</v>
      </c>
      <c r="AF67" s="107"/>
      <c r="AG67" s="107"/>
      <c r="AH67" s="107"/>
      <c r="AI67" s="107"/>
      <c r="AJ67" s="107"/>
      <c r="AK67" s="107" t="str">
        <f t="shared" si="37"/>
        <v/>
      </c>
      <c r="AL67" s="107"/>
      <c r="AM67" s="107"/>
      <c r="AN67" s="108"/>
      <c r="AO67" s="108"/>
      <c r="AP67" s="184" t="str">
        <f t="shared" si="38"/>
        <v/>
      </c>
    </row>
    <row r="68" spans="1:42" x14ac:dyDescent="0.25">
      <c r="A68" s="12"/>
      <c r="B68" s="105">
        <f t="shared" si="39"/>
        <v>42647</v>
      </c>
      <c r="C68" s="106">
        <f t="shared" si="40"/>
        <v>42647</v>
      </c>
      <c r="D68" s="107"/>
      <c r="E68" s="107"/>
      <c r="F68" s="107"/>
      <c r="G68" s="107"/>
      <c r="H68" s="107"/>
      <c r="I68" s="107"/>
      <c r="J68" s="107"/>
      <c r="K68" s="107"/>
      <c r="L68" s="108"/>
      <c r="M68" s="108"/>
      <c r="N68" s="184" t="str">
        <f t="shared" si="32"/>
        <v/>
      </c>
      <c r="O68" s="47"/>
      <c r="P68" s="105">
        <f t="shared" si="41"/>
        <v>42647</v>
      </c>
      <c r="Q68" s="106">
        <f t="shared" si="42"/>
        <v>42647</v>
      </c>
      <c r="R68" s="107">
        <v>0.33333333333333331</v>
      </c>
      <c r="S68" s="107">
        <v>0.5</v>
      </c>
      <c r="T68" s="107">
        <v>0.58333333333333337</v>
      </c>
      <c r="U68" s="107">
        <v>0.75</v>
      </c>
      <c r="V68" s="107">
        <f t="shared" ref="V68:V72" si="45">SUM(S68-R68)+(U68-T68)</f>
        <v>0.33333333333333331</v>
      </c>
      <c r="W68" s="107" t="str">
        <f t="shared" si="34"/>
        <v/>
      </c>
      <c r="X68" s="107"/>
      <c r="Y68" s="107"/>
      <c r="Z68" s="108"/>
      <c r="AA68" s="108"/>
      <c r="AB68" s="184" t="str">
        <f t="shared" si="35"/>
        <v/>
      </c>
      <c r="AC68" s="12"/>
      <c r="AD68" s="105">
        <f t="shared" si="43"/>
        <v>42647</v>
      </c>
      <c r="AE68" s="106">
        <f t="shared" si="44"/>
        <v>42647</v>
      </c>
      <c r="AF68" s="107">
        <v>0.33333333333333331</v>
      </c>
      <c r="AG68" s="107">
        <v>0.5</v>
      </c>
      <c r="AH68" s="107">
        <v>0.58333333333333337</v>
      </c>
      <c r="AI68" s="107">
        <v>0.75</v>
      </c>
      <c r="AJ68" s="107">
        <f t="shared" ref="AJ68:AJ72" si="46">SUM(AG68-AF68)+(AI68-AH68)</f>
        <v>0.33333333333333331</v>
      </c>
      <c r="AK68" s="107" t="str">
        <f t="shared" si="37"/>
        <v/>
      </c>
      <c r="AL68" s="107"/>
      <c r="AM68" s="107"/>
      <c r="AN68" s="108"/>
      <c r="AO68" s="108"/>
      <c r="AP68" s="184" t="str">
        <f t="shared" si="38"/>
        <v/>
      </c>
    </row>
    <row r="69" spans="1:42" x14ac:dyDescent="0.25">
      <c r="A69" s="12"/>
      <c r="B69" s="105">
        <f t="shared" si="39"/>
        <v>42648</v>
      </c>
      <c r="C69" s="106">
        <f t="shared" si="40"/>
        <v>42648</v>
      </c>
      <c r="D69" s="107"/>
      <c r="E69" s="107"/>
      <c r="F69" s="107"/>
      <c r="G69" s="107"/>
      <c r="H69" s="107"/>
      <c r="I69" s="107"/>
      <c r="J69" s="107"/>
      <c r="K69" s="107"/>
      <c r="L69" s="108"/>
      <c r="M69" s="108"/>
      <c r="N69" s="184" t="str">
        <f t="shared" si="32"/>
        <v/>
      </c>
      <c r="O69" s="47"/>
      <c r="P69" s="105">
        <f t="shared" si="41"/>
        <v>42648</v>
      </c>
      <c r="Q69" s="106">
        <f t="shared" si="42"/>
        <v>42648</v>
      </c>
      <c r="R69" s="107">
        <v>0.33333333333333331</v>
      </c>
      <c r="S69" s="107">
        <v>0.5</v>
      </c>
      <c r="T69" s="107">
        <v>0.58333333333333337</v>
      </c>
      <c r="U69" s="107">
        <v>0.75</v>
      </c>
      <c r="V69" s="107">
        <f t="shared" si="45"/>
        <v>0.33333333333333331</v>
      </c>
      <c r="W69" s="107" t="str">
        <f t="shared" si="34"/>
        <v/>
      </c>
      <c r="X69" s="107"/>
      <c r="Y69" s="107"/>
      <c r="Z69" s="108"/>
      <c r="AA69" s="108"/>
      <c r="AB69" s="184" t="str">
        <f t="shared" si="35"/>
        <v/>
      </c>
      <c r="AC69" s="12"/>
      <c r="AD69" s="105">
        <f t="shared" si="43"/>
        <v>42648</v>
      </c>
      <c r="AE69" s="106">
        <f t="shared" si="44"/>
        <v>42648</v>
      </c>
      <c r="AF69" s="107">
        <v>0.33333333333333331</v>
      </c>
      <c r="AG69" s="107">
        <v>0.5</v>
      </c>
      <c r="AH69" s="107">
        <v>0.58333333333333337</v>
      </c>
      <c r="AI69" s="107">
        <v>0.75</v>
      </c>
      <c r="AJ69" s="107">
        <f t="shared" si="46"/>
        <v>0.33333333333333331</v>
      </c>
      <c r="AK69" s="107" t="str">
        <f t="shared" si="37"/>
        <v/>
      </c>
      <c r="AL69" s="107"/>
      <c r="AM69" s="107"/>
      <c r="AN69" s="108"/>
      <c r="AO69" s="108"/>
      <c r="AP69" s="184" t="str">
        <f t="shared" si="38"/>
        <v/>
      </c>
    </row>
    <row r="70" spans="1:42" x14ac:dyDescent="0.25">
      <c r="A70" s="12"/>
      <c r="B70" s="105">
        <f t="shared" si="39"/>
        <v>42649</v>
      </c>
      <c r="C70" s="106">
        <f t="shared" si="40"/>
        <v>42649</v>
      </c>
      <c r="D70" s="107"/>
      <c r="E70" s="107"/>
      <c r="F70" s="107"/>
      <c r="G70" s="107"/>
      <c r="H70" s="107"/>
      <c r="I70" s="107"/>
      <c r="J70" s="107"/>
      <c r="K70" s="107"/>
      <c r="L70" s="108"/>
      <c r="M70" s="108"/>
      <c r="N70" s="184" t="str">
        <f t="shared" si="32"/>
        <v/>
      </c>
      <c r="O70" s="47"/>
      <c r="P70" s="105">
        <f t="shared" si="41"/>
        <v>42649</v>
      </c>
      <c r="Q70" s="106">
        <f t="shared" si="42"/>
        <v>42649</v>
      </c>
      <c r="R70" s="107">
        <v>0.33333333333333331</v>
      </c>
      <c r="S70" s="107">
        <v>0.5</v>
      </c>
      <c r="T70" s="107">
        <v>0.58333333333333337</v>
      </c>
      <c r="U70" s="107">
        <v>0.75</v>
      </c>
      <c r="V70" s="107">
        <f t="shared" si="45"/>
        <v>0.33333333333333331</v>
      </c>
      <c r="W70" s="107"/>
      <c r="X70" s="107"/>
      <c r="Y70" s="107"/>
      <c r="Z70" s="168"/>
      <c r="AA70" s="108"/>
      <c r="AB70" s="184" t="str">
        <f t="shared" si="35"/>
        <v/>
      </c>
      <c r="AC70" s="12"/>
      <c r="AD70" s="105">
        <f t="shared" si="43"/>
        <v>42649</v>
      </c>
      <c r="AE70" s="106">
        <f t="shared" si="44"/>
        <v>42649</v>
      </c>
      <c r="AF70" s="107">
        <v>0.33333333333333331</v>
      </c>
      <c r="AG70" s="107">
        <v>0.5</v>
      </c>
      <c r="AH70" s="107">
        <v>0.58333333333333337</v>
      </c>
      <c r="AI70" s="107">
        <v>0.75</v>
      </c>
      <c r="AJ70" s="107">
        <f t="shared" si="46"/>
        <v>0.33333333333333331</v>
      </c>
      <c r="AK70" s="107" t="str">
        <f t="shared" si="37"/>
        <v/>
      </c>
      <c r="AL70" s="107"/>
      <c r="AM70" s="107"/>
      <c r="AN70" s="108"/>
      <c r="AO70" s="108"/>
      <c r="AP70" s="184" t="str">
        <f t="shared" si="38"/>
        <v/>
      </c>
    </row>
    <row r="71" spans="1:42" x14ac:dyDescent="0.25">
      <c r="A71" s="12"/>
      <c r="B71" s="105">
        <f t="shared" si="39"/>
        <v>42650</v>
      </c>
      <c r="C71" s="106">
        <f t="shared" si="40"/>
        <v>42650</v>
      </c>
      <c r="D71" s="107"/>
      <c r="E71" s="107"/>
      <c r="F71" s="107"/>
      <c r="G71" s="107"/>
      <c r="H71" s="107"/>
      <c r="I71" s="107"/>
      <c r="J71" s="120"/>
      <c r="K71" s="107"/>
      <c r="L71" s="108"/>
      <c r="M71" s="108"/>
      <c r="N71" s="184" t="str">
        <f t="shared" si="32"/>
        <v/>
      </c>
      <c r="O71" s="47"/>
      <c r="P71" s="105">
        <f t="shared" si="41"/>
        <v>42650</v>
      </c>
      <c r="Q71" s="106">
        <f t="shared" si="42"/>
        <v>42650</v>
      </c>
      <c r="R71" s="107">
        <v>0.33333333333333331</v>
      </c>
      <c r="S71" s="107">
        <v>0.5</v>
      </c>
      <c r="T71" s="107">
        <v>0.58333333333333337</v>
      </c>
      <c r="U71" s="107">
        <v>0.75</v>
      </c>
      <c r="V71" s="107">
        <f t="shared" si="45"/>
        <v>0.33333333333333331</v>
      </c>
      <c r="W71" s="107" t="str">
        <f t="shared" si="34"/>
        <v/>
      </c>
      <c r="X71" s="107"/>
      <c r="Y71" s="107"/>
      <c r="Z71" s="168"/>
      <c r="AA71" s="108"/>
      <c r="AB71" s="184" t="str">
        <f t="shared" si="35"/>
        <v/>
      </c>
      <c r="AC71" s="12"/>
      <c r="AD71" s="105">
        <f t="shared" si="43"/>
        <v>42650</v>
      </c>
      <c r="AE71" s="106">
        <f t="shared" si="44"/>
        <v>42650</v>
      </c>
      <c r="AF71" s="107">
        <v>0.33333333333333331</v>
      </c>
      <c r="AG71" s="107">
        <v>0.5</v>
      </c>
      <c r="AH71" s="107">
        <v>0.58333333333333337</v>
      </c>
      <c r="AI71" s="107">
        <v>0.75</v>
      </c>
      <c r="AJ71" s="107">
        <f t="shared" si="46"/>
        <v>0.33333333333333331</v>
      </c>
      <c r="AK71" s="107" t="str">
        <f t="shared" si="37"/>
        <v/>
      </c>
      <c r="AL71" s="107"/>
      <c r="AM71" s="107"/>
      <c r="AN71" s="108"/>
      <c r="AO71" s="108"/>
      <c r="AP71" s="184" t="str">
        <f t="shared" si="38"/>
        <v/>
      </c>
    </row>
    <row r="72" spans="1:42" x14ac:dyDescent="0.25">
      <c r="A72" s="12"/>
      <c r="B72" s="105">
        <f t="shared" si="39"/>
        <v>42651</v>
      </c>
      <c r="C72" s="106">
        <f t="shared" si="40"/>
        <v>42651</v>
      </c>
      <c r="D72" s="107"/>
      <c r="E72" s="107"/>
      <c r="F72" s="107"/>
      <c r="G72" s="107"/>
      <c r="H72" s="107"/>
      <c r="I72" s="107"/>
      <c r="J72" s="107"/>
      <c r="K72" s="107"/>
      <c r="L72" s="108"/>
      <c r="M72" s="108"/>
      <c r="N72" s="184">
        <f t="shared" si="32"/>
        <v>0</v>
      </c>
      <c r="O72" s="47"/>
      <c r="P72" s="105">
        <f t="shared" si="41"/>
        <v>42651</v>
      </c>
      <c r="Q72" s="106">
        <f t="shared" si="42"/>
        <v>42651</v>
      </c>
      <c r="R72" s="107">
        <v>0.33333333333333331</v>
      </c>
      <c r="S72" s="107">
        <v>0.5</v>
      </c>
      <c r="T72" s="107">
        <v>0.58333333333333337</v>
      </c>
      <c r="U72" s="107">
        <v>0.70833333333333337</v>
      </c>
      <c r="V72" s="107">
        <f t="shared" si="45"/>
        <v>0.29166666666666669</v>
      </c>
      <c r="W72" s="107" t="str">
        <f t="shared" si="34"/>
        <v/>
      </c>
      <c r="X72" s="107"/>
      <c r="Y72" s="107"/>
      <c r="Z72" s="168"/>
      <c r="AA72" s="108"/>
      <c r="AB72" s="184">
        <f t="shared" si="35"/>
        <v>0</v>
      </c>
      <c r="AC72" s="12"/>
      <c r="AD72" s="105">
        <f t="shared" si="43"/>
        <v>42651</v>
      </c>
      <c r="AE72" s="106">
        <f t="shared" si="44"/>
        <v>42651</v>
      </c>
      <c r="AF72" s="107">
        <v>0.33333333333333331</v>
      </c>
      <c r="AG72" s="107">
        <v>0.5</v>
      </c>
      <c r="AH72" s="107">
        <v>0.58333333333333337</v>
      </c>
      <c r="AI72" s="107">
        <v>0.70833333333333337</v>
      </c>
      <c r="AJ72" s="107">
        <f t="shared" si="46"/>
        <v>0.29166666666666669</v>
      </c>
      <c r="AK72" s="107" t="str">
        <f t="shared" si="37"/>
        <v/>
      </c>
      <c r="AL72" s="107"/>
      <c r="AM72" s="107"/>
      <c r="AN72" s="108"/>
      <c r="AO72" s="108"/>
      <c r="AP72" s="184">
        <f t="shared" si="38"/>
        <v>0</v>
      </c>
    </row>
    <row r="73" spans="1:42" x14ac:dyDescent="0.25">
      <c r="A73" s="12"/>
      <c r="B73" s="105">
        <f t="shared" si="39"/>
        <v>42652</v>
      </c>
      <c r="C73" s="106">
        <f t="shared" si="40"/>
        <v>42652</v>
      </c>
      <c r="D73" s="107"/>
      <c r="E73" s="107"/>
      <c r="F73" s="107"/>
      <c r="G73" s="107"/>
      <c r="H73" s="107"/>
      <c r="I73" s="107"/>
      <c r="J73" s="107"/>
      <c r="K73" s="107"/>
      <c r="L73" s="108"/>
      <c r="M73" s="108"/>
      <c r="N73" s="184" t="str">
        <f t="shared" si="32"/>
        <v/>
      </c>
      <c r="O73" s="47"/>
      <c r="P73" s="105">
        <f t="shared" si="41"/>
        <v>42652</v>
      </c>
      <c r="Q73" s="106">
        <f t="shared" si="42"/>
        <v>42652</v>
      </c>
      <c r="R73" s="107"/>
      <c r="S73" s="107"/>
      <c r="T73" s="107"/>
      <c r="U73" s="107"/>
      <c r="V73" s="107"/>
      <c r="W73" s="107" t="str">
        <f t="shared" si="34"/>
        <v/>
      </c>
      <c r="X73" s="107"/>
      <c r="Y73" s="107"/>
      <c r="Z73" s="168"/>
      <c r="AA73" s="108"/>
      <c r="AB73" s="184" t="str">
        <f t="shared" si="35"/>
        <v/>
      </c>
      <c r="AC73" s="12"/>
      <c r="AD73" s="105">
        <f t="shared" si="43"/>
        <v>42652</v>
      </c>
      <c r="AE73" s="106">
        <f t="shared" si="44"/>
        <v>42652</v>
      </c>
      <c r="AF73" s="107"/>
      <c r="AG73" s="107"/>
      <c r="AH73" s="107"/>
      <c r="AI73" s="107"/>
      <c r="AJ73" s="107"/>
      <c r="AK73" s="107" t="str">
        <f t="shared" si="37"/>
        <v/>
      </c>
      <c r="AL73" s="107"/>
      <c r="AM73" s="107"/>
      <c r="AN73" s="108"/>
      <c r="AO73" s="108"/>
      <c r="AP73" s="184" t="str">
        <f t="shared" si="38"/>
        <v/>
      </c>
    </row>
    <row r="74" spans="1:42" x14ac:dyDescent="0.25">
      <c r="A74" s="12"/>
      <c r="B74" s="105">
        <f t="shared" si="39"/>
        <v>42653</v>
      </c>
      <c r="C74" s="106">
        <f t="shared" si="40"/>
        <v>42653</v>
      </c>
      <c r="D74" s="107"/>
      <c r="E74" s="107"/>
      <c r="F74" s="107"/>
      <c r="G74" s="107"/>
      <c r="H74" s="107"/>
      <c r="I74" s="107"/>
      <c r="J74" s="107"/>
      <c r="K74" s="107"/>
      <c r="L74" s="108"/>
      <c r="M74" s="108"/>
      <c r="N74" s="184" t="str">
        <f t="shared" si="32"/>
        <v/>
      </c>
      <c r="O74" s="47"/>
      <c r="P74" s="105">
        <f t="shared" si="41"/>
        <v>42653</v>
      </c>
      <c r="Q74" s="106">
        <f t="shared" si="42"/>
        <v>42653</v>
      </c>
      <c r="R74" s="107"/>
      <c r="S74" s="107"/>
      <c r="T74" s="107"/>
      <c r="U74" s="107"/>
      <c r="V74" s="107"/>
      <c r="W74" s="107" t="str">
        <f t="shared" si="34"/>
        <v/>
      </c>
      <c r="X74" s="107"/>
      <c r="Y74" s="107"/>
      <c r="Z74" s="168"/>
      <c r="AA74" s="108"/>
      <c r="AB74" s="184" t="str">
        <f t="shared" si="35"/>
        <v/>
      </c>
      <c r="AC74" s="12"/>
      <c r="AD74" s="105">
        <f t="shared" si="43"/>
        <v>42653</v>
      </c>
      <c r="AE74" s="106">
        <f t="shared" si="44"/>
        <v>42653</v>
      </c>
      <c r="AF74" s="107"/>
      <c r="AG74" s="107"/>
      <c r="AH74" s="107"/>
      <c r="AI74" s="107"/>
      <c r="AJ74" s="107"/>
      <c r="AK74" s="107" t="str">
        <f t="shared" si="37"/>
        <v/>
      </c>
      <c r="AL74" s="107"/>
      <c r="AM74" s="107"/>
      <c r="AN74" s="108"/>
      <c r="AO74" s="108"/>
      <c r="AP74" s="184" t="str">
        <f t="shared" si="38"/>
        <v/>
      </c>
    </row>
    <row r="75" spans="1:42" x14ac:dyDescent="0.25">
      <c r="A75" s="12"/>
      <c r="B75" s="105">
        <f t="shared" si="39"/>
        <v>42654</v>
      </c>
      <c r="C75" s="106">
        <f t="shared" si="40"/>
        <v>42654</v>
      </c>
      <c r="D75" s="107"/>
      <c r="E75" s="107"/>
      <c r="F75" s="107"/>
      <c r="G75" s="107"/>
      <c r="H75" s="107"/>
      <c r="I75" s="107"/>
      <c r="J75" s="107"/>
      <c r="K75" s="107"/>
      <c r="L75" s="108"/>
      <c r="M75" s="108"/>
      <c r="N75" s="184" t="str">
        <f t="shared" si="32"/>
        <v/>
      </c>
      <c r="O75" s="47"/>
      <c r="P75" s="105">
        <f t="shared" si="41"/>
        <v>42654</v>
      </c>
      <c r="Q75" s="106">
        <f t="shared" si="42"/>
        <v>42654</v>
      </c>
      <c r="R75" s="107">
        <v>0.33333333333333331</v>
      </c>
      <c r="S75" s="107">
        <v>0.5</v>
      </c>
      <c r="T75" s="107">
        <v>0.58333333333333337</v>
      </c>
      <c r="U75" s="107">
        <v>0.75</v>
      </c>
      <c r="V75" s="107">
        <f t="shared" ref="V75:V79" si="47">SUM(S75-R75)+(U75-T75)</f>
        <v>0.33333333333333331</v>
      </c>
      <c r="W75" s="107" t="str">
        <f t="shared" si="34"/>
        <v/>
      </c>
      <c r="X75" s="107"/>
      <c r="Y75" s="107"/>
      <c r="Z75" s="108"/>
      <c r="AA75" s="108"/>
      <c r="AB75" s="184" t="str">
        <f t="shared" si="35"/>
        <v/>
      </c>
      <c r="AC75" s="12"/>
      <c r="AD75" s="105">
        <f t="shared" si="43"/>
        <v>42654</v>
      </c>
      <c r="AE75" s="106">
        <f t="shared" si="44"/>
        <v>42654</v>
      </c>
      <c r="AF75" s="107">
        <v>0.33333333333333331</v>
      </c>
      <c r="AG75" s="107">
        <v>0.5</v>
      </c>
      <c r="AH75" s="107">
        <v>0.58333333333333337</v>
      </c>
      <c r="AI75" s="107">
        <v>0.75</v>
      </c>
      <c r="AJ75" s="107">
        <f t="shared" ref="AJ75:AJ79" si="48">SUM(AG75-AF75)+(AI75-AH75)</f>
        <v>0.33333333333333331</v>
      </c>
      <c r="AK75" s="107" t="str">
        <f t="shared" si="37"/>
        <v/>
      </c>
      <c r="AL75" s="107"/>
      <c r="AM75" s="107"/>
      <c r="AN75" s="108"/>
      <c r="AO75" s="108"/>
      <c r="AP75" s="184" t="str">
        <f t="shared" si="38"/>
        <v/>
      </c>
    </row>
    <row r="76" spans="1:42" x14ac:dyDescent="0.25">
      <c r="A76" s="12"/>
      <c r="B76" s="105">
        <f t="shared" si="39"/>
        <v>42655</v>
      </c>
      <c r="C76" s="106">
        <f t="shared" si="40"/>
        <v>42655</v>
      </c>
      <c r="D76" s="107"/>
      <c r="E76" s="107"/>
      <c r="F76" s="107"/>
      <c r="G76" s="107"/>
      <c r="H76" s="107"/>
      <c r="I76" s="107"/>
      <c r="J76" s="107"/>
      <c r="K76" s="107"/>
      <c r="L76" s="108"/>
      <c r="M76" s="108"/>
      <c r="N76" s="184" t="str">
        <f t="shared" si="32"/>
        <v/>
      </c>
      <c r="O76" s="47"/>
      <c r="P76" s="105">
        <f t="shared" si="41"/>
        <v>42655</v>
      </c>
      <c r="Q76" s="106">
        <f t="shared" si="42"/>
        <v>42655</v>
      </c>
      <c r="R76" s="107">
        <v>0.33333333333333331</v>
      </c>
      <c r="S76" s="107">
        <v>0.5</v>
      </c>
      <c r="T76" s="107">
        <v>0.58333333333333337</v>
      </c>
      <c r="U76" s="107">
        <v>0.75</v>
      </c>
      <c r="V76" s="107">
        <f t="shared" si="47"/>
        <v>0.33333333333333331</v>
      </c>
      <c r="W76" s="107" t="str">
        <f t="shared" si="34"/>
        <v/>
      </c>
      <c r="X76" s="107"/>
      <c r="Y76" s="107"/>
      <c r="Z76" s="108"/>
      <c r="AA76" s="108"/>
      <c r="AB76" s="184" t="str">
        <f t="shared" si="35"/>
        <v/>
      </c>
      <c r="AC76" s="12"/>
      <c r="AD76" s="105">
        <f t="shared" si="43"/>
        <v>42655</v>
      </c>
      <c r="AE76" s="106">
        <f t="shared" si="44"/>
        <v>42655</v>
      </c>
      <c r="AF76" s="107">
        <v>0.33333333333333331</v>
      </c>
      <c r="AG76" s="107">
        <v>0.5</v>
      </c>
      <c r="AH76" s="107">
        <v>0.58333333333333337</v>
      </c>
      <c r="AI76" s="107">
        <v>0.75</v>
      </c>
      <c r="AJ76" s="107">
        <f t="shared" si="48"/>
        <v>0.33333333333333331</v>
      </c>
      <c r="AK76" s="107" t="str">
        <f t="shared" si="37"/>
        <v/>
      </c>
      <c r="AL76" s="107"/>
      <c r="AM76" s="107"/>
      <c r="AN76" s="108"/>
      <c r="AO76" s="108"/>
      <c r="AP76" s="184" t="str">
        <f t="shared" si="38"/>
        <v/>
      </c>
    </row>
    <row r="77" spans="1:42" x14ac:dyDescent="0.25">
      <c r="A77" s="12"/>
      <c r="B77" s="105">
        <f t="shared" si="39"/>
        <v>42656</v>
      </c>
      <c r="C77" s="106">
        <f t="shared" si="40"/>
        <v>42656</v>
      </c>
      <c r="D77" s="107"/>
      <c r="E77" s="107"/>
      <c r="F77" s="107"/>
      <c r="G77" s="107"/>
      <c r="H77" s="107"/>
      <c r="I77" s="107"/>
      <c r="J77" s="107"/>
      <c r="K77" s="107"/>
      <c r="L77" s="168"/>
      <c r="M77" s="108"/>
      <c r="N77" s="184" t="str">
        <f t="shared" si="32"/>
        <v/>
      </c>
      <c r="O77" s="47"/>
      <c r="P77" s="105">
        <f t="shared" si="41"/>
        <v>42656</v>
      </c>
      <c r="Q77" s="106">
        <f t="shared" si="42"/>
        <v>42656</v>
      </c>
      <c r="R77" s="107">
        <v>0.33333333333333331</v>
      </c>
      <c r="S77" s="107">
        <v>0.5</v>
      </c>
      <c r="T77" s="107">
        <v>0.58333333333333337</v>
      </c>
      <c r="U77" s="107">
        <v>0.75</v>
      </c>
      <c r="V77" s="107">
        <f t="shared" si="47"/>
        <v>0.33333333333333331</v>
      </c>
      <c r="W77" s="107" t="str">
        <f t="shared" si="34"/>
        <v/>
      </c>
      <c r="X77" s="107"/>
      <c r="Y77" s="107"/>
      <c r="Z77" s="108"/>
      <c r="AA77" s="108"/>
      <c r="AB77" s="184" t="str">
        <f t="shared" si="35"/>
        <v/>
      </c>
      <c r="AC77" s="12"/>
      <c r="AD77" s="105">
        <f t="shared" si="43"/>
        <v>42656</v>
      </c>
      <c r="AE77" s="106">
        <f t="shared" si="44"/>
        <v>42656</v>
      </c>
      <c r="AF77" s="107">
        <v>0.33333333333333331</v>
      </c>
      <c r="AG77" s="107">
        <v>0.5</v>
      </c>
      <c r="AH77" s="107">
        <v>0.58333333333333337</v>
      </c>
      <c r="AI77" s="107">
        <v>0.75</v>
      </c>
      <c r="AJ77" s="107">
        <f t="shared" si="48"/>
        <v>0.33333333333333331</v>
      </c>
      <c r="AK77" s="107" t="str">
        <f t="shared" si="37"/>
        <v/>
      </c>
      <c r="AL77" s="107"/>
      <c r="AM77" s="107"/>
      <c r="AN77" s="108"/>
      <c r="AO77" s="108"/>
      <c r="AP77" s="184" t="str">
        <f t="shared" si="38"/>
        <v/>
      </c>
    </row>
    <row r="78" spans="1:42" x14ac:dyDescent="0.25">
      <c r="B78" s="105">
        <f t="shared" si="39"/>
        <v>42657</v>
      </c>
      <c r="C78" s="106">
        <f t="shared" si="40"/>
        <v>42657</v>
      </c>
      <c r="D78" s="107"/>
      <c r="E78" s="107"/>
      <c r="F78" s="107"/>
      <c r="G78" s="107"/>
      <c r="H78" s="107"/>
      <c r="I78" s="107"/>
      <c r="J78" s="107"/>
      <c r="K78" s="107"/>
      <c r="L78" s="168"/>
      <c r="M78" s="108"/>
      <c r="N78" s="184" t="str">
        <f t="shared" si="32"/>
        <v/>
      </c>
      <c r="O78" s="47"/>
      <c r="P78" s="105">
        <f t="shared" si="41"/>
        <v>42657</v>
      </c>
      <c r="Q78" s="106">
        <f t="shared" si="42"/>
        <v>42657</v>
      </c>
      <c r="R78" s="107">
        <v>0.33333333333333331</v>
      </c>
      <c r="S78" s="107">
        <v>0.5</v>
      </c>
      <c r="T78" s="107">
        <v>0.58333333333333337</v>
      </c>
      <c r="U78" s="107">
        <v>0.75</v>
      </c>
      <c r="V78" s="107">
        <f t="shared" si="47"/>
        <v>0.33333333333333331</v>
      </c>
      <c r="W78" s="107" t="str">
        <f t="shared" si="34"/>
        <v/>
      </c>
      <c r="X78" s="107"/>
      <c r="Y78" s="107"/>
      <c r="Z78" s="108"/>
      <c r="AA78" s="108"/>
      <c r="AB78" s="184" t="str">
        <f t="shared" si="35"/>
        <v/>
      </c>
      <c r="AD78" s="105">
        <f t="shared" si="43"/>
        <v>42657</v>
      </c>
      <c r="AE78" s="106">
        <f t="shared" si="44"/>
        <v>42657</v>
      </c>
      <c r="AF78" s="107">
        <v>0.33333333333333331</v>
      </c>
      <c r="AG78" s="107">
        <v>0.5</v>
      </c>
      <c r="AH78" s="107">
        <v>0.58333333333333337</v>
      </c>
      <c r="AI78" s="107">
        <v>0.75</v>
      </c>
      <c r="AJ78" s="107">
        <f t="shared" si="48"/>
        <v>0.33333333333333331</v>
      </c>
      <c r="AK78" s="107" t="str">
        <f t="shared" si="37"/>
        <v/>
      </c>
      <c r="AL78" s="107"/>
      <c r="AM78" s="107"/>
      <c r="AN78" s="108"/>
      <c r="AO78" s="108"/>
      <c r="AP78" s="184" t="str">
        <f t="shared" si="38"/>
        <v/>
      </c>
    </row>
    <row r="79" spans="1:42" x14ac:dyDescent="0.25">
      <c r="B79" s="105">
        <f t="shared" si="39"/>
        <v>42658</v>
      </c>
      <c r="C79" s="106">
        <f t="shared" si="40"/>
        <v>42658</v>
      </c>
      <c r="D79" s="107"/>
      <c r="E79" s="107"/>
      <c r="F79" s="107"/>
      <c r="G79" s="107"/>
      <c r="H79" s="107"/>
      <c r="I79" s="107"/>
      <c r="J79" s="107"/>
      <c r="K79" s="107"/>
      <c r="L79" s="168"/>
      <c r="M79" s="108"/>
      <c r="N79" s="184">
        <f t="shared" si="32"/>
        <v>0</v>
      </c>
      <c r="O79" s="47"/>
      <c r="P79" s="105">
        <f t="shared" si="41"/>
        <v>42658</v>
      </c>
      <c r="Q79" s="106">
        <f t="shared" si="42"/>
        <v>42658</v>
      </c>
      <c r="R79" s="107">
        <v>0.33333333333333331</v>
      </c>
      <c r="S79" s="107">
        <v>0.5</v>
      </c>
      <c r="T79" s="107">
        <v>0.58333333333333337</v>
      </c>
      <c r="U79" s="107">
        <v>0.70833333333333337</v>
      </c>
      <c r="V79" s="107">
        <f t="shared" si="47"/>
        <v>0.29166666666666669</v>
      </c>
      <c r="W79" s="107" t="str">
        <f t="shared" si="34"/>
        <v/>
      </c>
      <c r="X79" s="107"/>
      <c r="Y79" s="107"/>
      <c r="Z79" s="108"/>
      <c r="AA79" s="108"/>
      <c r="AB79" s="184">
        <f t="shared" si="35"/>
        <v>0</v>
      </c>
      <c r="AD79" s="105">
        <f t="shared" si="43"/>
        <v>42658</v>
      </c>
      <c r="AE79" s="106">
        <f t="shared" si="44"/>
        <v>42658</v>
      </c>
      <c r="AF79" s="107">
        <v>0.33333333333333331</v>
      </c>
      <c r="AG79" s="107">
        <v>0.5</v>
      </c>
      <c r="AH79" s="107">
        <v>0.58333333333333337</v>
      </c>
      <c r="AI79" s="107">
        <v>0.70833333333333337</v>
      </c>
      <c r="AJ79" s="107">
        <f t="shared" si="48"/>
        <v>0.29166666666666669</v>
      </c>
      <c r="AK79" s="107" t="str">
        <f t="shared" si="37"/>
        <v/>
      </c>
      <c r="AL79" s="107"/>
      <c r="AM79" s="107"/>
      <c r="AN79" s="108"/>
      <c r="AO79" s="108"/>
      <c r="AP79" s="184">
        <f t="shared" si="38"/>
        <v>0</v>
      </c>
    </row>
    <row r="80" spans="1:42" x14ac:dyDescent="0.25">
      <c r="B80" s="105">
        <f t="shared" si="39"/>
        <v>42659</v>
      </c>
      <c r="C80" s="106">
        <f t="shared" si="40"/>
        <v>42659</v>
      </c>
      <c r="D80" s="107"/>
      <c r="E80" s="107"/>
      <c r="F80" s="107"/>
      <c r="G80" s="107"/>
      <c r="H80" s="107"/>
      <c r="I80" s="107"/>
      <c r="J80" s="107"/>
      <c r="K80" s="107"/>
      <c r="L80" s="168"/>
      <c r="M80" s="108"/>
      <c r="N80" s="184" t="str">
        <f t="shared" si="32"/>
        <v/>
      </c>
      <c r="O80" s="47"/>
      <c r="P80" s="105">
        <f t="shared" si="41"/>
        <v>42659</v>
      </c>
      <c r="Q80" s="106">
        <f t="shared" si="42"/>
        <v>42659</v>
      </c>
      <c r="R80" s="107"/>
      <c r="S80" s="107"/>
      <c r="T80" s="107"/>
      <c r="U80" s="107"/>
      <c r="V80" s="107"/>
      <c r="W80" s="107" t="str">
        <f t="shared" si="34"/>
        <v/>
      </c>
      <c r="X80" s="107"/>
      <c r="Y80" s="107"/>
      <c r="Z80" s="108"/>
      <c r="AA80" s="108"/>
      <c r="AB80" s="184" t="str">
        <f t="shared" si="35"/>
        <v/>
      </c>
      <c r="AD80" s="105">
        <f t="shared" si="43"/>
        <v>42659</v>
      </c>
      <c r="AE80" s="106">
        <f t="shared" si="44"/>
        <v>42659</v>
      </c>
      <c r="AF80" s="107"/>
      <c r="AG80" s="107"/>
      <c r="AH80" s="107"/>
      <c r="AI80" s="107"/>
      <c r="AJ80" s="107"/>
      <c r="AK80" s="107" t="str">
        <f t="shared" si="37"/>
        <v/>
      </c>
      <c r="AL80" s="107"/>
      <c r="AM80" s="107"/>
      <c r="AN80" s="108"/>
      <c r="AO80" s="108"/>
      <c r="AP80" s="184" t="str">
        <f t="shared" si="38"/>
        <v/>
      </c>
    </row>
    <row r="81" spans="1:42" x14ac:dyDescent="0.25">
      <c r="B81" s="105">
        <f t="shared" si="39"/>
        <v>42660</v>
      </c>
      <c r="C81" s="106">
        <f t="shared" si="40"/>
        <v>42660</v>
      </c>
      <c r="D81" s="107"/>
      <c r="E81" s="107"/>
      <c r="F81" s="107"/>
      <c r="G81" s="107"/>
      <c r="H81" s="107"/>
      <c r="I81" s="107"/>
      <c r="J81" s="107"/>
      <c r="K81" s="107"/>
      <c r="L81" s="168"/>
      <c r="M81" s="108"/>
      <c r="N81" s="184" t="str">
        <f t="shared" si="32"/>
        <v/>
      </c>
      <c r="O81" s="47"/>
      <c r="P81" s="105">
        <f t="shared" si="41"/>
        <v>42660</v>
      </c>
      <c r="Q81" s="106">
        <f t="shared" si="42"/>
        <v>42660</v>
      </c>
      <c r="R81" s="107"/>
      <c r="S81" s="107"/>
      <c r="T81" s="107"/>
      <c r="U81" s="107"/>
      <c r="V81" s="107"/>
      <c r="W81" s="107" t="str">
        <f t="shared" si="34"/>
        <v/>
      </c>
      <c r="X81" s="107"/>
      <c r="Y81" s="107"/>
      <c r="Z81" s="108"/>
      <c r="AA81" s="108"/>
      <c r="AB81" s="184" t="str">
        <f t="shared" si="35"/>
        <v/>
      </c>
      <c r="AD81" s="105">
        <f t="shared" si="43"/>
        <v>42660</v>
      </c>
      <c r="AE81" s="106">
        <f t="shared" si="44"/>
        <v>42660</v>
      </c>
      <c r="AF81" s="107"/>
      <c r="AG81" s="107"/>
      <c r="AH81" s="107"/>
      <c r="AI81" s="107"/>
      <c r="AJ81" s="107"/>
      <c r="AK81" s="107" t="str">
        <f t="shared" si="37"/>
        <v/>
      </c>
      <c r="AL81" s="107"/>
      <c r="AM81" s="107"/>
      <c r="AN81" s="108"/>
      <c r="AO81" s="108"/>
      <c r="AP81" s="184" t="str">
        <f t="shared" si="38"/>
        <v/>
      </c>
    </row>
    <row r="82" spans="1:42" x14ac:dyDescent="0.25">
      <c r="B82" s="105">
        <f t="shared" si="39"/>
        <v>42661</v>
      </c>
      <c r="C82" s="106">
        <f t="shared" ref="C82:C91" si="49">SUM(C81+1)</f>
        <v>42661</v>
      </c>
      <c r="D82" s="107"/>
      <c r="E82" s="107"/>
      <c r="F82" s="107"/>
      <c r="G82" s="107"/>
      <c r="H82" s="107"/>
      <c r="I82" s="107"/>
      <c r="J82" s="107"/>
      <c r="K82" s="107"/>
      <c r="L82" s="108"/>
      <c r="M82" s="108"/>
      <c r="N82" s="184" t="str">
        <f t="shared" si="32"/>
        <v/>
      </c>
      <c r="O82" s="47"/>
      <c r="P82" s="105">
        <f t="shared" si="41"/>
        <v>42661</v>
      </c>
      <c r="Q82" s="106">
        <f t="shared" ref="Q82:Q91" si="50">SUM(Q81+1)</f>
        <v>42661</v>
      </c>
      <c r="R82" s="107">
        <v>0.33333333333333331</v>
      </c>
      <c r="S82" s="107">
        <v>0.5</v>
      </c>
      <c r="T82" s="107">
        <v>0.58333333333333337</v>
      </c>
      <c r="U82" s="107">
        <v>0.75</v>
      </c>
      <c r="V82" s="107">
        <f t="shared" ref="V82:V86" si="51">SUM(S82-R82)+(U82-T82)</f>
        <v>0.33333333333333331</v>
      </c>
      <c r="W82" s="107" t="str">
        <f t="shared" si="34"/>
        <v/>
      </c>
      <c r="X82" s="107"/>
      <c r="Y82" s="107"/>
      <c r="Z82" s="108"/>
      <c r="AA82" s="108"/>
      <c r="AB82" s="184" t="str">
        <f t="shared" si="35"/>
        <v/>
      </c>
      <c r="AD82" s="105">
        <f t="shared" si="43"/>
        <v>42661</v>
      </c>
      <c r="AE82" s="106">
        <f t="shared" ref="AE82:AE91" si="52">SUM(AE81+1)</f>
        <v>42661</v>
      </c>
      <c r="AF82" s="107">
        <v>0.33333333333333331</v>
      </c>
      <c r="AG82" s="107">
        <v>0.5</v>
      </c>
      <c r="AH82" s="107">
        <v>0.58333333333333337</v>
      </c>
      <c r="AI82" s="107">
        <v>0.75</v>
      </c>
      <c r="AJ82" s="107">
        <f t="shared" ref="AJ82:AJ86" si="53">SUM(AG82-AF82)+(AI82-AH82)</f>
        <v>0.33333333333333331</v>
      </c>
      <c r="AK82" s="107" t="str">
        <f t="shared" si="37"/>
        <v/>
      </c>
      <c r="AL82" s="107"/>
      <c r="AM82" s="107"/>
      <c r="AN82" s="108"/>
      <c r="AO82" s="108"/>
      <c r="AP82" s="184" t="str">
        <f t="shared" si="38"/>
        <v/>
      </c>
    </row>
    <row r="83" spans="1:42" x14ac:dyDescent="0.25">
      <c r="B83" s="105">
        <f t="shared" si="39"/>
        <v>42662</v>
      </c>
      <c r="C83" s="106">
        <f t="shared" si="49"/>
        <v>42662</v>
      </c>
      <c r="D83" s="107"/>
      <c r="E83" s="107"/>
      <c r="F83" s="107"/>
      <c r="G83" s="107"/>
      <c r="H83" s="107"/>
      <c r="I83" s="107"/>
      <c r="J83" s="107"/>
      <c r="K83" s="107"/>
      <c r="L83" s="108"/>
      <c r="M83" s="108"/>
      <c r="N83" s="184" t="str">
        <f t="shared" si="32"/>
        <v/>
      </c>
      <c r="O83" s="47"/>
      <c r="P83" s="105">
        <f t="shared" si="41"/>
        <v>42662</v>
      </c>
      <c r="Q83" s="106">
        <f t="shared" si="50"/>
        <v>42662</v>
      </c>
      <c r="R83" s="107">
        <v>0.33333333333333331</v>
      </c>
      <c r="S83" s="107">
        <v>0.5</v>
      </c>
      <c r="T83" s="107">
        <v>0.58333333333333337</v>
      </c>
      <c r="U83" s="107">
        <v>0.75</v>
      </c>
      <c r="V83" s="107">
        <f t="shared" si="51"/>
        <v>0.33333333333333331</v>
      </c>
      <c r="W83" s="107" t="str">
        <f t="shared" si="34"/>
        <v/>
      </c>
      <c r="X83" s="107"/>
      <c r="Y83" s="107"/>
      <c r="Z83" s="108"/>
      <c r="AA83" s="108"/>
      <c r="AB83" s="184" t="str">
        <f t="shared" si="35"/>
        <v/>
      </c>
      <c r="AD83" s="105">
        <f t="shared" si="43"/>
        <v>42662</v>
      </c>
      <c r="AE83" s="106">
        <f t="shared" si="52"/>
        <v>42662</v>
      </c>
      <c r="AF83" s="107">
        <v>0.33333333333333331</v>
      </c>
      <c r="AG83" s="107">
        <v>0.5</v>
      </c>
      <c r="AH83" s="107">
        <v>0.58333333333333337</v>
      </c>
      <c r="AI83" s="107">
        <v>0.75</v>
      </c>
      <c r="AJ83" s="107">
        <f t="shared" si="53"/>
        <v>0.33333333333333331</v>
      </c>
      <c r="AK83" s="107" t="str">
        <f t="shared" si="37"/>
        <v/>
      </c>
      <c r="AL83" s="107"/>
      <c r="AM83" s="107"/>
      <c r="AN83" s="108"/>
      <c r="AO83" s="108"/>
      <c r="AP83" s="184" t="str">
        <f t="shared" si="38"/>
        <v/>
      </c>
    </row>
    <row r="84" spans="1:42" x14ac:dyDescent="0.25">
      <c r="B84" s="105">
        <f t="shared" si="39"/>
        <v>42663</v>
      </c>
      <c r="C84" s="106">
        <f t="shared" si="49"/>
        <v>42663</v>
      </c>
      <c r="D84" s="107"/>
      <c r="E84" s="107"/>
      <c r="F84" s="107"/>
      <c r="G84" s="107"/>
      <c r="H84" s="107"/>
      <c r="I84" s="107"/>
      <c r="J84" s="107"/>
      <c r="K84" s="107"/>
      <c r="L84" s="108"/>
      <c r="M84" s="108"/>
      <c r="N84" s="184" t="str">
        <f t="shared" si="32"/>
        <v/>
      </c>
      <c r="O84" s="47"/>
      <c r="P84" s="105">
        <f t="shared" si="41"/>
        <v>42663</v>
      </c>
      <c r="Q84" s="106">
        <f t="shared" si="50"/>
        <v>42663</v>
      </c>
      <c r="R84" s="107">
        <v>0.33333333333333331</v>
      </c>
      <c r="S84" s="107">
        <v>0.5</v>
      </c>
      <c r="T84" s="107">
        <v>0.58333333333333337</v>
      </c>
      <c r="U84" s="107">
        <v>0.75</v>
      </c>
      <c r="V84" s="107">
        <f t="shared" si="51"/>
        <v>0.33333333333333331</v>
      </c>
      <c r="W84" s="107" t="str">
        <f t="shared" si="34"/>
        <v/>
      </c>
      <c r="X84" s="107"/>
      <c r="Y84" s="107"/>
      <c r="Z84" s="108"/>
      <c r="AA84" s="108"/>
      <c r="AB84" s="184" t="str">
        <f t="shared" si="35"/>
        <v/>
      </c>
      <c r="AD84" s="105">
        <f t="shared" si="43"/>
        <v>42663</v>
      </c>
      <c r="AE84" s="106">
        <f t="shared" si="52"/>
        <v>42663</v>
      </c>
      <c r="AF84" s="107">
        <v>0.33333333333333331</v>
      </c>
      <c r="AG84" s="107">
        <v>0.5</v>
      </c>
      <c r="AH84" s="107">
        <v>0.58333333333333337</v>
      </c>
      <c r="AI84" s="107">
        <v>0.75</v>
      </c>
      <c r="AJ84" s="107">
        <f t="shared" si="53"/>
        <v>0.33333333333333331</v>
      </c>
      <c r="AK84" s="107" t="str">
        <f t="shared" si="37"/>
        <v/>
      </c>
      <c r="AL84" s="107"/>
      <c r="AM84" s="107"/>
      <c r="AN84" s="108"/>
      <c r="AO84" s="108"/>
      <c r="AP84" s="184" t="str">
        <f t="shared" si="38"/>
        <v/>
      </c>
    </row>
    <row r="85" spans="1:42" x14ac:dyDescent="0.25">
      <c r="B85" s="105">
        <f t="shared" si="39"/>
        <v>42664</v>
      </c>
      <c r="C85" s="106">
        <f t="shared" si="49"/>
        <v>42664</v>
      </c>
      <c r="D85" s="107"/>
      <c r="E85" s="107"/>
      <c r="F85" s="107"/>
      <c r="G85" s="107"/>
      <c r="H85" s="107"/>
      <c r="I85" s="107"/>
      <c r="J85" s="107"/>
      <c r="K85" s="107"/>
      <c r="L85" s="108"/>
      <c r="M85" s="108"/>
      <c r="N85" s="184" t="str">
        <f t="shared" si="32"/>
        <v/>
      </c>
      <c r="O85" s="47"/>
      <c r="P85" s="105">
        <f t="shared" si="41"/>
        <v>42664</v>
      </c>
      <c r="Q85" s="106">
        <f t="shared" si="50"/>
        <v>42664</v>
      </c>
      <c r="R85" s="107">
        <v>0.33333333333333331</v>
      </c>
      <c r="S85" s="107">
        <v>0.5</v>
      </c>
      <c r="T85" s="107">
        <v>0.58333333333333337</v>
      </c>
      <c r="U85" s="107">
        <v>0.75</v>
      </c>
      <c r="V85" s="107">
        <f t="shared" si="51"/>
        <v>0.33333333333333331</v>
      </c>
      <c r="W85" s="107" t="str">
        <f t="shared" si="34"/>
        <v/>
      </c>
      <c r="X85" s="167"/>
      <c r="Y85" s="107"/>
      <c r="Z85" s="108"/>
      <c r="AA85" s="108"/>
      <c r="AB85" s="184" t="str">
        <f t="shared" si="35"/>
        <v/>
      </c>
      <c r="AD85" s="105">
        <f t="shared" si="43"/>
        <v>42664</v>
      </c>
      <c r="AE85" s="106">
        <f t="shared" si="52"/>
        <v>42664</v>
      </c>
      <c r="AF85" s="107">
        <v>0.33333333333333331</v>
      </c>
      <c r="AG85" s="107">
        <v>0.5</v>
      </c>
      <c r="AH85" s="107">
        <v>0.58333333333333337</v>
      </c>
      <c r="AI85" s="107">
        <v>0.75</v>
      </c>
      <c r="AJ85" s="107">
        <f t="shared" si="53"/>
        <v>0.33333333333333331</v>
      </c>
      <c r="AK85" s="107" t="str">
        <f t="shared" si="37"/>
        <v/>
      </c>
      <c r="AL85" s="107"/>
      <c r="AM85" s="107"/>
      <c r="AN85" s="108"/>
      <c r="AO85" s="108"/>
      <c r="AP85" s="184" t="str">
        <f t="shared" si="38"/>
        <v/>
      </c>
    </row>
    <row r="86" spans="1:42" x14ac:dyDescent="0.25">
      <c r="B86" s="105">
        <f t="shared" si="39"/>
        <v>42665</v>
      </c>
      <c r="C86" s="106">
        <f t="shared" si="49"/>
        <v>42665</v>
      </c>
      <c r="D86" s="107"/>
      <c r="E86" s="107"/>
      <c r="F86" s="107"/>
      <c r="G86" s="107"/>
      <c r="H86" s="107"/>
      <c r="I86" s="107"/>
      <c r="J86" s="107"/>
      <c r="K86" s="107"/>
      <c r="L86" s="108"/>
      <c r="M86" s="108"/>
      <c r="N86" s="184">
        <f t="shared" si="32"/>
        <v>0</v>
      </c>
      <c r="O86" s="47"/>
      <c r="P86" s="105">
        <f t="shared" si="41"/>
        <v>42665</v>
      </c>
      <c r="Q86" s="106">
        <f t="shared" si="50"/>
        <v>42665</v>
      </c>
      <c r="R86" s="107">
        <v>0.33333333333333331</v>
      </c>
      <c r="S86" s="107">
        <v>0.5</v>
      </c>
      <c r="T86" s="107">
        <v>0.58333333333333337</v>
      </c>
      <c r="U86" s="107">
        <v>0.70833333333333337</v>
      </c>
      <c r="V86" s="107">
        <f t="shared" si="51"/>
        <v>0.29166666666666669</v>
      </c>
      <c r="W86" s="107" t="str">
        <f t="shared" si="34"/>
        <v/>
      </c>
      <c r="X86" s="107"/>
      <c r="Y86" s="107"/>
      <c r="Z86" s="108"/>
      <c r="AA86" s="108"/>
      <c r="AB86" s="184">
        <f t="shared" si="35"/>
        <v>0</v>
      </c>
      <c r="AD86" s="105">
        <f t="shared" si="43"/>
        <v>42665</v>
      </c>
      <c r="AE86" s="106">
        <f t="shared" si="52"/>
        <v>42665</v>
      </c>
      <c r="AF86" s="107">
        <v>0.33333333333333331</v>
      </c>
      <c r="AG86" s="107">
        <v>0.5</v>
      </c>
      <c r="AH86" s="107">
        <v>0.58333333333333337</v>
      </c>
      <c r="AI86" s="107">
        <v>0.70833333333333337</v>
      </c>
      <c r="AJ86" s="107">
        <f t="shared" si="53"/>
        <v>0.29166666666666669</v>
      </c>
      <c r="AK86" s="107" t="str">
        <f t="shared" si="37"/>
        <v/>
      </c>
      <c r="AL86" s="107"/>
      <c r="AM86" s="107"/>
      <c r="AN86" s="108"/>
      <c r="AO86" s="108"/>
      <c r="AP86" s="184">
        <f t="shared" si="38"/>
        <v>0</v>
      </c>
    </row>
    <row r="87" spans="1:42" x14ac:dyDescent="0.25">
      <c r="B87" s="105">
        <f t="shared" si="39"/>
        <v>42666</v>
      </c>
      <c r="C87" s="106">
        <f t="shared" si="49"/>
        <v>42666</v>
      </c>
      <c r="D87" s="107"/>
      <c r="E87" s="107"/>
      <c r="F87" s="107"/>
      <c r="G87" s="107"/>
      <c r="H87" s="107"/>
      <c r="I87" s="107"/>
      <c r="J87" s="107"/>
      <c r="K87" s="107"/>
      <c r="L87" s="108"/>
      <c r="M87" s="108"/>
      <c r="N87" s="184" t="str">
        <f t="shared" si="32"/>
        <v/>
      </c>
      <c r="O87" s="47"/>
      <c r="P87" s="105">
        <f t="shared" si="41"/>
        <v>42666</v>
      </c>
      <c r="Q87" s="106">
        <f t="shared" si="50"/>
        <v>42666</v>
      </c>
      <c r="R87" s="107"/>
      <c r="S87" s="107"/>
      <c r="T87" s="107"/>
      <c r="U87" s="107"/>
      <c r="V87" s="107"/>
      <c r="W87" s="107" t="str">
        <f t="shared" si="34"/>
        <v/>
      </c>
      <c r="X87" s="107"/>
      <c r="Y87" s="107"/>
      <c r="Z87" s="108"/>
      <c r="AA87" s="108"/>
      <c r="AB87" s="184" t="str">
        <f t="shared" si="35"/>
        <v/>
      </c>
      <c r="AD87" s="105">
        <f t="shared" si="43"/>
        <v>42666</v>
      </c>
      <c r="AE87" s="106">
        <f t="shared" si="52"/>
        <v>42666</v>
      </c>
      <c r="AF87" s="107"/>
      <c r="AG87" s="107"/>
      <c r="AH87" s="107"/>
      <c r="AI87" s="107"/>
      <c r="AJ87" s="107"/>
      <c r="AK87" s="107" t="str">
        <f t="shared" si="37"/>
        <v/>
      </c>
      <c r="AL87" s="107"/>
      <c r="AM87" s="107"/>
      <c r="AN87" s="108"/>
      <c r="AO87" s="108"/>
      <c r="AP87" s="184" t="str">
        <f t="shared" si="38"/>
        <v/>
      </c>
    </row>
    <row r="88" spans="1:42" x14ac:dyDescent="0.25">
      <c r="B88" s="105">
        <f t="shared" si="39"/>
        <v>42667</v>
      </c>
      <c r="C88" s="106">
        <f t="shared" si="49"/>
        <v>42667</v>
      </c>
      <c r="D88" s="107"/>
      <c r="E88" s="107"/>
      <c r="F88" s="107"/>
      <c r="G88" s="107"/>
      <c r="H88" s="107"/>
      <c r="I88" s="107"/>
      <c r="J88" s="107"/>
      <c r="K88" s="107"/>
      <c r="L88" s="108"/>
      <c r="M88" s="108"/>
      <c r="N88" s="184" t="str">
        <f t="shared" si="32"/>
        <v/>
      </c>
      <c r="O88" s="47"/>
      <c r="P88" s="105">
        <f t="shared" si="41"/>
        <v>42667</v>
      </c>
      <c r="Q88" s="106">
        <f t="shared" si="50"/>
        <v>42667</v>
      </c>
      <c r="R88" s="107"/>
      <c r="S88" s="107"/>
      <c r="T88" s="107"/>
      <c r="U88" s="107"/>
      <c r="V88" s="107"/>
      <c r="W88" s="107" t="str">
        <f t="shared" si="34"/>
        <v/>
      </c>
      <c r="X88" s="107"/>
      <c r="Y88" s="107"/>
      <c r="Z88" s="108"/>
      <c r="AA88" s="108"/>
      <c r="AB88" s="184" t="str">
        <f t="shared" si="35"/>
        <v/>
      </c>
      <c r="AD88" s="105">
        <f t="shared" si="43"/>
        <v>42667</v>
      </c>
      <c r="AE88" s="106">
        <f t="shared" si="52"/>
        <v>42667</v>
      </c>
      <c r="AF88" s="107"/>
      <c r="AG88" s="107"/>
      <c r="AH88" s="107"/>
      <c r="AI88" s="107"/>
      <c r="AJ88" s="107"/>
      <c r="AK88" s="107" t="str">
        <f t="shared" si="37"/>
        <v/>
      </c>
      <c r="AL88" s="107"/>
      <c r="AM88" s="107"/>
      <c r="AN88" s="108"/>
      <c r="AO88" s="108"/>
      <c r="AP88" s="184" t="str">
        <f t="shared" si="38"/>
        <v/>
      </c>
    </row>
    <row r="89" spans="1:42" x14ac:dyDescent="0.25">
      <c r="B89" s="105">
        <f t="shared" si="39"/>
        <v>42668</v>
      </c>
      <c r="C89" s="106">
        <f t="shared" si="49"/>
        <v>42668</v>
      </c>
      <c r="D89" s="107"/>
      <c r="E89" s="107"/>
      <c r="F89" s="107"/>
      <c r="G89" s="107"/>
      <c r="H89" s="107"/>
      <c r="I89" s="107"/>
      <c r="J89" s="107"/>
      <c r="K89" s="107"/>
      <c r="L89" s="108"/>
      <c r="M89" s="108"/>
      <c r="N89" s="184" t="str">
        <f t="shared" si="32"/>
        <v/>
      </c>
      <c r="O89" s="47"/>
      <c r="P89" s="105">
        <f t="shared" si="41"/>
        <v>42668</v>
      </c>
      <c r="Q89" s="106">
        <f t="shared" si="50"/>
        <v>42668</v>
      </c>
      <c r="R89" s="107">
        <v>0.33333333333333331</v>
      </c>
      <c r="S89" s="107">
        <v>0.5</v>
      </c>
      <c r="T89" s="107">
        <v>0.58333333333333337</v>
      </c>
      <c r="U89" s="107">
        <v>0.75</v>
      </c>
      <c r="V89" s="107">
        <f t="shared" ref="V89:V93" si="54">SUM(S89-R89)+(U89-T89)</f>
        <v>0.33333333333333331</v>
      </c>
      <c r="W89" s="107" t="str">
        <f t="shared" si="34"/>
        <v/>
      </c>
      <c r="X89" s="107"/>
      <c r="Y89" s="107"/>
      <c r="Z89" s="108"/>
      <c r="AA89" s="108"/>
      <c r="AB89" s="184" t="str">
        <f t="shared" si="35"/>
        <v/>
      </c>
      <c r="AD89" s="105">
        <f t="shared" si="43"/>
        <v>42668</v>
      </c>
      <c r="AE89" s="106">
        <f t="shared" si="52"/>
        <v>42668</v>
      </c>
      <c r="AF89" s="107">
        <v>0.33333333333333331</v>
      </c>
      <c r="AG89" s="107">
        <v>0.5</v>
      </c>
      <c r="AH89" s="107">
        <v>0.58333333333333337</v>
      </c>
      <c r="AI89" s="107">
        <v>0.75</v>
      </c>
      <c r="AJ89" s="107">
        <f t="shared" ref="AJ89:AJ94" si="55">SUM(AG89-AF89)+(AI89-AH89)</f>
        <v>0.33333333333333331</v>
      </c>
      <c r="AK89" s="107" t="str">
        <f t="shared" si="37"/>
        <v/>
      </c>
      <c r="AL89" s="107"/>
      <c r="AM89" s="107"/>
      <c r="AN89" s="108"/>
      <c r="AO89" s="108"/>
      <c r="AP89" s="184" t="str">
        <f t="shared" si="38"/>
        <v/>
      </c>
    </row>
    <row r="90" spans="1:42" x14ac:dyDescent="0.25">
      <c r="B90" s="105">
        <f t="shared" si="39"/>
        <v>42669</v>
      </c>
      <c r="C90" s="106">
        <f t="shared" si="49"/>
        <v>42669</v>
      </c>
      <c r="D90" s="107"/>
      <c r="E90" s="107"/>
      <c r="F90" s="107"/>
      <c r="G90" s="107"/>
      <c r="H90" s="107"/>
      <c r="I90" s="107"/>
      <c r="J90" s="107"/>
      <c r="K90" s="107"/>
      <c r="L90" s="108"/>
      <c r="M90" s="108"/>
      <c r="N90" s="184" t="str">
        <f t="shared" si="32"/>
        <v/>
      </c>
      <c r="O90" s="47"/>
      <c r="P90" s="105">
        <f t="shared" si="41"/>
        <v>42669</v>
      </c>
      <c r="Q90" s="106">
        <f t="shared" si="50"/>
        <v>42669</v>
      </c>
      <c r="R90" s="107">
        <v>0.33333333333333331</v>
      </c>
      <c r="S90" s="107">
        <v>0.5</v>
      </c>
      <c r="T90" s="107">
        <v>0.58333333333333337</v>
      </c>
      <c r="U90" s="107">
        <v>0.75</v>
      </c>
      <c r="V90" s="107">
        <f t="shared" si="54"/>
        <v>0.33333333333333331</v>
      </c>
      <c r="W90" s="107" t="str">
        <f t="shared" si="34"/>
        <v/>
      </c>
      <c r="X90" s="107"/>
      <c r="Y90" s="107"/>
      <c r="Z90" s="108"/>
      <c r="AA90" s="108"/>
      <c r="AB90" s="184" t="str">
        <f t="shared" si="35"/>
        <v/>
      </c>
      <c r="AD90" s="105">
        <f t="shared" si="43"/>
        <v>42669</v>
      </c>
      <c r="AE90" s="106">
        <f t="shared" si="52"/>
        <v>42669</v>
      </c>
      <c r="AF90" s="107">
        <v>0.33333333333333331</v>
      </c>
      <c r="AG90" s="107">
        <v>0.5</v>
      </c>
      <c r="AH90" s="107">
        <v>0.58333333333333337</v>
      </c>
      <c r="AI90" s="107">
        <v>0.75</v>
      </c>
      <c r="AJ90" s="107">
        <f t="shared" si="55"/>
        <v>0.33333333333333331</v>
      </c>
      <c r="AK90" s="107" t="str">
        <f t="shared" si="37"/>
        <v/>
      </c>
      <c r="AL90" s="107"/>
      <c r="AM90" s="107"/>
      <c r="AN90" s="108"/>
      <c r="AO90" s="108"/>
      <c r="AP90" s="184" t="str">
        <f t="shared" si="38"/>
        <v/>
      </c>
    </row>
    <row r="91" spans="1:42" x14ac:dyDescent="0.25">
      <c r="B91" s="105">
        <f t="shared" si="39"/>
        <v>42670</v>
      </c>
      <c r="C91" s="106">
        <f t="shared" si="49"/>
        <v>42670</v>
      </c>
      <c r="D91" s="107"/>
      <c r="E91" s="107"/>
      <c r="F91" s="107"/>
      <c r="G91" s="107"/>
      <c r="H91" s="107"/>
      <c r="I91" s="107"/>
      <c r="J91" s="107"/>
      <c r="K91" s="107"/>
      <c r="L91" s="108"/>
      <c r="M91" s="108"/>
      <c r="N91" s="184" t="str">
        <f t="shared" si="32"/>
        <v/>
      </c>
      <c r="O91" s="47"/>
      <c r="P91" s="105">
        <f t="shared" si="41"/>
        <v>42670</v>
      </c>
      <c r="Q91" s="106">
        <f t="shared" si="50"/>
        <v>42670</v>
      </c>
      <c r="R91" s="107">
        <v>0.33333333333333331</v>
      </c>
      <c r="S91" s="107">
        <v>0.5</v>
      </c>
      <c r="T91" s="107">
        <v>0.58333333333333337</v>
      </c>
      <c r="U91" s="107">
        <v>0.75</v>
      </c>
      <c r="V91" s="107">
        <f t="shared" si="54"/>
        <v>0.33333333333333331</v>
      </c>
      <c r="W91" s="107" t="str">
        <f t="shared" si="34"/>
        <v/>
      </c>
      <c r="X91" s="107"/>
      <c r="Y91" s="107"/>
      <c r="Z91" s="108"/>
      <c r="AA91" s="108"/>
      <c r="AB91" s="184" t="str">
        <f t="shared" si="35"/>
        <v/>
      </c>
      <c r="AD91" s="105">
        <f t="shared" si="43"/>
        <v>42670</v>
      </c>
      <c r="AE91" s="106">
        <f t="shared" si="52"/>
        <v>42670</v>
      </c>
      <c r="AF91" s="107">
        <v>0.33333333333333331</v>
      </c>
      <c r="AG91" s="107">
        <v>0.5</v>
      </c>
      <c r="AH91" s="107">
        <v>0.58333333333333337</v>
      </c>
      <c r="AI91" s="107">
        <v>0.75</v>
      </c>
      <c r="AJ91" s="107">
        <f t="shared" si="55"/>
        <v>0.33333333333333331</v>
      </c>
      <c r="AK91" s="107" t="str">
        <f t="shared" si="37"/>
        <v/>
      </c>
      <c r="AL91" s="107"/>
      <c r="AM91" s="107"/>
      <c r="AN91" s="108"/>
      <c r="AO91" s="108"/>
      <c r="AP91" s="184" t="str">
        <f t="shared" si="38"/>
        <v/>
      </c>
    </row>
    <row r="92" spans="1:42" x14ac:dyDescent="0.25">
      <c r="B92" s="105">
        <f t="shared" si="39"/>
        <v>42671</v>
      </c>
      <c r="C92" s="106">
        <f>IF(C91="","",IF(MONTH(C91+1)=MONTH(C91),C91+1,""))</f>
        <v>42671</v>
      </c>
      <c r="D92" s="107"/>
      <c r="E92" s="107"/>
      <c r="F92" s="107"/>
      <c r="G92" s="107"/>
      <c r="H92" s="107"/>
      <c r="I92" s="107"/>
      <c r="J92" s="107"/>
      <c r="K92" s="107"/>
      <c r="L92" s="108"/>
      <c r="M92" s="108"/>
      <c r="N92" s="184" t="str">
        <f t="shared" si="32"/>
        <v/>
      </c>
      <c r="O92" s="47"/>
      <c r="P92" s="105">
        <f t="shared" si="41"/>
        <v>42671</v>
      </c>
      <c r="Q92" s="106">
        <f>IF(Q91="","",IF(MONTH(Q91+1)=MONTH(Q91),Q91+1,""))</f>
        <v>42671</v>
      </c>
      <c r="R92" s="107">
        <v>0.33333333333333331</v>
      </c>
      <c r="S92" s="107">
        <v>0.5</v>
      </c>
      <c r="T92" s="107">
        <v>0.58333333333333337</v>
      </c>
      <c r="U92" s="107">
        <v>0.75</v>
      </c>
      <c r="V92" s="107">
        <f t="shared" si="54"/>
        <v>0.33333333333333331</v>
      </c>
      <c r="W92" s="107" t="str">
        <f t="shared" si="34"/>
        <v/>
      </c>
      <c r="X92" s="107"/>
      <c r="Y92" s="107"/>
      <c r="Z92" s="108"/>
      <c r="AA92" s="108"/>
      <c r="AB92" s="184" t="str">
        <f t="shared" si="35"/>
        <v/>
      </c>
      <c r="AD92" s="105">
        <f t="shared" si="43"/>
        <v>42671</v>
      </c>
      <c r="AE92" s="106">
        <f>IF(AE91="","",IF(MONTH(AE91+1)=MONTH(AE91),AE91+1,""))</f>
        <v>42671</v>
      </c>
      <c r="AF92" s="107">
        <v>0.33333333333333331</v>
      </c>
      <c r="AG92" s="107">
        <v>0.5</v>
      </c>
      <c r="AH92" s="107">
        <v>0.58333333333333337</v>
      </c>
      <c r="AI92" s="107">
        <v>0.75</v>
      </c>
      <c r="AJ92" s="107">
        <f t="shared" si="55"/>
        <v>0.33333333333333331</v>
      </c>
      <c r="AK92" s="107" t="str">
        <f t="shared" si="37"/>
        <v/>
      </c>
      <c r="AL92" s="107"/>
      <c r="AM92" s="107"/>
      <c r="AN92" s="108"/>
      <c r="AO92" s="108"/>
      <c r="AP92" s="184" t="str">
        <f t="shared" si="38"/>
        <v/>
      </c>
    </row>
    <row r="93" spans="1:42" x14ac:dyDescent="0.25">
      <c r="B93" s="105">
        <f t="shared" si="39"/>
        <v>42672</v>
      </c>
      <c r="C93" s="106">
        <f t="shared" ref="C93:C94" si="56">IF(C92="","",IF(MONTH(C92+1)=MONTH(C92),C92+1,""))</f>
        <v>42672</v>
      </c>
      <c r="D93" s="107"/>
      <c r="E93" s="107"/>
      <c r="F93" s="107"/>
      <c r="G93" s="107"/>
      <c r="H93" s="107"/>
      <c r="I93" s="107"/>
      <c r="J93" s="107"/>
      <c r="K93" s="107"/>
      <c r="L93" s="108"/>
      <c r="M93" s="108"/>
      <c r="N93" s="184">
        <f t="shared" si="32"/>
        <v>0</v>
      </c>
      <c r="O93" s="47"/>
      <c r="P93" s="105">
        <f t="shared" si="41"/>
        <v>42672</v>
      </c>
      <c r="Q93" s="106">
        <f t="shared" ref="Q93:Q94" si="57">IF(Q92="","",IF(MONTH(Q92+1)=MONTH(Q92),Q92+1,""))</f>
        <v>42672</v>
      </c>
      <c r="R93" s="107">
        <v>0.33333333333333331</v>
      </c>
      <c r="S93" s="107">
        <v>0.5</v>
      </c>
      <c r="T93" s="107">
        <v>0.58333333333333337</v>
      </c>
      <c r="U93" s="107">
        <v>0.70833333333333337</v>
      </c>
      <c r="V93" s="107">
        <f t="shared" si="54"/>
        <v>0.29166666666666669</v>
      </c>
      <c r="W93" s="107" t="str">
        <f t="shared" si="34"/>
        <v/>
      </c>
      <c r="X93" s="107"/>
      <c r="Y93" s="107"/>
      <c r="Z93" s="108"/>
      <c r="AA93" s="108"/>
      <c r="AB93" s="184">
        <f t="shared" si="35"/>
        <v>0</v>
      </c>
      <c r="AD93" s="105">
        <f t="shared" si="43"/>
        <v>42672</v>
      </c>
      <c r="AE93" s="106">
        <f t="shared" ref="AE93:AE94" si="58">IF(AE92="","",IF(MONTH(AE92+1)=MONTH(AE92),AE92+1,""))</f>
        <v>42672</v>
      </c>
      <c r="AF93" s="107">
        <v>0.33333333333333331</v>
      </c>
      <c r="AG93" s="107">
        <v>0.5</v>
      </c>
      <c r="AH93" s="107">
        <v>0.58333333333333337</v>
      </c>
      <c r="AI93" s="107">
        <v>0.70833333333333337</v>
      </c>
      <c r="AJ93" s="107">
        <f t="shared" si="55"/>
        <v>0.29166666666666669</v>
      </c>
      <c r="AK93" s="107" t="str">
        <f t="shared" si="37"/>
        <v/>
      </c>
      <c r="AL93" s="107"/>
      <c r="AM93" s="107"/>
      <c r="AN93" s="108"/>
      <c r="AO93" s="108"/>
      <c r="AP93" s="184">
        <f t="shared" si="38"/>
        <v>0</v>
      </c>
    </row>
    <row r="94" spans="1:42" x14ac:dyDescent="0.25">
      <c r="B94" s="105">
        <f t="shared" si="39"/>
        <v>42673</v>
      </c>
      <c r="C94" s="106">
        <f t="shared" si="56"/>
        <v>42673</v>
      </c>
      <c r="D94" s="107"/>
      <c r="E94" s="107"/>
      <c r="F94" s="107"/>
      <c r="G94" s="107"/>
      <c r="H94" s="107"/>
      <c r="I94" s="107"/>
      <c r="J94" s="107"/>
      <c r="K94" s="107"/>
      <c r="L94" s="108"/>
      <c r="M94" s="108"/>
      <c r="N94" s="184" t="str">
        <f t="shared" si="32"/>
        <v/>
      </c>
      <c r="O94" s="47"/>
      <c r="P94" s="105">
        <f t="shared" si="41"/>
        <v>42673</v>
      </c>
      <c r="Q94" s="106">
        <f t="shared" si="57"/>
        <v>42673</v>
      </c>
      <c r="R94" s="107"/>
      <c r="S94" s="107"/>
      <c r="T94" s="107"/>
      <c r="U94" s="107"/>
      <c r="V94" s="107">
        <f t="shared" ref="V94" si="59">SUM(S94-R94)+(U94-T94)</f>
        <v>0</v>
      </c>
      <c r="W94" s="107" t="str">
        <f t="shared" si="34"/>
        <v/>
      </c>
      <c r="X94" s="107"/>
      <c r="Y94" s="107"/>
      <c r="Z94" s="108"/>
      <c r="AA94" s="108"/>
      <c r="AB94" s="184" t="str">
        <f t="shared" si="35"/>
        <v/>
      </c>
      <c r="AD94" s="105">
        <f t="shared" si="43"/>
        <v>42673</v>
      </c>
      <c r="AE94" s="106">
        <f t="shared" si="58"/>
        <v>42673</v>
      </c>
      <c r="AF94" s="107"/>
      <c r="AG94" s="107"/>
      <c r="AH94" s="107"/>
      <c r="AI94" s="107"/>
      <c r="AJ94" s="107">
        <f t="shared" si="55"/>
        <v>0</v>
      </c>
      <c r="AK94" s="107" t="str">
        <f t="shared" si="37"/>
        <v/>
      </c>
      <c r="AL94" s="107"/>
      <c r="AM94" s="107"/>
      <c r="AN94" s="108"/>
      <c r="AO94" s="108"/>
      <c r="AP94" s="184" t="str">
        <f t="shared" si="38"/>
        <v/>
      </c>
    </row>
    <row r="95" spans="1:42" x14ac:dyDescent="0.25">
      <c r="A95" s="47"/>
      <c r="B95" s="48"/>
      <c r="C95" s="113"/>
      <c r="D95" s="48"/>
      <c r="E95" s="48"/>
      <c r="F95" s="48"/>
      <c r="G95" s="48"/>
      <c r="H95" s="112">
        <f>SUM(H64:H94)</f>
        <v>0</v>
      </c>
      <c r="I95" s="112">
        <f>SUM(I64:I94)</f>
        <v>0</v>
      </c>
      <c r="J95" s="112">
        <f>SUM(J64:J94)</f>
        <v>0</v>
      </c>
      <c r="K95" s="48"/>
      <c r="L95" s="121">
        <f>SUM(L64:L94)</f>
        <v>0</v>
      </c>
      <c r="M95" s="48"/>
      <c r="N95" s="184"/>
      <c r="O95" s="47"/>
      <c r="P95" s="48"/>
      <c r="Q95" s="113"/>
      <c r="R95" s="48"/>
      <c r="S95" s="48"/>
      <c r="T95" s="48"/>
      <c r="U95" s="48"/>
      <c r="V95" s="112">
        <f>SUM(V64:V94)</f>
        <v>6.8333333333333321</v>
      </c>
      <c r="W95" s="112">
        <f>SUM(W64:W94)</f>
        <v>0</v>
      </c>
      <c r="X95" s="112">
        <f>SUM(X64:X94)</f>
        <v>0</v>
      </c>
      <c r="Y95" s="48"/>
      <c r="Z95" s="121">
        <f>SUM(Z64:Z94)</f>
        <v>0</v>
      </c>
      <c r="AA95" s="48"/>
      <c r="AB95" s="184"/>
      <c r="AC95" s="47"/>
      <c r="AD95" s="48"/>
      <c r="AE95" s="113"/>
      <c r="AF95" s="48"/>
      <c r="AG95" s="48"/>
      <c r="AH95" s="48"/>
      <c r="AI95" s="48"/>
      <c r="AJ95" s="112">
        <f>SUM(AJ64:AJ94)</f>
        <v>7.1666666666666652</v>
      </c>
      <c r="AK95" s="112">
        <f>SUM(AK64:AK94)</f>
        <v>0</v>
      </c>
      <c r="AL95" s="112">
        <f>SUM(AL64:AL94)</f>
        <v>0</v>
      </c>
      <c r="AM95" s="48"/>
      <c r="AN95" s="118"/>
      <c r="AO95" s="48"/>
    </row>
    <row r="96" spans="1:42" ht="27.75" customHeight="1" x14ac:dyDescent="0.25">
      <c r="B96" s="218" t="s">
        <v>31</v>
      </c>
      <c r="C96" s="219"/>
      <c r="D96" s="218" t="s">
        <v>6</v>
      </c>
      <c r="E96" s="219"/>
      <c r="F96" s="218" t="s">
        <v>48</v>
      </c>
      <c r="G96" s="219"/>
      <c r="H96" s="218" t="s">
        <v>7</v>
      </c>
      <c r="I96" s="220"/>
      <c r="J96" s="219"/>
      <c r="K96" s="218" t="s">
        <v>47</v>
      </c>
      <c r="L96" s="219"/>
      <c r="M96" s="47"/>
      <c r="N96" s="184"/>
      <c r="O96" s="47"/>
      <c r="P96" s="218" t="s">
        <v>31</v>
      </c>
      <c r="Q96" s="219"/>
      <c r="R96" s="218" t="s">
        <v>6</v>
      </c>
      <c r="S96" s="219"/>
      <c r="T96" s="218" t="s">
        <v>48</v>
      </c>
      <c r="U96" s="219"/>
      <c r="V96" s="218" t="s">
        <v>7</v>
      </c>
      <c r="W96" s="220"/>
      <c r="X96" s="219"/>
      <c r="Y96" s="218" t="s">
        <v>47</v>
      </c>
      <c r="Z96" s="219"/>
      <c r="AA96" s="47"/>
      <c r="AB96" s="184"/>
      <c r="AD96" s="218" t="s">
        <v>31</v>
      </c>
      <c r="AE96" s="219"/>
      <c r="AF96" s="218" t="s">
        <v>6</v>
      </c>
      <c r="AG96" s="219"/>
      <c r="AH96" s="218" t="s">
        <v>48</v>
      </c>
      <c r="AI96" s="219"/>
      <c r="AJ96" s="218" t="s">
        <v>7</v>
      </c>
      <c r="AK96" s="220"/>
      <c r="AL96" s="219"/>
      <c r="AM96" s="218" t="s">
        <v>47</v>
      </c>
      <c r="AN96" s="219"/>
      <c r="AO96" s="47"/>
    </row>
    <row r="97" spans="1:42" x14ac:dyDescent="0.25">
      <c r="B97" s="84">
        <f>SUM(H95-J95)</f>
        <v>0</v>
      </c>
      <c r="C97" s="82">
        <v>7.041666666666667</v>
      </c>
      <c r="D97" s="239">
        <f>SUM(I95)</f>
        <v>0</v>
      </c>
      <c r="E97" s="266"/>
      <c r="F97" s="267">
        <f>SUM(J95)</f>
        <v>0</v>
      </c>
      <c r="G97" s="215"/>
      <c r="H97" s="267">
        <f>SUM(F97)</f>
        <v>0</v>
      </c>
      <c r="I97" s="268"/>
      <c r="J97" s="215"/>
      <c r="K97" s="214">
        <f>SUM(N64:N94)</f>
        <v>0</v>
      </c>
      <c r="L97" s="215"/>
      <c r="M97" s="47"/>
      <c r="N97" s="184"/>
      <c r="O97" s="47"/>
      <c r="P97" s="84">
        <f>SUM(V95-X95)</f>
        <v>6.8333333333333321</v>
      </c>
      <c r="Q97" s="82">
        <v>7.041666666666667</v>
      </c>
      <c r="R97" s="239">
        <f>SUM(W95)</f>
        <v>0</v>
      </c>
      <c r="S97" s="266"/>
      <c r="T97" s="267">
        <f>SUM(X95)</f>
        <v>0</v>
      </c>
      <c r="U97" s="215"/>
      <c r="V97" s="267">
        <f>SUM(T97)</f>
        <v>0</v>
      </c>
      <c r="W97" s="268"/>
      <c r="X97" s="215"/>
      <c r="Y97" s="214">
        <f>SUM(AB64:AB94)</f>
        <v>0</v>
      </c>
      <c r="Z97" s="215"/>
      <c r="AA97" s="47"/>
      <c r="AB97" s="184"/>
      <c r="AD97" s="81">
        <f>SUM(AJ95-AL95)</f>
        <v>7.1666666666666652</v>
      </c>
      <c r="AE97" s="188" t="s">
        <v>67</v>
      </c>
      <c r="AF97" s="239">
        <f>SUM(AK95)</f>
        <v>0</v>
      </c>
      <c r="AG97" s="266"/>
      <c r="AH97" s="267">
        <f>SUM(AL95)</f>
        <v>0</v>
      </c>
      <c r="AI97" s="215"/>
      <c r="AJ97" s="267">
        <f>SUM(AH97)</f>
        <v>0</v>
      </c>
      <c r="AK97" s="268"/>
      <c r="AL97" s="215"/>
      <c r="AM97" s="214">
        <f>SUM(AP64:AP94)</f>
        <v>0</v>
      </c>
      <c r="AN97" s="215"/>
      <c r="AO97" s="47"/>
    </row>
    <row r="98" spans="1:42" x14ac:dyDescent="0.25">
      <c r="B98" s="47" t="s">
        <v>50</v>
      </c>
      <c r="C98" s="47"/>
      <c r="D98" s="47"/>
      <c r="E98" s="47"/>
      <c r="F98" s="47"/>
      <c r="G98" s="47"/>
      <c r="H98" s="47"/>
      <c r="I98" s="47"/>
      <c r="J98" s="47"/>
      <c r="K98" s="47" t="s">
        <v>51</v>
      </c>
      <c r="L98" s="47"/>
      <c r="M98" s="47"/>
      <c r="N98" s="184"/>
      <c r="O98" s="47"/>
      <c r="P98" s="47" t="s">
        <v>50</v>
      </c>
      <c r="Q98" s="47"/>
      <c r="R98" s="47"/>
      <c r="S98" s="47"/>
      <c r="T98" s="47"/>
      <c r="U98" s="47"/>
      <c r="V98" s="47"/>
      <c r="W98" s="47"/>
      <c r="X98" s="47"/>
      <c r="Y98" s="47" t="s">
        <v>51</v>
      </c>
      <c r="Z98" s="47"/>
      <c r="AA98" s="47"/>
      <c r="AB98" s="184"/>
      <c r="AD98" s="47" t="s">
        <v>50</v>
      </c>
      <c r="AE98" s="47"/>
      <c r="AF98" s="47"/>
      <c r="AG98" s="47"/>
      <c r="AH98" s="47"/>
      <c r="AI98" s="47"/>
      <c r="AJ98" s="47"/>
      <c r="AK98" s="47"/>
      <c r="AL98" s="47"/>
      <c r="AM98" s="47" t="s">
        <v>51</v>
      </c>
      <c r="AN98" s="47"/>
      <c r="AO98" s="47"/>
    </row>
    <row r="99" spans="1:42" x14ac:dyDescent="0.25">
      <c r="B99" s="47"/>
      <c r="C99" s="47"/>
      <c r="D99" s="47"/>
      <c r="E99" s="47"/>
      <c r="F99" s="47"/>
      <c r="G99" s="47"/>
      <c r="H99" s="47"/>
      <c r="I99" s="47"/>
      <c r="J99" s="47"/>
      <c r="K99" s="47"/>
      <c r="L99" s="47"/>
      <c r="M99" s="47"/>
      <c r="N99" s="184"/>
      <c r="O99" s="47"/>
      <c r="P99" s="47"/>
      <c r="Q99" s="47"/>
      <c r="R99" s="47"/>
      <c r="S99" s="47"/>
      <c r="T99" s="47"/>
      <c r="U99" s="47"/>
      <c r="V99" s="47"/>
      <c r="W99" s="47"/>
      <c r="X99" s="47"/>
      <c r="Y99" s="47"/>
      <c r="Z99" s="47"/>
      <c r="AA99" s="47"/>
      <c r="AB99" s="184"/>
    </row>
    <row r="100" spans="1:42" x14ac:dyDescent="0.25">
      <c r="B100" s="47"/>
      <c r="C100" s="47"/>
      <c r="D100" s="47"/>
      <c r="E100" s="47"/>
      <c r="F100" s="47"/>
      <c r="G100" s="47"/>
      <c r="H100" s="47"/>
      <c r="I100" s="47"/>
      <c r="J100" s="47"/>
      <c r="K100" s="47"/>
      <c r="L100" s="47"/>
      <c r="M100" s="47"/>
      <c r="N100" s="47"/>
      <c r="O100" s="47"/>
      <c r="P100" s="47"/>
      <c r="Q100" s="47"/>
      <c r="R100" s="47"/>
      <c r="S100" s="47"/>
      <c r="T100" s="47"/>
      <c r="U100" s="47"/>
      <c r="V100" s="47"/>
      <c r="W100" s="47"/>
      <c r="X100" s="47"/>
      <c r="Y100" s="47"/>
      <c r="Z100" s="47"/>
      <c r="AA100" s="47"/>
      <c r="AB100" s="184"/>
    </row>
    <row r="101" spans="1:42" x14ac:dyDescent="0.25">
      <c r="B101" s="47"/>
      <c r="C101" s="47"/>
      <c r="D101" s="47"/>
      <c r="E101" s="47"/>
      <c r="F101" s="47"/>
      <c r="G101" s="47"/>
      <c r="H101" s="47"/>
      <c r="I101" s="47"/>
      <c r="J101" s="47"/>
      <c r="K101" s="47"/>
      <c r="L101" s="47"/>
      <c r="M101" s="47"/>
      <c r="N101" s="47"/>
      <c r="O101" s="47"/>
      <c r="P101" s="47"/>
      <c r="Q101" s="47"/>
      <c r="R101" s="47"/>
      <c r="S101" s="47"/>
      <c r="T101" s="47"/>
      <c r="U101" s="47"/>
      <c r="V101" s="47"/>
      <c r="W101" s="47"/>
      <c r="X101" s="47"/>
      <c r="Y101" s="47"/>
      <c r="Z101" s="47"/>
      <c r="AA101" s="47"/>
    </row>
    <row r="103" spans="1:42" x14ac:dyDescent="0.25">
      <c r="B103" s="196">
        <f>B1</f>
        <v>10</v>
      </c>
      <c r="C103" s="71"/>
      <c r="D103" s="238" t="str">
        <f>D1</f>
        <v>Période du 01 octobre 2020 au 31 octobre 2020</v>
      </c>
      <c r="E103" s="238"/>
      <c r="F103" s="238"/>
      <c r="G103" s="238"/>
      <c r="H103" s="238"/>
      <c r="I103" s="238"/>
      <c r="J103" s="238"/>
      <c r="K103" s="238"/>
      <c r="L103" s="238"/>
      <c r="P103" s="196">
        <f>B1</f>
        <v>10</v>
      </c>
      <c r="Q103" s="71"/>
      <c r="R103" s="238" t="str">
        <f>D1</f>
        <v>Période du 01 octobre 2020 au 31 octobre 2020</v>
      </c>
      <c r="S103" s="238"/>
      <c r="T103" s="238"/>
      <c r="U103" s="238"/>
      <c r="V103" s="238"/>
      <c r="W103" s="238"/>
      <c r="X103" s="238"/>
      <c r="Y103" s="238"/>
      <c r="Z103" s="189"/>
      <c r="AD103" s="196">
        <f>B1</f>
        <v>10</v>
      </c>
      <c r="AE103" s="71"/>
      <c r="AF103" s="238" t="str">
        <f>D1</f>
        <v>Période du 01 octobre 2020 au 31 octobre 2020</v>
      </c>
      <c r="AG103" s="238"/>
      <c r="AH103" s="238"/>
      <c r="AI103" s="238"/>
      <c r="AJ103" s="238"/>
      <c r="AK103" s="238"/>
      <c r="AL103" s="238"/>
      <c r="AM103" s="238"/>
      <c r="AN103" s="238"/>
    </row>
    <row r="104" spans="1:42" ht="15" customHeight="1" x14ac:dyDescent="0.25">
      <c r="A104" s="6"/>
      <c r="B104" s="3">
        <f>B2</f>
        <v>2020</v>
      </c>
      <c r="C104" s="71"/>
      <c r="O104" s="6"/>
      <c r="P104" s="3">
        <f>B2</f>
        <v>2020</v>
      </c>
      <c r="Q104" s="71"/>
      <c r="AC104" s="6"/>
      <c r="AD104" s="3">
        <f>B2</f>
        <v>2020</v>
      </c>
      <c r="AE104" s="71"/>
    </row>
    <row r="105" spans="1:42" ht="12.75" customHeight="1" x14ac:dyDescent="0.25">
      <c r="B105" s="6"/>
      <c r="D105" s="72"/>
      <c r="E105" s="70">
        <f>DATE(C104+2019,C103+1,1)-1</f>
        <v>42003</v>
      </c>
      <c r="N105" s="7"/>
      <c r="P105" s="6"/>
      <c r="R105" s="72"/>
      <c r="S105" s="70">
        <f>DATE(Q104+2019,Q103+1,1)-1</f>
        <v>42003</v>
      </c>
      <c r="AB105" s="7"/>
      <c r="AD105" s="6"/>
      <c r="AF105" s="72">
        <f>DATE(AE104+2019,AE103,1)</f>
        <v>41973</v>
      </c>
      <c r="AG105" s="70">
        <f>DATE(AE104+2019,AE103+1,1)-1</f>
        <v>42003</v>
      </c>
      <c r="AP105" s="7"/>
    </row>
    <row r="106" spans="1:42" ht="23.25" customHeight="1" x14ac:dyDescent="0.25">
      <c r="D106" s="44" t="s">
        <v>5</v>
      </c>
      <c r="E106" s="250" t="s">
        <v>6</v>
      </c>
      <c r="F106" s="261"/>
      <c r="G106" s="250" t="s">
        <v>7</v>
      </c>
      <c r="H106" s="261"/>
      <c r="I106" s="218" t="s">
        <v>9</v>
      </c>
      <c r="J106" s="220"/>
      <c r="K106" s="219"/>
      <c r="N106" s="8"/>
      <c r="R106" s="44" t="s">
        <v>5</v>
      </c>
      <c r="S106" s="250" t="s">
        <v>6</v>
      </c>
      <c r="T106" s="261"/>
      <c r="U106" s="250" t="s">
        <v>7</v>
      </c>
      <c r="V106" s="261"/>
      <c r="W106" s="218" t="s">
        <v>9</v>
      </c>
      <c r="X106" s="220"/>
      <c r="Y106" s="219"/>
      <c r="AB106" s="8"/>
      <c r="AF106" s="44" t="s">
        <v>5</v>
      </c>
      <c r="AG106" s="250" t="s">
        <v>6</v>
      </c>
      <c r="AH106" s="261"/>
      <c r="AI106" s="250" t="s">
        <v>7</v>
      </c>
      <c r="AJ106" s="261"/>
      <c r="AK106" s="218" t="s">
        <v>9</v>
      </c>
      <c r="AL106" s="220"/>
      <c r="AM106" s="219"/>
      <c r="AP106" s="8"/>
    </row>
    <row r="107" spans="1:42" x14ac:dyDescent="0.25">
      <c r="B107" s="69" t="s">
        <v>32</v>
      </c>
      <c r="C107" s="69"/>
      <c r="D107" s="43">
        <v>7.041666666666667</v>
      </c>
      <c r="E107" s="262">
        <f>SUM(D148)</f>
        <v>0</v>
      </c>
      <c r="F107" s="263"/>
      <c r="G107" s="230">
        <f>SUM(H148)</f>
        <v>0</v>
      </c>
      <c r="H107" s="237"/>
      <c r="I107" s="262">
        <f>SUM(K148)</f>
        <v>0</v>
      </c>
      <c r="J107" s="269"/>
      <c r="K107" s="263"/>
      <c r="N107" s="8"/>
      <c r="P107" s="69" t="s">
        <v>32</v>
      </c>
      <c r="Q107" s="69"/>
      <c r="R107" s="43">
        <v>7.041666666666667</v>
      </c>
      <c r="S107" s="262">
        <f>SUM(R148)</f>
        <v>0</v>
      </c>
      <c r="T107" s="263"/>
      <c r="U107" s="230">
        <f>SUM(V148)</f>
        <v>0</v>
      </c>
      <c r="V107" s="237"/>
      <c r="W107" s="262">
        <f>SUM(Y148)</f>
        <v>0</v>
      </c>
      <c r="X107" s="269"/>
      <c r="Y107" s="263"/>
      <c r="AB107" s="8"/>
      <c r="AD107" s="69" t="s">
        <v>32</v>
      </c>
      <c r="AE107" s="69"/>
      <c r="AF107" s="43">
        <v>7.041666666666667</v>
      </c>
      <c r="AG107" s="262">
        <f>IF(AD148&gt;169/24,MIN(AD148-169/24,7/24),"")</f>
        <v>0.29166666666666341</v>
      </c>
      <c r="AH107" s="263"/>
      <c r="AI107" s="191" t="str">
        <f>IF(AD148&lt;169/24,169/24-AD148,"")</f>
        <v/>
      </c>
      <c r="AJ107" s="190"/>
      <c r="AK107" s="262">
        <f>IF(AD148&gt;169/24,AD148-169/24,"")</f>
        <v>0.29166666666666341</v>
      </c>
      <c r="AL107" s="269"/>
      <c r="AM107" s="263"/>
      <c r="AP107" s="8"/>
    </row>
    <row r="108" spans="1:42" x14ac:dyDescent="0.25">
      <c r="B108" s="203" t="s">
        <v>35</v>
      </c>
      <c r="C108" s="204"/>
      <c r="D108" s="55" t="s">
        <v>38</v>
      </c>
      <c r="E108" s="56">
        <v>25</v>
      </c>
      <c r="F108" s="57" t="s">
        <v>37</v>
      </c>
      <c r="G108" s="58">
        <f>SUM(L115:L145)</f>
        <v>0</v>
      </c>
      <c r="H108" s="264" t="s">
        <v>68</v>
      </c>
      <c r="I108" s="264"/>
      <c r="J108" s="194">
        <f>SUM(L146)</f>
        <v>0</v>
      </c>
      <c r="K108" s="73" t="s">
        <v>39</v>
      </c>
      <c r="L108" s="225">
        <f>SUM(E108-G108)</f>
        <v>25</v>
      </c>
      <c r="M108" s="251"/>
      <c r="N108" s="8"/>
      <c r="P108" s="203" t="s">
        <v>35</v>
      </c>
      <c r="Q108" s="204"/>
      <c r="R108" s="55" t="s">
        <v>38</v>
      </c>
      <c r="S108" s="56">
        <v>25</v>
      </c>
      <c r="T108" s="57" t="s">
        <v>37</v>
      </c>
      <c r="U108" s="58">
        <f>SUM(Z115:Z145)</f>
        <v>0</v>
      </c>
      <c r="V108" s="264" t="s">
        <v>68</v>
      </c>
      <c r="W108" s="264"/>
      <c r="X108" s="194">
        <f>SUM(Z146)</f>
        <v>0</v>
      </c>
      <c r="Y108" s="73" t="s">
        <v>39</v>
      </c>
      <c r="Z108" s="225">
        <f>SUM(S108-U108)</f>
        <v>25</v>
      </c>
      <c r="AA108" s="226"/>
      <c r="AB108" s="8"/>
      <c r="AD108" s="203" t="s">
        <v>35</v>
      </c>
      <c r="AE108" s="204"/>
      <c r="AF108" s="55" t="s">
        <v>38</v>
      </c>
      <c r="AG108" s="56">
        <v>25</v>
      </c>
      <c r="AH108" s="57" t="s">
        <v>37</v>
      </c>
      <c r="AI108" s="58">
        <f>SUM(AN115:AN145)</f>
        <v>0</v>
      </c>
      <c r="AJ108" s="264" t="s">
        <v>68</v>
      </c>
      <c r="AK108" s="264"/>
      <c r="AL108" s="194">
        <f>SUM(AN146)</f>
        <v>0</v>
      </c>
      <c r="AM108" s="57" t="s">
        <v>39</v>
      </c>
      <c r="AN108" s="225">
        <f>SUM(AG108-AI108)</f>
        <v>25</v>
      </c>
      <c r="AO108" s="274"/>
      <c r="AP108" s="8"/>
    </row>
    <row r="109" spans="1:42" x14ac:dyDescent="0.25">
      <c r="B109" s="205"/>
      <c r="C109" s="206"/>
      <c r="D109" s="100" t="s">
        <v>42</v>
      </c>
      <c r="E109" s="101"/>
      <c r="F109" s="102" t="s">
        <v>43</v>
      </c>
      <c r="G109" s="194"/>
      <c r="H109" s="270" t="s">
        <v>49</v>
      </c>
      <c r="I109" s="271"/>
      <c r="J109" s="271"/>
      <c r="K109" s="271"/>
      <c r="L109" s="271"/>
      <c r="M109" s="271"/>
      <c r="N109" s="8"/>
      <c r="P109" s="205"/>
      <c r="Q109" s="206"/>
      <c r="R109" s="100" t="s">
        <v>42</v>
      </c>
      <c r="S109" s="101"/>
      <c r="T109" s="102" t="s">
        <v>43</v>
      </c>
      <c r="U109" s="194"/>
      <c r="V109" s="270" t="s">
        <v>49</v>
      </c>
      <c r="W109" s="271"/>
      <c r="X109" s="271"/>
      <c r="Y109" s="271"/>
      <c r="Z109" s="271"/>
      <c r="AA109" s="271"/>
      <c r="AB109" s="8"/>
      <c r="AD109" s="205"/>
      <c r="AE109" s="206"/>
      <c r="AF109" s="100" t="s">
        <v>42</v>
      </c>
      <c r="AG109" s="101"/>
      <c r="AH109" s="102" t="s">
        <v>43</v>
      </c>
      <c r="AI109" s="194"/>
      <c r="AJ109" s="272" t="s">
        <v>49</v>
      </c>
      <c r="AK109" s="273"/>
      <c r="AL109" s="273"/>
      <c r="AM109" s="273"/>
      <c r="AN109" s="273"/>
      <c r="AO109" s="273"/>
      <c r="AP109" s="8"/>
    </row>
    <row r="110" spans="1:42" x14ac:dyDescent="0.25">
      <c r="B110" s="63" t="s">
        <v>45</v>
      </c>
      <c r="C110" s="64"/>
      <c r="D110" s="59" t="s">
        <v>42</v>
      </c>
      <c r="E110" s="60"/>
      <c r="F110" s="61" t="s">
        <v>43</v>
      </c>
      <c r="G110" s="62"/>
      <c r="H110" s="243"/>
      <c r="I110" s="244"/>
      <c r="J110" s="244"/>
      <c r="K110" s="244"/>
      <c r="L110" s="244"/>
      <c r="M110" s="252"/>
      <c r="N110" s="76"/>
      <c r="P110" s="63" t="s">
        <v>45</v>
      </c>
      <c r="Q110" s="64"/>
      <c r="R110" s="59" t="s">
        <v>42</v>
      </c>
      <c r="S110" s="60"/>
      <c r="T110" s="61" t="s">
        <v>43</v>
      </c>
      <c r="U110" s="62"/>
      <c r="V110" s="243"/>
      <c r="W110" s="244"/>
      <c r="X110" s="244"/>
      <c r="Y110" s="244"/>
      <c r="Z110" s="244"/>
      <c r="AA110" s="252"/>
      <c r="AB110" s="76"/>
      <c r="AD110" s="63" t="s">
        <v>45</v>
      </c>
      <c r="AE110" s="64"/>
      <c r="AF110" s="59" t="s">
        <v>42</v>
      </c>
      <c r="AG110" s="60"/>
      <c r="AH110" s="61" t="s">
        <v>43</v>
      </c>
      <c r="AI110" s="62"/>
      <c r="AJ110" s="243"/>
      <c r="AK110" s="244"/>
      <c r="AL110" s="244"/>
      <c r="AM110" s="244"/>
      <c r="AN110" s="244"/>
      <c r="AO110" s="252"/>
      <c r="AP110" s="76"/>
    </row>
    <row r="111" spans="1:42" x14ac:dyDescent="0.25">
      <c r="B111" s="65" t="s">
        <v>41</v>
      </c>
      <c r="C111" s="66"/>
      <c r="D111" s="50" t="s">
        <v>42</v>
      </c>
      <c r="E111" s="49"/>
      <c r="F111" s="50" t="s">
        <v>43</v>
      </c>
      <c r="G111" s="51"/>
      <c r="H111" s="253"/>
      <c r="I111" s="254"/>
      <c r="J111" s="254"/>
      <c r="K111" s="254"/>
      <c r="L111" s="254"/>
      <c r="M111" s="255"/>
      <c r="N111" s="76"/>
      <c r="P111" s="65" t="s">
        <v>41</v>
      </c>
      <c r="Q111" s="66"/>
      <c r="R111" s="50" t="s">
        <v>42</v>
      </c>
      <c r="S111" s="49"/>
      <c r="T111" s="50" t="s">
        <v>43</v>
      </c>
      <c r="U111" s="51"/>
      <c r="V111" s="253"/>
      <c r="W111" s="254"/>
      <c r="X111" s="254"/>
      <c r="Y111" s="254"/>
      <c r="Z111" s="254"/>
      <c r="AA111" s="255"/>
      <c r="AB111" s="76"/>
      <c r="AD111" s="65" t="s">
        <v>41</v>
      </c>
      <c r="AE111" s="66"/>
      <c r="AF111" s="50" t="s">
        <v>42</v>
      </c>
      <c r="AG111" s="49"/>
      <c r="AH111" s="50" t="s">
        <v>43</v>
      </c>
      <c r="AI111" s="77"/>
      <c r="AJ111" s="253"/>
      <c r="AK111" s="254"/>
      <c r="AL111" s="254"/>
      <c r="AM111" s="254"/>
      <c r="AN111" s="254"/>
      <c r="AO111" s="255"/>
      <c r="AP111" s="76"/>
    </row>
    <row r="112" spans="1:42" x14ac:dyDescent="0.25">
      <c r="B112" s="45" t="s">
        <v>44</v>
      </c>
      <c r="C112" s="46"/>
      <c r="D112" s="52" t="s">
        <v>42</v>
      </c>
      <c r="E112" s="53"/>
      <c r="F112" s="52" t="s">
        <v>43</v>
      </c>
      <c r="G112" s="54"/>
      <c r="H112" s="68"/>
      <c r="I112" s="68"/>
      <c r="J112" s="68"/>
      <c r="K112" s="68"/>
      <c r="L112" s="68"/>
      <c r="M112" s="1"/>
      <c r="N112" s="8"/>
      <c r="P112" s="45" t="s">
        <v>44</v>
      </c>
      <c r="Q112" s="46"/>
      <c r="R112" s="52" t="s">
        <v>42</v>
      </c>
      <c r="S112" s="53"/>
      <c r="T112" s="52" t="s">
        <v>43</v>
      </c>
      <c r="U112" s="54"/>
      <c r="V112" s="68"/>
      <c r="W112" s="68"/>
      <c r="X112" s="68"/>
      <c r="Y112" s="68"/>
      <c r="Z112" s="68"/>
      <c r="AA112" s="1"/>
      <c r="AB112" s="8"/>
      <c r="AD112" s="45" t="s">
        <v>44</v>
      </c>
      <c r="AE112" s="46"/>
      <c r="AF112" s="52" t="s">
        <v>42</v>
      </c>
      <c r="AG112" s="53"/>
      <c r="AH112" s="52" t="s">
        <v>43</v>
      </c>
      <c r="AI112" s="78"/>
      <c r="AJ112" s="68"/>
      <c r="AK112" s="68"/>
      <c r="AL112" s="68"/>
      <c r="AM112" s="68"/>
      <c r="AN112" s="68"/>
      <c r="AO112" s="1"/>
      <c r="AP112" s="8"/>
    </row>
    <row r="113" spans="1:42" ht="15" customHeight="1" x14ac:dyDescent="0.25">
      <c r="B113" s="123" t="s">
        <v>72</v>
      </c>
      <c r="C113" s="122"/>
      <c r="D113" s="192" t="s">
        <v>0</v>
      </c>
      <c r="E113" s="193"/>
      <c r="F113" s="185" t="s">
        <v>1</v>
      </c>
      <c r="G113" s="186"/>
      <c r="H113" s="221" t="s">
        <v>71</v>
      </c>
      <c r="I113" s="221" t="s">
        <v>65</v>
      </c>
      <c r="J113" s="221" t="s">
        <v>33</v>
      </c>
      <c r="K113" s="221" t="s">
        <v>34</v>
      </c>
      <c r="L113" s="221" t="s">
        <v>36</v>
      </c>
      <c r="M113" s="221" t="s">
        <v>46</v>
      </c>
      <c r="N113" s="302" t="s">
        <v>75</v>
      </c>
      <c r="O113" s="47"/>
      <c r="P113" s="123" t="s">
        <v>72</v>
      </c>
      <c r="Q113" s="122"/>
      <c r="R113" s="192" t="s">
        <v>0</v>
      </c>
      <c r="S113" s="193"/>
      <c r="T113" s="185" t="s">
        <v>1</v>
      </c>
      <c r="U113" s="186"/>
      <c r="V113" s="221" t="s">
        <v>71</v>
      </c>
      <c r="W113" s="221" t="s">
        <v>65</v>
      </c>
      <c r="X113" s="221" t="s">
        <v>33</v>
      </c>
      <c r="Y113" s="221" t="s">
        <v>34</v>
      </c>
      <c r="Z113" s="221" t="s">
        <v>36</v>
      </c>
      <c r="AA113" s="221" t="s">
        <v>46</v>
      </c>
      <c r="AB113" s="302" t="s">
        <v>75</v>
      </c>
      <c r="AC113" s="47"/>
      <c r="AD113" s="123" t="s">
        <v>72</v>
      </c>
      <c r="AE113" s="122"/>
      <c r="AF113" s="192" t="s">
        <v>0</v>
      </c>
      <c r="AG113" s="193"/>
      <c r="AH113" s="185" t="s">
        <v>1</v>
      </c>
      <c r="AI113" s="186"/>
      <c r="AJ113" s="221" t="s">
        <v>71</v>
      </c>
      <c r="AK113" s="221" t="s">
        <v>65</v>
      </c>
      <c r="AL113" s="221" t="s">
        <v>33</v>
      </c>
      <c r="AM113" s="221" t="s">
        <v>34</v>
      </c>
      <c r="AN113" s="221" t="s">
        <v>36</v>
      </c>
      <c r="AO113" s="221" t="s">
        <v>46</v>
      </c>
      <c r="AP113" s="302" t="s">
        <v>75</v>
      </c>
    </row>
    <row r="114" spans="1:42" ht="29.25" customHeight="1" x14ac:dyDescent="0.25">
      <c r="B114" s="216"/>
      <c r="C114" s="217"/>
      <c r="D114" s="104" t="s">
        <v>2</v>
      </c>
      <c r="E114" s="104" t="s">
        <v>3</v>
      </c>
      <c r="F114" s="104" t="s">
        <v>4</v>
      </c>
      <c r="G114" s="104" t="s">
        <v>8</v>
      </c>
      <c r="H114" s="222"/>
      <c r="I114" s="222"/>
      <c r="J114" s="222"/>
      <c r="K114" s="236"/>
      <c r="L114" s="236"/>
      <c r="M114" s="236"/>
      <c r="N114" s="303"/>
      <c r="O114" s="47"/>
      <c r="P114" s="216"/>
      <c r="Q114" s="217"/>
      <c r="R114" s="104" t="s">
        <v>2</v>
      </c>
      <c r="S114" s="104" t="s">
        <v>3</v>
      </c>
      <c r="T114" s="104" t="s">
        <v>4</v>
      </c>
      <c r="U114" s="104" t="s">
        <v>8</v>
      </c>
      <c r="V114" s="222"/>
      <c r="W114" s="222"/>
      <c r="X114" s="222"/>
      <c r="Y114" s="236"/>
      <c r="Z114" s="236"/>
      <c r="AA114" s="236"/>
      <c r="AB114" s="303"/>
      <c r="AC114" s="47"/>
      <c r="AD114" s="216"/>
      <c r="AE114" s="217"/>
      <c r="AF114" s="104" t="s">
        <v>2</v>
      </c>
      <c r="AG114" s="104" t="s">
        <v>3</v>
      </c>
      <c r="AH114" s="104" t="s">
        <v>4</v>
      </c>
      <c r="AI114" s="104" t="s">
        <v>8</v>
      </c>
      <c r="AJ114" s="222"/>
      <c r="AK114" s="222"/>
      <c r="AL114" s="222"/>
      <c r="AM114" s="236"/>
      <c r="AN114" s="236"/>
      <c r="AO114" s="236"/>
      <c r="AP114" s="303"/>
    </row>
    <row r="115" spans="1:42" x14ac:dyDescent="0.25">
      <c r="A115" s="12"/>
      <c r="B115" s="105">
        <f>B64</f>
        <v>42643</v>
      </c>
      <c r="C115" s="106">
        <f>D3</f>
        <v>42643</v>
      </c>
      <c r="D115" s="107">
        <v>0.33333333333333331</v>
      </c>
      <c r="E115" s="107">
        <v>0.5</v>
      </c>
      <c r="F115" s="107">
        <v>0.58333333333333337</v>
      </c>
      <c r="G115" s="107">
        <v>0.75</v>
      </c>
      <c r="H115" s="107">
        <f>SUM(E115-D115)+(G115-F115)</f>
        <v>0.33333333333333331</v>
      </c>
      <c r="I115" s="107" t="str">
        <f>IF(H115&gt;8/24,MIN(H115-8/24,724),"")</f>
        <v/>
      </c>
      <c r="J115" s="107"/>
      <c r="K115" s="107"/>
      <c r="L115" s="108"/>
      <c r="M115" s="108"/>
      <c r="N115" s="184" t="str">
        <f>IF(WEEKDAY(B115)=6,MAX(0,SUM(H111:H115)-39/24),"")</f>
        <v/>
      </c>
      <c r="O115" s="47"/>
      <c r="P115" s="105">
        <f>B115</f>
        <v>42643</v>
      </c>
      <c r="Q115" s="106">
        <f>D3</f>
        <v>42643</v>
      </c>
      <c r="R115" s="107">
        <v>0.33333333333333331</v>
      </c>
      <c r="S115" s="107">
        <v>0.5</v>
      </c>
      <c r="T115" s="107">
        <v>0.58333333333333337</v>
      </c>
      <c r="U115" s="107">
        <v>0.75</v>
      </c>
      <c r="V115" s="107">
        <f>SUM(S115-R115)+(U115-T115)</f>
        <v>0.33333333333333331</v>
      </c>
      <c r="W115" s="107" t="str">
        <f>IF(V115&gt;8/24,MIN(V115-8/24,724),"")</f>
        <v/>
      </c>
      <c r="X115" s="107"/>
      <c r="Y115" s="107"/>
      <c r="Z115" s="108"/>
      <c r="AA115" s="108"/>
      <c r="AB115" s="184" t="str">
        <f>IF(WEEKDAY(P115)=6,MAX(0,SUM(V111:V115)-39/24),"")</f>
        <v/>
      </c>
      <c r="AC115" s="47"/>
      <c r="AD115" s="105">
        <f>B115</f>
        <v>42643</v>
      </c>
      <c r="AE115" s="106">
        <f>D3</f>
        <v>42643</v>
      </c>
      <c r="AF115" s="107">
        <v>0.33333333333333331</v>
      </c>
      <c r="AG115" s="107">
        <v>0.5</v>
      </c>
      <c r="AH115" s="107">
        <v>0.58333333333333337</v>
      </c>
      <c r="AI115" s="107">
        <v>0.75</v>
      </c>
      <c r="AJ115" s="107">
        <f>SUM(AG115-AF115)+(AI115-AH115)</f>
        <v>0.33333333333333331</v>
      </c>
      <c r="AK115" s="107" t="str">
        <f>IF(AJ115&gt;8/24,MIN(AJ115-8/24,724),"")</f>
        <v/>
      </c>
      <c r="AL115" s="107"/>
      <c r="AM115" s="107"/>
      <c r="AN115" s="108"/>
      <c r="AO115" s="108"/>
      <c r="AP115" s="184" t="str">
        <f>IF(WEEKDAY(AD115)=6,MAX(0,SUM(AJ111:AJ115)-39/24),"")</f>
        <v/>
      </c>
    </row>
    <row r="116" spans="1:42" x14ac:dyDescent="0.25">
      <c r="A116" s="12"/>
      <c r="B116" s="105">
        <f t="shared" ref="B116:B145" si="60">B65</f>
        <v>42644</v>
      </c>
      <c r="C116" s="106">
        <f>SUM(C115+1)</f>
        <v>42644</v>
      </c>
      <c r="D116" s="107">
        <v>0.33333333333333331</v>
      </c>
      <c r="E116" s="107">
        <v>0.5</v>
      </c>
      <c r="F116" s="107">
        <v>0.58333333333333337</v>
      </c>
      <c r="G116" s="107">
        <v>0.75</v>
      </c>
      <c r="H116" s="107">
        <f t="shared" ref="H116:H145" si="61">SUM(E116-D116)+(G116-F116)</f>
        <v>0.33333333333333331</v>
      </c>
      <c r="I116" s="107" t="str">
        <f t="shared" ref="I116:I145" si="62">IF(H116&gt;8/24,MIN(H116-8/24,724),"")</f>
        <v/>
      </c>
      <c r="J116" s="107"/>
      <c r="K116" s="107"/>
      <c r="L116" s="108"/>
      <c r="M116" s="108"/>
      <c r="N116" s="184">
        <f t="shared" ref="N116:N145" si="63">IF(WEEKDAY(B116)=6,MAX(0,SUM(H112:H116)-39/24),"")</f>
        <v>0</v>
      </c>
      <c r="O116" s="47"/>
      <c r="P116" s="105">
        <f t="shared" ref="P116:P145" si="64">B116</f>
        <v>42644</v>
      </c>
      <c r="Q116" s="106">
        <f>SUM(Q115+1)</f>
        <v>42644</v>
      </c>
      <c r="R116" s="107">
        <v>0.33333333333333331</v>
      </c>
      <c r="S116" s="107">
        <v>0.5</v>
      </c>
      <c r="T116" s="107">
        <v>0.58333333333333337</v>
      </c>
      <c r="U116" s="107">
        <v>0.75</v>
      </c>
      <c r="V116" s="107">
        <f t="shared" ref="V116:V118" si="65">SUM(S116-R116)+(U116-T116)</f>
        <v>0.33333333333333331</v>
      </c>
      <c r="W116" s="107" t="str">
        <f t="shared" ref="W116:W145" si="66">IF(V116&gt;8/24,MIN(V116-8/24,724),"")</f>
        <v/>
      </c>
      <c r="X116" s="107"/>
      <c r="Y116" s="107"/>
      <c r="Z116" s="108"/>
      <c r="AA116" s="108"/>
      <c r="AB116" s="184">
        <f t="shared" ref="AB116:AB149" si="67">IF(WEEKDAY(P116)=6,MAX(0,SUM(V112:V116)-39/24),"")</f>
        <v>0</v>
      </c>
      <c r="AC116" s="47"/>
      <c r="AD116" s="105">
        <f t="shared" ref="AD116:AD145" si="68">B116</f>
        <v>42644</v>
      </c>
      <c r="AE116" s="106">
        <f>SUM(AE115+1)</f>
        <v>42644</v>
      </c>
      <c r="AF116" s="107">
        <v>0.33333333333333331</v>
      </c>
      <c r="AG116" s="107">
        <v>0.5</v>
      </c>
      <c r="AH116" s="107">
        <v>0.58333333333333337</v>
      </c>
      <c r="AI116" s="107">
        <v>0.75</v>
      </c>
      <c r="AJ116" s="107">
        <f t="shared" ref="AJ116:AJ118" si="69">SUM(AG116-AF116)+(AI116-AH116)</f>
        <v>0.33333333333333331</v>
      </c>
      <c r="AK116" s="107" t="str">
        <f t="shared" ref="AK116:AK145" si="70">IF(AJ116&gt;8/24,MIN(AJ116-8/24,724),"")</f>
        <v/>
      </c>
      <c r="AL116" s="107"/>
      <c r="AM116" s="107"/>
      <c r="AN116" s="108"/>
      <c r="AO116" s="108"/>
      <c r="AP116" s="184">
        <f t="shared" ref="AP116:AP145" si="71">IF(WEEKDAY(AD116)=6,MAX(0,SUM(AJ112:AJ116)-39/24),"")</f>
        <v>0</v>
      </c>
    </row>
    <row r="117" spans="1:42" x14ac:dyDescent="0.25">
      <c r="A117" s="12"/>
      <c r="B117" s="105">
        <f t="shared" si="60"/>
        <v>42645</v>
      </c>
      <c r="C117" s="106">
        <f t="shared" ref="C117:C132" si="72">SUM(C116+1)</f>
        <v>42645</v>
      </c>
      <c r="D117" s="107">
        <v>0.33333333333333331</v>
      </c>
      <c r="E117" s="107">
        <v>0.5</v>
      </c>
      <c r="F117" s="107">
        <v>0.58333333333333337</v>
      </c>
      <c r="G117" s="107">
        <v>0.75</v>
      </c>
      <c r="H117" s="107">
        <f t="shared" si="61"/>
        <v>0.33333333333333331</v>
      </c>
      <c r="I117" s="107" t="str">
        <f t="shared" si="62"/>
        <v/>
      </c>
      <c r="J117" s="107"/>
      <c r="K117" s="107"/>
      <c r="L117" s="108"/>
      <c r="M117" s="108"/>
      <c r="N117" s="184" t="str">
        <f t="shared" si="63"/>
        <v/>
      </c>
      <c r="O117" s="47"/>
      <c r="P117" s="105">
        <f t="shared" si="64"/>
        <v>42645</v>
      </c>
      <c r="Q117" s="106">
        <f t="shared" ref="Q117:Q145" si="73">SUM(Q116+1)</f>
        <v>42645</v>
      </c>
      <c r="R117" s="107">
        <v>0.33333333333333331</v>
      </c>
      <c r="S117" s="107">
        <v>0.5</v>
      </c>
      <c r="T117" s="107">
        <v>0.58333333333333337</v>
      </c>
      <c r="U117" s="107">
        <v>0.75</v>
      </c>
      <c r="V117" s="107">
        <f t="shared" si="65"/>
        <v>0.33333333333333331</v>
      </c>
      <c r="W117" s="107" t="str">
        <f t="shared" si="66"/>
        <v/>
      </c>
      <c r="X117" s="107"/>
      <c r="Y117" s="107"/>
      <c r="Z117" s="108"/>
      <c r="AA117" s="108"/>
      <c r="AB117" s="184" t="str">
        <f t="shared" si="67"/>
        <v/>
      </c>
      <c r="AC117" s="47"/>
      <c r="AD117" s="105">
        <f t="shared" si="68"/>
        <v>42645</v>
      </c>
      <c r="AE117" s="106">
        <f t="shared" ref="AE117:AE145" si="74">SUM(AE116+1)</f>
        <v>42645</v>
      </c>
      <c r="AF117" s="107">
        <v>0.33333333333333331</v>
      </c>
      <c r="AG117" s="107">
        <v>0.5</v>
      </c>
      <c r="AH117" s="107">
        <v>0.58333333333333337</v>
      </c>
      <c r="AI117" s="107">
        <v>0.75</v>
      </c>
      <c r="AJ117" s="107">
        <f t="shared" si="69"/>
        <v>0.33333333333333331</v>
      </c>
      <c r="AK117" s="107" t="str">
        <f t="shared" si="70"/>
        <v/>
      </c>
      <c r="AL117" s="107"/>
      <c r="AM117" s="107"/>
      <c r="AN117" s="108"/>
      <c r="AO117" s="108"/>
      <c r="AP117" s="184" t="str">
        <f t="shared" si="71"/>
        <v/>
      </c>
    </row>
    <row r="118" spans="1:42" x14ac:dyDescent="0.25">
      <c r="A118" s="12"/>
      <c r="B118" s="105">
        <f t="shared" si="60"/>
        <v>42646</v>
      </c>
      <c r="C118" s="106">
        <f t="shared" si="72"/>
        <v>42646</v>
      </c>
      <c r="D118" s="107">
        <v>0.33333333333333331</v>
      </c>
      <c r="E118" s="107">
        <v>0.5</v>
      </c>
      <c r="F118" s="107">
        <v>0.58333333333333337</v>
      </c>
      <c r="G118" s="107">
        <v>0.75</v>
      </c>
      <c r="H118" s="107">
        <f t="shared" si="61"/>
        <v>0.33333333333333331</v>
      </c>
      <c r="I118" s="107" t="str">
        <f t="shared" si="62"/>
        <v/>
      </c>
      <c r="J118" s="107"/>
      <c r="K118" s="107"/>
      <c r="L118" s="108"/>
      <c r="M118" s="108"/>
      <c r="N118" s="184" t="str">
        <f t="shared" si="63"/>
        <v/>
      </c>
      <c r="O118" s="47"/>
      <c r="P118" s="105">
        <f t="shared" si="64"/>
        <v>42646</v>
      </c>
      <c r="Q118" s="106">
        <f t="shared" si="73"/>
        <v>42646</v>
      </c>
      <c r="R118" s="107">
        <v>0.33333333333333331</v>
      </c>
      <c r="S118" s="107">
        <v>0.5</v>
      </c>
      <c r="T118" s="107">
        <v>0.58333333333333337</v>
      </c>
      <c r="U118" s="107">
        <v>0.75</v>
      </c>
      <c r="V118" s="107">
        <f t="shared" si="65"/>
        <v>0.33333333333333331</v>
      </c>
      <c r="W118" s="107" t="str">
        <f t="shared" si="66"/>
        <v/>
      </c>
      <c r="X118" s="107"/>
      <c r="Y118" s="107"/>
      <c r="Z118" s="108"/>
      <c r="AA118" s="108"/>
      <c r="AB118" s="184" t="str">
        <f t="shared" si="67"/>
        <v/>
      </c>
      <c r="AC118" s="47"/>
      <c r="AD118" s="105">
        <f t="shared" si="68"/>
        <v>42646</v>
      </c>
      <c r="AE118" s="106">
        <f t="shared" si="74"/>
        <v>42646</v>
      </c>
      <c r="AF118" s="107">
        <v>0.33333333333333331</v>
      </c>
      <c r="AG118" s="107">
        <v>0.5</v>
      </c>
      <c r="AH118" s="107">
        <v>0.58333333333333337</v>
      </c>
      <c r="AI118" s="107">
        <v>0.75</v>
      </c>
      <c r="AJ118" s="107">
        <f t="shared" si="69"/>
        <v>0.33333333333333331</v>
      </c>
      <c r="AK118" s="107" t="str">
        <f t="shared" si="70"/>
        <v/>
      </c>
      <c r="AL118" s="107"/>
      <c r="AM118" s="107"/>
      <c r="AN118" s="108"/>
      <c r="AO118" s="108"/>
      <c r="AP118" s="184" t="str">
        <f t="shared" si="71"/>
        <v/>
      </c>
    </row>
    <row r="119" spans="1:42" x14ac:dyDescent="0.25">
      <c r="A119" s="12"/>
      <c r="B119" s="105">
        <f t="shared" si="60"/>
        <v>42647</v>
      </c>
      <c r="C119" s="106">
        <f t="shared" si="72"/>
        <v>42647</v>
      </c>
      <c r="D119" s="107"/>
      <c r="E119" s="107"/>
      <c r="F119" s="107"/>
      <c r="G119" s="107"/>
      <c r="H119" s="107"/>
      <c r="I119" s="107" t="str">
        <f t="shared" si="62"/>
        <v/>
      </c>
      <c r="J119" s="107"/>
      <c r="K119" s="107"/>
      <c r="L119" s="108"/>
      <c r="M119" s="108"/>
      <c r="N119" s="184" t="str">
        <f t="shared" si="63"/>
        <v/>
      </c>
      <c r="O119" s="47"/>
      <c r="P119" s="105">
        <f t="shared" si="64"/>
        <v>42647</v>
      </c>
      <c r="Q119" s="106">
        <f t="shared" si="73"/>
        <v>42647</v>
      </c>
      <c r="R119" s="107"/>
      <c r="S119" s="107"/>
      <c r="T119" s="107"/>
      <c r="U119" s="107"/>
      <c r="V119" s="107"/>
      <c r="W119" s="107" t="str">
        <f t="shared" si="66"/>
        <v/>
      </c>
      <c r="X119" s="107"/>
      <c r="Y119" s="107"/>
      <c r="Z119" s="108"/>
      <c r="AA119" s="108"/>
      <c r="AB119" s="184" t="str">
        <f t="shared" si="67"/>
        <v/>
      </c>
      <c r="AC119" s="47"/>
      <c r="AD119" s="105">
        <f t="shared" si="68"/>
        <v>42647</v>
      </c>
      <c r="AE119" s="106">
        <f t="shared" si="74"/>
        <v>42647</v>
      </c>
      <c r="AF119" s="107"/>
      <c r="AG119" s="107"/>
      <c r="AH119" s="107"/>
      <c r="AI119" s="107"/>
      <c r="AJ119" s="107"/>
      <c r="AK119" s="107" t="str">
        <f t="shared" si="70"/>
        <v/>
      </c>
      <c r="AL119" s="107"/>
      <c r="AM119" s="107"/>
      <c r="AN119" s="108"/>
      <c r="AO119" s="108"/>
      <c r="AP119" s="184" t="str">
        <f t="shared" si="71"/>
        <v/>
      </c>
    </row>
    <row r="120" spans="1:42" x14ac:dyDescent="0.25">
      <c r="A120" s="12"/>
      <c r="B120" s="105">
        <f t="shared" si="60"/>
        <v>42648</v>
      </c>
      <c r="C120" s="106">
        <f t="shared" si="72"/>
        <v>42648</v>
      </c>
      <c r="D120" s="107"/>
      <c r="E120" s="107"/>
      <c r="F120" s="107"/>
      <c r="G120" s="107"/>
      <c r="H120" s="107"/>
      <c r="I120" s="107" t="str">
        <f t="shared" si="62"/>
        <v/>
      </c>
      <c r="J120" s="107"/>
      <c r="K120" s="107"/>
      <c r="L120" s="108"/>
      <c r="M120" s="108"/>
      <c r="N120" s="184" t="str">
        <f t="shared" si="63"/>
        <v/>
      </c>
      <c r="O120" s="47"/>
      <c r="P120" s="105">
        <f t="shared" si="64"/>
        <v>42648</v>
      </c>
      <c r="Q120" s="106">
        <f t="shared" si="73"/>
        <v>42648</v>
      </c>
      <c r="R120" s="107"/>
      <c r="S120" s="107"/>
      <c r="T120" s="107"/>
      <c r="U120" s="107"/>
      <c r="V120" s="107"/>
      <c r="W120" s="107" t="str">
        <f t="shared" si="66"/>
        <v/>
      </c>
      <c r="X120" s="107"/>
      <c r="Y120" s="107"/>
      <c r="Z120" s="108"/>
      <c r="AA120" s="108"/>
      <c r="AB120" s="184" t="str">
        <f t="shared" si="67"/>
        <v/>
      </c>
      <c r="AC120" s="47"/>
      <c r="AD120" s="105">
        <f t="shared" si="68"/>
        <v>42648</v>
      </c>
      <c r="AE120" s="106">
        <f t="shared" si="74"/>
        <v>42648</v>
      </c>
      <c r="AF120" s="107"/>
      <c r="AG120" s="107"/>
      <c r="AH120" s="107"/>
      <c r="AI120" s="107"/>
      <c r="AJ120" s="107"/>
      <c r="AK120" s="107" t="str">
        <f t="shared" si="70"/>
        <v/>
      </c>
      <c r="AL120" s="107"/>
      <c r="AM120" s="107"/>
      <c r="AN120" s="108"/>
      <c r="AO120" s="108"/>
      <c r="AP120" s="184" t="str">
        <f t="shared" si="71"/>
        <v/>
      </c>
    </row>
    <row r="121" spans="1:42" x14ac:dyDescent="0.25">
      <c r="A121" s="12"/>
      <c r="B121" s="105">
        <f t="shared" si="60"/>
        <v>42649</v>
      </c>
      <c r="C121" s="106">
        <f t="shared" si="72"/>
        <v>42649</v>
      </c>
      <c r="D121" s="107">
        <v>0.33333333333333331</v>
      </c>
      <c r="E121" s="107">
        <v>0.5</v>
      </c>
      <c r="F121" s="107">
        <v>0.58333333333333337</v>
      </c>
      <c r="G121" s="107">
        <v>0.75</v>
      </c>
      <c r="H121" s="107">
        <f t="shared" si="61"/>
        <v>0.33333333333333331</v>
      </c>
      <c r="I121" s="107" t="str">
        <f t="shared" si="62"/>
        <v/>
      </c>
      <c r="J121" s="107"/>
      <c r="K121" s="107"/>
      <c r="L121" s="108"/>
      <c r="M121" s="108"/>
      <c r="N121" s="184" t="str">
        <f t="shared" si="63"/>
        <v/>
      </c>
      <c r="O121" s="47"/>
      <c r="P121" s="105">
        <f t="shared" si="64"/>
        <v>42649</v>
      </c>
      <c r="Q121" s="106">
        <f t="shared" si="73"/>
        <v>42649</v>
      </c>
      <c r="R121" s="107">
        <v>0.33333333333333331</v>
      </c>
      <c r="S121" s="107">
        <v>0.5</v>
      </c>
      <c r="T121" s="107">
        <v>0.58333333333333337</v>
      </c>
      <c r="U121" s="107">
        <v>0.75</v>
      </c>
      <c r="V121" s="107">
        <f t="shared" ref="V121:V125" si="75">SUM(S121-R121)+(U121-T121)</f>
        <v>0.33333333333333331</v>
      </c>
      <c r="W121" s="107" t="str">
        <f t="shared" si="66"/>
        <v/>
      </c>
      <c r="X121" s="107"/>
      <c r="Y121" s="107"/>
      <c r="Z121" s="108"/>
      <c r="AA121" s="108"/>
      <c r="AB121" s="184" t="str">
        <f t="shared" si="67"/>
        <v/>
      </c>
      <c r="AC121" s="47"/>
      <c r="AD121" s="105">
        <f t="shared" si="68"/>
        <v>42649</v>
      </c>
      <c r="AE121" s="106">
        <f t="shared" si="74"/>
        <v>42649</v>
      </c>
      <c r="AF121" s="107">
        <v>0.33333333333333331</v>
      </c>
      <c r="AG121" s="107">
        <v>0.5</v>
      </c>
      <c r="AH121" s="107">
        <v>0.58333333333333337</v>
      </c>
      <c r="AI121" s="107">
        <v>0.75</v>
      </c>
      <c r="AJ121" s="107">
        <f t="shared" ref="AJ121:AJ125" si="76">SUM(AG121-AF121)+(AI121-AH121)</f>
        <v>0.33333333333333331</v>
      </c>
      <c r="AK121" s="107" t="str">
        <f t="shared" si="70"/>
        <v/>
      </c>
      <c r="AL121" s="107"/>
      <c r="AM121" s="107"/>
      <c r="AN121" s="108"/>
      <c r="AO121" s="108"/>
      <c r="AP121" s="184" t="str">
        <f t="shared" si="71"/>
        <v/>
      </c>
    </row>
    <row r="122" spans="1:42" x14ac:dyDescent="0.25">
      <c r="A122" s="12"/>
      <c r="B122" s="105">
        <f t="shared" si="60"/>
        <v>42650</v>
      </c>
      <c r="C122" s="106">
        <f t="shared" si="72"/>
        <v>42650</v>
      </c>
      <c r="D122" s="107">
        <v>0.33333333333333331</v>
      </c>
      <c r="E122" s="107">
        <v>0.5</v>
      </c>
      <c r="F122" s="107">
        <v>0.58333333333333337</v>
      </c>
      <c r="G122" s="107">
        <v>0.75</v>
      </c>
      <c r="H122" s="107">
        <f t="shared" si="61"/>
        <v>0.33333333333333331</v>
      </c>
      <c r="I122" s="107" t="str">
        <f t="shared" si="62"/>
        <v/>
      </c>
      <c r="J122" s="107"/>
      <c r="K122" s="107"/>
      <c r="L122" s="108"/>
      <c r="M122" s="108"/>
      <c r="N122" s="184" t="str">
        <f t="shared" si="63"/>
        <v/>
      </c>
      <c r="O122" s="47"/>
      <c r="P122" s="105">
        <f t="shared" si="64"/>
        <v>42650</v>
      </c>
      <c r="Q122" s="106">
        <f t="shared" si="73"/>
        <v>42650</v>
      </c>
      <c r="R122" s="107">
        <v>0.33333333333333331</v>
      </c>
      <c r="S122" s="107">
        <v>0.5</v>
      </c>
      <c r="T122" s="107">
        <v>0.58333333333333337</v>
      </c>
      <c r="U122" s="107">
        <v>0.75</v>
      </c>
      <c r="V122" s="107">
        <f t="shared" si="75"/>
        <v>0.33333333333333331</v>
      </c>
      <c r="W122" s="107" t="str">
        <f t="shared" si="66"/>
        <v/>
      </c>
      <c r="X122" s="107"/>
      <c r="Y122" s="107"/>
      <c r="Z122" s="108"/>
      <c r="AA122" s="108"/>
      <c r="AB122" s="184" t="str">
        <f t="shared" si="67"/>
        <v/>
      </c>
      <c r="AC122" s="47"/>
      <c r="AD122" s="105">
        <f t="shared" si="68"/>
        <v>42650</v>
      </c>
      <c r="AE122" s="106">
        <f t="shared" si="74"/>
        <v>42650</v>
      </c>
      <c r="AF122" s="107">
        <v>0.33333333333333331</v>
      </c>
      <c r="AG122" s="107">
        <v>0.5</v>
      </c>
      <c r="AH122" s="107">
        <v>0.58333333333333337</v>
      </c>
      <c r="AI122" s="107">
        <v>0.75</v>
      </c>
      <c r="AJ122" s="107">
        <f t="shared" si="76"/>
        <v>0.33333333333333331</v>
      </c>
      <c r="AK122" s="107" t="str">
        <f t="shared" si="70"/>
        <v/>
      </c>
      <c r="AL122" s="107"/>
      <c r="AM122" s="107"/>
      <c r="AN122" s="108"/>
      <c r="AO122" s="108"/>
      <c r="AP122" s="184" t="str">
        <f t="shared" si="71"/>
        <v/>
      </c>
    </row>
    <row r="123" spans="1:42" x14ac:dyDescent="0.25">
      <c r="A123" s="12"/>
      <c r="B123" s="105">
        <f t="shared" si="60"/>
        <v>42651</v>
      </c>
      <c r="C123" s="106">
        <f t="shared" si="72"/>
        <v>42651</v>
      </c>
      <c r="D123" s="107">
        <v>0.33333333333333331</v>
      </c>
      <c r="E123" s="107">
        <v>0.5</v>
      </c>
      <c r="F123" s="107">
        <v>0.58333333333333337</v>
      </c>
      <c r="G123" s="107">
        <v>0.75</v>
      </c>
      <c r="H123" s="107">
        <f t="shared" si="61"/>
        <v>0.33333333333333331</v>
      </c>
      <c r="I123" s="107" t="str">
        <f t="shared" si="62"/>
        <v/>
      </c>
      <c r="J123" s="107"/>
      <c r="K123" s="107"/>
      <c r="L123" s="108"/>
      <c r="M123" s="108"/>
      <c r="N123" s="184">
        <f t="shared" si="63"/>
        <v>0</v>
      </c>
      <c r="O123" s="47"/>
      <c r="P123" s="105">
        <f t="shared" si="64"/>
        <v>42651</v>
      </c>
      <c r="Q123" s="106">
        <f t="shared" si="73"/>
        <v>42651</v>
      </c>
      <c r="R123" s="107">
        <v>0.33333333333333331</v>
      </c>
      <c r="S123" s="107">
        <v>0.5</v>
      </c>
      <c r="T123" s="107">
        <v>0.58333333333333337</v>
      </c>
      <c r="U123" s="107">
        <v>0.75</v>
      </c>
      <c r="V123" s="107">
        <f t="shared" si="75"/>
        <v>0.33333333333333331</v>
      </c>
      <c r="W123" s="107" t="str">
        <f t="shared" si="66"/>
        <v/>
      </c>
      <c r="X123" s="107"/>
      <c r="Y123" s="107"/>
      <c r="Z123" s="108"/>
      <c r="AA123" s="108"/>
      <c r="AB123" s="184">
        <f t="shared" si="67"/>
        <v>0</v>
      </c>
      <c r="AC123" s="47"/>
      <c r="AD123" s="105">
        <f t="shared" si="68"/>
        <v>42651</v>
      </c>
      <c r="AE123" s="106">
        <f t="shared" si="74"/>
        <v>42651</v>
      </c>
      <c r="AF123" s="107">
        <v>0.33333333333333331</v>
      </c>
      <c r="AG123" s="107">
        <v>0.5</v>
      </c>
      <c r="AH123" s="107">
        <v>0.58333333333333337</v>
      </c>
      <c r="AI123" s="107">
        <v>0.75</v>
      </c>
      <c r="AJ123" s="107">
        <f t="shared" si="76"/>
        <v>0.33333333333333331</v>
      </c>
      <c r="AK123" s="107" t="str">
        <f t="shared" si="70"/>
        <v/>
      </c>
      <c r="AL123" s="107"/>
      <c r="AM123" s="107"/>
      <c r="AN123" s="108"/>
      <c r="AO123" s="108"/>
      <c r="AP123" s="184">
        <f t="shared" si="71"/>
        <v>0</v>
      </c>
    </row>
    <row r="124" spans="1:42" x14ac:dyDescent="0.25">
      <c r="A124" s="12"/>
      <c r="B124" s="105">
        <f t="shared" si="60"/>
        <v>42652</v>
      </c>
      <c r="C124" s="106">
        <f t="shared" si="72"/>
        <v>42652</v>
      </c>
      <c r="D124" s="107">
        <v>0.33333333333333331</v>
      </c>
      <c r="E124" s="107">
        <v>0.5</v>
      </c>
      <c r="F124" s="107">
        <v>0.58333333333333337</v>
      </c>
      <c r="G124" s="107">
        <v>0.75</v>
      </c>
      <c r="H124" s="107">
        <f t="shared" si="61"/>
        <v>0.33333333333333331</v>
      </c>
      <c r="I124" s="107" t="str">
        <f t="shared" si="62"/>
        <v/>
      </c>
      <c r="J124" s="107"/>
      <c r="K124" s="107"/>
      <c r="L124" s="108"/>
      <c r="M124" s="108"/>
      <c r="N124" s="184" t="str">
        <f t="shared" si="63"/>
        <v/>
      </c>
      <c r="O124" s="47"/>
      <c r="P124" s="105">
        <f t="shared" si="64"/>
        <v>42652</v>
      </c>
      <c r="Q124" s="106">
        <f t="shared" si="73"/>
        <v>42652</v>
      </c>
      <c r="R124" s="107">
        <v>0.33333333333333331</v>
      </c>
      <c r="S124" s="107">
        <v>0.5</v>
      </c>
      <c r="T124" s="107">
        <v>0.58333333333333337</v>
      </c>
      <c r="U124" s="107">
        <v>0.75</v>
      </c>
      <c r="V124" s="107">
        <f t="shared" si="75"/>
        <v>0.33333333333333331</v>
      </c>
      <c r="W124" s="107" t="str">
        <f t="shared" si="66"/>
        <v/>
      </c>
      <c r="X124" s="107"/>
      <c r="Y124" s="107"/>
      <c r="Z124" s="108"/>
      <c r="AA124" s="108"/>
      <c r="AB124" s="184" t="str">
        <f t="shared" si="67"/>
        <v/>
      </c>
      <c r="AC124" s="47"/>
      <c r="AD124" s="105">
        <f t="shared" si="68"/>
        <v>42652</v>
      </c>
      <c r="AE124" s="106">
        <f t="shared" si="74"/>
        <v>42652</v>
      </c>
      <c r="AF124" s="107">
        <v>0.33333333333333331</v>
      </c>
      <c r="AG124" s="107">
        <v>0.5</v>
      </c>
      <c r="AH124" s="107">
        <v>0.58333333333333337</v>
      </c>
      <c r="AI124" s="107">
        <v>0.75</v>
      </c>
      <c r="AJ124" s="107">
        <f t="shared" si="76"/>
        <v>0.33333333333333331</v>
      </c>
      <c r="AK124" s="107" t="str">
        <f t="shared" si="70"/>
        <v/>
      </c>
      <c r="AL124" s="107"/>
      <c r="AM124" s="107"/>
      <c r="AN124" s="108"/>
      <c r="AO124" s="108"/>
      <c r="AP124" s="184" t="str">
        <f t="shared" si="71"/>
        <v/>
      </c>
    </row>
    <row r="125" spans="1:42" x14ac:dyDescent="0.25">
      <c r="A125" s="12"/>
      <c r="B125" s="105">
        <f t="shared" si="60"/>
        <v>42653</v>
      </c>
      <c r="C125" s="106">
        <f t="shared" si="72"/>
        <v>42653</v>
      </c>
      <c r="D125" s="107">
        <v>0.33333333333333331</v>
      </c>
      <c r="E125" s="107">
        <v>0.5</v>
      </c>
      <c r="F125" s="107">
        <v>0.58333333333333337</v>
      </c>
      <c r="G125" s="107">
        <v>0.70833333333333337</v>
      </c>
      <c r="H125" s="107">
        <f t="shared" si="61"/>
        <v>0.29166666666666669</v>
      </c>
      <c r="I125" s="107" t="str">
        <f t="shared" si="62"/>
        <v/>
      </c>
      <c r="J125" s="107"/>
      <c r="K125" s="107"/>
      <c r="L125" s="108"/>
      <c r="M125" s="108"/>
      <c r="N125" s="184" t="str">
        <f t="shared" si="63"/>
        <v/>
      </c>
      <c r="O125" s="47"/>
      <c r="P125" s="105">
        <f t="shared" si="64"/>
        <v>42653</v>
      </c>
      <c r="Q125" s="106">
        <f t="shared" si="73"/>
        <v>42653</v>
      </c>
      <c r="R125" s="107">
        <v>0.33333333333333331</v>
      </c>
      <c r="S125" s="107">
        <v>0.5</v>
      </c>
      <c r="T125" s="107">
        <v>0.58333333333333337</v>
      </c>
      <c r="U125" s="107">
        <v>0.75</v>
      </c>
      <c r="V125" s="107">
        <f t="shared" si="75"/>
        <v>0.33333333333333331</v>
      </c>
      <c r="W125" s="107" t="str">
        <f t="shared" si="66"/>
        <v/>
      </c>
      <c r="X125" s="107"/>
      <c r="Y125" s="107"/>
      <c r="Z125" s="108"/>
      <c r="AA125" s="108"/>
      <c r="AB125" s="184" t="str">
        <f t="shared" si="67"/>
        <v/>
      </c>
      <c r="AC125" s="47"/>
      <c r="AD125" s="105">
        <f t="shared" si="68"/>
        <v>42653</v>
      </c>
      <c r="AE125" s="106">
        <f t="shared" si="74"/>
        <v>42653</v>
      </c>
      <c r="AF125" s="107">
        <v>0.33333333333333331</v>
      </c>
      <c r="AG125" s="107">
        <v>0.5</v>
      </c>
      <c r="AH125" s="107">
        <v>0.58333333333333337</v>
      </c>
      <c r="AI125" s="107">
        <v>0.75</v>
      </c>
      <c r="AJ125" s="107">
        <f t="shared" si="76"/>
        <v>0.33333333333333331</v>
      </c>
      <c r="AK125" s="107" t="str">
        <f t="shared" si="70"/>
        <v/>
      </c>
      <c r="AL125" s="107"/>
      <c r="AM125" s="107"/>
      <c r="AN125" s="108"/>
      <c r="AO125" s="108"/>
      <c r="AP125" s="184" t="str">
        <f t="shared" si="71"/>
        <v/>
      </c>
    </row>
    <row r="126" spans="1:42" x14ac:dyDescent="0.25">
      <c r="A126" s="12"/>
      <c r="B126" s="105">
        <f t="shared" si="60"/>
        <v>42654</v>
      </c>
      <c r="C126" s="106">
        <f t="shared" si="72"/>
        <v>42654</v>
      </c>
      <c r="D126" s="107"/>
      <c r="E126" s="107"/>
      <c r="F126" s="107"/>
      <c r="G126" s="107"/>
      <c r="H126" s="107"/>
      <c r="I126" s="107" t="str">
        <f t="shared" si="62"/>
        <v/>
      </c>
      <c r="J126" s="107"/>
      <c r="K126" s="107"/>
      <c r="L126" s="108"/>
      <c r="M126" s="108"/>
      <c r="N126" s="184" t="str">
        <f t="shared" si="63"/>
        <v/>
      </c>
      <c r="O126" s="47"/>
      <c r="P126" s="105">
        <f t="shared" si="64"/>
        <v>42654</v>
      </c>
      <c r="Q126" s="106">
        <f t="shared" si="73"/>
        <v>42654</v>
      </c>
      <c r="R126" s="107"/>
      <c r="S126" s="107"/>
      <c r="T126" s="107"/>
      <c r="U126" s="107"/>
      <c r="V126" s="107"/>
      <c r="W126" s="107" t="str">
        <f t="shared" si="66"/>
        <v/>
      </c>
      <c r="X126" s="107"/>
      <c r="Y126" s="107"/>
      <c r="Z126" s="108"/>
      <c r="AA126" s="108"/>
      <c r="AB126" s="184" t="str">
        <f t="shared" si="67"/>
        <v/>
      </c>
      <c r="AC126" s="47"/>
      <c r="AD126" s="105">
        <f t="shared" si="68"/>
        <v>42654</v>
      </c>
      <c r="AE126" s="106">
        <f t="shared" si="74"/>
        <v>42654</v>
      </c>
      <c r="AF126" s="107"/>
      <c r="AG126" s="107"/>
      <c r="AH126" s="107"/>
      <c r="AI126" s="107"/>
      <c r="AJ126" s="107"/>
      <c r="AK126" s="107" t="str">
        <f t="shared" si="70"/>
        <v/>
      </c>
      <c r="AL126" s="107"/>
      <c r="AM126" s="107"/>
      <c r="AN126" s="108"/>
      <c r="AO126" s="108"/>
      <c r="AP126" s="184" t="str">
        <f t="shared" si="71"/>
        <v/>
      </c>
    </row>
    <row r="127" spans="1:42" x14ac:dyDescent="0.25">
      <c r="A127" s="12"/>
      <c r="B127" s="105">
        <f t="shared" si="60"/>
        <v>42655</v>
      </c>
      <c r="C127" s="106">
        <f t="shared" si="72"/>
        <v>42655</v>
      </c>
      <c r="D127" s="107"/>
      <c r="E127" s="107"/>
      <c r="F127" s="107"/>
      <c r="G127" s="107"/>
      <c r="H127" s="107"/>
      <c r="I127" s="107" t="str">
        <f t="shared" si="62"/>
        <v/>
      </c>
      <c r="J127" s="107"/>
      <c r="K127" s="107"/>
      <c r="L127" s="108"/>
      <c r="M127" s="108"/>
      <c r="N127" s="184" t="str">
        <f t="shared" si="63"/>
        <v/>
      </c>
      <c r="O127" s="47"/>
      <c r="P127" s="105">
        <f t="shared" si="64"/>
        <v>42655</v>
      </c>
      <c r="Q127" s="106">
        <f t="shared" si="73"/>
        <v>42655</v>
      </c>
      <c r="R127" s="107"/>
      <c r="S127" s="107"/>
      <c r="T127" s="107"/>
      <c r="U127" s="107"/>
      <c r="V127" s="107"/>
      <c r="W127" s="107" t="str">
        <f t="shared" si="66"/>
        <v/>
      </c>
      <c r="X127" s="107"/>
      <c r="Y127" s="107"/>
      <c r="Z127" s="108"/>
      <c r="AA127" s="108"/>
      <c r="AB127" s="184" t="str">
        <f t="shared" si="67"/>
        <v/>
      </c>
      <c r="AC127" s="47"/>
      <c r="AD127" s="105">
        <f t="shared" si="68"/>
        <v>42655</v>
      </c>
      <c r="AE127" s="106">
        <f t="shared" si="74"/>
        <v>42655</v>
      </c>
      <c r="AF127" s="107"/>
      <c r="AG127" s="107"/>
      <c r="AH127" s="107"/>
      <c r="AI127" s="107"/>
      <c r="AJ127" s="107"/>
      <c r="AK127" s="107" t="str">
        <f t="shared" si="70"/>
        <v/>
      </c>
      <c r="AL127" s="107"/>
      <c r="AM127" s="107"/>
      <c r="AN127" s="108"/>
      <c r="AO127" s="108"/>
      <c r="AP127" s="184" t="str">
        <f t="shared" si="71"/>
        <v/>
      </c>
    </row>
    <row r="128" spans="1:42" x14ac:dyDescent="0.25">
      <c r="A128" s="12"/>
      <c r="B128" s="105">
        <f t="shared" si="60"/>
        <v>42656</v>
      </c>
      <c r="C128" s="106">
        <f t="shared" si="72"/>
        <v>42656</v>
      </c>
      <c r="D128" s="107">
        <v>0.33333333333333331</v>
      </c>
      <c r="E128" s="107">
        <v>0.5</v>
      </c>
      <c r="F128" s="107">
        <v>0.58333333333333337</v>
      </c>
      <c r="G128" s="107">
        <v>0.75</v>
      </c>
      <c r="H128" s="107">
        <f t="shared" si="61"/>
        <v>0.33333333333333331</v>
      </c>
      <c r="I128" s="107" t="str">
        <f t="shared" si="62"/>
        <v/>
      </c>
      <c r="J128" s="107"/>
      <c r="K128" s="107"/>
      <c r="L128" s="108"/>
      <c r="M128" s="108"/>
      <c r="N128" s="184" t="str">
        <f t="shared" si="63"/>
        <v/>
      </c>
      <c r="O128" s="47"/>
      <c r="P128" s="105">
        <f t="shared" si="64"/>
        <v>42656</v>
      </c>
      <c r="Q128" s="106">
        <f t="shared" si="73"/>
        <v>42656</v>
      </c>
      <c r="R128" s="107">
        <v>0.33333333333333331</v>
      </c>
      <c r="S128" s="107">
        <v>0.5</v>
      </c>
      <c r="T128" s="107">
        <v>0.58333333333333337</v>
      </c>
      <c r="U128" s="107">
        <v>0.75</v>
      </c>
      <c r="V128" s="107">
        <f t="shared" ref="V128:V132" si="77">SUM(S128-R128)+(U128-T128)</f>
        <v>0.33333333333333331</v>
      </c>
      <c r="W128" s="107" t="str">
        <f t="shared" si="66"/>
        <v/>
      </c>
      <c r="X128" s="107"/>
      <c r="Y128" s="107"/>
      <c r="Z128" s="108"/>
      <c r="AA128" s="108"/>
      <c r="AB128" s="184" t="str">
        <f t="shared" si="67"/>
        <v/>
      </c>
      <c r="AC128" s="47"/>
      <c r="AD128" s="105">
        <f t="shared" si="68"/>
        <v>42656</v>
      </c>
      <c r="AE128" s="106">
        <f t="shared" si="74"/>
        <v>42656</v>
      </c>
      <c r="AF128" s="107">
        <v>0.33333333333333331</v>
      </c>
      <c r="AG128" s="107">
        <v>0.5</v>
      </c>
      <c r="AH128" s="107">
        <v>0.58333333333333337</v>
      </c>
      <c r="AI128" s="107">
        <v>0.75</v>
      </c>
      <c r="AJ128" s="107">
        <f t="shared" ref="AJ128:AJ132" si="78">SUM(AG128-AF128)+(AI128-AH128)</f>
        <v>0.33333333333333331</v>
      </c>
      <c r="AK128" s="107" t="str">
        <f t="shared" si="70"/>
        <v/>
      </c>
      <c r="AL128" s="107"/>
      <c r="AM128" s="107"/>
      <c r="AN128" s="108"/>
      <c r="AO128" s="108"/>
      <c r="AP128" s="184" t="str">
        <f t="shared" si="71"/>
        <v/>
      </c>
    </row>
    <row r="129" spans="2:42" x14ac:dyDescent="0.25">
      <c r="B129" s="105">
        <f t="shared" si="60"/>
        <v>42657</v>
      </c>
      <c r="C129" s="106">
        <f t="shared" si="72"/>
        <v>42657</v>
      </c>
      <c r="D129" s="107">
        <v>0.33333333333333331</v>
      </c>
      <c r="E129" s="107">
        <v>0.5</v>
      </c>
      <c r="F129" s="107">
        <v>0.58333333333333337</v>
      </c>
      <c r="G129" s="107">
        <v>0.75</v>
      </c>
      <c r="H129" s="107">
        <f t="shared" si="61"/>
        <v>0.33333333333333331</v>
      </c>
      <c r="I129" s="107" t="str">
        <f t="shared" si="62"/>
        <v/>
      </c>
      <c r="J129" s="107"/>
      <c r="K129" s="107"/>
      <c r="L129" s="108"/>
      <c r="M129" s="108"/>
      <c r="N129" s="184" t="str">
        <f t="shared" si="63"/>
        <v/>
      </c>
      <c r="O129" s="47"/>
      <c r="P129" s="105">
        <f t="shared" si="64"/>
        <v>42657</v>
      </c>
      <c r="Q129" s="106">
        <f t="shared" si="73"/>
        <v>42657</v>
      </c>
      <c r="R129" s="107">
        <v>0.33333333333333331</v>
      </c>
      <c r="S129" s="107">
        <v>0.5</v>
      </c>
      <c r="T129" s="107">
        <v>0.58333333333333337</v>
      </c>
      <c r="U129" s="107">
        <v>0.75</v>
      </c>
      <c r="V129" s="107">
        <f t="shared" si="77"/>
        <v>0.33333333333333331</v>
      </c>
      <c r="W129" s="107" t="str">
        <f t="shared" si="66"/>
        <v/>
      </c>
      <c r="X129" s="107"/>
      <c r="Y129" s="107"/>
      <c r="Z129" s="108"/>
      <c r="AA129" s="108"/>
      <c r="AB129" s="184" t="str">
        <f t="shared" si="67"/>
        <v/>
      </c>
      <c r="AC129" s="47"/>
      <c r="AD129" s="105">
        <f t="shared" si="68"/>
        <v>42657</v>
      </c>
      <c r="AE129" s="106">
        <f t="shared" si="74"/>
        <v>42657</v>
      </c>
      <c r="AF129" s="107">
        <v>0.33333333333333331</v>
      </c>
      <c r="AG129" s="107">
        <v>0.5</v>
      </c>
      <c r="AH129" s="107">
        <v>0.58333333333333337</v>
      </c>
      <c r="AI129" s="107">
        <v>0.75</v>
      </c>
      <c r="AJ129" s="107">
        <f t="shared" si="78"/>
        <v>0.33333333333333331</v>
      </c>
      <c r="AK129" s="107" t="str">
        <f t="shared" si="70"/>
        <v/>
      </c>
      <c r="AL129" s="107"/>
      <c r="AM129" s="107"/>
      <c r="AN129" s="108"/>
      <c r="AO129" s="108"/>
      <c r="AP129" s="184" t="str">
        <f t="shared" si="71"/>
        <v/>
      </c>
    </row>
    <row r="130" spans="2:42" x14ac:dyDescent="0.25">
      <c r="B130" s="105">
        <f t="shared" si="60"/>
        <v>42658</v>
      </c>
      <c r="C130" s="106">
        <f t="shared" si="72"/>
        <v>42658</v>
      </c>
      <c r="D130" s="107">
        <v>0.33333333333333331</v>
      </c>
      <c r="E130" s="107">
        <v>0.5</v>
      </c>
      <c r="F130" s="107">
        <v>0.58333333333333337</v>
      </c>
      <c r="G130" s="107">
        <v>0.75</v>
      </c>
      <c r="H130" s="107">
        <f t="shared" si="61"/>
        <v>0.33333333333333331</v>
      </c>
      <c r="I130" s="107" t="str">
        <f t="shared" si="62"/>
        <v/>
      </c>
      <c r="J130" s="107"/>
      <c r="K130" s="107"/>
      <c r="L130" s="108"/>
      <c r="M130" s="108"/>
      <c r="N130" s="184">
        <f t="shared" si="63"/>
        <v>0</v>
      </c>
      <c r="O130" s="47"/>
      <c r="P130" s="105">
        <f t="shared" si="64"/>
        <v>42658</v>
      </c>
      <c r="Q130" s="106">
        <f t="shared" si="73"/>
        <v>42658</v>
      </c>
      <c r="R130" s="107">
        <v>0.33333333333333331</v>
      </c>
      <c r="S130" s="107">
        <v>0.5</v>
      </c>
      <c r="T130" s="107">
        <v>0.58333333333333337</v>
      </c>
      <c r="U130" s="107">
        <v>0.75</v>
      </c>
      <c r="V130" s="107">
        <f t="shared" si="77"/>
        <v>0.33333333333333331</v>
      </c>
      <c r="W130" s="107" t="str">
        <f t="shared" si="66"/>
        <v/>
      </c>
      <c r="X130" s="107"/>
      <c r="Y130" s="107"/>
      <c r="Z130" s="108"/>
      <c r="AA130" s="108"/>
      <c r="AB130" s="184">
        <f t="shared" si="67"/>
        <v>0</v>
      </c>
      <c r="AC130" s="47"/>
      <c r="AD130" s="105">
        <f t="shared" si="68"/>
        <v>42658</v>
      </c>
      <c r="AE130" s="106">
        <f t="shared" si="74"/>
        <v>42658</v>
      </c>
      <c r="AF130" s="107">
        <v>0.33333333333333331</v>
      </c>
      <c r="AG130" s="107">
        <v>0.5</v>
      </c>
      <c r="AH130" s="107">
        <v>0.58333333333333337</v>
      </c>
      <c r="AI130" s="107">
        <v>0.75</v>
      </c>
      <c r="AJ130" s="107">
        <f t="shared" si="78"/>
        <v>0.33333333333333331</v>
      </c>
      <c r="AK130" s="107" t="str">
        <f t="shared" si="70"/>
        <v/>
      </c>
      <c r="AL130" s="107"/>
      <c r="AM130" s="107"/>
      <c r="AN130" s="108"/>
      <c r="AO130" s="108"/>
      <c r="AP130" s="184">
        <f t="shared" si="71"/>
        <v>0</v>
      </c>
    </row>
    <row r="131" spans="2:42" x14ac:dyDescent="0.25">
      <c r="B131" s="105">
        <f t="shared" si="60"/>
        <v>42659</v>
      </c>
      <c r="C131" s="106">
        <f t="shared" si="72"/>
        <v>42659</v>
      </c>
      <c r="D131" s="107">
        <v>0.33333333333333331</v>
      </c>
      <c r="E131" s="107">
        <v>0.5</v>
      </c>
      <c r="F131" s="107">
        <v>0.58333333333333337</v>
      </c>
      <c r="G131" s="107">
        <v>0.75</v>
      </c>
      <c r="H131" s="107">
        <f t="shared" si="61"/>
        <v>0.33333333333333331</v>
      </c>
      <c r="I131" s="107" t="str">
        <f t="shared" si="62"/>
        <v/>
      </c>
      <c r="J131" s="107"/>
      <c r="K131" s="107"/>
      <c r="L131" s="108"/>
      <c r="M131" s="108"/>
      <c r="N131" s="184" t="str">
        <f t="shared" si="63"/>
        <v/>
      </c>
      <c r="O131" s="47"/>
      <c r="P131" s="105">
        <f t="shared" si="64"/>
        <v>42659</v>
      </c>
      <c r="Q131" s="106">
        <f t="shared" si="73"/>
        <v>42659</v>
      </c>
      <c r="R131" s="107">
        <v>0.33333333333333331</v>
      </c>
      <c r="S131" s="107">
        <v>0.5</v>
      </c>
      <c r="T131" s="107">
        <v>0.58333333333333337</v>
      </c>
      <c r="U131" s="107">
        <v>0.75</v>
      </c>
      <c r="V131" s="107">
        <f t="shared" si="77"/>
        <v>0.33333333333333331</v>
      </c>
      <c r="W131" s="107" t="str">
        <f t="shared" si="66"/>
        <v/>
      </c>
      <c r="X131" s="107"/>
      <c r="Y131" s="107"/>
      <c r="Z131" s="108"/>
      <c r="AA131" s="108"/>
      <c r="AB131" s="184" t="str">
        <f t="shared" si="67"/>
        <v/>
      </c>
      <c r="AC131" s="47"/>
      <c r="AD131" s="105">
        <f t="shared" si="68"/>
        <v>42659</v>
      </c>
      <c r="AE131" s="106">
        <f t="shared" si="74"/>
        <v>42659</v>
      </c>
      <c r="AF131" s="107">
        <v>0.33333333333333331</v>
      </c>
      <c r="AG131" s="107">
        <v>0.5</v>
      </c>
      <c r="AH131" s="107">
        <v>0.58333333333333337</v>
      </c>
      <c r="AI131" s="107">
        <v>0.75</v>
      </c>
      <c r="AJ131" s="107">
        <f t="shared" si="78"/>
        <v>0.33333333333333331</v>
      </c>
      <c r="AK131" s="107" t="str">
        <f t="shared" si="70"/>
        <v/>
      </c>
      <c r="AL131" s="107"/>
      <c r="AM131" s="107"/>
      <c r="AN131" s="108"/>
      <c r="AO131" s="108"/>
      <c r="AP131" s="184" t="str">
        <f t="shared" si="71"/>
        <v/>
      </c>
    </row>
    <row r="132" spans="2:42" x14ac:dyDescent="0.25">
      <c r="B132" s="105">
        <f t="shared" si="60"/>
        <v>42660</v>
      </c>
      <c r="C132" s="106">
        <f t="shared" si="72"/>
        <v>42660</v>
      </c>
      <c r="D132" s="107">
        <v>0.33333333333333331</v>
      </c>
      <c r="E132" s="107">
        <v>0.5</v>
      </c>
      <c r="F132" s="107">
        <v>0.58333333333333337</v>
      </c>
      <c r="G132" s="107">
        <v>0.75</v>
      </c>
      <c r="H132" s="107">
        <f t="shared" si="61"/>
        <v>0.33333333333333331</v>
      </c>
      <c r="I132" s="107" t="str">
        <f t="shared" si="62"/>
        <v/>
      </c>
      <c r="J132" s="107"/>
      <c r="K132" s="107"/>
      <c r="L132" s="108"/>
      <c r="M132" s="108"/>
      <c r="N132" s="184" t="str">
        <f t="shared" si="63"/>
        <v/>
      </c>
      <c r="O132" s="47"/>
      <c r="P132" s="105">
        <f t="shared" si="64"/>
        <v>42660</v>
      </c>
      <c r="Q132" s="106">
        <f t="shared" si="73"/>
        <v>42660</v>
      </c>
      <c r="R132" s="107">
        <v>0.33333333333333331</v>
      </c>
      <c r="S132" s="107">
        <v>0.5</v>
      </c>
      <c r="T132" s="107">
        <v>0.58333333333333337</v>
      </c>
      <c r="U132" s="107">
        <v>0.75</v>
      </c>
      <c r="V132" s="107">
        <f t="shared" si="77"/>
        <v>0.33333333333333331</v>
      </c>
      <c r="W132" s="107" t="str">
        <f t="shared" si="66"/>
        <v/>
      </c>
      <c r="X132" s="107"/>
      <c r="Y132" s="107"/>
      <c r="Z132" s="108"/>
      <c r="AA132" s="108"/>
      <c r="AB132" s="184" t="str">
        <f t="shared" si="67"/>
        <v/>
      </c>
      <c r="AC132" s="47"/>
      <c r="AD132" s="105">
        <f t="shared" si="68"/>
        <v>42660</v>
      </c>
      <c r="AE132" s="106">
        <f t="shared" si="74"/>
        <v>42660</v>
      </c>
      <c r="AF132" s="107">
        <v>0.33333333333333331</v>
      </c>
      <c r="AG132" s="107">
        <v>0.5</v>
      </c>
      <c r="AH132" s="107">
        <v>0.58333333333333337</v>
      </c>
      <c r="AI132" s="107">
        <v>0.75</v>
      </c>
      <c r="AJ132" s="107">
        <f t="shared" si="78"/>
        <v>0.33333333333333331</v>
      </c>
      <c r="AK132" s="107" t="str">
        <f t="shared" si="70"/>
        <v/>
      </c>
      <c r="AL132" s="107"/>
      <c r="AM132" s="107"/>
      <c r="AN132" s="108"/>
      <c r="AO132" s="108"/>
      <c r="AP132" s="184" t="str">
        <f t="shared" si="71"/>
        <v/>
      </c>
    </row>
    <row r="133" spans="2:42" x14ac:dyDescent="0.25">
      <c r="B133" s="105">
        <f t="shared" si="60"/>
        <v>42661</v>
      </c>
      <c r="C133" s="106">
        <f t="shared" ref="C133:C141" si="79">SUM(C132+1)</f>
        <v>42661</v>
      </c>
      <c r="D133" s="107"/>
      <c r="E133" s="107"/>
      <c r="F133" s="107"/>
      <c r="G133" s="107"/>
      <c r="H133" s="107"/>
      <c r="I133" s="107" t="str">
        <f t="shared" si="62"/>
        <v/>
      </c>
      <c r="J133" s="107"/>
      <c r="K133" s="107"/>
      <c r="L133" s="108"/>
      <c r="M133" s="108"/>
      <c r="N133" s="184" t="str">
        <f t="shared" si="63"/>
        <v/>
      </c>
      <c r="O133" s="47"/>
      <c r="P133" s="105">
        <f t="shared" si="64"/>
        <v>42661</v>
      </c>
      <c r="Q133" s="106">
        <f t="shared" si="73"/>
        <v>42661</v>
      </c>
      <c r="R133" s="107"/>
      <c r="S133" s="107"/>
      <c r="T133" s="107"/>
      <c r="U133" s="107"/>
      <c r="V133" s="107"/>
      <c r="W133" s="107" t="str">
        <f t="shared" si="66"/>
        <v/>
      </c>
      <c r="X133" s="107"/>
      <c r="Y133" s="107"/>
      <c r="Z133" s="108"/>
      <c r="AA133" s="108"/>
      <c r="AB133" s="184" t="str">
        <f t="shared" si="67"/>
        <v/>
      </c>
      <c r="AC133" s="47"/>
      <c r="AD133" s="105">
        <f t="shared" si="68"/>
        <v>42661</v>
      </c>
      <c r="AE133" s="106">
        <f t="shared" si="74"/>
        <v>42661</v>
      </c>
      <c r="AF133" s="107"/>
      <c r="AG133" s="107"/>
      <c r="AH133" s="107"/>
      <c r="AI133" s="107"/>
      <c r="AJ133" s="107"/>
      <c r="AK133" s="107" t="str">
        <f t="shared" si="70"/>
        <v/>
      </c>
      <c r="AL133" s="107"/>
      <c r="AM133" s="107"/>
      <c r="AN133" s="108"/>
      <c r="AO133" s="108"/>
      <c r="AP133" s="184" t="str">
        <f t="shared" si="71"/>
        <v/>
      </c>
    </row>
    <row r="134" spans="2:42" x14ac:dyDescent="0.25">
      <c r="B134" s="105">
        <f t="shared" si="60"/>
        <v>42662</v>
      </c>
      <c r="C134" s="106">
        <f t="shared" si="79"/>
        <v>42662</v>
      </c>
      <c r="D134" s="107"/>
      <c r="E134" s="107"/>
      <c r="F134" s="107"/>
      <c r="G134" s="107"/>
      <c r="H134" s="107"/>
      <c r="I134" s="107" t="str">
        <f t="shared" si="62"/>
        <v/>
      </c>
      <c r="J134" s="107"/>
      <c r="K134" s="107"/>
      <c r="L134" s="108"/>
      <c r="M134" s="108"/>
      <c r="N134" s="184" t="str">
        <f t="shared" si="63"/>
        <v/>
      </c>
      <c r="O134" s="47"/>
      <c r="P134" s="105">
        <f t="shared" si="64"/>
        <v>42662</v>
      </c>
      <c r="Q134" s="106">
        <f t="shared" si="73"/>
        <v>42662</v>
      </c>
      <c r="R134" s="107"/>
      <c r="S134" s="107"/>
      <c r="T134" s="107"/>
      <c r="U134" s="107"/>
      <c r="V134" s="107"/>
      <c r="W134" s="107" t="str">
        <f t="shared" si="66"/>
        <v/>
      </c>
      <c r="X134" s="107"/>
      <c r="Y134" s="107"/>
      <c r="Z134" s="108"/>
      <c r="AA134" s="108"/>
      <c r="AB134" s="184" t="str">
        <f t="shared" si="67"/>
        <v/>
      </c>
      <c r="AC134" s="47"/>
      <c r="AD134" s="105">
        <f t="shared" si="68"/>
        <v>42662</v>
      </c>
      <c r="AE134" s="106">
        <f t="shared" si="74"/>
        <v>42662</v>
      </c>
      <c r="AF134" s="107"/>
      <c r="AG134" s="107"/>
      <c r="AH134" s="107"/>
      <c r="AI134" s="107"/>
      <c r="AJ134" s="107"/>
      <c r="AK134" s="107" t="str">
        <f t="shared" si="70"/>
        <v/>
      </c>
      <c r="AL134" s="107"/>
      <c r="AM134" s="107"/>
      <c r="AN134" s="108"/>
      <c r="AO134" s="108"/>
      <c r="AP134" s="184" t="str">
        <f t="shared" si="71"/>
        <v/>
      </c>
    </row>
    <row r="135" spans="2:42" x14ac:dyDescent="0.25">
      <c r="B135" s="105">
        <f t="shared" si="60"/>
        <v>42663</v>
      </c>
      <c r="C135" s="106">
        <f t="shared" si="79"/>
        <v>42663</v>
      </c>
      <c r="D135" s="107">
        <v>0.33333333333333331</v>
      </c>
      <c r="E135" s="107">
        <v>0.5</v>
      </c>
      <c r="F135" s="107">
        <v>0.58333333333333337</v>
      </c>
      <c r="G135" s="107">
        <v>0.75</v>
      </c>
      <c r="H135" s="107">
        <f t="shared" si="61"/>
        <v>0.33333333333333331</v>
      </c>
      <c r="I135" s="107" t="str">
        <f t="shared" si="62"/>
        <v/>
      </c>
      <c r="J135" s="107"/>
      <c r="K135" s="107"/>
      <c r="L135" s="108"/>
      <c r="M135" s="108"/>
      <c r="N135" s="184" t="str">
        <f t="shared" si="63"/>
        <v/>
      </c>
      <c r="O135" s="47"/>
      <c r="P135" s="105">
        <f t="shared" si="64"/>
        <v>42663</v>
      </c>
      <c r="Q135" s="106">
        <f t="shared" si="73"/>
        <v>42663</v>
      </c>
      <c r="R135" s="107">
        <v>0.33333333333333331</v>
      </c>
      <c r="S135" s="107">
        <v>0.5</v>
      </c>
      <c r="T135" s="107">
        <v>0.58333333333333337</v>
      </c>
      <c r="U135" s="107">
        <v>0.75</v>
      </c>
      <c r="V135" s="107">
        <f t="shared" ref="V135:V139" si="80">SUM(S135-R135)+(U135-T135)</f>
        <v>0.33333333333333331</v>
      </c>
      <c r="W135" s="107" t="str">
        <f t="shared" si="66"/>
        <v/>
      </c>
      <c r="X135" s="107"/>
      <c r="Y135" s="107"/>
      <c r="Z135" s="108"/>
      <c r="AA135" s="108"/>
      <c r="AB135" s="184" t="str">
        <f t="shared" si="67"/>
        <v/>
      </c>
      <c r="AC135" s="47"/>
      <c r="AD135" s="105">
        <f t="shared" si="68"/>
        <v>42663</v>
      </c>
      <c r="AE135" s="106">
        <f t="shared" si="74"/>
        <v>42663</v>
      </c>
      <c r="AF135" s="107">
        <v>0.33333333333333331</v>
      </c>
      <c r="AG135" s="107">
        <v>0.5</v>
      </c>
      <c r="AH135" s="107">
        <v>0.58333333333333337</v>
      </c>
      <c r="AI135" s="107">
        <v>0.75</v>
      </c>
      <c r="AJ135" s="107">
        <f t="shared" ref="AJ135:AJ139" si="81">SUM(AG135-AF135)+(AI135-AH135)</f>
        <v>0.33333333333333331</v>
      </c>
      <c r="AK135" s="107" t="str">
        <f t="shared" si="70"/>
        <v/>
      </c>
      <c r="AL135" s="107"/>
      <c r="AM135" s="107"/>
      <c r="AN135" s="108"/>
      <c r="AO135" s="108"/>
      <c r="AP135" s="184" t="str">
        <f t="shared" si="71"/>
        <v/>
      </c>
    </row>
    <row r="136" spans="2:42" x14ac:dyDescent="0.25">
      <c r="B136" s="105">
        <f t="shared" si="60"/>
        <v>42664</v>
      </c>
      <c r="C136" s="106">
        <f t="shared" si="79"/>
        <v>42664</v>
      </c>
      <c r="D136" s="107">
        <v>0.33333333333333331</v>
      </c>
      <c r="E136" s="107">
        <v>0.5</v>
      </c>
      <c r="F136" s="107">
        <v>0.58333333333333337</v>
      </c>
      <c r="G136" s="107">
        <v>0.75</v>
      </c>
      <c r="H136" s="107">
        <f t="shared" si="61"/>
        <v>0.33333333333333331</v>
      </c>
      <c r="I136" s="107" t="str">
        <f t="shared" si="62"/>
        <v/>
      </c>
      <c r="J136" s="107"/>
      <c r="K136" s="107"/>
      <c r="L136" s="108"/>
      <c r="M136" s="108"/>
      <c r="N136" s="184" t="str">
        <f t="shared" si="63"/>
        <v/>
      </c>
      <c r="O136" s="47"/>
      <c r="P136" s="105">
        <f t="shared" si="64"/>
        <v>42664</v>
      </c>
      <c r="Q136" s="106">
        <f t="shared" si="73"/>
        <v>42664</v>
      </c>
      <c r="R136" s="107">
        <v>0.33333333333333331</v>
      </c>
      <c r="S136" s="107">
        <v>0.5</v>
      </c>
      <c r="T136" s="107">
        <v>0.58333333333333337</v>
      </c>
      <c r="U136" s="107">
        <v>0.75</v>
      </c>
      <c r="V136" s="107">
        <f t="shared" si="80"/>
        <v>0.33333333333333331</v>
      </c>
      <c r="W136" s="107" t="str">
        <f t="shared" si="66"/>
        <v/>
      </c>
      <c r="X136" s="107"/>
      <c r="Y136" s="107"/>
      <c r="Z136" s="108"/>
      <c r="AA136" s="108"/>
      <c r="AB136" s="184" t="str">
        <f t="shared" si="67"/>
        <v/>
      </c>
      <c r="AC136" s="47"/>
      <c r="AD136" s="105">
        <f t="shared" si="68"/>
        <v>42664</v>
      </c>
      <c r="AE136" s="106">
        <f t="shared" si="74"/>
        <v>42664</v>
      </c>
      <c r="AF136" s="107">
        <v>0.33333333333333331</v>
      </c>
      <c r="AG136" s="107">
        <v>0.5</v>
      </c>
      <c r="AH136" s="107">
        <v>0.58333333333333337</v>
      </c>
      <c r="AI136" s="107">
        <v>0.75</v>
      </c>
      <c r="AJ136" s="107">
        <f t="shared" si="81"/>
        <v>0.33333333333333331</v>
      </c>
      <c r="AK136" s="107" t="str">
        <f t="shared" si="70"/>
        <v/>
      </c>
      <c r="AL136" s="107"/>
      <c r="AM136" s="107"/>
      <c r="AN136" s="108"/>
      <c r="AO136" s="108"/>
      <c r="AP136" s="184" t="str">
        <f t="shared" si="71"/>
        <v/>
      </c>
    </row>
    <row r="137" spans="2:42" x14ac:dyDescent="0.25">
      <c r="B137" s="105">
        <f t="shared" si="60"/>
        <v>42665</v>
      </c>
      <c r="C137" s="106">
        <f t="shared" si="79"/>
        <v>42665</v>
      </c>
      <c r="D137" s="107">
        <v>0.33333333333333331</v>
      </c>
      <c r="E137" s="107">
        <v>0.5</v>
      </c>
      <c r="F137" s="107">
        <v>0.58333333333333337</v>
      </c>
      <c r="G137" s="107">
        <v>0.75</v>
      </c>
      <c r="H137" s="107">
        <f t="shared" si="61"/>
        <v>0.33333333333333331</v>
      </c>
      <c r="I137" s="107" t="str">
        <f t="shared" si="62"/>
        <v/>
      </c>
      <c r="J137" s="107"/>
      <c r="K137" s="107"/>
      <c r="L137" s="108"/>
      <c r="M137" s="108"/>
      <c r="N137" s="184">
        <f t="shared" si="63"/>
        <v>0</v>
      </c>
      <c r="O137" s="47"/>
      <c r="P137" s="105">
        <f t="shared" si="64"/>
        <v>42665</v>
      </c>
      <c r="Q137" s="106">
        <f t="shared" si="73"/>
        <v>42665</v>
      </c>
      <c r="R137" s="107">
        <v>0.33333333333333331</v>
      </c>
      <c r="S137" s="107">
        <v>0.5</v>
      </c>
      <c r="T137" s="107">
        <v>0.58333333333333337</v>
      </c>
      <c r="U137" s="107">
        <v>0.75</v>
      </c>
      <c r="V137" s="107">
        <f t="shared" si="80"/>
        <v>0.33333333333333331</v>
      </c>
      <c r="W137" s="107" t="str">
        <f t="shared" si="66"/>
        <v/>
      </c>
      <c r="X137" s="107"/>
      <c r="Y137" s="107"/>
      <c r="Z137" s="108"/>
      <c r="AA137" s="108"/>
      <c r="AB137" s="184">
        <f t="shared" si="67"/>
        <v>0</v>
      </c>
      <c r="AC137" s="47"/>
      <c r="AD137" s="105">
        <f t="shared" si="68"/>
        <v>42665</v>
      </c>
      <c r="AE137" s="106">
        <f t="shared" si="74"/>
        <v>42665</v>
      </c>
      <c r="AF137" s="107">
        <v>0.33333333333333331</v>
      </c>
      <c r="AG137" s="107">
        <v>0.5</v>
      </c>
      <c r="AH137" s="107">
        <v>0.58333333333333337</v>
      </c>
      <c r="AI137" s="107">
        <v>0.75</v>
      </c>
      <c r="AJ137" s="107">
        <f t="shared" si="81"/>
        <v>0.33333333333333331</v>
      </c>
      <c r="AK137" s="107" t="str">
        <f t="shared" si="70"/>
        <v/>
      </c>
      <c r="AL137" s="107"/>
      <c r="AM137" s="107"/>
      <c r="AN137" s="108"/>
      <c r="AO137" s="108"/>
      <c r="AP137" s="184">
        <f t="shared" si="71"/>
        <v>0</v>
      </c>
    </row>
    <row r="138" spans="2:42" x14ac:dyDescent="0.25">
      <c r="B138" s="105">
        <f t="shared" si="60"/>
        <v>42666</v>
      </c>
      <c r="C138" s="106">
        <f t="shared" si="79"/>
        <v>42666</v>
      </c>
      <c r="D138" s="107">
        <v>0.33333333333333331</v>
      </c>
      <c r="E138" s="107">
        <v>0.5</v>
      </c>
      <c r="F138" s="107">
        <v>0.58333333333333337</v>
      </c>
      <c r="G138" s="107">
        <v>0.75</v>
      </c>
      <c r="H138" s="107">
        <f t="shared" si="61"/>
        <v>0.33333333333333331</v>
      </c>
      <c r="I138" s="107" t="str">
        <f t="shared" si="62"/>
        <v/>
      </c>
      <c r="J138" s="107"/>
      <c r="K138" s="107"/>
      <c r="L138" s="108"/>
      <c r="M138" s="108"/>
      <c r="N138" s="184" t="str">
        <f t="shared" si="63"/>
        <v/>
      </c>
      <c r="O138" s="47"/>
      <c r="P138" s="105">
        <f t="shared" si="64"/>
        <v>42666</v>
      </c>
      <c r="Q138" s="106">
        <f t="shared" si="73"/>
        <v>42666</v>
      </c>
      <c r="R138" s="107">
        <v>0.33333333333333331</v>
      </c>
      <c r="S138" s="107">
        <v>0.5</v>
      </c>
      <c r="T138" s="107">
        <v>0.58333333333333337</v>
      </c>
      <c r="U138" s="107">
        <v>0.75</v>
      </c>
      <c r="V138" s="107">
        <f t="shared" si="80"/>
        <v>0.33333333333333331</v>
      </c>
      <c r="W138" s="107" t="str">
        <f t="shared" si="66"/>
        <v/>
      </c>
      <c r="X138" s="107"/>
      <c r="Y138" s="107"/>
      <c r="Z138" s="108"/>
      <c r="AA138" s="108"/>
      <c r="AB138" s="184" t="str">
        <f t="shared" si="67"/>
        <v/>
      </c>
      <c r="AC138" s="47"/>
      <c r="AD138" s="105">
        <f t="shared" si="68"/>
        <v>42666</v>
      </c>
      <c r="AE138" s="106">
        <f t="shared" si="74"/>
        <v>42666</v>
      </c>
      <c r="AF138" s="107">
        <v>0.33333333333333331</v>
      </c>
      <c r="AG138" s="107">
        <v>0.5</v>
      </c>
      <c r="AH138" s="107">
        <v>0.58333333333333337</v>
      </c>
      <c r="AI138" s="107">
        <v>0.75</v>
      </c>
      <c r="AJ138" s="107">
        <f t="shared" si="81"/>
        <v>0.33333333333333331</v>
      </c>
      <c r="AK138" s="107" t="str">
        <f t="shared" si="70"/>
        <v/>
      </c>
      <c r="AL138" s="107"/>
      <c r="AM138" s="107"/>
      <c r="AN138" s="108"/>
      <c r="AO138" s="108"/>
      <c r="AP138" s="184" t="str">
        <f t="shared" si="71"/>
        <v/>
      </c>
    </row>
    <row r="139" spans="2:42" x14ac:dyDescent="0.25">
      <c r="B139" s="105">
        <f t="shared" si="60"/>
        <v>42667</v>
      </c>
      <c r="C139" s="106">
        <f t="shared" si="79"/>
        <v>42667</v>
      </c>
      <c r="D139" s="107">
        <v>0.33333333333333331</v>
      </c>
      <c r="E139" s="107">
        <v>0.5</v>
      </c>
      <c r="F139" s="107">
        <v>0.58333333333333337</v>
      </c>
      <c r="G139" s="107">
        <v>0.75</v>
      </c>
      <c r="H139" s="107">
        <f t="shared" si="61"/>
        <v>0.33333333333333331</v>
      </c>
      <c r="I139" s="107" t="str">
        <f t="shared" si="62"/>
        <v/>
      </c>
      <c r="J139" s="107"/>
      <c r="K139" s="107"/>
      <c r="L139" s="108"/>
      <c r="M139" s="108"/>
      <c r="N139" s="184" t="str">
        <f t="shared" si="63"/>
        <v/>
      </c>
      <c r="O139" s="47"/>
      <c r="P139" s="105">
        <f t="shared" si="64"/>
        <v>42667</v>
      </c>
      <c r="Q139" s="106">
        <f t="shared" si="73"/>
        <v>42667</v>
      </c>
      <c r="R139" s="107">
        <v>0.33333333333333331</v>
      </c>
      <c r="S139" s="107">
        <v>0.5</v>
      </c>
      <c r="T139" s="107">
        <v>0.58333333333333337</v>
      </c>
      <c r="U139" s="107">
        <v>0.75</v>
      </c>
      <c r="V139" s="107">
        <f t="shared" si="80"/>
        <v>0.33333333333333331</v>
      </c>
      <c r="W139" s="107" t="str">
        <f t="shared" si="66"/>
        <v/>
      </c>
      <c r="X139" s="107"/>
      <c r="Y139" s="107"/>
      <c r="Z139" s="108"/>
      <c r="AA139" s="108"/>
      <c r="AB139" s="184" t="str">
        <f t="shared" si="67"/>
        <v/>
      </c>
      <c r="AC139" s="47"/>
      <c r="AD139" s="105">
        <f t="shared" si="68"/>
        <v>42667</v>
      </c>
      <c r="AE139" s="106">
        <f t="shared" si="74"/>
        <v>42667</v>
      </c>
      <c r="AF139" s="107">
        <v>0.33333333333333331</v>
      </c>
      <c r="AG139" s="107">
        <v>0.5</v>
      </c>
      <c r="AH139" s="107">
        <v>0.58333333333333337</v>
      </c>
      <c r="AI139" s="107">
        <v>0.75</v>
      </c>
      <c r="AJ139" s="107">
        <f t="shared" si="81"/>
        <v>0.33333333333333331</v>
      </c>
      <c r="AK139" s="107" t="str">
        <f t="shared" si="70"/>
        <v/>
      </c>
      <c r="AL139" s="107"/>
      <c r="AM139" s="107"/>
      <c r="AN139" s="108"/>
      <c r="AO139" s="108"/>
      <c r="AP139" s="184" t="str">
        <f t="shared" si="71"/>
        <v/>
      </c>
    </row>
    <row r="140" spans="2:42" x14ac:dyDescent="0.25">
      <c r="B140" s="105">
        <f t="shared" si="60"/>
        <v>42668</v>
      </c>
      <c r="C140" s="106">
        <f t="shared" si="79"/>
        <v>42668</v>
      </c>
      <c r="D140" s="107"/>
      <c r="E140" s="107"/>
      <c r="F140" s="107"/>
      <c r="G140" s="107"/>
      <c r="H140" s="107"/>
      <c r="I140" s="107" t="str">
        <f t="shared" si="62"/>
        <v/>
      </c>
      <c r="J140" s="107"/>
      <c r="K140" s="107"/>
      <c r="L140" s="108"/>
      <c r="M140" s="108"/>
      <c r="N140" s="184" t="str">
        <f t="shared" si="63"/>
        <v/>
      </c>
      <c r="O140" s="47"/>
      <c r="P140" s="105">
        <f t="shared" si="64"/>
        <v>42668</v>
      </c>
      <c r="Q140" s="106">
        <f t="shared" si="73"/>
        <v>42668</v>
      </c>
      <c r="R140" s="107"/>
      <c r="S140" s="107"/>
      <c r="T140" s="107"/>
      <c r="U140" s="107"/>
      <c r="V140" s="107"/>
      <c r="W140" s="107" t="str">
        <f t="shared" si="66"/>
        <v/>
      </c>
      <c r="X140" s="107"/>
      <c r="Y140" s="107"/>
      <c r="Z140" s="108"/>
      <c r="AA140" s="108"/>
      <c r="AB140" s="184" t="str">
        <f t="shared" si="67"/>
        <v/>
      </c>
      <c r="AC140" s="47"/>
      <c r="AD140" s="105">
        <f t="shared" si="68"/>
        <v>42668</v>
      </c>
      <c r="AE140" s="106">
        <f t="shared" si="74"/>
        <v>42668</v>
      </c>
      <c r="AF140" s="107"/>
      <c r="AG140" s="107"/>
      <c r="AH140" s="107"/>
      <c r="AI140" s="107"/>
      <c r="AJ140" s="107"/>
      <c r="AK140" s="107" t="str">
        <f t="shared" si="70"/>
        <v/>
      </c>
      <c r="AL140" s="107"/>
      <c r="AM140" s="107"/>
      <c r="AN140" s="108"/>
      <c r="AO140" s="108"/>
      <c r="AP140" s="184" t="str">
        <f t="shared" si="71"/>
        <v/>
      </c>
    </row>
    <row r="141" spans="2:42" x14ac:dyDescent="0.25">
      <c r="B141" s="105">
        <f t="shared" si="60"/>
        <v>42669</v>
      </c>
      <c r="C141" s="106">
        <f t="shared" si="79"/>
        <v>42669</v>
      </c>
      <c r="D141" s="107"/>
      <c r="E141" s="107"/>
      <c r="F141" s="107"/>
      <c r="G141" s="107"/>
      <c r="H141" s="107"/>
      <c r="I141" s="107" t="str">
        <f t="shared" si="62"/>
        <v/>
      </c>
      <c r="J141" s="107"/>
      <c r="K141" s="107"/>
      <c r="L141" s="108"/>
      <c r="M141" s="108"/>
      <c r="N141" s="184" t="str">
        <f t="shared" si="63"/>
        <v/>
      </c>
      <c r="O141" s="47"/>
      <c r="P141" s="105">
        <f t="shared" si="64"/>
        <v>42669</v>
      </c>
      <c r="Q141" s="106">
        <f t="shared" si="73"/>
        <v>42669</v>
      </c>
      <c r="R141" s="107"/>
      <c r="S141" s="107"/>
      <c r="T141" s="107"/>
      <c r="U141" s="107"/>
      <c r="V141" s="107"/>
      <c r="W141" s="107" t="str">
        <f t="shared" si="66"/>
        <v/>
      </c>
      <c r="X141" s="107"/>
      <c r="Y141" s="107"/>
      <c r="Z141" s="108"/>
      <c r="AA141" s="108"/>
      <c r="AB141" s="184" t="str">
        <f t="shared" si="67"/>
        <v/>
      </c>
      <c r="AC141" s="47"/>
      <c r="AD141" s="105">
        <f t="shared" si="68"/>
        <v>42669</v>
      </c>
      <c r="AE141" s="106">
        <f t="shared" si="74"/>
        <v>42669</v>
      </c>
      <c r="AF141" s="107"/>
      <c r="AG141" s="107"/>
      <c r="AH141" s="107"/>
      <c r="AI141" s="107"/>
      <c r="AJ141" s="107"/>
      <c r="AK141" s="107" t="str">
        <f t="shared" si="70"/>
        <v/>
      </c>
      <c r="AL141" s="107"/>
      <c r="AM141" s="107"/>
      <c r="AN141" s="108"/>
      <c r="AO141" s="108"/>
      <c r="AP141" s="184" t="str">
        <f t="shared" si="71"/>
        <v/>
      </c>
    </row>
    <row r="142" spans="2:42" x14ac:dyDescent="0.25">
      <c r="B142" s="105">
        <f t="shared" si="60"/>
        <v>42670</v>
      </c>
      <c r="C142" s="106">
        <f>IF(C141="","",IF(MONTH(C141+1)=MONTH(C141),C141+1,""))</f>
        <v>42670</v>
      </c>
      <c r="D142" s="107">
        <v>0.33333333333333331</v>
      </c>
      <c r="E142" s="107">
        <v>0.5</v>
      </c>
      <c r="F142" s="107">
        <v>0.58333333333333337</v>
      </c>
      <c r="G142" s="107">
        <v>0.75</v>
      </c>
      <c r="H142" s="107">
        <f t="shared" si="61"/>
        <v>0.33333333333333331</v>
      </c>
      <c r="I142" s="107" t="str">
        <f t="shared" si="62"/>
        <v/>
      </c>
      <c r="J142" s="107"/>
      <c r="K142" s="107"/>
      <c r="L142" s="108"/>
      <c r="M142" s="108"/>
      <c r="N142" s="184" t="str">
        <f t="shared" si="63"/>
        <v/>
      </c>
      <c r="O142" s="47"/>
      <c r="P142" s="105">
        <f t="shared" si="64"/>
        <v>42670</v>
      </c>
      <c r="Q142" s="106">
        <f t="shared" si="73"/>
        <v>42670</v>
      </c>
      <c r="R142" s="107">
        <v>0.33333333333333331</v>
      </c>
      <c r="S142" s="107">
        <v>0.5</v>
      </c>
      <c r="T142" s="107">
        <v>0.58333333333333337</v>
      </c>
      <c r="U142" s="107">
        <v>0.75</v>
      </c>
      <c r="V142" s="107">
        <f t="shared" ref="V142:V145" si="82">SUM(S142-R142)+(U142-T142)</f>
        <v>0.33333333333333331</v>
      </c>
      <c r="W142" s="107" t="str">
        <f t="shared" si="66"/>
        <v/>
      </c>
      <c r="X142" s="107"/>
      <c r="Y142" s="107"/>
      <c r="Z142" s="108"/>
      <c r="AA142" s="108"/>
      <c r="AB142" s="184" t="str">
        <f t="shared" si="67"/>
        <v/>
      </c>
      <c r="AC142" s="47"/>
      <c r="AD142" s="105">
        <f t="shared" si="68"/>
        <v>42670</v>
      </c>
      <c r="AE142" s="106">
        <f t="shared" si="74"/>
        <v>42670</v>
      </c>
      <c r="AF142" s="107">
        <v>0.33333333333333331</v>
      </c>
      <c r="AG142" s="107">
        <v>0.5</v>
      </c>
      <c r="AH142" s="107">
        <v>0.58333333333333337</v>
      </c>
      <c r="AI142" s="107">
        <v>0.75</v>
      </c>
      <c r="AJ142" s="107">
        <f t="shared" ref="AJ142:AJ145" si="83">SUM(AG142-AF142)+(AI142-AH142)</f>
        <v>0.33333333333333331</v>
      </c>
      <c r="AK142" s="107" t="str">
        <f t="shared" si="70"/>
        <v/>
      </c>
      <c r="AL142" s="107"/>
      <c r="AM142" s="107"/>
      <c r="AN142" s="108"/>
      <c r="AO142" s="108"/>
      <c r="AP142" s="184" t="str">
        <f t="shared" si="71"/>
        <v/>
      </c>
    </row>
    <row r="143" spans="2:42" x14ac:dyDescent="0.25">
      <c r="B143" s="105">
        <f t="shared" si="60"/>
        <v>42671</v>
      </c>
      <c r="C143" s="106">
        <f t="shared" ref="C143:C145" si="84">IF(C142="","",IF(MONTH(C142+1)=MONTH(C142),C142+1,""))</f>
        <v>42671</v>
      </c>
      <c r="D143" s="107">
        <v>0.33333333333333331</v>
      </c>
      <c r="E143" s="107">
        <v>0.5</v>
      </c>
      <c r="F143" s="107">
        <v>0.58333333333333337</v>
      </c>
      <c r="G143" s="107">
        <v>0.75</v>
      </c>
      <c r="H143" s="107">
        <f t="shared" si="61"/>
        <v>0.33333333333333331</v>
      </c>
      <c r="I143" s="107" t="str">
        <f t="shared" si="62"/>
        <v/>
      </c>
      <c r="J143" s="107"/>
      <c r="K143" s="107"/>
      <c r="L143" s="108"/>
      <c r="M143" s="108"/>
      <c r="N143" s="184" t="str">
        <f t="shared" si="63"/>
        <v/>
      </c>
      <c r="O143" s="47"/>
      <c r="P143" s="105">
        <f t="shared" si="64"/>
        <v>42671</v>
      </c>
      <c r="Q143" s="106">
        <f t="shared" si="73"/>
        <v>42671</v>
      </c>
      <c r="R143" s="107">
        <v>0.33333333333333331</v>
      </c>
      <c r="S143" s="107">
        <v>0.5</v>
      </c>
      <c r="T143" s="107">
        <v>0.58333333333333337</v>
      </c>
      <c r="U143" s="107">
        <v>0.75</v>
      </c>
      <c r="V143" s="107">
        <f t="shared" si="82"/>
        <v>0.33333333333333331</v>
      </c>
      <c r="W143" s="107" t="str">
        <f t="shared" si="66"/>
        <v/>
      </c>
      <c r="X143" s="107"/>
      <c r="Y143" s="107"/>
      <c r="Z143" s="108"/>
      <c r="AA143" s="108"/>
      <c r="AB143" s="184" t="str">
        <f t="shared" si="67"/>
        <v/>
      </c>
      <c r="AC143" s="47"/>
      <c r="AD143" s="105">
        <f t="shared" si="68"/>
        <v>42671</v>
      </c>
      <c r="AE143" s="106">
        <f t="shared" si="74"/>
        <v>42671</v>
      </c>
      <c r="AF143" s="107">
        <v>0.33333333333333331</v>
      </c>
      <c r="AG143" s="107">
        <v>0.5</v>
      </c>
      <c r="AH143" s="107">
        <v>0.58333333333333337</v>
      </c>
      <c r="AI143" s="107">
        <v>0.75</v>
      </c>
      <c r="AJ143" s="107">
        <f t="shared" si="83"/>
        <v>0.33333333333333331</v>
      </c>
      <c r="AK143" s="107" t="str">
        <f t="shared" si="70"/>
        <v/>
      </c>
      <c r="AL143" s="107"/>
      <c r="AM143" s="107"/>
      <c r="AN143" s="108"/>
      <c r="AO143" s="108"/>
      <c r="AP143" s="184" t="str">
        <f t="shared" si="71"/>
        <v/>
      </c>
    </row>
    <row r="144" spans="2:42" x14ac:dyDescent="0.25">
      <c r="B144" s="105">
        <f t="shared" si="60"/>
        <v>42672</v>
      </c>
      <c r="C144" s="106">
        <f t="shared" si="84"/>
        <v>42672</v>
      </c>
      <c r="D144" s="107">
        <v>0.33333333333333331</v>
      </c>
      <c r="E144" s="107">
        <v>0.5</v>
      </c>
      <c r="F144" s="107">
        <v>0.58333333333333337</v>
      </c>
      <c r="G144" s="107">
        <v>0.75</v>
      </c>
      <c r="H144" s="107">
        <f t="shared" si="61"/>
        <v>0.33333333333333331</v>
      </c>
      <c r="I144" s="107" t="str">
        <f t="shared" si="62"/>
        <v/>
      </c>
      <c r="J144" s="107"/>
      <c r="K144" s="107"/>
      <c r="L144" s="108"/>
      <c r="M144" s="108"/>
      <c r="N144" s="184">
        <f t="shared" si="63"/>
        <v>0</v>
      </c>
      <c r="O144" s="47"/>
      <c r="P144" s="105">
        <f t="shared" si="64"/>
        <v>42672</v>
      </c>
      <c r="Q144" s="106">
        <f t="shared" si="73"/>
        <v>42672</v>
      </c>
      <c r="R144" s="107">
        <v>0.33333333333333331</v>
      </c>
      <c r="S144" s="107">
        <v>0.5</v>
      </c>
      <c r="T144" s="107">
        <v>0.58333333333333337</v>
      </c>
      <c r="U144" s="107">
        <v>0.75</v>
      </c>
      <c r="V144" s="107">
        <f t="shared" si="82"/>
        <v>0.33333333333333331</v>
      </c>
      <c r="W144" s="107" t="str">
        <f t="shared" si="66"/>
        <v/>
      </c>
      <c r="X144" s="107"/>
      <c r="Y144" s="107"/>
      <c r="Z144" s="108"/>
      <c r="AA144" s="108"/>
      <c r="AB144" s="184">
        <f t="shared" si="67"/>
        <v>0</v>
      </c>
      <c r="AC144" s="47"/>
      <c r="AD144" s="105">
        <f t="shared" si="68"/>
        <v>42672</v>
      </c>
      <c r="AE144" s="106">
        <f t="shared" si="74"/>
        <v>42672</v>
      </c>
      <c r="AF144" s="107">
        <v>0.33333333333333331</v>
      </c>
      <c r="AG144" s="107">
        <v>0.5</v>
      </c>
      <c r="AH144" s="107">
        <v>0.58333333333333337</v>
      </c>
      <c r="AI144" s="107">
        <v>0.75</v>
      </c>
      <c r="AJ144" s="107">
        <f t="shared" si="83"/>
        <v>0.33333333333333331</v>
      </c>
      <c r="AK144" s="107" t="str">
        <f t="shared" si="70"/>
        <v/>
      </c>
      <c r="AL144" s="107"/>
      <c r="AM144" s="107"/>
      <c r="AN144" s="108"/>
      <c r="AO144" s="108"/>
      <c r="AP144" s="184">
        <f t="shared" si="71"/>
        <v>0</v>
      </c>
    </row>
    <row r="145" spans="1:42" x14ac:dyDescent="0.25">
      <c r="B145" s="105">
        <f t="shared" si="60"/>
        <v>42673</v>
      </c>
      <c r="C145" s="106">
        <f t="shared" si="84"/>
        <v>42673</v>
      </c>
      <c r="D145" s="107"/>
      <c r="E145" s="107"/>
      <c r="F145" s="107"/>
      <c r="G145" s="107"/>
      <c r="H145" s="107">
        <f t="shared" si="61"/>
        <v>0</v>
      </c>
      <c r="I145" s="107" t="str">
        <f t="shared" si="62"/>
        <v/>
      </c>
      <c r="J145" s="107"/>
      <c r="K145" s="107"/>
      <c r="L145" s="108"/>
      <c r="M145" s="108"/>
      <c r="N145" s="184" t="str">
        <f t="shared" si="63"/>
        <v/>
      </c>
      <c r="O145" s="47"/>
      <c r="P145" s="105">
        <f t="shared" si="64"/>
        <v>42673</v>
      </c>
      <c r="Q145" s="106">
        <f t="shared" si="73"/>
        <v>42673</v>
      </c>
      <c r="R145" s="107"/>
      <c r="S145" s="107"/>
      <c r="T145" s="107"/>
      <c r="U145" s="107"/>
      <c r="V145" s="107">
        <f t="shared" si="82"/>
        <v>0</v>
      </c>
      <c r="W145" s="107" t="str">
        <f t="shared" si="66"/>
        <v/>
      </c>
      <c r="X145" s="107"/>
      <c r="Y145" s="107"/>
      <c r="Z145" s="108"/>
      <c r="AA145" s="108"/>
      <c r="AB145" s="184" t="str">
        <f t="shared" si="67"/>
        <v/>
      </c>
      <c r="AC145" s="47"/>
      <c r="AD145" s="105">
        <f t="shared" si="68"/>
        <v>42673</v>
      </c>
      <c r="AE145" s="106">
        <f t="shared" si="74"/>
        <v>42673</v>
      </c>
      <c r="AF145" s="107"/>
      <c r="AG145" s="107"/>
      <c r="AH145" s="107"/>
      <c r="AI145" s="107"/>
      <c r="AJ145" s="107">
        <f t="shared" si="83"/>
        <v>0</v>
      </c>
      <c r="AK145" s="107" t="str">
        <f t="shared" si="70"/>
        <v/>
      </c>
      <c r="AL145" s="107"/>
      <c r="AM145" s="107"/>
      <c r="AN145" s="108"/>
      <c r="AO145" s="108"/>
      <c r="AP145" s="184" t="str">
        <f t="shared" si="71"/>
        <v/>
      </c>
    </row>
    <row r="146" spans="1:42" x14ac:dyDescent="0.25">
      <c r="A146" s="47"/>
      <c r="B146" s="48"/>
      <c r="C146" s="113"/>
      <c r="D146" s="48"/>
      <c r="E146" s="48"/>
      <c r="F146" s="48"/>
      <c r="G146" s="48"/>
      <c r="H146" s="112">
        <f>SUM(H115:H145)</f>
        <v>7.2916666666666643</v>
      </c>
      <c r="I146" s="112">
        <f>SUM(I115:I145)</f>
        <v>0</v>
      </c>
      <c r="J146" s="112">
        <f>SUM(J115:J145)</f>
        <v>0</v>
      </c>
      <c r="K146" s="48"/>
      <c r="L146" s="48"/>
      <c r="M146" s="48"/>
      <c r="N146" s="47"/>
      <c r="O146" s="47"/>
      <c r="P146" s="48"/>
      <c r="Q146" s="113"/>
      <c r="R146" s="48"/>
      <c r="S146" s="48"/>
      <c r="T146" s="48"/>
      <c r="U146" s="48"/>
      <c r="V146" s="112">
        <f>SUM(V115:V145)</f>
        <v>7.3333333333333304</v>
      </c>
      <c r="W146" s="112">
        <f>SUM(W115:W145)</f>
        <v>0</v>
      </c>
      <c r="X146" s="112">
        <f>SUM(X115:X145)</f>
        <v>0</v>
      </c>
      <c r="Y146" s="48"/>
      <c r="Z146" s="48"/>
      <c r="AA146" s="48"/>
      <c r="AB146" s="184">
        <f t="shared" si="67"/>
        <v>6.7083333333333304</v>
      </c>
      <c r="AC146" s="47"/>
      <c r="AD146" s="48"/>
      <c r="AE146" s="113"/>
      <c r="AF146" s="48"/>
      <c r="AG146" s="48"/>
      <c r="AH146" s="48"/>
      <c r="AI146" s="48"/>
      <c r="AJ146" s="112">
        <f>SUM(AJ115:AJ145)</f>
        <v>7.3333333333333304</v>
      </c>
      <c r="AK146" s="112">
        <f>SUM(AK115:AK145)</f>
        <v>0</v>
      </c>
      <c r="AL146" s="112">
        <f>SUM(AL115:AL145)</f>
        <v>0</v>
      </c>
      <c r="AM146" s="48"/>
      <c r="AN146" s="48"/>
      <c r="AO146" s="48"/>
      <c r="AP146" s="184"/>
    </row>
    <row r="147" spans="1:42" ht="27.75" customHeight="1" x14ac:dyDescent="0.25">
      <c r="B147" s="218" t="s">
        <v>31</v>
      </c>
      <c r="C147" s="219"/>
      <c r="D147" s="218" t="s">
        <v>6</v>
      </c>
      <c r="E147" s="219"/>
      <c r="F147" s="218" t="s">
        <v>48</v>
      </c>
      <c r="G147" s="219"/>
      <c r="H147" s="218" t="s">
        <v>7</v>
      </c>
      <c r="I147" s="220"/>
      <c r="J147" s="219"/>
      <c r="K147" s="218" t="s">
        <v>47</v>
      </c>
      <c r="L147" s="219"/>
      <c r="M147" s="47"/>
      <c r="N147" s="47"/>
      <c r="O147" s="47"/>
      <c r="P147" s="218" t="s">
        <v>31</v>
      </c>
      <c r="Q147" s="219"/>
      <c r="R147" s="218" t="s">
        <v>6</v>
      </c>
      <c r="S147" s="219"/>
      <c r="T147" s="218" t="s">
        <v>48</v>
      </c>
      <c r="U147" s="219"/>
      <c r="V147" s="218" t="s">
        <v>7</v>
      </c>
      <c r="W147" s="220"/>
      <c r="X147" s="219"/>
      <c r="Y147" s="218" t="s">
        <v>47</v>
      </c>
      <c r="Z147" s="219"/>
      <c r="AA147" s="47"/>
      <c r="AB147" s="184" t="e">
        <f t="shared" si="67"/>
        <v>#VALUE!</v>
      </c>
      <c r="AC147" s="47"/>
      <c r="AD147" s="218" t="s">
        <v>31</v>
      </c>
      <c r="AE147" s="219"/>
      <c r="AF147" s="218" t="s">
        <v>6</v>
      </c>
      <c r="AG147" s="219"/>
      <c r="AH147" s="218" t="s">
        <v>48</v>
      </c>
      <c r="AI147" s="219"/>
      <c r="AJ147" s="218" t="s">
        <v>7</v>
      </c>
      <c r="AK147" s="220"/>
      <c r="AL147" s="219"/>
      <c r="AM147" s="218" t="s">
        <v>47</v>
      </c>
      <c r="AN147" s="219"/>
      <c r="AO147" s="47"/>
      <c r="AP147" s="184"/>
    </row>
    <row r="148" spans="1:42" x14ac:dyDescent="0.25">
      <c r="B148" s="84">
        <f>SUM(H146)</f>
        <v>7.2916666666666643</v>
      </c>
      <c r="C148" s="82">
        <v>7.041666666666667</v>
      </c>
      <c r="D148" s="239">
        <f>SUM(I146)</f>
        <v>0</v>
      </c>
      <c r="E148" s="240"/>
      <c r="F148" s="256">
        <f>SUM(J146)</f>
        <v>0</v>
      </c>
      <c r="G148" s="257"/>
      <c r="H148" s="256">
        <f>SUM(F148)</f>
        <v>0</v>
      </c>
      <c r="I148" s="258"/>
      <c r="J148" s="257"/>
      <c r="K148" s="259">
        <f>-F148+D148</f>
        <v>0</v>
      </c>
      <c r="L148" s="260"/>
      <c r="M148" s="47"/>
      <c r="N148" s="47"/>
      <c r="O148" s="47"/>
      <c r="P148" s="84">
        <f>SUM(V146)</f>
        <v>7.3333333333333304</v>
      </c>
      <c r="Q148" s="82">
        <v>7.041666666666667</v>
      </c>
      <c r="R148" s="239">
        <f>SUM(W146)</f>
        <v>0</v>
      </c>
      <c r="S148" s="266"/>
      <c r="T148" s="256">
        <f>SUM(X146)</f>
        <v>0</v>
      </c>
      <c r="U148" s="257"/>
      <c r="V148" s="256">
        <f>SUM(T148)</f>
        <v>0</v>
      </c>
      <c r="W148" s="258"/>
      <c r="X148" s="257"/>
      <c r="Y148" s="259">
        <f>-T148+R148</f>
        <v>0</v>
      </c>
      <c r="Z148" s="260"/>
      <c r="AA148" s="47"/>
      <c r="AB148" s="184">
        <f t="shared" si="67"/>
        <v>6.0416666666666634</v>
      </c>
      <c r="AC148" s="47"/>
      <c r="AD148" s="84">
        <f>SUM(AJ146)</f>
        <v>7.3333333333333304</v>
      </c>
      <c r="AE148" s="82">
        <v>7.041666666666667</v>
      </c>
      <c r="AF148" s="239">
        <f>SUM(AK146)</f>
        <v>0</v>
      </c>
      <c r="AG148" s="240"/>
      <c r="AH148" s="256">
        <f>SUM(AL146)</f>
        <v>0</v>
      </c>
      <c r="AI148" s="257"/>
      <c r="AJ148" s="256">
        <f>SUM(AH148)</f>
        <v>0</v>
      </c>
      <c r="AK148" s="258"/>
      <c r="AL148" s="257"/>
      <c r="AM148" s="259">
        <f>SUM(AP115:AP145)</f>
        <v>0</v>
      </c>
      <c r="AN148" s="260"/>
      <c r="AO148" s="47"/>
      <c r="AP148" s="184"/>
    </row>
    <row r="149" spans="1:42" x14ac:dyDescent="0.25">
      <c r="B149" s="47" t="s">
        <v>50</v>
      </c>
      <c r="C149" s="47"/>
      <c r="D149" s="47"/>
      <c r="E149" s="47"/>
      <c r="F149" s="47"/>
      <c r="G149" s="47"/>
      <c r="H149" s="47"/>
      <c r="I149" s="47"/>
      <c r="J149" s="47"/>
      <c r="K149" s="47" t="s">
        <v>51</v>
      </c>
      <c r="L149" s="47"/>
      <c r="M149" s="47"/>
      <c r="N149" s="47"/>
      <c r="O149" s="47"/>
      <c r="P149" s="47" t="s">
        <v>50</v>
      </c>
      <c r="Q149" s="47"/>
      <c r="R149" s="47"/>
      <c r="S149" s="47"/>
      <c r="T149" s="47"/>
      <c r="U149" s="47"/>
      <c r="V149" s="47"/>
      <c r="W149" s="47"/>
      <c r="X149" s="47"/>
      <c r="Y149" s="47" t="s">
        <v>51</v>
      </c>
      <c r="Z149" s="47"/>
      <c r="AA149" s="47"/>
      <c r="AB149" s="184" t="e">
        <f t="shared" si="67"/>
        <v>#VALUE!</v>
      </c>
      <c r="AC149" s="47"/>
      <c r="AD149" s="47" t="s">
        <v>50</v>
      </c>
      <c r="AE149" s="47"/>
      <c r="AF149" s="47"/>
      <c r="AG149" s="47"/>
      <c r="AH149" s="47"/>
      <c r="AI149" s="47"/>
      <c r="AJ149" s="47"/>
      <c r="AK149" s="47"/>
      <c r="AL149" s="47"/>
      <c r="AM149" s="47" t="s">
        <v>51</v>
      </c>
      <c r="AN149" s="47"/>
      <c r="AO149" s="47"/>
      <c r="AP149" s="184"/>
    </row>
    <row r="150" spans="1:42" x14ac:dyDescent="0.25">
      <c r="B150" s="47"/>
      <c r="C150" s="47"/>
      <c r="D150" s="47"/>
      <c r="E150" s="47"/>
      <c r="F150" s="47"/>
      <c r="G150" s="47"/>
      <c r="H150" s="47"/>
      <c r="I150" s="47"/>
      <c r="J150" s="47"/>
      <c r="K150" s="47"/>
      <c r="L150" s="47"/>
      <c r="M150" s="47"/>
      <c r="N150" s="47"/>
      <c r="O150" s="47"/>
      <c r="P150" s="47"/>
      <c r="Q150" s="47"/>
      <c r="R150" s="47"/>
      <c r="S150" s="47"/>
      <c r="T150" s="47"/>
      <c r="U150" s="47"/>
      <c r="V150" s="47"/>
      <c r="W150" s="47"/>
      <c r="X150" s="47"/>
      <c r="Y150" s="47"/>
      <c r="Z150" s="47"/>
      <c r="AA150" s="47"/>
      <c r="AB150" s="47"/>
      <c r="AC150" s="47"/>
      <c r="AD150" s="47"/>
      <c r="AE150" s="47"/>
      <c r="AF150" s="47"/>
      <c r="AG150" s="47"/>
      <c r="AH150" s="47"/>
      <c r="AI150" s="47"/>
      <c r="AJ150" s="47"/>
      <c r="AK150" s="47"/>
      <c r="AL150" s="47"/>
      <c r="AM150" s="47"/>
      <c r="AN150" s="47"/>
      <c r="AO150" s="47"/>
      <c r="AP150" s="47"/>
    </row>
  </sheetData>
  <dataConsolidate/>
  <mergeCells count="276">
    <mergeCell ref="D1:M1"/>
    <mergeCell ref="R1:Z1"/>
    <mergeCell ref="AF1:AO1"/>
    <mergeCell ref="B4:C4"/>
    <mergeCell ref="E4:F4"/>
    <mergeCell ref="G4:H4"/>
    <mergeCell ref="I4:K4"/>
    <mergeCell ref="P4:Q4"/>
    <mergeCell ref="S4:T4"/>
    <mergeCell ref="U4:V4"/>
    <mergeCell ref="W4:Y4"/>
    <mergeCell ref="AD4:AE4"/>
    <mergeCell ref="AG4:AH4"/>
    <mergeCell ref="AI4:AJ4"/>
    <mergeCell ref="AK4:AM4"/>
    <mergeCell ref="E5:F5"/>
    <mergeCell ref="G5:H5"/>
    <mergeCell ref="I5:K5"/>
    <mergeCell ref="S5:T5"/>
    <mergeCell ref="U5:V5"/>
    <mergeCell ref="W5:Y5"/>
    <mergeCell ref="AG5:AH5"/>
    <mergeCell ref="AI5:AJ5"/>
    <mergeCell ref="AK5:AM5"/>
    <mergeCell ref="B6:B7"/>
    <mergeCell ref="H6:I6"/>
    <mergeCell ref="L6:M6"/>
    <mergeCell ref="P6:P7"/>
    <mergeCell ref="V6:W6"/>
    <mergeCell ref="Z6:AA6"/>
    <mergeCell ref="D11:E11"/>
    <mergeCell ref="F11:G11"/>
    <mergeCell ref="H11:H12"/>
    <mergeCell ref="I11:I12"/>
    <mergeCell ref="J11:J12"/>
    <mergeCell ref="K11:K12"/>
    <mergeCell ref="AD6:AD7"/>
    <mergeCell ref="AJ6:AK6"/>
    <mergeCell ref="AN6:AO6"/>
    <mergeCell ref="H7:M7"/>
    <mergeCell ref="V7:AA7"/>
    <mergeCell ref="AJ7:AO7"/>
    <mergeCell ref="L11:L12"/>
    <mergeCell ref="M11:M12"/>
    <mergeCell ref="N11:N12"/>
    <mergeCell ref="R11:S11"/>
    <mergeCell ref="T11:U11"/>
    <mergeCell ref="V11:V12"/>
    <mergeCell ref="H8:M9"/>
    <mergeCell ref="V8:AA9"/>
    <mergeCell ref="AJ8:AO9"/>
    <mergeCell ref="V10:W10"/>
    <mergeCell ref="B45:C45"/>
    <mergeCell ref="D45:E45"/>
    <mergeCell ref="F45:G45"/>
    <mergeCell ref="H45:J45"/>
    <mergeCell ref="K45:L45"/>
    <mergeCell ref="P45:Q45"/>
    <mergeCell ref="AN11:AN12"/>
    <mergeCell ref="AO11:AO12"/>
    <mergeCell ref="AP11:AP12"/>
    <mergeCell ref="B12:C12"/>
    <mergeCell ref="P12:Q12"/>
    <mergeCell ref="AD12:AE12"/>
    <mergeCell ref="AF11:AG11"/>
    <mergeCell ref="AH11:AI11"/>
    <mergeCell ref="AJ11:AJ12"/>
    <mergeCell ref="AK11:AK12"/>
    <mergeCell ref="AL11:AL12"/>
    <mergeCell ref="AM11:AM12"/>
    <mergeCell ref="W11:W12"/>
    <mergeCell ref="X11:X12"/>
    <mergeCell ref="Y11:Y12"/>
    <mergeCell ref="Z11:Z12"/>
    <mergeCell ref="AA11:AA12"/>
    <mergeCell ref="AB11:AB12"/>
    <mergeCell ref="Y46:Z46"/>
    <mergeCell ref="AF46:AG46"/>
    <mergeCell ref="AH46:AI46"/>
    <mergeCell ref="AJ46:AL46"/>
    <mergeCell ref="AM46:AN46"/>
    <mergeCell ref="D52:L52"/>
    <mergeCell ref="R52:AA52"/>
    <mergeCell ref="AF52:AO52"/>
    <mergeCell ref="AH45:AI45"/>
    <mergeCell ref="AJ45:AL45"/>
    <mergeCell ref="AM45:AN45"/>
    <mergeCell ref="D46:E46"/>
    <mergeCell ref="F46:G46"/>
    <mergeCell ref="H46:J46"/>
    <mergeCell ref="K46:L46"/>
    <mergeCell ref="R46:S46"/>
    <mergeCell ref="T46:U46"/>
    <mergeCell ref="V46:X46"/>
    <mergeCell ref="R45:S45"/>
    <mergeCell ref="T45:U45"/>
    <mergeCell ref="V45:X45"/>
    <mergeCell ref="Y45:Z45"/>
    <mergeCell ref="AD45:AE45"/>
    <mergeCell ref="AF45:AG45"/>
    <mergeCell ref="U55:V55"/>
    <mergeCell ref="X55:Y55"/>
    <mergeCell ref="AD55:AE55"/>
    <mergeCell ref="AG55:AH55"/>
    <mergeCell ref="AI55:AJ55"/>
    <mergeCell ref="AL55:AM55"/>
    <mergeCell ref="B55:C55"/>
    <mergeCell ref="E55:F55"/>
    <mergeCell ref="G55:H55"/>
    <mergeCell ref="J55:K55"/>
    <mergeCell ref="P55:Q55"/>
    <mergeCell ref="S55:T55"/>
    <mergeCell ref="B57:C58"/>
    <mergeCell ref="H57:I57"/>
    <mergeCell ref="L57:M57"/>
    <mergeCell ref="P57:Q58"/>
    <mergeCell ref="V57:W57"/>
    <mergeCell ref="Z57:AA57"/>
    <mergeCell ref="AD57:AE58"/>
    <mergeCell ref="E56:F56"/>
    <mergeCell ref="G56:H56"/>
    <mergeCell ref="J56:K56"/>
    <mergeCell ref="S56:T56"/>
    <mergeCell ref="U56:V56"/>
    <mergeCell ref="X56:Y56"/>
    <mergeCell ref="AJ57:AK57"/>
    <mergeCell ref="AN57:AO57"/>
    <mergeCell ref="H58:M58"/>
    <mergeCell ref="V58:AA58"/>
    <mergeCell ref="AJ58:AO58"/>
    <mergeCell ref="H59:M60"/>
    <mergeCell ref="V59:AA60"/>
    <mergeCell ref="AJ59:AO60"/>
    <mergeCell ref="AG56:AH56"/>
    <mergeCell ref="AI56:AJ56"/>
    <mergeCell ref="AL56:AM56"/>
    <mergeCell ref="J61:K61"/>
    <mergeCell ref="V61:W61"/>
    <mergeCell ref="X61:Y61"/>
    <mergeCell ref="H62:H63"/>
    <mergeCell ref="I62:I63"/>
    <mergeCell ref="J62:J63"/>
    <mergeCell ref="K62:K63"/>
    <mergeCell ref="L62:L63"/>
    <mergeCell ref="M62:M63"/>
    <mergeCell ref="N62:N63"/>
    <mergeCell ref="AO62:AO63"/>
    <mergeCell ref="AP62:AP63"/>
    <mergeCell ref="B63:C63"/>
    <mergeCell ref="P63:Q63"/>
    <mergeCell ref="AD63:AE63"/>
    <mergeCell ref="B96:C96"/>
    <mergeCell ref="D96:E96"/>
    <mergeCell ref="F96:G96"/>
    <mergeCell ref="H96:J96"/>
    <mergeCell ref="K96:L96"/>
    <mergeCell ref="AB62:AB63"/>
    <mergeCell ref="AJ62:AJ63"/>
    <mergeCell ref="AK62:AK63"/>
    <mergeCell ref="AL62:AL63"/>
    <mergeCell ref="AM62:AM63"/>
    <mergeCell ref="AN62:AN63"/>
    <mergeCell ref="V62:V63"/>
    <mergeCell ref="W62:W63"/>
    <mergeCell ref="X62:X63"/>
    <mergeCell ref="Y62:Y63"/>
    <mergeCell ref="Z62:Z63"/>
    <mergeCell ref="AA62:AA63"/>
    <mergeCell ref="D97:E97"/>
    <mergeCell ref="F97:G97"/>
    <mergeCell ref="H97:J97"/>
    <mergeCell ref="K97:L97"/>
    <mergeCell ref="R97:S97"/>
    <mergeCell ref="T97:U97"/>
    <mergeCell ref="P96:Q96"/>
    <mergeCell ref="R96:S96"/>
    <mergeCell ref="T96:U96"/>
    <mergeCell ref="V97:X97"/>
    <mergeCell ref="Y97:Z97"/>
    <mergeCell ref="AF97:AG97"/>
    <mergeCell ref="AH97:AI97"/>
    <mergeCell ref="AJ97:AL97"/>
    <mergeCell ref="AM97:AN97"/>
    <mergeCell ref="AF96:AG96"/>
    <mergeCell ref="AH96:AI96"/>
    <mergeCell ref="AJ96:AL96"/>
    <mergeCell ref="AM96:AN96"/>
    <mergeCell ref="V96:X96"/>
    <mergeCell ref="Y96:Z96"/>
    <mergeCell ref="AD96:AE96"/>
    <mergeCell ref="D103:L103"/>
    <mergeCell ref="R103:Y103"/>
    <mergeCell ref="AF103:AN103"/>
    <mergeCell ref="E106:F106"/>
    <mergeCell ref="G106:H106"/>
    <mergeCell ref="I106:K106"/>
    <mergeCell ref="S106:T106"/>
    <mergeCell ref="U106:V106"/>
    <mergeCell ref="W106:Y106"/>
    <mergeCell ref="AG106:AH106"/>
    <mergeCell ref="AI106:AJ106"/>
    <mergeCell ref="AK106:AM106"/>
    <mergeCell ref="E107:F107"/>
    <mergeCell ref="G107:H107"/>
    <mergeCell ref="I107:K107"/>
    <mergeCell ref="S107:T107"/>
    <mergeCell ref="U107:V107"/>
    <mergeCell ref="W107:Y107"/>
    <mergeCell ref="AG107:AH107"/>
    <mergeCell ref="AK107:AM107"/>
    <mergeCell ref="AD108:AE109"/>
    <mergeCell ref="AJ108:AK108"/>
    <mergeCell ref="AN108:AO108"/>
    <mergeCell ref="H109:M109"/>
    <mergeCell ref="V109:AA109"/>
    <mergeCell ref="AJ109:AO109"/>
    <mergeCell ref="B108:C109"/>
    <mergeCell ref="H108:I108"/>
    <mergeCell ref="L108:M108"/>
    <mergeCell ref="P108:Q109"/>
    <mergeCell ref="V108:W108"/>
    <mergeCell ref="Z108:AA108"/>
    <mergeCell ref="H110:M111"/>
    <mergeCell ref="V110:AA111"/>
    <mergeCell ref="AJ110:AO111"/>
    <mergeCell ref="H113:H114"/>
    <mergeCell ref="I113:I114"/>
    <mergeCell ref="J113:J114"/>
    <mergeCell ref="K113:K114"/>
    <mergeCell ref="L113:L114"/>
    <mergeCell ref="M113:M114"/>
    <mergeCell ref="N113:N114"/>
    <mergeCell ref="AO113:AO114"/>
    <mergeCell ref="AP113:AP114"/>
    <mergeCell ref="B114:C114"/>
    <mergeCell ref="P114:Q114"/>
    <mergeCell ref="AD114:AE114"/>
    <mergeCell ref="B147:C147"/>
    <mergeCell ref="D147:E147"/>
    <mergeCell ref="F147:G147"/>
    <mergeCell ref="H147:J147"/>
    <mergeCell ref="K147:L147"/>
    <mergeCell ref="AB113:AB114"/>
    <mergeCell ref="AJ113:AJ114"/>
    <mergeCell ref="AK113:AK114"/>
    <mergeCell ref="AL113:AL114"/>
    <mergeCell ref="AM113:AM114"/>
    <mergeCell ref="AN113:AN114"/>
    <mergeCell ref="V113:V114"/>
    <mergeCell ref="W113:W114"/>
    <mergeCell ref="X113:X114"/>
    <mergeCell ref="Y113:Y114"/>
    <mergeCell ref="Z113:Z114"/>
    <mergeCell ref="AA113:AA114"/>
    <mergeCell ref="D148:E148"/>
    <mergeCell ref="F148:G148"/>
    <mergeCell ref="H148:J148"/>
    <mergeCell ref="K148:L148"/>
    <mergeCell ref="R148:S148"/>
    <mergeCell ref="T148:U148"/>
    <mergeCell ref="P147:Q147"/>
    <mergeCell ref="R147:S147"/>
    <mergeCell ref="T147:U147"/>
    <mergeCell ref="V148:X148"/>
    <mergeCell ref="Y148:Z148"/>
    <mergeCell ref="AF148:AG148"/>
    <mergeCell ref="AH148:AI148"/>
    <mergeCell ref="AJ148:AL148"/>
    <mergeCell ref="AM148:AN148"/>
    <mergeCell ref="AF147:AG147"/>
    <mergeCell ref="AH147:AI147"/>
    <mergeCell ref="AJ147:AL147"/>
    <mergeCell ref="AM147:AN147"/>
    <mergeCell ref="V147:X147"/>
    <mergeCell ref="Y147:Z147"/>
    <mergeCell ref="AD147:AE147"/>
  </mergeCells>
  <conditionalFormatting sqref="W13:AA42 R43:AA43 P13:Q43">
    <cfRule type="expression" dxfId="93" priority="111">
      <formula>WEEKDAY($B13,2)&gt;5</formula>
    </cfRule>
  </conditionalFormatting>
  <conditionalFormatting sqref="AK13:AO42 AF43:AO43 AD13:AE43">
    <cfRule type="expression" dxfId="92" priority="109">
      <formula>WEEKDAY($B13,2)&gt;5</formula>
    </cfRule>
  </conditionalFormatting>
  <conditionalFormatting sqref="I64:M93 D94:M94 C64:C94">
    <cfRule type="expression" dxfId="91" priority="107">
      <formula>WEEKDAY($B64,2)&gt;5</formula>
    </cfRule>
  </conditionalFormatting>
  <conditionalFormatting sqref="W64:AA64 Y77:AA78 X79:AA94 X65:AA76 W65:W93 R94:W94 P64:Q94">
    <cfRule type="expression" dxfId="90" priority="105">
      <formula>WEEKDAY($B64,2)&gt;5</formula>
    </cfRule>
  </conditionalFormatting>
  <conditionalFormatting sqref="AK64:AO64 AM77:AO78 AL79:AO94 AL65:AO76 AK65:AK93 AF94:AK94 AD64:AE94">
    <cfRule type="expression" dxfId="89" priority="103">
      <formula>WEEKDAY($B64,2)&gt;5</formula>
    </cfRule>
  </conditionalFormatting>
  <conditionalFormatting sqref="I115:M145 B115:C145">
    <cfRule type="expression" dxfId="88" priority="101">
      <formula>WEEKDAY($B115,2)&gt;5</formula>
    </cfRule>
  </conditionalFormatting>
  <conditionalFormatting sqref="W115:AA145 P115:Q145">
    <cfRule type="expression" dxfId="87" priority="99">
      <formula>WEEKDAY($B115,2)&gt;5</formula>
    </cfRule>
  </conditionalFormatting>
  <conditionalFormatting sqref="AK115:AO145 AD115:AE145">
    <cfRule type="expression" dxfId="86" priority="97">
      <formula>WEEKDAY($B115,2)&gt;5</formula>
    </cfRule>
  </conditionalFormatting>
  <conditionalFormatting sqref="X77:X78">
    <cfRule type="expression" dxfId="85" priority="95">
      <formula>WEEKDAY($B77,2)&gt;5</formula>
    </cfRule>
  </conditionalFormatting>
  <conditionalFormatting sqref="AL77:AL78">
    <cfRule type="expression" dxfId="84" priority="93">
      <formula>WEEKDAY($B77,2)&gt;5</formula>
    </cfRule>
  </conditionalFormatting>
  <conditionalFormatting sqref="AF115:AI144">
    <cfRule type="expression" dxfId="83" priority="89">
      <formula>WEEKDAY($B115,2)&gt;5</formula>
    </cfRule>
  </conditionalFormatting>
  <conditionalFormatting sqref="R115:U144">
    <cfRule type="expression" dxfId="82" priority="85">
      <formula>WEEKDAY($B115,2)&gt;5</formula>
    </cfRule>
  </conditionalFormatting>
  <conditionalFormatting sqref="D145:G145 H115:H145">
    <cfRule type="expression" dxfId="81" priority="83">
      <formula>WEEKDAY($B115,2)&gt;5</formula>
    </cfRule>
  </conditionalFormatting>
  <conditionalFormatting sqref="AF145:AI145 AJ115:AJ145">
    <cfRule type="expression" dxfId="80" priority="91">
      <formula>WEEKDAY($B115,2)&gt;5</formula>
    </cfRule>
  </conditionalFormatting>
  <conditionalFormatting sqref="R145:U145 V115:V145">
    <cfRule type="expression" dxfId="79" priority="87">
      <formula>WEEKDAY($B115,2)&gt;5</formula>
    </cfRule>
  </conditionalFormatting>
  <conditionalFormatting sqref="D115:G144">
    <cfRule type="expression" dxfId="78" priority="81">
      <formula>WEEKDAY($B115,2)&gt;5</formula>
    </cfRule>
  </conditionalFormatting>
  <conditionalFormatting sqref="R64:V93">
    <cfRule type="expression" dxfId="77" priority="73">
      <formula>WEEKDAY($B64,2)&gt;5</formula>
    </cfRule>
  </conditionalFormatting>
  <conditionalFormatting sqref="D64:H93">
    <cfRule type="expression" dxfId="76" priority="71">
      <formula>WEEKDAY($B64,2)&gt;5</formula>
    </cfRule>
  </conditionalFormatting>
  <conditionalFormatting sqref="R13:V19 R22:V42 R20:R21 T20:V21">
    <cfRule type="expression" dxfId="75" priority="79">
      <formula>WEEKDAY($B13,2)&gt;5</formula>
    </cfRule>
  </conditionalFormatting>
  <conditionalFormatting sqref="AF13:AJ42">
    <cfRule type="expression" dxfId="74" priority="77">
      <formula>WEEKDAY($B13,2)&gt;5</formula>
    </cfRule>
  </conditionalFormatting>
  <conditionalFormatting sqref="AF64:AJ93">
    <cfRule type="expression" dxfId="73" priority="75">
      <formula>WEEKDAY($B64,2)&gt;5</formula>
    </cfRule>
  </conditionalFormatting>
  <conditionalFormatting sqref="B64">
    <cfRule type="expression" dxfId="72" priority="69">
      <formula>WEEKDAY($B64,2)&gt;5</formula>
    </cfRule>
  </conditionalFormatting>
  <conditionalFormatting sqref="B65:B94">
    <cfRule type="expression" dxfId="71" priority="67">
      <formula>WEEKDAY($B65,2)&gt;5</formula>
    </cfRule>
  </conditionalFormatting>
  <conditionalFormatting sqref="S20:S21">
    <cfRule type="expression" dxfId="70" priority="65">
      <formula>WEEKDAY($B20,2)&gt;5</formula>
    </cfRule>
  </conditionalFormatting>
  <conditionalFormatting sqref="F17:F21">
    <cfRule type="expression" dxfId="69" priority="63">
      <formula>WEEKDAY($B17,2)&gt;5</formula>
    </cfRule>
  </conditionalFormatting>
  <conditionalFormatting sqref="F13:F14">
    <cfRule type="expression" dxfId="68" priority="61">
      <formula>WEEKDAY($B13,2)&gt;5</formula>
    </cfRule>
  </conditionalFormatting>
  <conditionalFormatting sqref="B13:M43">
    <cfRule type="timePeriod" dxfId="67" priority="56" timePeriod="today">
      <formula>FLOOR(B13,1)=TODAY()</formula>
    </cfRule>
    <cfRule type="expression" dxfId="66" priority="58">
      <formula>WEEKDAY($B13,2)&gt;5</formula>
    </cfRule>
    <cfRule type="expression" dxfId="65" priority="59">
      <formula>"JOURSEM($B$13:$N$43)&lt;5"</formula>
    </cfRule>
  </conditionalFormatting>
  <conditionalFormatting sqref="C26">
    <cfRule type="timePeriod" dxfId="64" priority="55" timePeriod="today">
      <formula>FLOOR(C26,1)=TODAY()</formula>
    </cfRule>
  </conditionalFormatting>
  <conditionalFormatting sqref="B26:C26">
    <cfRule type="timePeriod" dxfId="63" priority="53" timePeriod="today">
      <formula>FLOOR(B26,1)=TODAY()</formula>
    </cfRule>
    <cfRule type="timePeriod" dxfId="62" priority="54" timePeriod="today">
      <formula>FLOOR(B26,1)=TODAY()</formula>
    </cfRule>
  </conditionalFormatting>
  <conditionalFormatting sqref="N13:N45">
    <cfRule type="colorScale" priority="50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61" priority="52" operator="equal">
      <formula>$B$14</formula>
    </cfRule>
  </conditionalFormatting>
  <conditionalFormatting sqref="AB13:AB46">
    <cfRule type="colorScale" priority="47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60" priority="49" operator="equal">
      <formula>$B$14</formula>
    </cfRule>
  </conditionalFormatting>
  <conditionalFormatting sqref="N14">
    <cfRule type="colorScale" priority="46">
      <colorScale>
        <cfvo type="min"/>
        <cfvo type="max"/>
        <color rgb="FF63BE7B"/>
        <color rgb="FFFFEF9C"/>
      </colorScale>
    </cfRule>
  </conditionalFormatting>
  <conditionalFormatting sqref="AB14:AB46">
    <cfRule type="colorScale" priority="45">
      <colorScale>
        <cfvo type="min"/>
        <cfvo type="max"/>
        <color rgb="FF63BE7B"/>
        <color rgb="FFFFEF9C"/>
      </colorScale>
    </cfRule>
  </conditionalFormatting>
  <conditionalFormatting sqref="AP13:AP47">
    <cfRule type="colorScale" priority="42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59" priority="44" operator="equal">
      <formula>$B$14</formula>
    </cfRule>
  </conditionalFormatting>
  <conditionalFormatting sqref="AP14:AP47">
    <cfRule type="colorScale" priority="41">
      <colorScale>
        <cfvo type="min"/>
        <cfvo type="max"/>
        <color rgb="FF63BE7B"/>
        <color rgb="FFFFEF9C"/>
      </colorScale>
    </cfRule>
  </conditionalFormatting>
  <conditionalFormatting sqref="N64:N99">
    <cfRule type="colorScale" priority="38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58" priority="40" operator="equal">
      <formula>$B$14</formula>
    </cfRule>
  </conditionalFormatting>
  <conditionalFormatting sqref="N65:N99">
    <cfRule type="colorScale" priority="37">
      <colorScale>
        <cfvo type="min"/>
        <cfvo type="max"/>
        <color rgb="FF63BE7B"/>
        <color rgb="FFFFEF9C"/>
      </colorScale>
    </cfRule>
  </conditionalFormatting>
  <conditionalFormatting sqref="AB64:AB100">
    <cfRule type="colorScale" priority="34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57" priority="36" operator="equal">
      <formula>$B$14</formula>
    </cfRule>
  </conditionalFormatting>
  <conditionalFormatting sqref="AB65:AB100">
    <cfRule type="colorScale" priority="33">
      <colorScale>
        <cfvo type="min"/>
        <cfvo type="max"/>
        <color rgb="FF63BE7B"/>
        <color rgb="FFFFEF9C"/>
      </colorScale>
    </cfRule>
  </conditionalFormatting>
  <conditionalFormatting sqref="AP64:AP94">
    <cfRule type="colorScale" priority="30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56" priority="32" operator="equal">
      <formula>$B$14</formula>
    </cfRule>
  </conditionalFormatting>
  <conditionalFormatting sqref="AP65:AP94">
    <cfRule type="colorScale" priority="29">
      <colorScale>
        <cfvo type="min"/>
        <cfvo type="max"/>
        <color rgb="FF63BE7B"/>
        <color rgb="FFFFEF9C"/>
      </colorScale>
    </cfRule>
  </conditionalFormatting>
  <conditionalFormatting sqref="AP115:AP149">
    <cfRule type="colorScale" priority="26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55" priority="28" operator="equal">
      <formula>$B$14</formula>
    </cfRule>
  </conditionalFormatting>
  <conditionalFormatting sqref="AP116:AP149">
    <cfRule type="colorScale" priority="25">
      <colorScale>
        <cfvo type="min"/>
        <cfvo type="max"/>
        <color rgb="FF63BE7B"/>
        <color rgb="FFFFEF9C"/>
      </colorScale>
    </cfRule>
  </conditionalFormatting>
  <conditionalFormatting sqref="AB115:AB149">
    <cfRule type="colorScale" priority="22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54" priority="24" operator="equal">
      <formula>$B$14</formula>
    </cfRule>
  </conditionalFormatting>
  <conditionalFormatting sqref="AB116:AB149">
    <cfRule type="colorScale" priority="21">
      <colorScale>
        <cfvo type="min"/>
        <cfvo type="max"/>
        <color rgb="FF63BE7B"/>
        <color rgb="FFFFEF9C"/>
      </colorScale>
    </cfRule>
  </conditionalFormatting>
  <conditionalFormatting sqref="N115:N145">
    <cfRule type="colorScale" priority="18">
      <colorScale>
        <cfvo type="min"/>
        <cfvo type="percentile" val="50"/>
        <cfvo type="max"/>
        <color rgb="FFF8696B"/>
        <color rgb="FFFFEB84"/>
        <color rgb="FF63BE7B"/>
      </colorScale>
    </cfRule>
    <cfRule type="cellIs" dxfId="53" priority="20" operator="equal">
      <formula>$B$14</formula>
    </cfRule>
  </conditionalFormatting>
  <conditionalFormatting sqref="N116:N145">
    <cfRule type="colorScale" priority="17">
      <colorScale>
        <cfvo type="min"/>
        <cfvo type="max"/>
        <color rgb="FF63BE7B"/>
        <color rgb="FFFFEF9C"/>
      </colorScale>
    </cfRule>
  </conditionalFormatting>
  <conditionalFormatting sqref="P13:AB41 P42:AA43 AB42:AB46">
    <cfRule type="timePeriod" dxfId="52" priority="16" timePeriod="today">
      <formula>FLOOR(P13,1)=TODAY()</formula>
    </cfRule>
  </conditionalFormatting>
  <conditionalFormatting sqref="P13:Q43">
    <cfRule type="timePeriod" dxfId="51" priority="13" timePeriod="today">
      <formula>FLOOR(P13,1)=TODAY()</formula>
    </cfRule>
    <cfRule type="timePeriod" dxfId="50" priority="15" timePeriod="today">
      <formula>FLOOR(P13,1)=TODAY()</formula>
    </cfRule>
  </conditionalFormatting>
  <conditionalFormatting sqref="Q26">
    <cfRule type="timePeriod" dxfId="49" priority="14" timePeriod="today">
      <formula>FLOOR(Q26,1)=TODAY()</formula>
    </cfRule>
  </conditionalFormatting>
  <conditionalFormatting sqref="AD13:AO43">
    <cfRule type="timePeriod" dxfId="48" priority="12" timePeriod="today">
      <formula>FLOOR(AD13,1)=TODAY()</formula>
    </cfRule>
  </conditionalFormatting>
  <conditionalFormatting sqref="Q13:Q43">
    <cfRule type="timePeriod" dxfId="47" priority="11" timePeriod="today">
      <formula>FLOOR(Q13,1)=TODAY()</formula>
    </cfRule>
  </conditionalFormatting>
  <conditionalFormatting sqref="P64:Q94">
    <cfRule type="timePeriod" dxfId="46" priority="9" timePeriod="today">
      <formula>FLOOR(P64,1)=TODAY()</formula>
    </cfRule>
    <cfRule type="timePeriod" dxfId="45" priority="10" timePeriod="today">
      <formula>FLOOR(P64,1)=TODAY()</formula>
    </cfRule>
  </conditionalFormatting>
  <conditionalFormatting sqref="B64:C94">
    <cfRule type="timePeriod" dxfId="44" priority="8" timePeriod="today">
      <formula>FLOOR(B64,1)=TODAY()</formula>
    </cfRule>
  </conditionalFormatting>
  <conditionalFormatting sqref="AD64:AE94">
    <cfRule type="timePeriod" dxfId="43" priority="7" timePeriod="today">
      <formula>FLOOR(AD64,1)=TODAY()</formula>
    </cfRule>
  </conditionalFormatting>
  <conditionalFormatting sqref="AD115:AE145">
    <cfRule type="timePeriod" dxfId="42" priority="6" timePeriod="today">
      <formula>FLOOR(AD115,1)=TODAY()</formula>
    </cfRule>
  </conditionalFormatting>
  <conditionalFormatting sqref="P115:Q145">
    <cfRule type="timePeriod" dxfId="41" priority="5" timePeriod="today">
      <formula>FLOOR(P115,1)=TODAY()</formula>
    </cfRule>
  </conditionalFormatting>
  <conditionalFormatting sqref="B115:C145">
    <cfRule type="timePeriod" dxfId="40" priority="4" timePeriod="today">
      <formula>FLOOR(B115,1)=TODAY()</formula>
    </cfRule>
  </conditionalFormatting>
  <conditionalFormatting sqref="C115:C145">
    <cfRule type="timePeriod" dxfId="39" priority="3" timePeriod="today">
      <formula>FLOOR(C115,1)=TODAY()</formula>
    </cfRule>
  </conditionalFormatting>
  <conditionalFormatting sqref="B13:C43">
    <cfRule type="timePeriod" dxfId="38" priority="2" timePeriod="today">
      <formula>FLOOR(B13,1)=TODAY()</formula>
    </cfRule>
  </conditionalFormatting>
  <conditionalFormatting sqref="B128:C128">
    <cfRule type="timePeriod" dxfId="37" priority="1" timePeriod="today">
      <formula>FLOOR(B128,1)=TODAY()</formula>
    </cfRule>
  </conditionalFormatting>
  <dataValidations count="2">
    <dataValidation type="custom" allowBlank="1" showInputMessage="1" showErrorMessage="1" errorTitle="WE" error="WE" sqref="AF64:AO94 R64:AA94 AF115:AO145 R115:AA145 AF13:AO43 D64:M94 D115:M145 R13:AA43 D13:M14 D16:M43" xr:uid="{CD863990-7BC4-4111-8C2F-FB888DE76747}">
      <formula1>WEEKDAY($B13,2)&lt;6</formula1>
    </dataValidation>
    <dataValidation type="list" allowBlank="1" showInputMessage="1" showErrorMessage="1" sqref="X10:AA10 B54 V10 P54 AJ61:AO61 AD54 H10:M10 B3 AD105 AJ112:AO112 AJ10:AO10 AD3 H112:M112 B105 V112:AA112 P105" xr:uid="{9F62FE77-45C4-42AE-827B-BE47321336CF}">
      <formula1>"1,2,3,4,5,6,7,8,9,10,11,12"</formula1>
    </dataValidation>
  </dataValidations>
  <pageMargins left="0.11811023622047245" right="0.19685039370078741" top="0.62992125984251968" bottom="0.27559055118110237" header="0.31496062992125984" footer="0.31496062992125984"/>
  <pageSetup paperSize="9" orientation="portrait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7" id="{F8BADAB0-6463-45E2-86B4-15B25A399F7F}">
            <xm:f>NOT(ISNA(VLOOKUP($B13,CONFIG!$B$3:$B$15,1,0)))</xm:f>
            <x14:dxf>
              <fill>
                <patternFill>
                  <bgColor rgb="FF86E8FC"/>
                </patternFill>
              </fill>
            </x14:dxf>
          </x14:cfRule>
          <xm:sqref>B13:M43</xm:sqref>
        </x14:conditionalFormatting>
        <x14:conditionalFormatting xmlns:xm="http://schemas.microsoft.com/office/excel/2006/main">
          <x14:cfRule type="expression" priority="112" id="{653A0766-D1C3-42C3-B653-FD133D02805C}">
            <xm:f>NOT(ISNA(VLOOKUP($B13,CONFIG!$B$3:$B$15,1,0)))</xm:f>
            <x14:dxf>
              <fill>
                <patternFill>
                  <bgColor rgb="FF86E8FC"/>
                </patternFill>
              </fill>
            </x14:dxf>
          </x14:cfRule>
          <xm:sqref>B15:H16 B17:E21 G17:H21 B13:E14 G13:M13 G14:H14 B22:H42 I14:M42 B43:M43</xm:sqref>
        </x14:conditionalFormatting>
        <x14:conditionalFormatting xmlns:xm="http://schemas.microsoft.com/office/excel/2006/main">
          <x14:cfRule type="expression" priority="102" id="{078814BB-7039-46EA-AB03-E2D07CB87846}">
            <xm:f>NOT(ISNA(VLOOKUP($B64,CONFIG!$B$3:$B$15,1,0)))</xm:f>
            <x14:dxf>
              <fill>
                <patternFill>
                  <bgColor rgb="FF86E8FC"/>
                </patternFill>
              </fill>
            </x14:dxf>
          </x14:cfRule>
          <xm:sqref>AK64:AO64 AM77:AO78 AL79:AO94 AL65:AO76 AK65:AK93 AF94:AK94 AD64:AE94</xm:sqref>
        </x14:conditionalFormatting>
        <x14:conditionalFormatting xmlns:xm="http://schemas.microsoft.com/office/excel/2006/main">
          <x14:cfRule type="expression" priority="110" id="{732180AA-D9D3-4FF1-8510-47A9F62F7F51}">
            <xm:f>NOT(ISNA(VLOOKUP($B13,CONFIG!$B$3:$B$15,1,0)))</xm:f>
            <x14:dxf>
              <fill>
                <patternFill>
                  <bgColor rgb="FF86E8FC"/>
                </patternFill>
              </fill>
            </x14:dxf>
          </x14:cfRule>
          <xm:sqref>W13:AA42 R43:AA43 P13:Q43</xm:sqref>
        </x14:conditionalFormatting>
        <x14:conditionalFormatting xmlns:xm="http://schemas.microsoft.com/office/excel/2006/main">
          <x14:cfRule type="expression" priority="108" id="{0E50780C-AB63-4108-8593-A66080B533A2}">
            <xm:f>NOT(ISNA(VLOOKUP($B13,CONFIG!$B$3:$B$15,1,0)))</xm:f>
            <x14:dxf>
              <fill>
                <patternFill>
                  <bgColor rgb="FF86E8FC"/>
                </patternFill>
              </fill>
            </x14:dxf>
          </x14:cfRule>
          <xm:sqref>AK13:AO42 AF43:AO43 AD13:AE43</xm:sqref>
        </x14:conditionalFormatting>
        <x14:conditionalFormatting xmlns:xm="http://schemas.microsoft.com/office/excel/2006/main">
          <x14:cfRule type="expression" priority="106" id="{641DD12A-1DD3-4EA2-B21A-8A7A8E380580}">
            <xm:f>NOT(ISNA(VLOOKUP($B64,CONFIG!$B$3:$B$15,1,0)))</xm:f>
            <x14:dxf>
              <fill>
                <patternFill>
                  <bgColor rgb="FF86E8FC"/>
                </patternFill>
              </fill>
            </x14:dxf>
          </x14:cfRule>
          <xm:sqref>I64:M93 D94:M94 C64:C94</xm:sqref>
        </x14:conditionalFormatting>
        <x14:conditionalFormatting xmlns:xm="http://schemas.microsoft.com/office/excel/2006/main">
          <x14:cfRule type="expression" priority="104" id="{3CC8C0EA-189F-4E73-85E5-3F978F98DEAE}">
            <xm:f>NOT(ISNA(VLOOKUP($B64,CONFIG!$B$3:$B$15,1,0)))</xm:f>
            <x14:dxf>
              <fill>
                <patternFill>
                  <bgColor rgb="FF86E8FC"/>
                </patternFill>
              </fill>
            </x14:dxf>
          </x14:cfRule>
          <xm:sqref>W64:AA64 Y77:AA78 X79:AA94 X65:AA76 W65:W93 R94:W94 P64:Q94</xm:sqref>
        </x14:conditionalFormatting>
        <x14:conditionalFormatting xmlns:xm="http://schemas.microsoft.com/office/excel/2006/main">
          <x14:cfRule type="expression" priority="100" id="{72E3A929-29ED-434D-80B3-4A6BFB9F27DA}">
            <xm:f>NOT(ISNA(VLOOKUP($B115,CONFIG!$B$3:$B$15,1,0)))</xm:f>
            <x14:dxf>
              <fill>
                <patternFill>
                  <bgColor rgb="FF86E8FC"/>
                </patternFill>
              </fill>
            </x14:dxf>
          </x14:cfRule>
          <xm:sqref>I115:M145 B115:C145</xm:sqref>
        </x14:conditionalFormatting>
        <x14:conditionalFormatting xmlns:xm="http://schemas.microsoft.com/office/excel/2006/main">
          <x14:cfRule type="expression" priority="98" id="{CD4068CF-1A3C-4515-9A0C-86E08AF0049D}">
            <xm:f>NOT(ISNA(VLOOKUP($B115,CONFIG!$B$3:$B$15,1,0)))</xm:f>
            <x14:dxf>
              <fill>
                <patternFill>
                  <bgColor rgb="FF86E8FC"/>
                </patternFill>
              </fill>
            </x14:dxf>
          </x14:cfRule>
          <xm:sqref>W115:AA145 P115:Q145</xm:sqref>
        </x14:conditionalFormatting>
        <x14:conditionalFormatting xmlns:xm="http://schemas.microsoft.com/office/excel/2006/main">
          <x14:cfRule type="expression" priority="96" id="{6A971DF8-82F6-4B04-8A8B-BD86CC422FF6}">
            <xm:f>NOT(ISNA(VLOOKUP($B115,CONFIG!$B$3:$B$15,1,0)))</xm:f>
            <x14:dxf>
              <fill>
                <patternFill>
                  <bgColor rgb="FF86E8FC"/>
                </patternFill>
              </fill>
            </x14:dxf>
          </x14:cfRule>
          <xm:sqref>AK115:AO145 AD115:AE145</xm:sqref>
        </x14:conditionalFormatting>
        <x14:conditionalFormatting xmlns:xm="http://schemas.microsoft.com/office/excel/2006/main">
          <x14:cfRule type="expression" priority="94" id="{4E3408F3-325B-4111-9B20-C3A3BCCDC78D}">
            <xm:f>NOT(ISNA(VLOOKUP($B77,CONFIG!$B$3:$B$15,1,0)))</xm:f>
            <x14:dxf>
              <fill>
                <patternFill>
                  <bgColor rgb="FF86E8FC"/>
                </patternFill>
              </fill>
            </x14:dxf>
          </x14:cfRule>
          <xm:sqref>X77:X78</xm:sqref>
        </x14:conditionalFormatting>
        <x14:conditionalFormatting xmlns:xm="http://schemas.microsoft.com/office/excel/2006/main">
          <x14:cfRule type="expression" priority="92" id="{E5CCA2FD-5E86-4C01-A8B3-846312D06FD7}">
            <xm:f>NOT(ISNA(VLOOKUP($B77,CONFIG!$B$3:$B$15,1,0)))</xm:f>
            <x14:dxf>
              <fill>
                <patternFill>
                  <bgColor rgb="FF86E8FC"/>
                </patternFill>
              </fill>
            </x14:dxf>
          </x14:cfRule>
          <xm:sqref>AL77:AL78</xm:sqref>
        </x14:conditionalFormatting>
        <x14:conditionalFormatting xmlns:xm="http://schemas.microsoft.com/office/excel/2006/main">
          <x14:cfRule type="expression" priority="88" id="{B6887C4E-A89A-4369-90DB-5FD0B6081D2D}">
            <xm:f>NOT(ISNA(VLOOKUP($B115,CONFIG!$B$3:$B$15,1,0)))</xm:f>
            <x14:dxf>
              <fill>
                <patternFill>
                  <bgColor rgb="FF86E8FC"/>
                </patternFill>
              </fill>
            </x14:dxf>
          </x14:cfRule>
          <xm:sqref>AF115:AI144</xm:sqref>
        </x14:conditionalFormatting>
        <x14:conditionalFormatting xmlns:xm="http://schemas.microsoft.com/office/excel/2006/main">
          <x14:cfRule type="expression" priority="84" id="{30D9F03B-E27C-4DC1-9FB8-57FCF924EA2A}">
            <xm:f>NOT(ISNA(VLOOKUP($B115,CONFIG!$B$3:$B$15,1,0)))</xm:f>
            <x14:dxf>
              <fill>
                <patternFill>
                  <bgColor rgb="FF86E8FC"/>
                </patternFill>
              </fill>
            </x14:dxf>
          </x14:cfRule>
          <xm:sqref>R115:U144</xm:sqref>
        </x14:conditionalFormatting>
        <x14:conditionalFormatting xmlns:xm="http://schemas.microsoft.com/office/excel/2006/main">
          <x14:cfRule type="expression" priority="82" id="{B92FA14B-7C98-462D-AFF7-D7683A052581}">
            <xm:f>NOT(ISNA(VLOOKUP($B115,CONFIG!$B$3:$B$15,1,0)))</xm:f>
            <x14:dxf>
              <fill>
                <patternFill>
                  <bgColor rgb="FF86E8FC"/>
                </patternFill>
              </fill>
            </x14:dxf>
          </x14:cfRule>
          <xm:sqref>D145:G145 H115:H145</xm:sqref>
        </x14:conditionalFormatting>
        <x14:conditionalFormatting xmlns:xm="http://schemas.microsoft.com/office/excel/2006/main">
          <x14:cfRule type="expression" priority="90" id="{A28DA690-8CC0-4EFE-9EC5-C39FDFD2BF29}">
            <xm:f>NOT(ISNA(VLOOKUP($B115,CONFIG!$B$3:$B$15,1,0)))</xm:f>
            <x14:dxf>
              <fill>
                <patternFill>
                  <bgColor rgb="FF86E8FC"/>
                </patternFill>
              </fill>
            </x14:dxf>
          </x14:cfRule>
          <xm:sqref>AF145:AI145 AJ115:AJ145</xm:sqref>
        </x14:conditionalFormatting>
        <x14:conditionalFormatting xmlns:xm="http://schemas.microsoft.com/office/excel/2006/main">
          <x14:cfRule type="expression" priority="86" id="{0014B479-6797-4055-9545-28FE14481D3F}">
            <xm:f>NOT(ISNA(VLOOKUP($B115,CONFIG!$B$3:$B$15,1,0)))</xm:f>
            <x14:dxf>
              <fill>
                <patternFill>
                  <bgColor rgb="FF86E8FC"/>
                </patternFill>
              </fill>
            </x14:dxf>
          </x14:cfRule>
          <xm:sqref>R145:U145 V115:V145</xm:sqref>
        </x14:conditionalFormatting>
        <x14:conditionalFormatting xmlns:xm="http://schemas.microsoft.com/office/excel/2006/main">
          <x14:cfRule type="expression" priority="80" id="{4721BE21-333C-4D63-9AB8-48322B958A05}">
            <xm:f>NOT(ISNA(VLOOKUP($B115,CONFIG!$B$3:$B$15,1,0)))</xm:f>
            <x14:dxf>
              <fill>
                <patternFill>
                  <bgColor rgb="FF86E8FC"/>
                </patternFill>
              </fill>
            </x14:dxf>
          </x14:cfRule>
          <xm:sqref>D115:G144</xm:sqref>
        </x14:conditionalFormatting>
        <x14:conditionalFormatting xmlns:xm="http://schemas.microsoft.com/office/excel/2006/main">
          <x14:cfRule type="expression" priority="72" id="{9AD32200-4CDE-4160-A605-0E862FF39985}">
            <xm:f>NOT(ISNA(VLOOKUP($B64,CONFIG!$B$3:$B$15,1,0)))</xm:f>
            <x14:dxf>
              <fill>
                <patternFill>
                  <bgColor rgb="FF86E8FC"/>
                </patternFill>
              </fill>
            </x14:dxf>
          </x14:cfRule>
          <xm:sqref>R64:V93</xm:sqref>
        </x14:conditionalFormatting>
        <x14:conditionalFormatting xmlns:xm="http://schemas.microsoft.com/office/excel/2006/main">
          <x14:cfRule type="expression" priority="70" id="{FACE1356-1096-4375-841B-9D27B0B408C6}">
            <xm:f>NOT(ISNA(VLOOKUP($B64,CONFIG!$B$3:$B$15,1,0)))</xm:f>
            <x14:dxf>
              <fill>
                <patternFill>
                  <bgColor rgb="FF86E8FC"/>
                </patternFill>
              </fill>
            </x14:dxf>
          </x14:cfRule>
          <xm:sqref>D64:H93</xm:sqref>
        </x14:conditionalFormatting>
        <x14:conditionalFormatting xmlns:xm="http://schemas.microsoft.com/office/excel/2006/main">
          <x14:cfRule type="expression" priority="78" id="{4BB5F201-1F88-410A-AE02-CC6060C6897A}">
            <xm:f>NOT(ISNA(VLOOKUP($B13,CONFIG!$B$3:$B$15,1,0)))</xm:f>
            <x14:dxf>
              <fill>
                <patternFill>
                  <bgColor rgb="FF86E8FC"/>
                </patternFill>
              </fill>
            </x14:dxf>
          </x14:cfRule>
          <xm:sqref>R13:V19 R22:V42 R20:R21 T20:V21</xm:sqref>
        </x14:conditionalFormatting>
        <x14:conditionalFormatting xmlns:xm="http://schemas.microsoft.com/office/excel/2006/main">
          <x14:cfRule type="expression" priority="76" id="{2F0C3D7D-785F-4553-9966-A2EC97BA280F}">
            <xm:f>NOT(ISNA(VLOOKUP($B13,CONFIG!$B$3:$B$15,1,0)))</xm:f>
            <x14:dxf>
              <fill>
                <patternFill>
                  <bgColor rgb="FF86E8FC"/>
                </patternFill>
              </fill>
            </x14:dxf>
          </x14:cfRule>
          <xm:sqref>AF13:AJ42</xm:sqref>
        </x14:conditionalFormatting>
        <x14:conditionalFormatting xmlns:xm="http://schemas.microsoft.com/office/excel/2006/main">
          <x14:cfRule type="expression" priority="74" id="{5273DF69-2034-4B43-8420-F00D5C6ED68B}">
            <xm:f>NOT(ISNA(VLOOKUP($B64,CONFIG!$B$3:$B$15,1,0)))</xm:f>
            <x14:dxf>
              <fill>
                <patternFill>
                  <bgColor rgb="FF86E8FC"/>
                </patternFill>
              </fill>
            </x14:dxf>
          </x14:cfRule>
          <xm:sqref>AF64:AJ93</xm:sqref>
        </x14:conditionalFormatting>
        <x14:conditionalFormatting xmlns:xm="http://schemas.microsoft.com/office/excel/2006/main">
          <x14:cfRule type="expression" priority="68" id="{26F3862A-1D11-4BC6-9740-17642B7E0626}">
            <xm:f>NOT(ISNA(VLOOKUP($B64,CONFIG!$B$3:$B$15,1,0)))</xm:f>
            <x14:dxf>
              <fill>
                <patternFill>
                  <bgColor rgb="FF86E8FC"/>
                </patternFill>
              </fill>
            </x14:dxf>
          </x14:cfRule>
          <xm:sqref>B64</xm:sqref>
        </x14:conditionalFormatting>
        <x14:conditionalFormatting xmlns:xm="http://schemas.microsoft.com/office/excel/2006/main">
          <x14:cfRule type="expression" priority="66" id="{3BA24724-CE7E-46BE-997B-9BA050CCE19D}">
            <xm:f>NOT(ISNA(VLOOKUP($B65,CONFIG!$B$3:$B$15,1,0)))</xm:f>
            <x14:dxf>
              <fill>
                <patternFill>
                  <bgColor rgb="FF86E8FC"/>
                </patternFill>
              </fill>
            </x14:dxf>
          </x14:cfRule>
          <xm:sqref>B65:B94</xm:sqref>
        </x14:conditionalFormatting>
        <x14:conditionalFormatting xmlns:xm="http://schemas.microsoft.com/office/excel/2006/main">
          <x14:cfRule type="expression" priority="64" id="{2BDF3B7D-5EAD-4DDC-BF59-A67420DAF80A}">
            <xm:f>NOT(ISNA(VLOOKUP($B20,CONFIG!$B$3:$B$15,1,0)))</xm:f>
            <x14:dxf>
              <fill>
                <patternFill>
                  <bgColor rgb="FF86E8FC"/>
                </patternFill>
              </fill>
            </x14:dxf>
          </x14:cfRule>
          <xm:sqref>S20:S21</xm:sqref>
        </x14:conditionalFormatting>
        <x14:conditionalFormatting xmlns:xm="http://schemas.microsoft.com/office/excel/2006/main">
          <x14:cfRule type="expression" priority="62" id="{579D591E-AAFB-4C08-B2F2-3250845587F7}">
            <xm:f>NOT(ISNA(VLOOKUP($B17,CONFIG!$B$3:$B$15,1,0)))</xm:f>
            <x14:dxf>
              <fill>
                <patternFill>
                  <bgColor rgb="FF86E8FC"/>
                </patternFill>
              </fill>
            </x14:dxf>
          </x14:cfRule>
          <xm:sqref>F17:F21</xm:sqref>
        </x14:conditionalFormatting>
        <x14:conditionalFormatting xmlns:xm="http://schemas.microsoft.com/office/excel/2006/main">
          <x14:cfRule type="expression" priority="60" id="{8C8D4D85-0E67-4BEB-984E-D2DC2679E3C1}">
            <xm:f>NOT(ISNA(VLOOKUP($B13,CONFIG!$B$3:$B$15,1,0)))</xm:f>
            <x14:dxf>
              <fill>
                <patternFill>
                  <bgColor rgb="FF86E8FC"/>
                </patternFill>
              </fill>
            </x14:dxf>
          </x14:cfRule>
          <xm:sqref>F13:F14</xm:sqref>
        </x14:conditionalFormatting>
        <x14:conditionalFormatting xmlns:xm="http://schemas.microsoft.com/office/excel/2006/main">
          <x14:cfRule type="containsText" priority="51" operator="containsText" id="{99839627-CF34-4514-B406-DA4FA9B1B2A5}">
            <xm:f>NOT(ISERROR(SEARCH($B$14,N13)))</xm:f>
            <xm:f>$B$14</xm:f>
            <x14:dxf>
              <fill>
                <patternFill>
                  <bgColor theme="7" tint="0.79998168889431442"/>
                </patternFill>
              </fill>
            </x14:dxf>
          </x14:cfRule>
          <xm:sqref>N13:N45</xm:sqref>
        </x14:conditionalFormatting>
        <x14:conditionalFormatting xmlns:xm="http://schemas.microsoft.com/office/excel/2006/main">
          <x14:cfRule type="containsText" priority="48" operator="containsText" id="{831C0BE8-45AF-41EF-BB39-F7BBF582B85B}">
            <xm:f>NOT(ISERROR(SEARCH($B$14,AB13)))</xm:f>
            <xm:f>$B$14</xm:f>
            <x14:dxf>
              <fill>
                <patternFill>
                  <bgColor theme="7" tint="0.79998168889431442"/>
                </patternFill>
              </fill>
            </x14:dxf>
          </x14:cfRule>
          <xm:sqref>AB13:AB46</xm:sqref>
        </x14:conditionalFormatting>
        <x14:conditionalFormatting xmlns:xm="http://schemas.microsoft.com/office/excel/2006/main">
          <x14:cfRule type="containsText" priority="43" operator="containsText" id="{BD4225BC-4A16-4879-B72E-78229181341F}">
            <xm:f>NOT(ISERROR(SEARCH($B$14,AP13)))</xm:f>
            <xm:f>$B$14</xm:f>
            <x14:dxf>
              <fill>
                <patternFill>
                  <bgColor theme="7" tint="0.79998168889431442"/>
                </patternFill>
              </fill>
            </x14:dxf>
          </x14:cfRule>
          <xm:sqref>AP13:AP47</xm:sqref>
        </x14:conditionalFormatting>
        <x14:conditionalFormatting xmlns:xm="http://schemas.microsoft.com/office/excel/2006/main">
          <x14:cfRule type="containsText" priority="39" operator="containsText" id="{64D084FD-A9F6-40C3-8164-06157FC338AD}">
            <xm:f>NOT(ISERROR(SEARCH($B$14,N64)))</xm:f>
            <xm:f>$B$14</xm:f>
            <x14:dxf>
              <fill>
                <patternFill>
                  <bgColor theme="7" tint="0.79998168889431442"/>
                </patternFill>
              </fill>
            </x14:dxf>
          </x14:cfRule>
          <xm:sqref>N64:N99</xm:sqref>
        </x14:conditionalFormatting>
        <x14:conditionalFormatting xmlns:xm="http://schemas.microsoft.com/office/excel/2006/main">
          <x14:cfRule type="containsText" priority="35" operator="containsText" id="{8D784579-BAF7-4500-B561-E56AA2259A9D}">
            <xm:f>NOT(ISERROR(SEARCH($B$14,AB64)))</xm:f>
            <xm:f>$B$14</xm:f>
            <x14:dxf>
              <fill>
                <patternFill>
                  <bgColor theme="7" tint="0.79998168889431442"/>
                </patternFill>
              </fill>
            </x14:dxf>
          </x14:cfRule>
          <xm:sqref>AB64:AB100</xm:sqref>
        </x14:conditionalFormatting>
        <x14:conditionalFormatting xmlns:xm="http://schemas.microsoft.com/office/excel/2006/main">
          <x14:cfRule type="containsText" priority="31" operator="containsText" id="{6DAC77C2-1762-446F-8292-624DCE61D987}">
            <xm:f>NOT(ISERROR(SEARCH($B$14,AP64)))</xm:f>
            <xm:f>$B$14</xm:f>
            <x14:dxf>
              <fill>
                <patternFill>
                  <bgColor theme="7" tint="0.79998168889431442"/>
                </patternFill>
              </fill>
            </x14:dxf>
          </x14:cfRule>
          <xm:sqref>AP64:AP94</xm:sqref>
        </x14:conditionalFormatting>
        <x14:conditionalFormatting xmlns:xm="http://schemas.microsoft.com/office/excel/2006/main">
          <x14:cfRule type="containsText" priority="27" operator="containsText" id="{C1A914D8-9B5A-4AF6-AD9C-EEACF54B7510}">
            <xm:f>NOT(ISERROR(SEARCH($B$14,AP115)))</xm:f>
            <xm:f>$B$14</xm:f>
            <x14:dxf>
              <fill>
                <patternFill>
                  <bgColor theme="7" tint="0.79998168889431442"/>
                </patternFill>
              </fill>
            </x14:dxf>
          </x14:cfRule>
          <xm:sqref>AP115:AP149</xm:sqref>
        </x14:conditionalFormatting>
        <x14:conditionalFormatting xmlns:xm="http://schemas.microsoft.com/office/excel/2006/main">
          <x14:cfRule type="containsText" priority="23" operator="containsText" id="{2C22A7B9-BF55-4C43-BF3F-84B60B71FEB4}">
            <xm:f>NOT(ISERROR(SEARCH($B$14,AB115)))</xm:f>
            <xm:f>$B$14</xm:f>
            <x14:dxf>
              <fill>
                <patternFill>
                  <bgColor theme="7" tint="0.79998168889431442"/>
                </patternFill>
              </fill>
            </x14:dxf>
          </x14:cfRule>
          <xm:sqref>AB115:AB149</xm:sqref>
        </x14:conditionalFormatting>
        <x14:conditionalFormatting xmlns:xm="http://schemas.microsoft.com/office/excel/2006/main">
          <x14:cfRule type="containsText" priority="19" operator="containsText" id="{2E894891-FAF0-4C66-836B-C10B16D951F9}">
            <xm:f>NOT(ISERROR(SEARCH($B$14,N115)))</xm:f>
            <xm:f>$B$14</xm:f>
            <x14:dxf>
              <fill>
                <patternFill>
                  <bgColor theme="7" tint="0.79998168889431442"/>
                </patternFill>
              </fill>
            </x14:dxf>
          </x14:cfRule>
          <xm:sqref>N115:N145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FAC91B0-1ED1-4F35-A6C6-970E529292EB}">
          <x14:formula1>
            <xm:f>CONFIG!$B$20:$B$34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MECA 10</vt:lpstr>
      <vt:lpstr>CONFIG</vt:lpstr>
      <vt:lpstr>Feuil2</vt:lpstr>
      <vt:lpstr>Modèle lav</vt:lpstr>
      <vt:lpstr>Modèle Méca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Cathy</dc:creator>
  <cp:lastModifiedBy>Cathy</cp:lastModifiedBy>
  <cp:lastPrinted>2020-09-30T12:51:59Z</cp:lastPrinted>
  <dcterms:created xsi:type="dcterms:W3CDTF">2020-09-23T06:39:37Z</dcterms:created>
  <dcterms:modified xsi:type="dcterms:W3CDTF">2020-10-15T15:30:59Z</dcterms:modified>
</cp:coreProperties>
</file>