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therine\Desktop\"/>
    </mc:Choice>
  </mc:AlternateContent>
  <xr:revisionPtr revIDLastSave="0" documentId="13_ncr:1_{127437A8-921E-4C3D-9E92-8345DB05C4D2}" xr6:coauthVersionLast="45" xr6:coauthVersionMax="45" xr10:uidLastSave="{00000000-0000-0000-0000-000000000000}"/>
  <bookViews>
    <workbookView xWindow="28755" yWindow="1440" windowWidth="21600" windowHeight="11385" xr2:uid="{C979A6AA-879D-4696-831A-18A29E186C3B}"/>
  </bookViews>
  <sheets>
    <sheet name="MECA 09" sheetId="1" r:id="rId1"/>
    <sheet name="LAV 09" sheetId="4" r:id="rId2"/>
    <sheet name="CONFIG" sheetId="2" r:id="rId3"/>
  </sheets>
  <externalReferences>
    <externalReference r:id="rId4"/>
  </externalReferences>
  <definedNames>
    <definedName name="année">'[1]01'!$F$4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44" i="1" l="1"/>
  <c r="D46" i="1" s="1"/>
  <c r="I14" i="1"/>
  <c r="I15" i="1"/>
  <c r="I16" i="1"/>
  <c r="I17" i="1"/>
  <c r="I18" i="1"/>
  <c r="I19" i="1"/>
  <c r="I20" i="1"/>
  <c r="I21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AI81" i="1" l="1"/>
  <c r="AI74" i="1"/>
  <c r="AI65" i="1"/>
  <c r="AI66" i="1"/>
  <c r="AI67" i="1"/>
  <c r="AI70" i="1"/>
  <c r="AI71" i="1"/>
  <c r="AI72" i="1"/>
  <c r="AI73" i="1"/>
  <c r="AI77" i="1"/>
  <c r="AI78" i="1"/>
  <c r="AI79" i="1"/>
  <c r="AI80" i="1"/>
  <c r="AI84" i="1"/>
  <c r="AI85" i="1"/>
  <c r="AI86" i="1"/>
  <c r="AI87" i="1"/>
  <c r="AI88" i="1"/>
  <c r="AI91" i="1"/>
  <c r="AI92" i="1"/>
  <c r="AI93" i="1"/>
  <c r="AI94" i="1"/>
  <c r="AI64" i="1"/>
  <c r="V65" i="1"/>
  <c r="V66" i="1"/>
  <c r="V67" i="1"/>
  <c r="V70" i="1"/>
  <c r="V71" i="1"/>
  <c r="V72" i="1"/>
  <c r="V73" i="1"/>
  <c r="V74" i="1"/>
  <c r="V77" i="1"/>
  <c r="V78" i="1"/>
  <c r="V79" i="1"/>
  <c r="V80" i="1"/>
  <c r="V81" i="1"/>
  <c r="V84" i="1"/>
  <c r="V85" i="1"/>
  <c r="V86" i="1"/>
  <c r="V87" i="1"/>
  <c r="V88" i="1"/>
  <c r="V91" i="1"/>
  <c r="V92" i="1"/>
  <c r="V93" i="1"/>
  <c r="V94" i="1"/>
  <c r="V64" i="1"/>
  <c r="H65" i="1"/>
  <c r="H66" i="1"/>
  <c r="H67" i="1"/>
  <c r="H70" i="1"/>
  <c r="H71" i="1"/>
  <c r="H72" i="1"/>
  <c r="H73" i="1"/>
  <c r="H74" i="1"/>
  <c r="H77" i="1"/>
  <c r="H78" i="1"/>
  <c r="H79" i="1"/>
  <c r="H80" i="1"/>
  <c r="H81" i="1"/>
  <c r="H84" i="1"/>
  <c r="H85" i="1"/>
  <c r="H86" i="1"/>
  <c r="H87" i="1"/>
  <c r="H88" i="1"/>
  <c r="H91" i="1"/>
  <c r="H92" i="1"/>
  <c r="H93" i="1"/>
  <c r="H94" i="1"/>
  <c r="H64" i="1"/>
  <c r="AI14" i="1"/>
  <c r="AI15" i="1"/>
  <c r="AI16" i="1"/>
  <c r="AI19" i="1"/>
  <c r="AI20" i="1"/>
  <c r="AI21" i="1"/>
  <c r="AI22" i="1"/>
  <c r="AI23" i="1"/>
  <c r="AI26" i="1"/>
  <c r="AI27" i="1"/>
  <c r="AI28" i="1"/>
  <c r="AI29" i="1"/>
  <c r="AI30" i="1"/>
  <c r="AI33" i="1"/>
  <c r="AI34" i="1"/>
  <c r="AI35" i="1"/>
  <c r="AI36" i="1"/>
  <c r="AI37" i="1"/>
  <c r="AI40" i="1"/>
  <c r="AI41" i="1"/>
  <c r="AI42" i="1"/>
  <c r="AI43" i="1"/>
  <c r="AI13" i="1"/>
  <c r="V14" i="1"/>
  <c r="V15" i="1"/>
  <c r="V16" i="1"/>
  <c r="V19" i="1"/>
  <c r="V20" i="1"/>
  <c r="V21" i="1"/>
  <c r="V22" i="1"/>
  <c r="V23" i="1"/>
  <c r="V26" i="1"/>
  <c r="V27" i="1"/>
  <c r="V28" i="1"/>
  <c r="V29" i="1"/>
  <c r="V30" i="1"/>
  <c r="V33" i="1"/>
  <c r="V34" i="1"/>
  <c r="V35" i="1"/>
  <c r="V36" i="1"/>
  <c r="V37" i="1"/>
  <c r="V40" i="1"/>
  <c r="V41" i="1"/>
  <c r="V42" i="1"/>
  <c r="V43" i="1"/>
  <c r="V13" i="1"/>
  <c r="H14" i="1"/>
  <c r="H15" i="1"/>
  <c r="H16" i="1"/>
  <c r="H19" i="1"/>
  <c r="H20" i="1"/>
  <c r="H21" i="1"/>
  <c r="H22" i="1"/>
  <c r="H23" i="1"/>
  <c r="H26" i="1"/>
  <c r="H27" i="1"/>
  <c r="H28" i="1"/>
  <c r="H29" i="1"/>
  <c r="H30" i="1"/>
  <c r="H33" i="1"/>
  <c r="N36" i="1" s="1"/>
  <c r="N37" i="1" s="1"/>
  <c r="H34" i="1"/>
  <c r="H35" i="1"/>
  <c r="H36" i="1"/>
  <c r="H37" i="1"/>
  <c r="H40" i="1"/>
  <c r="H41" i="1"/>
  <c r="H42" i="1"/>
  <c r="H43" i="1"/>
  <c r="H13" i="1"/>
  <c r="H65" i="4"/>
  <c r="H66" i="4"/>
  <c r="H67" i="4"/>
  <c r="H70" i="4"/>
  <c r="H71" i="4"/>
  <c r="H72" i="4"/>
  <c r="H73" i="4"/>
  <c r="H74" i="4"/>
  <c r="H77" i="4"/>
  <c r="H78" i="4"/>
  <c r="H79" i="4"/>
  <c r="H80" i="4"/>
  <c r="H81" i="4"/>
  <c r="H84" i="4"/>
  <c r="H85" i="4"/>
  <c r="H86" i="4"/>
  <c r="H87" i="4"/>
  <c r="H88" i="4"/>
  <c r="H91" i="4"/>
  <c r="H92" i="4"/>
  <c r="H93" i="4"/>
  <c r="H94" i="4"/>
  <c r="H64" i="4"/>
  <c r="U14" i="4"/>
  <c r="U15" i="4"/>
  <c r="U16" i="4"/>
  <c r="U19" i="4"/>
  <c r="U20" i="4"/>
  <c r="U21" i="4"/>
  <c r="U22" i="4"/>
  <c r="U23" i="4"/>
  <c r="U26" i="4"/>
  <c r="U27" i="4"/>
  <c r="U28" i="4"/>
  <c r="U29" i="4"/>
  <c r="U30" i="4"/>
  <c r="U33" i="4"/>
  <c r="U34" i="4"/>
  <c r="U35" i="4"/>
  <c r="U36" i="4"/>
  <c r="U37" i="4"/>
  <c r="U40" i="4"/>
  <c r="U41" i="4"/>
  <c r="U42" i="4"/>
  <c r="U13" i="4"/>
  <c r="AH29" i="4"/>
  <c r="AH28" i="4"/>
  <c r="AH27" i="4"/>
  <c r="AH26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30" i="4"/>
  <c r="AH31" i="4"/>
  <c r="AH32" i="4"/>
  <c r="AH33" i="4"/>
  <c r="AH34" i="4"/>
  <c r="AH35" i="4"/>
  <c r="AH36" i="4"/>
  <c r="AH37" i="4"/>
  <c r="AH38" i="4"/>
  <c r="AH39" i="4"/>
  <c r="AH40" i="4"/>
  <c r="AH41" i="4"/>
  <c r="AH42" i="4"/>
  <c r="AH13" i="4"/>
  <c r="H14" i="4"/>
  <c r="H15" i="4"/>
  <c r="H16" i="4"/>
  <c r="H19" i="4"/>
  <c r="H20" i="4"/>
  <c r="H21" i="4"/>
  <c r="H22" i="4"/>
  <c r="H23" i="4"/>
  <c r="H26" i="4"/>
  <c r="H27" i="4"/>
  <c r="H28" i="4"/>
  <c r="H29" i="4"/>
  <c r="H30" i="4"/>
  <c r="H33" i="4"/>
  <c r="H34" i="4"/>
  <c r="H35" i="4"/>
  <c r="H36" i="4"/>
  <c r="H37" i="4"/>
  <c r="H40" i="4"/>
  <c r="H41" i="4"/>
  <c r="H42" i="4"/>
  <c r="H13" i="4"/>
  <c r="N22" i="1" l="1"/>
  <c r="N23" i="1" s="1"/>
  <c r="N29" i="1"/>
  <c r="N30" i="1" s="1"/>
  <c r="N15" i="1"/>
  <c r="N16" i="1" s="1"/>
  <c r="AI146" i="4"/>
  <c r="AF148" i="4" s="1"/>
  <c r="AH146" i="4"/>
  <c r="V146" i="4"/>
  <c r="S148" i="4" s="1"/>
  <c r="U146" i="4"/>
  <c r="I146" i="4"/>
  <c r="F148" i="4" s="1"/>
  <c r="H146" i="4"/>
  <c r="AI108" i="4"/>
  <c r="AG108" i="4"/>
  <c r="T108" i="4"/>
  <c r="V108" i="4" s="1"/>
  <c r="G108" i="4"/>
  <c r="I108" i="4" s="1"/>
  <c r="AE105" i="4"/>
  <c r="AD105" i="4"/>
  <c r="R105" i="4"/>
  <c r="Q105" i="4"/>
  <c r="P115" i="4" s="1"/>
  <c r="P116" i="4" s="1"/>
  <c r="P117" i="4" s="1"/>
  <c r="P118" i="4" s="1"/>
  <c r="P119" i="4" s="1"/>
  <c r="P120" i="4" s="1"/>
  <c r="P121" i="4" s="1"/>
  <c r="P122" i="4" s="1"/>
  <c r="P123" i="4" s="1"/>
  <c r="P124" i="4" s="1"/>
  <c r="P125" i="4" s="1"/>
  <c r="P126" i="4" s="1"/>
  <c r="P127" i="4" s="1"/>
  <c r="P128" i="4" s="1"/>
  <c r="P129" i="4" s="1"/>
  <c r="P130" i="4" s="1"/>
  <c r="P131" i="4" s="1"/>
  <c r="P132" i="4" s="1"/>
  <c r="P133" i="4" s="1"/>
  <c r="P134" i="4" s="1"/>
  <c r="P135" i="4" s="1"/>
  <c r="P136" i="4" s="1"/>
  <c r="P137" i="4" s="1"/>
  <c r="P138" i="4" s="1"/>
  <c r="P139" i="4" s="1"/>
  <c r="P140" i="4" s="1"/>
  <c r="P141" i="4" s="1"/>
  <c r="P142" i="4" s="1"/>
  <c r="P143" i="4" s="1"/>
  <c r="P144" i="4" s="1"/>
  <c r="P145" i="4" s="1"/>
  <c r="E105" i="4"/>
  <c r="D105" i="4"/>
  <c r="C115" i="4" s="1"/>
  <c r="C116" i="4" s="1"/>
  <c r="C117" i="4" s="1"/>
  <c r="C118" i="4" s="1"/>
  <c r="C119" i="4" s="1"/>
  <c r="C120" i="4" s="1"/>
  <c r="C121" i="4" s="1"/>
  <c r="C122" i="4" s="1"/>
  <c r="C123" i="4" s="1"/>
  <c r="C124" i="4" s="1"/>
  <c r="C125" i="4" s="1"/>
  <c r="C126" i="4" s="1"/>
  <c r="C127" i="4" s="1"/>
  <c r="C128" i="4" s="1"/>
  <c r="C129" i="4" s="1"/>
  <c r="C130" i="4" s="1"/>
  <c r="C131" i="4" s="1"/>
  <c r="C132" i="4" s="1"/>
  <c r="C133" i="4" s="1"/>
  <c r="C134" i="4" s="1"/>
  <c r="C135" i="4" s="1"/>
  <c r="C136" i="4" s="1"/>
  <c r="C137" i="4" s="1"/>
  <c r="C138" i="4" s="1"/>
  <c r="C139" i="4" s="1"/>
  <c r="C140" i="4" s="1"/>
  <c r="C141" i="4" s="1"/>
  <c r="C142" i="4" s="1"/>
  <c r="C143" i="4" s="1"/>
  <c r="C144" i="4" s="1"/>
  <c r="C145" i="4" s="1"/>
  <c r="D103" i="4"/>
  <c r="AI95" i="4"/>
  <c r="AF97" i="4" s="1"/>
  <c r="AH95" i="4"/>
  <c r="AB97" i="4" s="1"/>
  <c r="V95" i="4"/>
  <c r="S97" i="4" s="1"/>
  <c r="U95" i="4"/>
  <c r="I95" i="4"/>
  <c r="F97" i="4" s="1"/>
  <c r="H95" i="4"/>
  <c r="B97" i="4" s="1"/>
  <c r="AG57" i="4"/>
  <c r="AI57" i="4" s="1"/>
  <c r="T57" i="4"/>
  <c r="V57" i="4" s="1"/>
  <c r="G57" i="4"/>
  <c r="I57" i="4" s="1"/>
  <c r="AD54" i="4"/>
  <c r="P53" i="4"/>
  <c r="C53" i="4"/>
  <c r="AC52" i="4"/>
  <c r="AE54" i="4" s="1"/>
  <c r="P52" i="4"/>
  <c r="R54" i="4" s="1"/>
  <c r="C52" i="4"/>
  <c r="AI44" i="4"/>
  <c r="AF46" i="4" s="1"/>
  <c r="V44" i="4"/>
  <c r="S46" i="4" s="1"/>
  <c r="U44" i="4"/>
  <c r="I44" i="4"/>
  <c r="F46" i="4" s="1"/>
  <c r="H44" i="4"/>
  <c r="B46" i="4" s="1"/>
  <c r="H46" i="4" s="1"/>
  <c r="AI6" i="4"/>
  <c r="AG6" i="4"/>
  <c r="T6" i="4"/>
  <c r="V6" i="4" s="1"/>
  <c r="G6" i="4"/>
  <c r="I6" i="4" s="1"/>
  <c r="AD3" i="4"/>
  <c r="AC13" i="4" s="1"/>
  <c r="AC14" i="4" s="1"/>
  <c r="AC15" i="4" s="1"/>
  <c r="AC16" i="4" s="1"/>
  <c r="AC17" i="4" s="1"/>
  <c r="AC18" i="4" s="1"/>
  <c r="AC19" i="4" s="1"/>
  <c r="AC20" i="4" s="1"/>
  <c r="AC21" i="4" s="1"/>
  <c r="AC22" i="4" s="1"/>
  <c r="AC23" i="4" s="1"/>
  <c r="AC24" i="4" s="1"/>
  <c r="AC25" i="4" s="1"/>
  <c r="AC26" i="4" s="1"/>
  <c r="AC27" i="4" s="1"/>
  <c r="AC28" i="4" s="1"/>
  <c r="AC29" i="4" s="1"/>
  <c r="AC30" i="4" s="1"/>
  <c r="AC31" i="4" s="1"/>
  <c r="AC32" i="4" s="1"/>
  <c r="AC33" i="4" s="1"/>
  <c r="AC34" i="4" s="1"/>
  <c r="AC35" i="4" s="1"/>
  <c r="AC36" i="4" s="1"/>
  <c r="AC37" i="4" s="1"/>
  <c r="AC38" i="4" s="1"/>
  <c r="AC39" i="4" s="1"/>
  <c r="AC40" i="4" s="1"/>
  <c r="AC41" i="4" s="1"/>
  <c r="AC42" i="4" s="1"/>
  <c r="AC43" i="4" s="1"/>
  <c r="E3" i="4"/>
  <c r="D3" i="4"/>
  <c r="AC1" i="4"/>
  <c r="AE3" i="4" s="1"/>
  <c r="P1" i="4"/>
  <c r="R3" i="4" s="1"/>
  <c r="AD1" i="1"/>
  <c r="Q1" i="1"/>
  <c r="AJ146" i="1"/>
  <c r="AG148" i="1" s="1"/>
  <c r="AI146" i="1"/>
  <c r="W146" i="1"/>
  <c r="T148" i="1" s="1"/>
  <c r="V146" i="1"/>
  <c r="J146" i="1"/>
  <c r="F148" i="1" s="1"/>
  <c r="H146" i="1"/>
  <c r="AH108" i="1"/>
  <c r="AJ108" i="1" s="1"/>
  <c r="U108" i="1"/>
  <c r="W108" i="1" s="1"/>
  <c r="G108" i="1"/>
  <c r="J108" i="1" s="1"/>
  <c r="AF105" i="1"/>
  <c r="AE105" i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S105" i="1"/>
  <c r="R105" i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E105" i="1"/>
  <c r="D105" i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D103" i="1"/>
  <c r="I5" i="4" l="1"/>
  <c r="O148" i="4"/>
  <c r="V107" i="4" s="1"/>
  <c r="R103" i="1"/>
  <c r="Q54" i="4"/>
  <c r="Q52" i="4" s="1"/>
  <c r="AB148" i="4"/>
  <c r="AE107" i="4" s="1"/>
  <c r="G5" i="4"/>
  <c r="O97" i="4"/>
  <c r="B115" i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AD1" i="4"/>
  <c r="O46" i="4"/>
  <c r="W46" i="4" s="1"/>
  <c r="E54" i="4"/>
  <c r="B148" i="4"/>
  <c r="AH97" i="4"/>
  <c r="AD97" i="4"/>
  <c r="AI56" i="4"/>
  <c r="AG56" i="4"/>
  <c r="J148" i="4"/>
  <c r="H148" i="4"/>
  <c r="I107" i="4"/>
  <c r="G107" i="4"/>
  <c r="D148" i="4"/>
  <c r="E107" i="4"/>
  <c r="AE56" i="4"/>
  <c r="AC115" i="4"/>
  <c r="AC116" i="4" s="1"/>
  <c r="AC117" i="4" s="1"/>
  <c r="AC118" i="4" s="1"/>
  <c r="AC119" i="4" s="1"/>
  <c r="AC120" i="4" s="1"/>
  <c r="AC121" i="4" s="1"/>
  <c r="AC122" i="4" s="1"/>
  <c r="AC123" i="4" s="1"/>
  <c r="AC124" i="4" s="1"/>
  <c r="AC125" i="4" s="1"/>
  <c r="AC126" i="4" s="1"/>
  <c r="AC127" i="4" s="1"/>
  <c r="AC128" i="4" s="1"/>
  <c r="AC129" i="4" s="1"/>
  <c r="AC130" i="4" s="1"/>
  <c r="AC131" i="4" s="1"/>
  <c r="AC132" i="4" s="1"/>
  <c r="AC133" i="4" s="1"/>
  <c r="AC134" i="4" s="1"/>
  <c r="AC135" i="4" s="1"/>
  <c r="AC136" i="4" s="1"/>
  <c r="AC137" i="4" s="1"/>
  <c r="AC138" i="4" s="1"/>
  <c r="AC139" i="4" s="1"/>
  <c r="AC140" i="4" s="1"/>
  <c r="AC141" i="4" s="1"/>
  <c r="AC142" i="4" s="1"/>
  <c r="AC143" i="4" s="1"/>
  <c r="AC144" i="4" s="1"/>
  <c r="AC145" i="4" s="1"/>
  <c r="AB115" i="4"/>
  <c r="AB116" i="4" s="1"/>
  <c r="AB117" i="4" s="1"/>
  <c r="AB118" i="4" s="1"/>
  <c r="AB119" i="4" s="1"/>
  <c r="AB120" i="4" s="1"/>
  <c r="AB121" i="4" s="1"/>
  <c r="AB122" i="4" s="1"/>
  <c r="AB123" i="4" s="1"/>
  <c r="AB124" i="4" s="1"/>
  <c r="AB125" i="4" s="1"/>
  <c r="AB126" i="4" s="1"/>
  <c r="AB127" i="4" s="1"/>
  <c r="AB128" i="4" s="1"/>
  <c r="AB129" i="4" s="1"/>
  <c r="AB130" i="4" s="1"/>
  <c r="AB131" i="4" s="1"/>
  <c r="AB132" i="4" s="1"/>
  <c r="AB133" i="4" s="1"/>
  <c r="AB134" i="4" s="1"/>
  <c r="AB135" i="4" s="1"/>
  <c r="AB136" i="4" s="1"/>
  <c r="AB137" i="4" s="1"/>
  <c r="AB138" i="4" s="1"/>
  <c r="AB139" i="4" s="1"/>
  <c r="AB140" i="4" s="1"/>
  <c r="AB141" i="4" s="1"/>
  <c r="AB142" i="4" s="1"/>
  <c r="AB143" i="4" s="1"/>
  <c r="AB144" i="4" s="1"/>
  <c r="AB145" i="4" s="1"/>
  <c r="AD103" i="4"/>
  <c r="Q148" i="4"/>
  <c r="T107" i="4"/>
  <c r="R107" i="4"/>
  <c r="W148" i="4"/>
  <c r="U148" i="4"/>
  <c r="AC64" i="4"/>
  <c r="AC65" i="4" s="1"/>
  <c r="AC66" i="4" s="1"/>
  <c r="AC67" i="4" s="1"/>
  <c r="AC68" i="4" s="1"/>
  <c r="AC69" i="4" s="1"/>
  <c r="AC70" i="4" s="1"/>
  <c r="AC71" i="4" s="1"/>
  <c r="AC72" i="4" s="1"/>
  <c r="AC73" i="4" s="1"/>
  <c r="AC74" i="4" s="1"/>
  <c r="AC75" i="4" s="1"/>
  <c r="AC76" i="4" s="1"/>
  <c r="AC77" i="4" s="1"/>
  <c r="AC78" i="4" s="1"/>
  <c r="AC79" i="4" s="1"/>
  <c r="AC80" i="4" s="1"/>
  <c r="AC81" i="4" s="1"/>
  <c r="AC82" i="4" s="1"/>
  <c r="AC83" i="4" s="1"/>
  <c r="AC84" i="4" s="1"/>
  <c r="AC85" i="4" s="1"/>
  <c r="AC86" i="4" s="1"/>
  <c r="AC87" i="4" s="1"/>
  <c r="AC88" i="4" s="1"/>
  <c r="AC89" i="4" s="1"/>
  <c r="AC90" i="4" s="1"/>
  <c r="AC91" i="4" s="1"/>
  <c r="AC92" i="4" s="1"/>
  <c r="AC93" i="4" s="1"/>
  <c r="AC94" i="4" s="1"/>
  <c r="AB64" i="4"/>
  <c r="AB65" i="4" s="1"/>
  <c r="AB66" i="4" s="1"/>
  <c r="AB67" i="4" s="1"/>
  <c r="AB68" i="4" s="1"/>
  <c r="AB69" i="4" s="1"/>
  <c r="AB70" i="4" s="1"/>
  <c r="AB71" i="4" s="1"/>
  <c r="AB72" i="4" s="1"/>
  <c r="AB73" i="4" s="1"/>
  <c r="AB74" i="4" s="1"/>
  <c r="AB75" i="4" s="1"/>
  <c r="AB76" i="4" s="1"/>
  <c r="AB77" i="4" s="1"/>
  <c r="AB78" i="4" s="1"/>
  <c r="AB79" i="4" s="1"/>
  <c r="AB80" i="4" s="1"/>
  <c r="AB81" i="4" s="1"/>
  <c r="AB82" i="4" s="1"/>
  <c r="AB83" i="4" s="1"/>
  <c r="AB84" i="4" s="1"/>
  <c r="AB85" i="4" s="1"/>
  <c r="AB86" i="4" s="1"/>
  <c r="AB87" i="4" s="1"/>
  <c r="AB88" i="4" s="1"/>
  <c r="AB89" i="4" s="1"/>
  <c r="AB90" i="4" s="1"/>
  <c r="AB91" i="4" s="1"/>
  <c r="AB92" i="4" s="1"/>
  <c r="AB93" i="4" s="1"/>
  <c r="AB94" i="4" s="1"/>
  <c r="AD52" i="4"/>
  <c r="J97" i="4"/>
  <c r="H97" i="4"/>
  <c r="I56" i="4"/>
  <c r="G56" i="4"/>
  <c r="D97" i="4"/>
  <c r="E56" i="4"/>
  <c r="AJ97" i="4"/>
  <c r="AJ148" i="4"/>
  <c r="AH148" i="4"/>
  <c r="AD148" i="4"/>
  <c r="AI107" i="4"/>
  <c r="AG107" i="4"/>
  <c r="C13" i="4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41" i="4" s="1"/>
  <c r="C42" i="4" s="1"/>
  <c r="C43" i="4" s="1"/>
  <c r="B13" i="4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D1" i="4"/>
  <c r="D46" i="4"/>
  <c r="E5" i="4"/>
  <c r="J46" i="4"/>
  <c r="P64" i="4"/>
  <c r="P65" i="4" s="1"/>
  <c r="P66" i="4" s="1"/>
  <c r="P67" i="4" s="1"/>
  <c r="P68" i="4" s="1"/>
  <c r="P69" i="4" s="1"/>
  <c r="P70" i="4" s="1"/>
  <c r="P71" i="4" s="1"/>
  <c r="P72" i="4" s="1"/>
  <c r="P73" i="4" s="1"/>
  <c r="P74" i="4" s="1"/>
  <c r="P75" i="4" s="1"/>
  <c r="P76" i="4" s="1"/>
  <c r="P77" i="4" s="1"/>
  <c r="P78" i="4" s="1"/>
  <c r="P79" i="4" s="1"/>
  <c r="P80" i="4" s="1"/>
  <c r="P81" i="4" s="1"/>
  <c r="P82" i="4" s="1"/>
  <c r="P83" i="4" s="1"/>
  <c r="P84" i="4" s="1"/>
  <c r="P85" i="4" s="1"/>
  <c r="P86" i="4" s="1"/>
  <c r="P87" i="4" s="1"/>
  <c r="P88" i="4" s="1"/>
  <c r="P89" i="4" s="1"/>
  <c r="P90" i="4" s="1"/>
  <c r="P91" i="4" s="1"/>
  <c r="P92" i="4" s="1"/>
  <c r="P93" i="4" s="1"/>
  <c r="P94" i="4" s="1"/>
  <c r="O64" i="4"/>
  <c r="O65" i="4" s="1"/>
  <c r="O66" i="4" s="1"/>
  <c r="O67" i="4" s="1"/>
  <c r="O68" i="4" s="1"/>
  <c r="O69" i="4" s="1"/>
  <c r="O70" i="4" s="1"/>
  <c r="O71" i="4" s="1"/>
  <c r="O72" i="4" s="1"/>
  <c r="O73" i="4" s="1"/>
  <c r="O74" i="4" s="1"/>
  <c r="O75" i="4" s="1"/>
  <c r="O76" i="4" s="1"/>
  <c r="O77" i="4" s="1"/>
  <c r="O78" i="4" s="1"/>
  <c r="O79" i="4" s="1"/>
  <c r="O80" i="4" s="1"/>
  <c r="O81" i="4" s="1"/>
  <c r="O82" i="4" s="1"/>
  <c r="O83" i="4" s="1"/>
  <c r="O84" i="4" s="1"/>
  <c r="O85" i="4" s="1"/>
  <c r="O86" i="4" s="1"/>
  <c r="O87" i="4" s="1"/>
  <c r="O88" i="4" s="1"/>
  <c r="O89" i="4" s="1"/>
  <c r="O90" i="4" s="1"/>
  <c r="O91" i="4" s="1"/>
  <c r="O92" i="4" s="1"/>
  <c r="O93" i="4" s="1"/>
  <c r="O94" i="4" s="1"/>
  <c r="T56" i="4"/>
  <c r="R56" i="4"/>
  <c r="W97" i="4"/>
  <c r="U97" i="4"/>
  <c r="B115" i="4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AB13" i="4"/>
  <c r="AB14" i="4" s="1"/>
  <c r="AB15" i="4" s="1"/>
  <c r="AB16" i="4" s="1"/>
  <c r="AB17" i="4" s="1"/>
  <c r="AB18" i="4" s="1"/>
  <c r="AB19" i="4" s="1"/>
  <c r="AB20" i="4" s="1"/>
  <c r="AB21" i="4" s="1"/>
  <c r="AB22" i="4" s="1"/>
  <c r="AB23" i="4" s="1"/>
  <c r="AB24" i="4" s="1"/>
  <c r="AB25" i="4" s="1"/>
  <c r="AB26" i="4" s="1"/>
  <c r="AB27" i="4" s="1"/>
  <c r="AB28" i="4" s="1"/>
  <c r="AB29" i="4" s="1"/>
  <c r="AB30" i="4" s="1"/>
  <c r="AB31" i="4" s="1"/>
  <c r="AB32" i="4" s="1"/>
  <c r="AB33" i="4" s="1"/>
  <c r="AB34" i="4" s="1"/>
  <c r="AB35" i="4" s="1"/>
  <c r="AB36" i="4" s="1"/>
  <c r="AB37" i="4" s="1"/>
  <c r="AB38" i="4" s="1"/>
  <c r="AB39" i="4" s="1"/>
  <c r="AB40" i="4" s="1"/>
  <c r="AB41" i="4" s="1"/>
  <c r="AB42" i="4" s="1"/>
  <c r="AB43" i="4" s="1"/>
  <c r="Q103" i="4"/>
  <c r="Q3" i="4"/>
  <c r="O115" i="4"/>
  <c r="O116" i="4" s="1"/>
  <c r="O117" i="4" s="1"/>
  <c r="O118" i="4" s="1"/>
  <c r="O119" i="4" s="1"/>
  <c r="O120" i="4" s="1"/>
  <c r="O121" i="4" s="1"/>
  <c r="O122" i="4" s="1"/>
  <c r="O123" i="4" s="1"/>
  <c r="O124" i="4" s="1"/>
  <c r="O125" i="4" s="1"/>
  <c r="O126" i="4" s="1"/>
  <c r="O127" i="4" s="1"/>
  <c r="O128" i="4" s="1"/>
  <c r="O129" i="4" s="1"/>
  <c r="O130" i="4" s="1"/>
  <c r="O131" i="4" s="1"/>
  <c r="O132" i="4" s="1"/>
  <c r="O133" i="4" s="1"/>
  <c r="O134" i="4" s="1"/>
  <c r="O135" i="4" s="1"/>
  <c r="O136" i="4" s="1"/>
  <c r="O137" i="4" s="1"/>
  <c r="O138" i="4" s="1"/>
  <c r="O139" i="4" s="1"/>
  <c r="O140" i="4" s="1"/>
  <c r="O141" i="4" s="1"/>
  <c r="O142" i="4" s="1"/>
  <c r="O143" i="4" s="1"/>
  <c r="O144" i="4" s="1"/>
  <c r="O145" i="4" s="1"/>
  <c r="D54" i="4"/>
  <c r="B148" i="1"/>
  <c r="H148" i="1" s="1"/>
  <c r="P148" i="1"/>
  <c r="R148" i="1" s="1"/>
  <c r="AC148" i="1"/>
  <c r="AE148" i="1" s="1"/>
  <c r="AE103" i="1"/>
  <c r="P115" i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AC115" i="1"/>
  <c r="AC116" i="1" s="1"/>
  <c r="AC117" i="1" s="1"/>
  <c r="AC118" i="1" s="1"/>
  <c r="AC119" i="1" s="1"/>
  <c r="AC120" i="1" s="1"/>
  <c r="AC121" i="1" s="1"/>
  <c r="AC122" i="1" s="1"/>
  <c r="AC123" i="1" s="1"/>
  <c r="AC124" i="1" s="1"/>
  <c r="AC125" i="1" s="1"/>
  <c r="AC126" i="1" s="1"/>
  <c r="AC127" i="1" s="1"/>
  <c r="AC128" i="1" s="1"/>
  <c r="AC129" i="1" s="1"/>
  <c r="AC130" i="1" s="1"/>
  <c r="AC131" i="1" s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C53" i="1"/>
  <c r="Q53" i="1"/>
  <c r="AD52" i="1"/>
  <c r="Q52" i="1"/>
  <c r="C52" i="1"/>
  <c r="R5" i="4" l="1"/>
  <c r="T5" i="4"/>
  <c r="V5" i="4"/>
  <c r="Q46" i="4"/>
  <c r="U46" i="4"/>
  <c r="J107" i="1"/>
  <c r="V56" i="4"/>
  <c r="Q97" i="4"/>
  <c r="Q1" i="4"/>
  <c r="P13" i="4"/>
  <c r="P14" i="4" s="1"/>
  <c r="P15" i="4" s="1"/>
  <c r="P16" i="4" s="1"/>
  <c r="P17" i="4" s="1"/>
  <c r="P18" i="4" s="1"/>
  <c r="P19" i="4" s="1"/>
  <c r="P20" i="4" s="1"/>
  <c r="P21" i="4" s="1"/>
  <c r="P22" i="4" s="1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P41" i="4" s="1"/>
  <c r="P42" i="4" s="1"/>
  <c r="P43" i="4" s="1"/>
  <c r="O13" i="4"/>
  <c r="O14" i="4" s="1"/>
  <c r="O15" i="4" s="1"/>
  <c r="O16" i="4" s="1"/>
  <c r="O17" i="4" s="1"/>
  <c r="O18" i="4" s="1"/>
  <c r="O19" i="4" s="1"/>
  <c r="O20" i="4" s="1"/>
  <c r="O21" i="4" s="1"/>
  <c r="O22" i="4" s="1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41" i="4" s="1"/>
  <c r="O42" i="4" s="1"/>
  <c r="O43" i="4" s="1"/>
  <c r="D52" i="4"/>
  <c r="C64" i="4"/>
  <c r="C65" i="4" s="1"/>
  <c r="C66" i="4" s="1"/>
  <c r="C67" i="4" s="1"/>
  <c r="C68" i="4" s="1"/>
  <c r="C69" i="4" s="1"/>
  <c r="C70" i="4" s="1"/>
  <c r="C71" i="4" s="1"/>
  <c r="C72" i="4" s="1"/>
  <c r="C73" i="4" s="1"/>
  <c r="C74" i="4" s="1"/>
  <c r="C75" i="4" s="1"/>
  <c r="C76" i="4" s="1"/>
  <c r="C77" i="4" s="1"/>
  <c r="C78" i="4" s="1"/>
  <c r="C79" i="4" s="1"/>
  <c r="C80" i="4" s="1"/>
  <c r="C81" i="4" s="1"/>
  <c r="C82" i="4" s="1"/>
  <c r="C83" i="4" s="1"/>
  <c r="C84" i="4" s="1"/>
  <c r="C85" i="4" s="1"/>
  <c r="C86" i="4" s="1"/>
  <c r="C87" i="4" s="1"/>
  <c r="C88" i="4" s="1"/>
  <c r="C89" i="4" s="1"/>
  <c r="C90" i="4" s="1"/>
  <c r="C91" i="4" s="1"/>
  <c r="C92" i="4" s="1"/>
  <c r="C93" i="4" s="1"/>
  <c r="C94" i="4" s="1"/>
  <c r="B64" i="4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K148" i="1"/>
  <c r="E107" i="1"/>
  <c r="D148" i="1"/>
  <c r="G107" i="1"/>
  <c r="X148" i="1"/>
  <c r="V148" i="1"/>
  <c r="S107" i="1"/>
  <c r="U107" i="1"/>
  <c r="W107" i="1"/>
  <c r="AJ107" i="1"/>
  <c r="AI148" i="1"/>
  <c r="AK148" i="1"/>
  <c r="AF107" i="1"/>
  <c r="AH107" i="1"/>
  <c r="AJ95" i="1"/>
  <c r="AG97" i="1" s="1"/>
  <c r="AI95" i="1"/>
  <c r="W95" i="1"/>
  <c r="T97" i="1" s="1"/>
  <c r="V95" i="1"/>
  <c r="J95" i="1"/>
  <c r="F97" i="1" s="1"/>
  <c r="H95" i="1"/>
  <c r="AH57" i="1"/>
  <c r="AJ57" i="1" s="1"/>
  <c r="U57" i="1"/>
  <c r="W57" i="1" s="1"/>
  <c r="G57" i="1"/>
  <c r="J57" i="1" s="1"/>
  <c r="AF54" i="1"/>
  <c r="AE54" i="1"/>
  <c r="AD64" i="1" s="1"/>
  <c r="AD65" i="1" s="1"/>
  <c r="AD66" i="1" s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S54" i="1"/>
  <c r="R54" i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E54" i="1"/>
  <c r="D54" i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AJ44" i="1"/>
  <c r="AG46" i="1" s="1"/>
  <c r="AI44" i="1"/>
  <c r="AH6" i="1"/>
  <c r="AJ6" i="1" s="1"/>
  <c r="AF3" i="1"/>
  <c r="AE3" i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W44" i="1"/>
  <c r="T46" i="1" s="1"/>
  <c r="U5" i="1" s="1"/>
  <c r="V44" i="1"/>
  <c r="U6" i="1"/>
  <c r="W6" i="1" s="1"/>
  <c r="S3" i="1"/>
  <c r="R3" i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P97" i="1" l="1"/>
  <c r="S56" i="1" s="1"/>
  <c r="B97" i="1"/>
  <c r="D97" i="1" s="1"/>
  <c r="P64" i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R52" i="1"/>
  <c r="D52" i="1"/>
  <c r="B64" i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AC46" i="1"/>
  <c r="AJ5" i="1" s="1"/>
  <c r="P46" i="1"/>
  <c r="AC97" i="1"/>
  <c r="AC64" i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E52" i="1"/>
  <c r="AD13" i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E1" i="1"/>
  <c r="R1" i="1"/>
  <c r="P13" i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S5" i="1" l="1"/>
  <c r="X46" i="1"/>
  <c r="U56" i="1"/>
  <c r="J56" i="1"/>
  <c r="E56" i="1"/>
  <c r="H97" i="1"/>
  <c r="G56" i="1"/>
  <c r="K97" i="1"/>
  <c r="R46" i="1"/>
  <c r="W56" i="1"/>
  <c r="R97" i="1"/>
  <c r="AF5" i="1"/>
  <c r="AI46" i="1"/>
  <c r="AH5" i="1"/>
  <c r="AK46" i="1"/>
  <c r="V46" i="1"/>
  <c r="AE46" i="1"/>
  <c r="W5" i="1"/>
  <c r="V97" i="1"/>
  <c r="X97" i="1"/>
  <c r="AK97" i="1"/>
  <c r="AJ56" i="1"/>
  <c r="AF56" i="1"/>
  <c r="AI97" i="1"/>
  <c r="AE97" i="1"/>
  <c r="AH56" i="1"/>
  <c r="B1" i="2" l="1"/>
  <c r="C5" i="2"/>
  <c r="H44" i="1" l="1"/>
  <c r="J44" i="1"/>
  <c r="F46" i="1" l="1"/>
  <c r="G5" i="1" s="1"/>
  <c r="G6" i="1"/>
  <c r="J6" i="1" s="1"/>
  <c r="H46" i="1" l="1"/>
  <c r="E3" i="1"/>
  <c r="D3" i="1"/>
  <c r="C3" i="2"/>
  <c r="C8" i="2"/>
  <c r="C9" i="2"/>
  <c r="C10" i="2"/>
  <c r="B21" i="2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13" i="1" l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D1" i="1"/>
  <c r="C15" i="2"/>
  <c r="C14" i="2"/>
  <c r="C6" i="2"/>
  <c r="C13" i="2"/>
  <c r="C12" i="2"/>
  <c r="C4" i="2"/>
  <c r="C7" i="2"/>
  <c r="C11" i="2"/>
  <c r="C13" i="1"/>
  <c r="C14" i="1" l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AH44" i="4" l="1"/>
  <c r="AB46" i="4" s="1"/>
  <c r="AG5" i="4" l="1"/>
  <c r="AH46" i="4"/>
  <c r="AI5" i="4"/>
  <c r="AJ46" i="4"/>
  <c r="AE5" i="4"/>
  <c r="AD46" i="4"/>
  <c r="E5" i="1"/>
  <c r="J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Cathy</author>
  </authors>
  <commentList>
    <comment ref="C1" authorId="0" shapeId="0" xr:uid="{2C9177C2-A638-4BB5-8DC6-490C774628A1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Q1" authorId="0" shapeId="0" xr:uid="{A8B5C34F-DB49-422F-9F69-1EC26E803471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D1" authorId="0" shapeId="0" xr:uid="{3E672C20-6378-4216-BD04-A4BA08403CC7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D3" authorId="0" shapeId="0" xr:uid="{C8269D26-1F4A-42C7-94B7-7A8BB0DFF0B0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" authorId="0" shapeId="0" xr:uid="{C2EA7BC1-6828-413F-A70A-5016464F2D0D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3" authorId="0" shapeId="0" xr:uid="{18A5E4F1-2B50-443B-824E-241632FFB70C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4" authorId="0" shapeId="0" xr:uid="{9214D2F8-8A41-41E4-90F8-DBD90499A37A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V44" authorId="0" shapeId="0" xr:uid="{CCFBEF23-AAA1-45AF-837B-489EC60868DD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I44" authorId="0" shapeId="0" xr:uid="{8386F8F6-8D14-4931-AB44-7FC49BE40B39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C52" authorId="0" shapeId="0" xr:uid="{A11E17F9-C206-4CD8-B16C-64B28A9D2465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Q52" authorId="0" shapeId="0" xr:uid="{200EB74F-1855-4557-B3FE-0BDCB0106370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D52" authorId="0" shapeId="0" xr:uid="{BF10A278-50C3-4A14-B121-471047C1AE7D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D54" authorId="0" shapeId="0" xr:uid="{2632F1BF-ECB2-48A0-B87C-9CB484440BB0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4" authorId="0" shapeId="0" xr:uid="{A8189ABC-4C0A-4ED6-8CDB-0D4F11764584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54" authorId="0" shapeId="0" xr:uid="{0DA254FE-EBFA-4825-AB40-799528AF1142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5" authorId="0" shapeId="0" xr:uid="{C0C86006-B56D-445B-ABE0-6C59C64C16BD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V95" authorId="0" shapeId="0" xr:uid="{DE45B498-91E5-48FC-8198-27E10071F0BC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I95" authorId="0" shapeId="0" xr:uid="{22D7DAF5-D1B1-4D48-9510-8AF75BCF8D6F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C103" authorId="0" shapeId="0" xr:uid="{9528253A-4A6F-452B-A8AC-6B10A9F42183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Q103" authorId="0" shapeId="0" xr:uid="{AC3AA341-BAD8-4F3D-81B7-5DE19C19A408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D103" authorId="0" shapeId="0" xr:uid="{4E709BA9-DCF1-4C89-A6A0-17294EC27AEA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D105" authorId="0" shapeId="0" xr:uid="{B07A05FD-B55F-4592-8CBF-D9D17DFED357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5" authorId="0" shapeId="0" xr:uid="{FB5E3904-FCE9-4467-B5C3-1713255877C5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05" authorId="0" shapeId="0" xr:uid="{8BB2AD19-E589-46B0-9941-A8950A173E9C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46" authorId="0" shapeId="0" xr:uid="{52DB348C-B6A0-4462-AD1D-66CEFAD676AF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V146" authorId="0" shapeId="0" xr:uid="{9235D19D-91A6-44D7-B19C-4F3AB2F8970B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I146" authorId="0" shapeId="0" xr:uid="{6EB27429-36D5-44E7-B387-9BBC9D46C2A7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Cathy</author>
  </authors>
  <commentList>
    <comment ref="C1" authorId="0" shapeId="0" xr:uid="{55123FB6-8086-4545-AD9B-E05A84F5F15C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P1" authorId="0" shapeId="0" xr:uid="{D4FC627A-6E01-4078-A405-C65AE0117F9D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C1" authorId="0" shapeId="0" xr:uid="{ACB21F32-562C-4823-A318-E3AFAF138630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D3" authorId="0" shapeId="0" xr:uid="{724B0D1E-4C6E-4B32-B75C-52F4B98C128D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" authorId="0" shapeId="0" xr:uid="{2242DC06-ABEC-4A40-A995-F5CC38A000E6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3" authorId="0" shapeId="0" xr:uid="{65D99715-984C-4BDA-AA7A-A58D87E136C1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4" authorId="0" shapeId="0" xr:uid="{FED54E89-564D-4407-B697-6766EC5EA340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U44" authorId="0" shapeId="0" xr:uid="{56BD4F7D-8A53-4466-BBD4-BBCCA0BF3CEF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H44" authorId="0" shapeId="0" xr:uid="{0606A5AF-4D4B-405B-9641-C2E118C53F9E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C52" authorId="0" shapeId="0" xr:uid="{B13245D1-41E4-4406-91F5-6CDC60B0C351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P52" authorId="0" shapeId="0" xr:uid="{05E51C80-F5A1-4F8F-B38F-48BD0750ABAC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C52" authorId="0" shapeId="0" xr:uid="{11A9EEA1-B91F-410B-BDEF-F1FBF9C97F38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D54" authorId="0" shapeId="0" xr:uid="{38F6EC83-4F36-4D1E-99DC-693F62CAB582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4" authorId="0" shapeId="0" xr:uid="{ABBB6A2E-7AA1-4B2B-B1B3-7F7232878839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54" authorId="0" shapeId="0" xr:uid="{973E9BC8-142B-4838-8FFD-3BA1FA0D947E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5" authorId="0" shapeId="0" xr:uid="{61BDCC9A-F52C-4DBF-A74A-13FB28FF49DA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U95" authorId="0" shapeId="0" xr:uid="{A479FEA7-646B-45E5-B9EB-0327FABCE07D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H95" authorId="0" shapeId="0" xr:uid="{9F224E3F-0CFC-40B2-9512-F248A0AFDAD2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C103" authorId="0" shapeId="0" xr:uid="{C8922744-49AA-4A92-A37B-A4C9C803B905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P103" authorId="0" shapeId="0" xr:uid="{9719FA5D-3C51-4007-8BE4-2406F1ED3224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C103" authorId="0" shapeId="0" xr:uid="{A446E2F7-1679-431D-924B-F6208D3214B4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D105" authorId="0" shapeId="0" xr:uid="{A49F0612-4523-4B66-A567-885E5B2AD809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05" authorId="0" shapeId="0" xr:uid="{C9C42C89-4349-4A47-A869-9D6A35C8ADBB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05" authorId="0" shapeId="0" xr:uid="{085F20B8-3039-4C61-8556-19EAB2ABCFDD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46" authorId="0" shapeId="0" xr:uid="{1CCE0CA9-BF46-4B41-A8F5-4E2AF5BE163F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U146" authorId="0" shapeId="0" xr:uid="{62401551-0D9A-4F61-80EB-5508438CE5EF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H146" authorId="0" shapeId="0" xr:uid="{B84D4CD2-F8DE-4F04-BD42-9524D9FDFFC4}">
      <text>
        <r>
          <rPr>
            <b/>
            <sz val="9"/>
            <color indexed="81"/>
            <rFont val="Tahoma"/>
            <family val="2"/>
          </rPr>
          <t>Cathy:</t>
        </r>
        <r>
          <rPr>
            <sz val="9"/>
            <color indexed="81"/>
            <rFont val="Tahoma"/>
            <family val="2"/>
          </rPr>
          <t xml:space="preserve">
formule</t>
        </r>
      </text>
    </comment>
  </commentList>
</comments>
</file>

<file path=xl/sharedStrings.xml><?xml version="1.0" encoding="utf-8"?>
<sst xmlns="http://schemas.openxmlformats.org/spreadsheetml/2006/main" count="707" uniqueCount="71">
  <si>
    <t>MATIN</t>
  </si>
  <si>
    <t>APRES MIDI</t>
  </si>
  <si>
    <t>Arrivée Matin</t>
  </si>
  <si>
    <t>Départ Matin</t>
  </si>
  <si>
    <t>Arrivée AM</t>
  </si>
  <si>
    <t xml:space="preserve">Contrat </t>
  </si>
  <si>
    <t>Compteur +</t>
  </si>
  <si>
    <t>Compteur -</t>
  </si>
  <si>
    <t>Départ AM</t>
  </si>
  <si>
    <t>Heures au-delà de 169 h</t>
  </si>
  <si>
    <t>NBRE HEURES       TRAVAIL</t>
  </si>
  <si>
    <t>Pâques</t>
  </si>
  <si>
    <t>FEVRIER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</si>
  <si>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</si>
  <si>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</si>
  <si>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</si>
  <si>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</si>
  <si>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</si>
  <si>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</si>
  <si>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</si>
  <si>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</si>
  <si>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</si>
  <si>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Lundi de Pâques</t>
  </si>
  <si>
    <t>Pentecôte</t>
  </si>
  <si>
    <t>Fête Nationale</t>
  </si>
  <si>
    <t>Noël</t>
  </si>
  <si>
    <t>JANVIER</t>
  </si>
  <si>
    <t>SEPTEMBRE</t>
  </si>
  <si>
    <t>Lundi de Pentecôte</t>
  </si>
  <si>
    <t>Toussaint</t>
  </si>
  <si>
    <t>Ascencion</t>
  </si>
  <si>
    <t>Armistice 1918</t>
  </si>
  <si>
    <t>Total Heures Travaillées</t>
  </si>
  <si>
    <t>TOTAL Heures</t>
  </si>
  <si>
    <t>Nbre Heures Récup</t>
  </si>
  <si>
    <t>Abs Injust.</t>
  </si>
  <si>
    <t>Congés</t>
  </si>
  <si>
    <t>Congés Pris</t>
  </si>
  <si>
    <t>Pris</t>
  </si>
  <si>
    <t>Acquis</t>
  </si>
  <si>
    <t>Solde</t>
  </si>
  <si>
    <t>Guedon Patrice</t>
  </si>
  <si>
    <t>Maladie</t>
  </si>
  <si>
    <t>Du</t>
  </si>
  <si>
    <t>Au</t>
  </si>
  <si>
    <t>AT</t>
  </si>
  <si>
    <t>Abs injust.</t>
  </si>
  <si>
    <t>Maladie AT</t>
  </si>
  <si>
    <t>H au-delà de 169H</t>
  </si>
  <si>
    <t>Heures Récup</t>
  </si>
  <si>
    <t>Commentaires</t>
  </si>
  <si>
    <t>Signature salarié</t>
  </si>
  <si>
    <t>Signature CEPL</t>
  </si>
  <si>
    <t>Jour de L'an</t>
  </si>
  <si>
    <t>Fête du travail</t>
  </si>
  <si>
    <t>Armistice 39/45</t>
  </si>
  <si>
    <t>Assomption</t>
  </si>
  <si>
    <t>Année</t>
  </si>
  <si>
    <t>Dufour Loïs</t>
  </si>
  <si>
    <t>Charpentier Eric</t>
  </si>
  <si>
    <t>Fourchon Denis</t>
  </si>
  <si>
    <t>Pantoja Jailson</t>
  </si>
  <si>
    <t>Louati Rami</t>
  </si>
  <si>
    <t>Bochet Julien</t>
  </si>
  <si>
    <t>Andueza Sébastien</t>
  </si>
  <si>
    <t>Ferreira André</t>
  </si>
  <si>
    <t>Weiss Christopher</t>
  </si>
  <si>
    <t>A RECUPERER JUIN JUILLET AOUT 10 H FAIRE SOLDE DE TOUT COMTPE AU 30 09 20</t>
  </si>
  <si>
    <t>Heures sup dues</t>
  </si>
  <si>
    <t>Nbre heures sup</t>
  </si>
  <si>
    <t>Compteur hsup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</si>
</sst>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\ dd"/>
    <numFmt numFmtId="165" formatCode="\ ddd"/>
    <numFmt numFmtId="166" formatCode="\ dd"/>
    <numFmt numFmtId="167" formatCode="[h]:mm;@"/>
    <numFmt numFmtId="168" formatCode="dd/mm/yy;@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13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8"/>
      <color rgb="FFFFFFFF"/>
      <name val="Calibri"/>
      <family val="2"/>
      <scheme val="minor"/>
    </font>
    <font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sz val="4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D8D8D8"/>
      </left>
      <right style="medium">
        <color rgb="FFD8D8D8"/>
      </right>
      <top style="medium">
        <color rgb="FFD8D8D8"/>
      </top>
      <bottom style="medium">
        <color rgb="FFD8D8D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87">
    <xf numFmtId="0" fontId="0" fillId="0" borderId="0" xfId="0"/>
    <xf numFmtId="0" fontId="2" fillId="0" borderId="0" xfId="0" applyFont="1" applyAlignment="1">
      <alignment horizontal="center" vertical="center"/>
    </xf>
    <xf numFmtId="167" fontId="0" fillId="0" borderId="7" xfId="0" applyNumberFormat="1" applyBorder="1"/>
    <xf numFmtId="167" fontId="0" fillId="0" borderId="0" xfId="0" applyNumberFormat="1"/>
    <xf numFmtId="0" fontId="3" fillId="0" borderId="0" xfId="0" applyFont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left" vertical="center" wrapText="1"/>
    </xf>
    <xf numFmtId="16" fontId="0" fillId="0" borderId="0" xfId="0" applyNumberFormat="1" applyAlignment="1">
      <alignment horizontal="left" vertical="center" wrapText="1"/>
    </xf>
    <xf numFmtId="166" fontId="5" fillId="3" borderId="7" xfId="0" applyNumberFormat="1" applyFont="1" applyFill="1" applyBorder="1" applyAlignment="1">
      <alignment horizontal="left"/>
    </xf>
    <xf numFmtId="165" fontId="5" fillId="3" borderId="7" xfId="0" applyNumberFormat="1" applyFont="1" applyFill="1" applyBorder="1" applyAlignment="1">
      <alignment horizontal="left"/>
    </xf>
    <xf numFmtId="0" fontId="7" fillId="0" borderId="0" xfId="0" applyFont="1"/>
    <xf numFmtId="0" fontId="0" fillId="0" borderId="0" xfId="0" applyAlignment="1">
      <alignment horizontal="justify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19" fillId="0" borderId="0" xfId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2" fillId="0" borderId="0" xfId="0" applyFont="1"/>
    <xf numFmtId="0" fontId="19" fillId="0" borderId="0" xfId="1"/>
    <xf numFmtId="0" fontId="13" fillId="0" borderId="0" xfId="0" applyFont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0" fontId="19" fillId="0" borderId="0" xfId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19" fillId="0" borderId="0" xfId="1" applyAlignment="1">
      <alignment horizontal="left" vertical="center" indent="2"/>
    </xf>
    <xf numFmtId="0" fontId="0" fillId="0" borderId="0" xfId="0" applyAlignment="1">
      <alignment horizontal="left" vertical="center" indent="3"/>
    </xf>
    <xf numFmtId="0" fontId="19" fillId="0" borderId="0" xfId="1" applyAlignment="1">
      <alignment horizontal="left" vertical="center" indent="3"/>
    </xf>
    <xf numFmtId="0" fontId="12" fillId="0" borderId="0" xfId="0" applyFont="1" applyAlignment="1">
      <alignment horizontal="left" vertical="center" indent="3"/>
    </xf>
    <xf numFmtId="0" fontId="0" fillId="0" borderId="0" xfId="0" applyAlignment="1">
      <alignment horizontal="left" vertical="center" indent="4"/>
    </xf>
    <xf numFmtId="0" fontId="19" fillId="0" borderId="0" xfId="1" applyAlignment="1">
      <alignment horizontal="left" vertical="center" indent="4"/>
    </xf>
    <xf numFmtId="0" fontId="12" fillId="0" borderId="0" xfId="0" applyFont="1" applyAlignment="1">
      <alignment horizontal="left" vertical="center" indent="4"/>
    </xf>
    <xf numFmtId="0" fontId="0" fillId="0" borderId="0" xfId="0" applyAlignment="1">
      <alignment horizontal="left" vertical="center" indent="5"/>
    </xf>
    <xf numFmtId="0" fontId="19" fillId="0" borderId="0" xfId="1" applyAlignment="1">
      <alignment horizontal="left" vertical="center" indent="5"/>
    </xf>
    <xf numFmtId="0" fontId="12" fillId="0" borderId="0" xfId="0" applyFont="1" applyAlignment="1">
      <alignment horizontal="left" vertical="center" indent="5"/>
    </xf>
    <xf numFmtId="0" fontId="1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0" applyFont="1"/>
    <xf numFmtId="165" fontId="5" fillId="2" borderId="0" xfId="0" applyNumberFormat="1" applyFont="1" applyFill="1"/>
    <xf numFmtId="167" fontId="0" fillId="0" borderId="7" xfId="0" applyNumberFormat="1" applyFont="1" applyBorder="1"/>
    <xf numFmtId="0" fontId="0" fillId="0" borderId="7" xfId="0" applyNumberFormat="1" applyBorder="1" applyAlignment="1">
      <alignment horizontal="center" vertical="center"/>
    </xf>
    <xf numFmtId="167" fontId="0" fillId="0" borderId="3" xfId="0" applyNumberFormat="1" applyBorder="1" applyAlignment="1"/>
    <xf numFmtId="0" fontId="21" fillId="0" borderId="7" xfId="0" applyFont="1" applyBorder="1" applyAlignment="1">
      <alignment horizontal="center" vertical="center" wrapText="1"/>
    </xf>
    <xf numFmtId="0" fontId="23" fillId="6" borderId="2" xfId="0" applyFont="1" applyFill="1" applyBorder="1" applyAlignment="1"/>
    <xf numFmtId="0" fontId="21" fillId="6" borderId="3" xfId="0" applyFont="1" applyFill="1" applyBorder="1" applyAlignment="1"/>
    <xf numFmtId="0" fontId="20" fillId="0" borderId="0" xfId="0" applyFont="1"/>
    <xf numFmtId="167" fontId="20" fillId="0" borderId="0" xfId="0" applyNumberFormat="1" applyFont="1"/>
    <xf numFmtId="168" fontId="20" fillId="4" borderId="7" xfId="0" applyNumberFormat="1" applyFont="1" applyFill="1" applyBorder="1" applyAlignment="1">
      <alignment horizontal="center" vertical="center"/>
    </xf>
    <xf numFmtId="0" fontId="20" fillId="4" borderId="7" xfId="0" applyFont="1" applyFill="1" applyBorder="1"/>
    <xf numFmtId="168" fontId="20" fillId="4" borderId="7" xfId="0" applyNumberFormat="1" applyFont="1" applyFill="1" applyBorder="1" applyAlignment="1"/>
    <xf numFmtId="0" fontId="20" fillId="6" borderId="7" xfId="0" applyFont="1" applyFill="1" applyBorder="1"/>
    <xf numFmtId="168" fontId="20" fillId="6" borderId="7" xfId="0" applyNumberFormat="1" applyFont="1" applyFill="1" applyBorder="1" applyAlignment="1">
      <alignment horizontal="center" vertical="center"/>
    </xf>
    <xf numFmtId="168" fontId="20" fillId="6" borderId="7" xfId="0" applyNumberFormat="1" applyFont="1" applyFill="1" applyBorder="1" applyAlignment="1"/>
    <xf numFmtId="167" fontId="21" fillId="5" borderId="3" xfId="0" applyNumberFormat="1" applyFont="1" applyFill="1" applyBorder="1" applyAlignment="1"/>
    <xf numFmtId="0" fontId="21" fillId="5" borderId="7" xfId="0" applyNumberFormat="1" applyFont="1" applyFill="1" applyBorder="1" applyAlignment="1">
      <alignment horizontal="center" vertical="center"/>
    </xf>
    <xf numFmtId="167" fontId="21" fillId="5" borderId="7" xfId="0" applyNumberFormat="1" applyFont="1" applyFill="1" applyBorder="1" applyAlignment="1"/>
    <xf numFmtId="0" fontId="21" fillId="5" borderId="0" xfId="0" applyFont="1" applyFill="1" applyAlignment="1">
      <alignment horizontal="center" vertical="center"/>
    </xf>
    <xf numFmtId="0" fontId="23" fillId="5" borderId="7" xfId="0" applyNumberFormat="1" applyFont="1" applyFill="1" applyBorder="1" applyAlignment="1">
      <alignment horizontal="center"/>
    </xf>
    <xf numFmtId="0" fontId="24" fillId="7" borderId="3" xfId="0" applyFont="1" applyFill="1" applyBorder="1" applyAlignment="1"/>
    <xf numFmtId="168" fontId="25" fillId="7" borderId="7" xfId="0" applyNumberFormat="1" applyFont="1" applyFill="1" applyBorder="1" applyAlignment="1">
      <alignment horizontal="center" vertical="center"/>
    </xf>
    <xf numFmtId="0" fontId="24" fillId="7" borderId="7" xfId="0" applyFont="1" applyFill="1" applyBorder="1" applyAlignment="1"/>
    <xf numFmtId="168" fontId="24" fillId="7" borderId="7" xfId="0" applyNumberFormat="1" applyFont="1" applyFill="1" applyBorder="1" applyAlignment="1"/>
    <xf numFmtId="167" fontId="20" fillId="0" borderId="11" xfId="0" applyNumberFormat="1" applyFont="1" applyBorder="1" applyAlignment="1"/>
    <xf numFmtId="0" fontId="20" fillId="0" borderId="3" xfId="0" applyFont="1" applyBorder="1" applyAlignment="1"/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1" fillId="7" borderId="2" xfId="0" applyFont="1" applyFill="1" applyBorder="1" applyAlignment="1"/>
    <xf numFmtId="0" fontId="21" fillId="7" borderId="3" xfId="0" applyFont="1" applyFill="1" applyBorder="1" applyAlignment="1"/>
    <xf numFmtId="0" fontId="23" fillId="4" borderId="2" xfId="0" applyFont="1" applyFill="1" applyBorder="1" applyAlignment="1"/>
    <xf numFmtId="0" fontId="21" fillId="4" borderId="3" xfId="0" applyFont="1" applyFill="1" applyBorder="1" applyAlignment="1"/>
    <xf numFmtId="0" fontId="21" fillId="5" borderId="7" xfId="0" applyFont="1" applyFill="1" applyBorder="1" applyAlignment="1"/>
    <xf numFmtId="0" fontId="2" fillId="0" borderId="1" xfId="0" applyFont="1" applyBorder="1" applyAlignment="1">
      <alignment horizontal="center" vertical="center"/>
    </xf>
    <xf numFmtId="0" fontId="21" fillId="0" borderId="7" xfId="0" applyFont="1" applyBorder="1" applyAlignment="1"/>
    <xf numFmtId="167" fontId="0" fillId="0" borderId="7" xfId="0" applyNumberFormat="1" applyBorder="1" applyAlignment="1"/>
    <xf numFmtId="0" fontId="21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167" fontId="26" fillId="0" borderId="7" xfId="0" applyNumberFormat="1" applyFont="1" applyBorder="1" applyAlignment="1"/>
    <xf numFmtId="0" fontId="22" fillId="2" borderId="4" xfId="0" applyFont="1" applyFill="1" applyBorder="1" applyAlignment="1">
      <alignment horizontal="center"/>
    </xf>
    <xf numFmtId="167" fontId="29" fillId="0" borderId="0" xfId="0" applyNumberFormat="1" applyFont="1" applyFill="1"/>
    <xf numFmtId="167" fontId="27" fillId="0" borderId="0" xfId="0" applyNumberFormat="1" applyFont="1" applyFill="1"/>
    <xf numFmtId="14" fontId="30" fillId="0" borderId="0" xfId="0" applyNumberFormat="1" applyFont="1"/>
    <xf numFmtId="0" fontId="33" fillId="0" borderId="0" xfId="0" applyFont="1"/>
    <xf numFmtId="14" fontId="34" fillId="0" borderId="0" xfId="0" applyNumberFormat="1" applyFont="1"/>
    <xf numFmtId="167" fontId="21" fillId="5" borderId="8" xfId="0" applyNumberFormat="1" applyFont="1" applyFill="1" applyBorder="1" applyAlignment="1"/>
    <xf numFmtId="0" fontId="23" fillId="5" borderId="8" xfId="0" applyNumberFormat="1" applyFont="1" applyFill="1" applyBorder="1" applyAlignment="1">
      <alignment horizontal="center"/>
    </xf>
    <xf numFmtId="0" fontId="0" fillId="0" borderId="1" xfId="0" applyBorder="1" applyAlignment="1"/>
    <xf numFmtId="167" fontId="20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/>
    <xf numFmtId="167" fontId="20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0" fillId="0" borderId="0" xfId="0" applyAlignment="1"/>
    <xf numFmtId="167" fontId="0" fillId="0" borderId="2" xfId="0" applyNumberFormat="1" applyBorder="1" applyAlignment="1"/>
    <xf numFmtId="167" fontId="26" fillId="0" borderId="2" xfId="0" applyNumberFormat="1" applyFont="1" applyBorder="1" applyAlignment="1"/>
    <xf numFmtId="0" fontId="21" fillId="0" borderId="2" xfId="0" applyFont="1" applyBorder="1" applyAlignment="1">
      <alignment horizontal="center" vertical="center"/>
    </xf>
    <xf numFmtId="0" fontId="0" fillId="0" borderId="1" xfId="0" applyBorder="1" applyAlignment="1"/>
    <xf numFmtId="0" fontId="33" fillId="0" borderId="0" xfId="0" applyNumberFormat="1" applyFont="1"/>
    <xf numFmtId="0" fontId="0" fillId="0" borderId="6" xfId="0" applyBorder="1" applyAlignment="1">
      <alignment wrapText="1"/>
    </xf>
    <xf numFmtId="0" fontId="0" fillId="0" borderId="6" xfId="0" applyBorder="1" applyAlignment="1"/>
    <xf numFmtId="0" fontId="0" fillId="0" borderId="0" xfId="0" applyBorder="1" applyAlignment="1">
      <alignment wrapText="1"/>
    </xf>
    <xf numFmtId="168" fontId="20" fillId="4" borderId="2" xfId="0" applyNumberFormat="1" applyFont="1" applyFill="1" applyBorder="1" applyAlignment="1"/>
    <xf numFmtId="168" fontId="20" fillId="6" borderId="2" xfId="0" applyNumberFormat="1" applyFont="1" applyFill="1" applyBorder="1" applyAlignment="1"/>
    <xf numFmtId="0" fontId="0" fillId="0" borderId="0" xfId="0" applyBorder="1" applyAlignment="1"/>
    <xf numFmtId="168" fontId="24" fillId="7" borderId="2" xfId="0" applyNumberFormat="1" applyFont="1" applyFill="1" applyBorder="1" applyAlignment="1"/>
    <xf numFmtId="20" fontId="0" fillId="0" borderId="7" xfId="0" applyNumberForma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/>
    <xf numFmtId="167" fontId="33" fillId="0" borderId="0" xfId="0" applyNumberFormat="1" applyFont="1"/>
    <xf numFmtId="0" fontId="21" fillId="0" borderId="11" xfId="0" applyFont="1" applyBorder="1" applyAlignment="1">
      <alignment horizontal="center" vertical="center"/>
    </xf>
    <xf numFmtId="167" fontId="26" fillId="0" borderId="11" xfId="0" applyNumberFormat="1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167" fontId="26" fillId="0" borderId="2" xfId="0" applyNumberFormat="1" applyFont="1" applyBorder="1" applyAlignment="1">
      <alignment horizontal="center"/>
    </xf>
    <xf numFmtId="167" fontId="26" fillId="0" borderId="3" xfId="0" applyNumberFormat="1" applyFont="1" applyBorder="1" applyAlignment="1">
      <alignment horizontal="center"/>
    </xf>
    <xf numFmtId="167" fontId="0" fillId="0" borderId="2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67" fontId="0" fillId="0" borderId="2" xfId="0" applyNumberFormat="1" applyBorder="1" applyAlignment="1"/>
    <xf numFmtId="0" fontId="0" fillId="0" borderId="3" xfId="0" applyBorder="1" applyAlignment="1"/>
    <xf numFmtId="167" fontId="26" fillId="0" borderId="2" xfId="0" applyNumberFormat="1" applyFont="1" applyBorder="1" applyAlignment="1"/>
    <xf numFmtId="0" fontId="0" fillId="0" borderId="3" xfId="0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/>
    </xf>
    <xf numFmtId="0" fontId="20" fillId="8" borderId="5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8" borderId="2" xfId="0" applyFont="1" applyFill="1" applyBorder="1" applyAlignment="1">
      <alignment horizontal="center" vertical="center"/>
    </xf>
    <xf numFmtId="0" fontId="20" fillId="8" borderId="11" xfId="0" applyFont="1" applyFill="1" applyBorder="1" applyAlignment="1">
      <alignment horizontal="center" vertical="center"/>
    </xf>
    <xf numFmtId="167" fontId="20" fillId="0" borderId="2" xfId="0" applyNumberFormat="1" applyFont="1" applyBorder="1" applyAlignment="1">
      <alignment horizontal="center" vertical="center"/>
    </xf>
    <xf numFmtId="167" fontId="20" fillId="0" borderId="3" xfId="0" applyNumberFormat="1" applyFont="1" applyBorder="1" applyAlignment="1">
      <alignment horizontal="center" vertical="center"/>
    </xf>
    <xf numFmtId="167" fontId="28" fillId="0" borderId="2" xfId="0" applyNumberFormat="1" applyFont="1" applyBorder="1" applyAlignment="1">
      <alignment horizontal="center"/>
    </xf>
    <xf numFmtId="167" fontId="28" fillId="0" borderId="3" xfId="0" applyNumberFormat="1" applyFont="1" applyBorder="1" applyAlignment="1">
      <alignment horizontal="center"/>
    </xf>
    <xf numFmtId="167" fontId="20" fillId="0" borderId="2" xfId="0" applyNumberFormat="1" applyFont="1" applyBorder="1" applyAlignment="1">
      <alignment horizontal="center"/>
    </xf>
    <xf numFmtId="167" fontId="20" fillId="0" borderId="3" xfId="0" applyNumberFormat="1" applyFont="1" applyBorder="1" applyAlignment="1">
      <alignment horizontal="center"/>
    </xf>
    <xf numFmtId="167" fontId="20" fillId="0" borderId="2" xfId="0" applyNumberFormat="1" applyFont="1" applyBorder="1" applyAlignment="1">
      <alignment horizontal="center" vertical="center" wrapText="1"/>
    </xf>
    <xf numFmtId="167" fontId="20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167" fontId="28" fillId="0" borderId="11" xfId="0" applyNumberFormat="1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167" fontId="28" fillId="0" borderId="2" xfId="0" applyNumberFormat="1" applyFont="1" applyBorder="1" applyAlignment="1"/>
    <xf numFmtId="167" fontId="28" fillId="0" borderId="11" xfId="0" applyNumberFormat="1" applyFont="1" applyBorder="1" applyAlignment="1"/>
    <xf numFmtId="167" fontId="20" fillId="0" borderId="2" xfId="0" applyNumberFormat="1" applyFont="1" applyBorder="1" applyAlignment="1"/>
    <xf numFmtId="0" fontId="0" fillId="0" borderId="11" xfId="0" applyBorder="1" applyAlignment="1"/>
    <xf numFmtId="0" fontId="0" fillId="0" borderId="12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4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0" fillId="0" borderId="1" xfId="0" applyBorder="1" applyAlignment="1"/>
    <xf numFmtId="167" fontId="5" fillId="2" borderId="0" xfId="0" applyNumberFormat="1" applyFont="1" applyFill="1"/>
  </cellXfs>
  <cellStyles count="2">
    <cellStyle name="Lien hypertexte" xfId="1" builtinId="8"/>
    <cellStyle name="Normal" xfId="0" builtinId="0"/>
  </cellStyles>
  <dxfs count="78"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86E8F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008000"/>
      <color rgb="FF86E8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2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3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4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5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6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7.xml><?xml version="1.0" encoding="utf-8"?>
<formControlPr xmlns="http://schemas.microsoft.com/office/spreadsheetml/2009/9/main" objectType="Drop" dropStyle="combo" dx="22" fmlaLink="$C$1" fmlaRange="CONFIG!$A$20:$A$31" noThreeD="1" sel="9" val="4"/>
</file>

<file path=xl/ctrlProps/ctrlProp8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9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0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1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2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3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4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5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6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7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8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9.xml><?xml version="1.0" encoding="utf-8"?>
<formControlPr xmlns="http://schemas.microsoft.com/office/spreadsheetml/2009/9/main" objectType="Drop" dropStyle="combo" dx="22" fmlaLink="$C$1" fmlaRange="CONFIG!$A$20:$A$31" noThreeD="1" sel="9" val="4"/>
</file>

<file path=xl/ctrlProps/ctrlProp20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21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22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23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24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25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26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27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28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29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30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31.xml><?xml version="1.0" encoding="utf-8"?>
<formControlPr xmlns="http://schemas.microsoft.com/office/spreadsheetml/2009/9/main" objectType="Drop" dropStyle="combo" dx="22" fmlaLink="$C$1" fmlaRange="CONFIG!$A$20:$A$31" noThreeD="1" sel="9" val="4"/>
</file>

<file path=xl/ctrlProps/ctrlProp32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33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34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35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36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37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38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39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40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41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42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43.xml><?xml version="1.0" encoding="utf-8"?>
<formControlPr xmlns="http://schemas.microsoft.com/office/spreadsheetml/2009/9/main" objectType="Drop" dropStyle="combo" dx="22" fmlaLink="$C$1" fmlaRange="CONFIG!$A$20:$A$31" noThreeD="1" sel="9" val="4"/>
</file>

<file path=xl/ctrlProps/ctrlProp44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45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46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47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48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49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50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51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52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53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54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55.xml><?xml version="1.0" encoding="utf-8"?>
<formControlPr xmlns="http://schemas.microsoft.com/office/spreadsheetml/2009/9/main" objectType="Drop" dropStyle="combo" dx="22" fmlaLink="$C$1" fmlaRange="CONFIG!$A$20:$A$31" noThreeD="1" sel="9" val="4"/>
</file>

<file path=xl/ctrlProps/ctrlProp56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57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58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59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60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61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62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63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64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65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66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67.xml><?xml version="1.0" encoding="utf-8"?>
<formControlPr xmlns="http://schemas.microsoft.com/office/spreadsheetml/2009/9/main" objectType="Drop" dropStyle="combo" dx="22" fmlaLink="$C$1" fmlaRange="CONFIG!$A$20:$A$31" noThreeD="1" sel="9" val="4"/>
</file>

<file path=xl/ctrlProps/ctrlProp68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69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70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71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72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73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74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75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76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77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78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79.xml><?xml version="1.0" encoding="utf-8"?>
<formControlPr xmlns="http://schemas.microsoft.com/office/spreadsheetml/2009/9/main" objectType="Drop" dropStyle="combo" dx="22" fmlaLink="$C$1" fmlaRange="CONFIG!$A$20:$A$31" noThreeD="1" sel="9" val="4"/>
</file>

<file path=xl/ctrlProps/ctrlProp80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81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82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83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84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85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86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87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88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89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90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91.xml><?xml version="1.0" encoding="utf-8"?>
<formControlPr xmlns="http://schemas.microsoft.com/office/spreadsheetml/2009/9/main" objectType="Drop" dropStyle="combo" dx="22" fmlaLink="$C$1" fmlaRange="CONFIG!$A$20:$A$31" noThreeD="1" sel="9" val="4"/>
</file>

<file path=xl/ctrlProps/ctrlProp92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93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94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95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96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97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98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99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00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01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02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03.xml><?xml version="1.0" encoding="utf-8"?>
<formControlPr xmlns="http://schemas.microsoft.com/office/spreadsheetml/2009/9/main" objectType="Drop" dropStyle="combo" dx="22" fmlaLink="$C$1" fmlaRange="CONFIG!$A$20:$A$31" noThreeD="1" sel="9" val="4"/>
</file>

<file path=xl/ctrlProps/ctrlProp104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05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06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07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08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09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10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11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12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13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14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15.xml><?xml version="1.0" encoding="utf-8"?>
<formControlPr xmlns="http://schemas.microsoft.com/office/spreadsheetml/2009/9/main" objectType="Drop" dropStyle="combo" dx="22" fmlaLink="$C$1" fmlaRange="CONFIG!$A$20:$A$31" noThreeD="1" sel="9" val="4"/>
</file>

<file path=xl/ctrlProps/ctrlProp116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17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18.xml><?xml version="1.0" encoding="utf-8"?>
<formControlPr xmlns="http://schemas.microsoft.com/office/spreadsheetml/2009/9/main" objectType="Drop" dropStyle="combo" dx="22" fmlaLink="$C$2" fmlaRange="CONFIG!$B$20:$B$34" noThreeD="1" sel="1" val="0"/>
</file>

<file path=xl/ctrlProps/ctrlProp119.xml><?xml version="1.0" encoding="utf-8"?>
<formControlPr xmlns="http://schemas.microsoft.com/office/spreadsheetml/2009/9/main" objectType="Drop" dropStyle="combo" dx="22" fmlaLink="$C$1" fmlaRange="CONFIG!$A$20:$A$31" noThreeD="1" sel="9" val="0"/>
</file>

<file path=xl/ctrlProps/ctrlProp120.xml><?xml version="1.0" encoding="utf-8"?>
<formControlPr xmlns="http://schemas.microsoft.com/office/spreadsheetml/2009/9/main" objectType="Drop" dropStyle="combo" dx="22" fmlaLink="$C$2" fmlaRange="CONFIG!$B$20:$B$34" noThreeD="1" sel="1" val="0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1</xdr:col>
          <xdr:colOff>428625</xdr:colOff>
          <xdr:row>1</xdr:row>
          <xdr:rowOff>47625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28575</xdr:rowOff>
        </xdr:from>
        <xdr:to>
          <xdr:col>1</xdr:col>
          <xdr:colOff>419100</xdr:colOff>
          <xdr:row>2</xdr:row>
          <xdr:rowOff>19050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19050</xdr:rowOff>
        </xdr:from>
        <xdr:to>
          <xdr:col>15</xdr:col>
          <xdr:colOff>9525</xdr:colOff>
          <xdr:row>1</xdr:row>
          <xdr:rowOff>47625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</xdr:row>
          <xdr:rowOff>28575</xdr:rowOff>
        </xdr:from>
        <xdr:to>
          <xdr:col>15</xdr:col>
          <xdr:colOff>0</xdr:colOff>
          <xdr:row>2</xdr:row>
          <xdr:rowOff>19050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0</xdr:row>
          <xdr:rowOff>19050</xdr:rowOff>
        </xdr:from>
        <xdr:to>
          <xdr:col>28</xdr:col>
          <xdr:colOff>9525</xdr:colOff>
          <xdr:row>1</xdr:row>
          <xdr:rowOff>47625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1</xdr:row>
          <xdr:rowOff>28575</xdr:rowOff>
        </xdr:from>
        <xdr:to>
          <xdr:col>28</xdr:col>
          <xdr:colOff>0</xdr:colOff>
          <xdr:row>2</xdr:row>
          <xdr:rowOff>19050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1</xdr:col>
          <xdr:colOff>428625</xdr:colOff>
          <xdr:row>1</xdr:row>
          <xdr:rowOff>47625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28575</xdr:rowOff>
        </xdr:from>
        <xdr:to>
          <xdr:col>1</xdr:col>
          <xdr:colOff>419100</xdr:colOff>
          <xdr:row>2</xdr:row>
          <xdr:rowOff>19050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19050</xdr:rowOff>
        </xdr:from>
        <xdr:to>
          <xdr:col>15</xdr:col>
          <xdr:colOff>9525</xdr:colOff>
          <xdr:row>1</xdr:row>
          <xdr:rowOff>47625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</xdr:row>
          <xdr:rowOff>28575</xdr:rowOff>
        </xdr:from>
        <xdr:to>
          <xdr:col>15</xdr:col>
          <xdr:colOff>0</xdr:colOff>
          <xdr:row>2</xdr:row>
          <xdr:rowOff>19050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0</xdr:row>
          <xdr:rowOff>19050</xdr:rowOff>
        </xdr:from>
        <xdr:to>
          <xdr:col>28</xdr:col>
          <xdr:colOff>9525</xdr:colOff>
          <xdr:row>1</xdr:row>
          <xdr:rowOff>47625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1</xdr:row>
          <xdr:rowOff>28575</xdr:rowOff>
        </xdr:from>
        <xdr:to>
          <xdr:col>28</xdr:col>
          <xdr:colOff>0</xdr:colOff>
          <xdr:row>2</xdr:row>
          <xdr:rowOff>19050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19050</xdr:rowOff>
        </xdr:from>
        <xdr:to>
          <xdr:col>1</xdr:col>
          <xdr:colOff>428625</xdr:colOff>
          <xdr:row>52</xdr:row>
          <xdr:rowOff>47625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52</xdr:row>
          <xdr:rowOff>28575</xdr:rowOff>
        </xdr:from>
        <xdr:to>
          <xdr:col>1</xdr:col>
          <xdr:colOff>419100</xdr:colOff>
          <xdr:row>53</xdr:row>
          <xdr:rowOff>19050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51</xdr:row>
          <xdr:rowOff>19050</xdr:rowOff>
        </xdr:from>
        <xdr:to>
          <xdr:col>15</xdr:col>
          <xdr:colOff>9525</xdr:colOff>
          <xdr:row>52</xdr:row>
          <xdr:rowOff>47625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52</xdr:row>
          <xdr:rowOff>28575</xdr:rowOff>
        </xdr:from>
        <xdr:to>
          <xdr:col>15</xdr:col>
          <xdr:colOff>0</xdr:colOff>
          <xdr:row>53</xdr:row>
          <xdr:rowOff>19050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19050</xdr:rowOff>
        </xdr:from>
        <xdr:to>
          <xdr:col>28</xdr:col>
          <xdr:colOff>9525</xdr:colOff>
          <xdr:row>52</xdr:row>
          <xdr:rowOff>47625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52</xdr:row>
          <xdr:rowOff>28575</xdr:rowOff>
        </xdr:from>
        <xdr:to>
          <xdr:col>28</xdr:col>
          <xdr:colOff>0</xdr:colOff>
          <xdr:row>53</xdr:row>
          <xdr:rowOff>19050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19050</xdr:rowOff>
        </xdr:from>
        <xdr:to>
          <xdr:col>1</xdr:col>
          <xdr:colOff>428625</xdr:colOff>
          <xdr:row>52</xdr:row>
          <xdr:rowOff>47625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52</xdr:row>
          <xdr:rowOff>28575</xdr:rowOff>
        </xdr:from>
        <xdr:to>
          <xdr:col>1</xdr:col>
          <xdr:colOff>419100</xdr:colOff>
          <xdr:row>53</xdr:row>
          <xdr:rowOff>19050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51</xdr:row>
          <xdr:rowOff>19050</xdr:rowOff>
        </xdr:from>
        <xdr:to>
          <xdr:col>15</xdr:col>
          <xdr:colOff>9525</xdr:colOff>
          <xdr:row>52</xdr:row>
          <xdr:rowOff>47625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52</xdr:row>
          <xdr:rowOff>28575</xdr:rowOff>
        </xdr:from>
        <xdr:to>
          <xdr:col>15</xdr:col>
          <xdr:colOff>0</xdr:colOff>
          <xdr:row>53</xdr:row>
          <xdr:rowOff>19050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19050</xdr:rowOff>
        </xdr:from>
        <xdr:to>
          <xdr:col>28</xdr:col>
          <xdr:colOff>9525</xdr:colOff>
          <xdr:row>52</xdr:row>
          <xdr:rowOff>47625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52</xdr:row>
          <xdr:rowOff>28575</xdr:rowOff>
        </xdr:from>
        <xdr:to>
          <xdr:col>28</xdr:col>
          <xdr:colOff>0</xdr:colOff>
          <xdr:row>53</xdr:row>
          <xdr:rowOff>19050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1</xdr:col>
          <xdr:colOff>428625</xdr:colOff>
          <xdr:row>1</xdr:row>
          <xdr:rowOff>47625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28575</xdr:rowOff>
        </xdr:from>
        <xdr:to>
          <xdr:col>1</xdr:col>
          <xdr:colOff>419100</xdr:colOff>
          <xdr:row>2</xdr:row>
          <xdr:rowOff>19050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19050</xdr:rowOff>
        </xdr:from>
        <xdr:to>
          <xdr:col>15</xdr:col>
          <xdr:colOff>9525</xdr:colOff>
          <xdr:row>1</xdr:row>
          <xdr:rowOff>47625</xdr:rowOff>
        </xdr:to>
        <xdr:sp macro="" textlink="">
          <xdr:nvSpPr>
            <xdr:cNvPr id="1085" name="Drop Dow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</xdr:row>
          <xdr:rowOff>28575</xdr:rowOff>
        </xdr:from>
        <xdr:to>
          <xdr:col>15</xdr:col>
          <xdr:colOff>0</xdr:colOff>
          <xdr:row>2</xdr:row>
          <xdr:rowOff>19050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0</xdr:row>
          <xdr:rowOff>19050</xdr:rowOff>
        </xdr:from>
        <xdr:to>
          <xdr:col>28</xdr:col>
          <xdr:colOff>9525</xdr:colOff>
          <xdr:row>1</xdr:row>
          <xdr:rowOff>47625</xdr:rowOff>
        </xdr:to>
        <xdr:sp macro="" textlink="">
          <xdr:nvSpPr>
            <xdr:cNvPr id="1087" name="Drop Down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1</xdr:row>
          <xdr:rowOff>28575</xdr:rowOff>
        </xdr:from>
        <xdr:to>
          <xdr:col>28</xdr:col>
          <xdr:colOff>0</xdr:colOff>
          <xdr:row>2</xdr:row>
          <xdr:rowOff>19050</xdr:rowOff>
        </xdr:to>
        <xdr:sp macro="" textlink="">
          <xdr:nvSpPr>
            <xdr:cNvPr id="1088" name="Drop Down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1</xdr:col>
          <xdr:colOff>428625</xdr:colOff>
          <xdr:row>1</xdr:row>
          <xdr:rowOff>47625</xdr:rowOff>
        </xdr:to>
        <xdr:sp macro="" textlink="">
          <xdr:nvSpPr>
            <xdr:cNvPr id="1089" name="Drop Dow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28575</xdr:rowOff>
        </xdr:from>
        <xdr:to>
          <xdr:col>1</xdr:col>
          <xdr:colOff>419100</xdr:colOff>
          <xdr:row>2</xdr:row>
          <xdr:rowOff>19050</xdr:rowOff>
        </xdr:to>
        <xdr:sp macro="" textlink="">
          <xdr:nvSpPr>
            <xdr:cNvPr id="1090" name="Drop Down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19050</xdr:rowOff>
        </xdr:from>
        <xdr:to>
          <xdr:col>15</xdr:col>
          <xdr:colOff>9525</xdr:colOff>
          <xdr:row>1</xdr:row>
          <xdr:rowOff>47625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</xdr:row>
          <xdr:rowOff>28575</xdr:rowOff>
        </xdr:from>
        <xdr:to>
          <xdr:col>15</xdr:col>
          <xdr:colOff>0</xdr:colOff>
          <xdr:row>2</xdr:row>
          <xdr:rowOff>19050</xdr:rowOff>
        </xdr:to>
        <xdr:sp macro="" textlink="">
          <xdr:nvSpPr>
            <xdr:cNvPr id="1092" name="Drop Dow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0</xdr:row>
          <xdr:rowOff>19050</xdr:rowOff>
        </xdr:from>
        <xdr:to>
          <xdr:col>28</xdr:col>
          <xdr:colOff>9525</xdr:colOff>
          <xdr:row>1</xdr:row>
          <xdr:rowOff>47625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1</xdr:row>
          <xdr:rowOff>28575</xdr:rowOff>
        </xdr:from>
        <xdr:to>
          <xdr:col>28</xdr:col>
          <xdr:colOff>0</xdr:colOff>
          <xdr:row>2</xdr:row>
          <xdr:rowOff>19050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102</xdr:row>
          <xdr:rowOff>19050</xdr:rowOff>
        </xdr:from>
        <xdr:to>
          <xdr:col>1</xdr:col>
          <xdr:colOff>428625</xdr:colOff>
          <xdr:row>103</xdr:row>
          <xdr:rowOff>47625</xdr:rowOff>
        </xdr:to>
        <xdr:sp macro="" textlink="">
          <xdr:nvSpPr>
            <xdr:cNvPr id="1128" name="Drop Down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103</xdr:row>
          <xdr:rowOff>28575</xdr:rowOff>
        </xdr:from>
        <xdr:to>
          <xdr:col>1</xdr:col>
          <xdr:colOff>419100</xdr:colOff>
          <xdr:row>104</xdr:row>
          <xdr:rowOff>19050</xdr:rowOff>
        </xdr:to>
        <xdr:sp macro="" textlink="">
          <xdr:nvSpPr>
            <xdr:cNvPr id="1129" name="Drop Down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102</xdr:row>
          <xdr:rowOff>19050</xdr:rowOff>
        </xdr:from>
        <xdr:to>
          <xdr:col>15</xdr:col>
          <xdr:colOff>9525</xdr:colOff>
          <xdr:row>103</xdr:row>
          <xdr:rowOff>47625</xdr:rowOff>
        </xdr:to>
        <xdr:sp macro="" textlink="">
          <xdr:nvSpPr>
            <xdr:cNvPr id="1130" name="Drop Dow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103</xdr:row>
          <xdr:rowOff>28575</xdr:rowOff>
        </xdr:from>
        <xdr:to>
          <xdr:col>15</xdr:col>
          <xdr:colOff>0</xdr:colOff>
          <xdr:row>104</xdr:row>
          <xdr:rowOff>19050</xdr:rowOff>
        </xdr:to>
        <xdr:sp macro="" textlink="">
          <xdr:nvSpPr>
            <xdr:cNvPr id="1131" name="Drop Down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102</xdr:row>
          <xdr:rowOff>19050</xdr:rowOff>
        </xdr:from>
        <xdr:to>
          <xdr:col>28</xdr:col>
          <xdr:colOff>9525</xdr:colOff>
          <xdr:row>103</xdr:row>
          <xdr:rowOff>47625</xdr:rowOff>
        </xdr:to>
        <xdr:sp macro="" textlink="">
          <xdr:nvSpPr>
            <xdr:cNvPr id="1132" name="Drop Down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103</xdr:row>
          <xdr:rowOff>28575</xdr:rowOff>
        </xdr:from>
        <xdr:to>
          <xdr:col>28</xdr:col>
          <xdr:colOff>0</xdr:colOff>
          <xdr:row>104</xdr:row>
          <xdr:rowOff>19050</xdr:rowOff>
        </xdr:to>
        <xdr:sp macro="" textlink="">
          <xdr:nvSpPr>
            <xdr:cNvPr id="1133" name="Drop Down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102</xdr:row>
          <xdr:rowOff>19050</xdr:rowOff>
        </xdr:from>
        <xdr:to>
          <xdr:col>1</xdr:col>
          <xdr:colOff>428625</xdr:colOff>
          <xdr:row>103</xdr:row>
          <xdr:rowOff>47625</xdr:rowOff>
        </xdr:to>
        <xdr:sp macro="" textlink="">
          <xdr:nvSpPr>
            <xdr:cNvPr id="1134" name="Drop Dow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103</xdr:row>
          <xdr:rowOff>28575</xdr:rowOff>
        </xdr:from>
        <xdr:to>
          <xdr:col>1</xdr:col>
          <xdr:colOff>419100</xdr:colOff>
          <xdr:row>104</xdr:row>
          <xdr:rowOff>19050</xdr:rowOff>
        </xdr:to>
        <xdr:sp macro="" textlink="">
          <xdr:nvSpPr>
            <xdr:cNvPr id="1135" name="Drop Down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102</xdr:row>
          <xdr:rowOff>19050</xdr:rowOff>
        </xdr:from>
        <xdr:to>
          <xdr:col>15</xdr:col>
          <xdr:colOff>9525</xdr:colOff>
          <xdr:row>103</xdr:row>
          <xdr:rowOff>47625</xdr:rowOff>
        </xdr:to>
        <xdr:sp macro="" textlink="">
          <xdr:nvSpPr>
            <xdr:cNvPr id="1136" name="Drop Down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103</xdr:row>
          <xdr:rowOff>28575</xdr:rowOff>
        </xdr:from>
        <xdr:to>
          <xdr:col>15</xdr:col>
          <xdr:colOff>0</xdr:colOff>
          <xdr:row>104</xdr:row>
          <xdr:rowOff>19050</xdr:rowOff>
        </xdr:to>
        <xdr:sp macro="" textlink="">
          <xdr:nvSpPr>
            <xdr:cNvPr id="1137" name="Drop Down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102</xdr:row>
          <xdr:rowOff>19050</xdr:rowOff>
        </xdr:from>
        <xdr:to>
          <xdr:col>28</xdr:col>
          <xdr:colOff>9525</xdr:colOff>
          <xdr:row>103</xdr:row>
          <xdr:rowOff>47625</xdr:rowOff>
        </xdr:to>
        <xdr:sp macro="" textlink="">
          <xdr:nvSpPr>
            <xdr:cNvPr id="1138" name="Drop Down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103</xdr:row>
          <xdr:rowOff>28575</xdr:rowOff>
        </xdr:from>
        <xdr:to>
          <xdr:col>28</xdr:col>
          <xdr:colOff>0</xdr:colOff>
          <xdr:row>104</xdr:row>
          <xdr:rowOff>19050</xdr:rowOff>
        </xdr:to>
        <xdr:sp macro="" textlink="">
          <xdr:nvSpPr>
            <xdr:cNvPr id="1139" name="Drop Down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102</xdr:row>
          <xdr:rowOff>19050</xdr:rowOff>
        </xdr:from>
        <xdr:to>
          <xdr:col>1</xdr:col>
          <xdr:colOff>428625</xdr:colOff>
          <xdr:row>103</xdr:row>
          <xdr:rowOff>47625</xdr:rowOff>
        </xdr:to>
        <xdr:sp macro="" textlink="">
          <xdr:nvSpPr>
            <xdr:cNvPr id="1140" name="Drop Down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103</xdr:row>
          <xdr:rowOff>28575</xdr:rowOff>
        </xdr:from>
        <xdr:to>
          <xdr:col>1</xdr:col>
          <xdr:colOff>419100</xdr:colOff>
          <xdr:row>104</xdr:row>
          <xdr:rowOff>19050</xdr:rowOff>
        </xdr:to>
        <xdr:sp macro="" textlink="">
          <xdr:nvSpPr>
            <xdr:cNvPr id="1141" name="Drop Down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102</xdr:row>
          <xdr:rowOff>19050</xdr:rowOff>
        </xdr:from>
        <xdr:to>
          <xdr:col>15</xdr:col>
          <xdr:colOff>9525</xdr:colOff>
          <xdr:row>103</xdr:row>
          <xdr:rowOff>47625</xdr:rowOff>
        </xdr:to>
        <xdr:sp macro="" textlink="">
          <xdr:nvSpPr>
            <xdr:cNvPr id="1142" name="Drop Down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103</xdr:row>
          <xdr:rowOff>28575</xdr:rowOff>
        </xdr:from>
        <xdr:to>
          <xdr:col>15</xdr:col>
          <xdr:colOff>0</xdr:colOff>
          <xdr:row>104</xdr:row>
          <xdr:rowOff>19050</xdr:rowOff>
        </xdr:to>
        <xdr:sp macro="" textlink="">
          <xdr:nvSpPr>
            <xdr:cNvPr id="1143" name="Drop Down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102</xdr:row>
          <xdr:rowOff>19050</xdr:rowOff>
        </xdr:from>
        <xdr:to>
          <xdr:col>28</xdr:col>
          <xdr:colOff>9525</xdr:colOff>
          <xdr:row>103</xdr:row>
          <xdr:rowOff>47625</xdr:rowOff>
        </xdr:to>
        <xdr:sp macro="" textlink="">
          <xdr:nvSpPr>
            <xdr:cNvPr id="1144" name="Drop Down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103</xdr:row>
          <xdr:rowOff>28575</xdr:rowOff>
        </xdr:from>
        <xdr:to>
          <xdr:col>28</xdr:col>
          <xdr:colOff>0</xdr:colOff>
          <xdr:row>104</xdr:row>
          <xdr:rowOff>19050</xdr:rowOff>
        </xdr:to>
        <xdr:sp macro="" textlink="">
          <xdr:nvSpPr>
            <xdr:cNvPr id="1145" name="Drop Down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102</xdr:row>
          <xdr:rowOff>19050</xdr:rowOff>
        </xdr:from>
        <xdr:to>
          <xdr:col>1</xdr:col>
          <xdr:colOff>428625</xdr:colOff>
          <xdr:row>103</xdr:row>
          <xdr:rowOff>47625</xdr:rowOff>
        </xdr:to>
        <xdr:sp macro="" textlink="">
          <xdr:nvSpPr>
            <xdr:cNvPr id="1146" name="Drop Down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103</xdr:row>
          <xdr:rowOff>28575</xdr:rowOff>
        </xdr:from>
        <xdr:to>
          <xdr:col>1</xdr:col>
          <xdr:colOff>419100</xdr:colOff>
          <xdr:row>104</xdr:row>
          <xdr:rowOff>19050</xdr:rowOff>
        </xdr:to>
        <xdr:sp macro="" textlink="">
          <xdr:nvSpPr>
            <xdr:cNvPr id="1147" name="Drop Down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102</xdr:row>
          <xdr:rowOff>19050</xdr:rowOff>
        </xdr:from>
        <xdr:to>
          <xdr:col>15</xdr:col>
          <xdr:colOff>9525</xdr:colOff>
          <xdr:row>103</xdr:row>
          <xdr:rowOff>47625</xdr:rowOff>
        </xdr:to>
        <xdr:sp macro="" textlink="">
          <xdr:nvSpPr>
            <xdr:cNvPr id="1148" name="Drop Down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103</xdr:row>
          <xdr:rowOff>28575</xdr:rowOff>
        </xdr:from>
        <xdr:to>
          <xdr:col>15</xdr:col>
          <xdr:colOff>0</xdr:colOff>
          <xdr:row>104</xdr:row>
          <xdr:rowOff>19050</xdr:rowOff>
        </xdr:to>
        <xdr:sp macro="" textlink="">
          <xdr:nvSpPr>
            <xdr:cNvPr id="1149" name="Drop Down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102</xdr:row>
          <xdr:rowOff>19050</xdr:rowOff>
        </xdr:from>
        <xdr:to>
          <xdr:col>28</xdr:col>
          <xdr:colOff>9525</xdr:colOff>
          <xdr:row>103</xdr:row>
          <xdr:rowOff>47625</xdr:rowOff>
        </xdr:to>
        <xdr:sp macro="" textlink="">
          <xdr:nvSpPr>
            <xdr:cNvPr id="1150" name="Drop Down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103</xdr:row>
          <xdr:rowOff>28575</xdr:rowOff>
        </xdr:from>
        <xdr:to>
          <xdr:col>28</xdr:col>
          <xdr:colOff>0</xdr:colOff>
          <xdr:row>104</xdr:row>
          <xdr:rowOff>19050</xdr:rowOff>
        </xdr:to>
        <xdr:sp macro="" textlink="">
          <xdr:nvSpPr>
            <xdr:cNvPr id="1151" name="Drop Down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1</xdr:col>
          <xdr:colOff>9525</xdr:colOff>
          <xdr:row>1</xdr:row>
          <xdr:rowOff>47625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28575</xdr:rowOff>
        </xdr:from>
        <xdr:to>
          <xdr:col>1</xdr:col>
          <xdr:colOff>0</xdr:colOff>
          <xdr:row>2</xdr:row>
          <xdr:rowOff>19050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19050</xdr:rowOff>
        </xdr:from>
        <xdr:to>
          <xdr:col>14</xdr:col>
          <xdr:colOff>9525</xdr:colOff>
          <xdr:row>1</xdr:row>
          <xdr:rowOff>47625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</xdr:row>
          <xdr:rowOff>28575</xdr:rowOff>
        </xdr:from>
        <xdr:to>
          <xdr:col>14</xdr:col>
          <xdr:colOff>0</xdr:colOff>
          <xdr:row>2</xdr:row>
          <xdr:rowOff>19050</xdr:rowOff>
        </xdr:to>
        <xdr:sp macro="" textlink="">
          <xdr:nvSpPr>
            <xdr:cNvPr id="4100" name="Drop Dow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0</xdr:row>
          <xdr:rowOff>19050</xdr:rowOff>
        </xdr:from>
        <xdr:to>
          <xdr:col>27</xdr:col>
          <xdr:colOff>9525</xdr:colOff>
          <xdr:row>1</xdr:row>
          <xdr:rowOff>47625</xdr:rowOff>
        </xdr:to>
        <xdr:sp macro="" textlink="">
          <xdr:nvSpPr>
            <xdr:cNvPr id="4101" name="Drop Dow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</xdr:row>
          <xdr:rowOff>28575</xdr:rowOff>
        </xdr:from>
        <xdr:to>
          <xdr:col>27</xdr:col>
          <xdr:colOff>0</xdr:colOff>
          <xdr:row>2</xdr:row>
          <xdr:rowOff>19050</xdr:rowOff>
        </xdr:to>
        <xdr:sp macro="" textlink="">
          <xdr:nvSpPr>
            <xdr:cNvPr id="4102" name="Drop Dow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1</xdr:col>
          <xdr:colOff>9525</xdr:colOff>
          <xdr:row>1</xdr:row>
          <xdr:rowOff>47625</xdr:rowOff>
        </xdr:to>
        <xdr:sp macro="" textlink="">
          <xdr:nvSpPr>
            <xdr:cNvPr id="4103" name="Drop Dow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28575</xdr:rowOff>
        </xdr:from>
        <xdr:to>
          <xdr:col>1</xdr:col>
          <xdr:colOff>0</xdr:colOff>
          <xdr:row>2</xdr:row>
          <xdr:rowOff>19050</xdr:rowOff>
        </xdr:to>
        <xdr:sp macro="" textlink="">
          <xdr:nvSpPr>
            <xdr:cNvPr id="4104" name="Drop Dow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19050</xdr:rowOff>
        </xdr:from>
        <xdr:to>
          <xdr:col>14</xdr:col>
          <xdr:colOff>9525</xdr:colOff>
          <xdr:row>1</xdr:row>
          <xdr:rowOff>47625</xdr:rowOff>
        </xdr:to>
        <xdr:sp macro="" textlink="">
          <xdr:nvSpPr>
            <xdr:cNvPr id="4105" name="Drop Dow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</xdr:row>
          <xdr:rowOff>28575</xdr:rowOff>
        </xdr:from>
        <xdr:to>
          <xdr:col>14</xdr:col>
          <xdr:colOff>0</xdr:colOff>
          <xdr:row>2</xdr:row>
          <xdr:rowOff>19050</xdr:rowOff>
        </xdr:to>
        <xdr:sp macro="" textlink="">
          <xdr:nvSpPr>
            <xdr:cNvPr id="4106" name="Drop Dow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0</xdr:row>
          <xdr:rowOff>19050</xdr:rowOff>
        </xdr:from>
        <xdr:to>
          <xdr:col>27</xdr:col>
          <xdr:colOff>9525</xdr:colOff>
          <xdr:row>1</xdr:row>
          <xdr:rowOff>47625</xdr:rowOff>
        </xdr:to>
        <xdr:sp macro="" textlink="">
          <xdr:nvSpPr>
            <xdr:cNvPr id="4107" name="Drop Down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</xdr:row>
          <xdr:rowOff>28575</xdr:rowOff>
        </xdr:from>
        <xdr:to>
          <xdr:col>27</xdr:col>
          <xdr:colOff>0</xdr:colOff>
          <xdr:row>2</xdr:row>
          <xdr:rowOff>19050</xdr:rowOff>
        </xdr:to>
        <xdr:sp macro="" textlink="">
          <xdr:nvSpPr>
            <xdr:cNvPr id="4108" name="Drop Down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19050</xdr:rowOff>
        </xdr:from>
        <xdr:to>
          <xdr:col>1</xdr:col>
          <xdr:colOff>9525</xdr:colOff>
          <xdr:row>52</xdr:row>
          <xdr:rowOff>47625</xdr:rowOff>
        </xdr:to>
        <xdr:sp macro="" textlink="">
          <xdr:nvSpPr>
            <xdr:cNvPr id="4109" name="Drop Down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52</xdr:row>
          <xdr:rowOff>28575</xdr:rowOff>
        </xdr:from>
        <xdr:to>
          <xdr:col>1</xdr:col>
          <xdr:colOff>0</xdr:colOff>
          <xdr:row>53</xdr:row>
          <xdr:rowOff>19050</xdr:rowOff>
        </xdr:to>
        <xdr:sp macro="" textlink="">
          <xdr:nvSpPr>
            <xdr:cNvPr id="4110" name="Drop Down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1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19050</xdr:rowOff>
        </xdr:from>
        <xdr:to>
          <xdr:col>14</xdr:col>
          <xdr:colOff>9525</xdr:colOff>
          <xdr:row>52</xdr:row>
          <xdr:rowOff>47625</xdr:rowOff>
        </xdr:to>
        <xdr:sp macro="" textlink="">
          <xdr:nvSpPr>
            <xdr:cNvPr id="4111" name="Drop Down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1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52</xdr:row>
          <xdr:rowOff>28575</xdr:rowOff>
        </xdr:from>
        <xdr:to>
          <xdr:col>14</xdr:col>
          <xdr:colOff>0</xdr:colOff>
          <xdr:row>53</xdr:row>
          <xdr:rowOff>19050</xdr:rowOff>
        </xdr:to>
        <xdr:sp macro="" textlink="">
          <xdr:nvSpPr>
            <xdr:cNvPr id="4112" name="Drop Down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1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51</xdr:row>
          <xdr:rowOff>19050</xdr:rowOff>
        </xdr:from>
        <xdr:to>
          <xdr:col>27</xdr:col>
          <xdr:colOff>9525</xdr:colOff>
          <xdr:row>52</xdr:row>
          <xdr:rowOff>47625</xdr:rowOff>
        </xdr:to>
        <xdr:sp macro="" textlink="">
          <xdr:nvSpPr>
            <xdr:cNvPr id="4113" name="Drop Down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52</xdr:row>
          <xdr:rowOff>28575</xdr:rowOff>
        </xdr:from>
        <xdr:to>
          <xdr:col>27</xdr:col>
          <xdr:colOff>0</xdr:colOff>
          <xdr:row>53</xdr:row>
          <xdr:rowOff>19050</xdr:rowOff>
        </xdr:to>
        <xdr:sp macro="" textlink="">
          <xdr:nvSpPr>
            <xdr:cNvPr id="4114" name="Drop Down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1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19050</xdr:rowOff>
        </xdr:from>
        <xdr:to>
          <xdr:col>1</xdr:col>
          <xdr:colOff>9525</xdr:colOff>
          <xdr:row>52</xdr:row>
          <xdr:rowOff>47625</xdr:rowOff>
        </xdr:to>
        <xdr:sp macro="" textlink="">
          <xdr:nvSpPr>
            <xdr:cNvPr id="4115" name="Drop Down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1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52</xdr:row>
          <xdr:rowOff>28575</xdr:rowOff>
        </xdr:from>
        <xdr:to>
          <xdr:col>1</xdr:col>
          <xdr:colOff>0</xdr:colOff>
          <xdr:row>53</xdr:row>
          <xdr:rowOff>19050</xdr:rowOff>
        </xdr:to>
        <xdr:sp macro="" textlink="">
          <xdr:nvSpPr>
            <xdr:cNvPr id="4116" name="Drop Down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19050</xdr:rowOff>
        </xdr:from>
        <xdr:to>
          <xdr:col>14</xdr:col>
          <xdr:colOff>9525</xdr:colOff>
          <xdr:row>52</xdr:row>
          <xdr:rowOff>47625</xdr:rowOff>
        </xdr:to>
        <xdr:sp macro="" textlink="">
          <xdr:nvSpPr>
            <xdr:cNvPr id="4117" name="Drop Down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1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52</xdr:row>
          <xdr:rowOff>28575</xdr:rowOff>
        </xdr:from>
        <xdr:to>
          <xdr:col>14</xdr:col>
          <xdr:colOff>0</xdr:colOff>
          <xdr:row>53</xdr:row>
          <xdr:rowOff>19050</xdr:rowOff>
        </xdr:to>
        <xdr:sp macro="" textlink="">
          <xdr:nvSpPr>
            <xdr:cNvPr id="4118" name="Drop Down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1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51</xdr:row>
          <xdr:rowOff>19050</xdr:rowOff>
        </xdr:from>
        <xdr:to>
          <xdr:col>27</xdr:col>
          <xdr:colOff>9525</xdr:colOff>
          <xdr:row>52</xdr:row>
          <xdr:rowOff>47625</xdr:rowOff>
        </xdr:to>
        <xdr:sp macro="" textlink="">
          <xdr:nvSpPr>
            <xdr:cNvPr id="4119" name="Drop Down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1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52</xdr:row>
          <xdr:rowOff>28575</xdr:rowOff>
        </xdr:from>
        <xdr:to>
          <xdr:col>27</xdr:col>
          <xdr:colOff>0</xdr:colOff>
          <xdr:row>53</xdr:row>
          <xdr:rowOff>19050</xdr:rowOff>
        </xdr:to>
        <xdr:sp macro="" textlink="">
          <xdr:nvSpPr>
            <xdr:cNvPr id="4120" name="Drop Down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1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1</xdr:col>
          <xdr:colOff>9525</xdr:colOff>
          <xdr:row>1</xdr:row>
          <xdr:rowOff>47625</xdr:rowOff>
        </xdr:to>
        <xdr:sp macro="" textlink="">
          <xdr:nvSpPr>
            <xdr:cNvPr id="4121" name="Drop Down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1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28575</xdr:rowOff>
        </xdr:from>
        <xdr:to>
          <xdr:col>1</xdr:col>
          <xdr:colOff>0</xdr:colOff>
          <xdr:row>2</xdr:row>
          <xdr:rowOff>19050</xdr:rowOff>
        </xdr:to>
        <xdr:sp macro="" textlink="">
          <xdr:nvSpPr>
            <xdr:cNvPr id="4122" name="Drop Down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1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19050</xdr:rowOff>
        </xdr:from>
        <xdr:to>
          <xdr:col>14</xdr:col>
          <xdr:colOff>9525</xdr:colOff>
          <xdr:row>1</xdr:row>
          <xdr:rowOff>47625</xdr:rowOff>
        </xdr:to>
        <xdr:sp macro="" textlink="">
          <xdr:nvSpPr>
            <xdr:cNvPr id="4123" name="Drop Down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1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</xdr:row>
          <xdr:rowOff>28575</xdr:rowOff>
        </xdr:from>
        <xdr:to>
          <xdr:col>14</xdr:col>
          <xdr:colOff>0</xdr:colOff>
          <xdr:row>2</xdr:row>
          <xdr:rowOff>19050</xdr:rowOff>
        </xdr:to>
        <xdr:sp macro="" textlink="">
          <xdr:nvSpPr>
            <xdr:cNvPr id="4124" name="Drop Down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1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0</xdr:row>
          <xdr:rowOff>19050</xdr:rowOff>
        </xdr:from>
        <xdr:to>
          <xdr:col>27</xdr:col>
          <xdr:colOff>9525</xdr:colOff>
          <xdr:row>1</xdr:row>
          <xdr:rowOff>47625</xdr:rowOff>
        </xdr:to>
        <xdr:sp macro="" textlink="">
          <xdr:nvSpPr>
            <xdr:cNvPr id="4125" name="Drop Down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1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</xdr:row>
          <xdr:rowOff>28575</xdr:rowOff>
        </xdr:from>
        <xdr:to>
          <xdr:col>27</xdr:col>
          <xdr:colOff>0</xdr:colOff>
          <xdr:row>2</xdr:row>
          <xdr:rowOff>19050</xdr:rowOff>
        </xdr:to>
        <xdr:sp macro="" textlink="">
          <xdr:nvSpPr>
            <xdr:cNvPr id="4126" name="Drop Down 30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id="{00000000-0008-0000-01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1</xdr:col>
          <xdr:colOff>9525</xdr:colOff>
          <xdr:row>1</xdr:row>
          <xdr:rowOff>47625</xdr:rowOff>
        </xdr:to>
        <xdr:sp macro="" textlink="">
          <xdr:nvSpPr>
            <xdr:cNvPr id="4127" name="Drop Down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1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28575</xdr:rowOff>
        </xdr:from>
        <xdr:to>
          <xdr:col>1</xdr:col>
          <xdr:colOff>0</xdr:colOff>
          <xdr:row>2</xdr:row>
          <xdr:rowOff>19050</xdr:rowOff>
        </xdr:to>
        <xdr:sp macro="" textlink="">
          <xdr:nvSpPr>
            <xdr:cNvPr id="4128" name="Drop Down 32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id="{00000000-0008-0000-01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19050</xdr:rowOff>
        </xdr:from>
        <xdr:to>
          <xdr:col>14</xdr:col>
          <xdr:colOff>9525</xdr:colOff>
          <xdr:row>1</xdr:row>
          <xdr:rowOff>47625</xdr:rowOff>
        </xdr:to>
        <xdr:sp macro="" textlink="">
          <xdr:nvSpPr>
            <xdr:cNvPr id="4129" name="Drop Down 33" hidden="1">
              <a:extLst>
                <a:ext uri="{63B3BB69-23CF-44E3-9099-C40C66FF867C}">
                  <a14:compatExt spid="_x0000_s4129"/>
                </a:ext>
                <a:ext uri="{FF2B5EF4-FFF2-40B4-BE49-F238E27FC236}">
                  <a16:creationId xmlns:a16="http://schemas.microsoft.com/office/drawing/2014/main" id="{00000000-0008-0000-0100-00002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</xdr:row>
          <xdr:rowOff>28575</xdr:rowOff>
        </xdr:from>
        <xdr:to>
          <xdr:col>14</xdr:col>
          <xdr:colOff>0</xdr:colOff>
          <xdr:row>2</xdr:row>
          <xdr:rowOff>19050</xdr:rowOff>
        </xdr:to>
        <xdr:sp macro="" textlink="">
          <xdr:nvSpPr>
            <xdr:cNvPr id="4130" name="Drop Down 34" hidden="1">
              <a:extLst>
                <a:ext uri="{63B3BB69-23CF-44E3-9099-C40C66FF867C}">
                  <a14:compatExt spid="_x0000_s4130"/>
                </a:ext>
                <a:ext uri="{FF2B5EF4-FFF2-40B4-BE49-F238E27FC236}">
                  <a16:creationId xmlns:a16="http://schemas.microsoft.com/office/drawing/2014/main" id="{00000000-0008-0000-0100-00002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0</xdr:row>
          <xdr:rowOff>19050</xdr:rowOff>
        </xdr:from>
        <xdr:to>
          <xdr:col>27</xdr:col>
          <xdr:colOff>9525</xdr:colOff>
          <xdr:row>1</xdr:row>
          <xdr:rowOff>47625</xdr:rowOff>
        </xdr:to>
        <xdr:sp macro="" textlink="">
          <xdr:nvSpPr>
            <xdr:cNvPr id="4131" name="Drop Down 35" hidden="1">
              <a:extLst>
                <a:ext uri="{63B3BB69-23CF-44E3-9099-C40C66FF867C}">
                  <a14:compatExt spid="_x0000_s4131"/>
                </a:ext>
                <a:ext uri="{FF2B5EF4-FFF2-40B4-BE49-F238E27FC236}">
                  <a16:creationId xmlns:a16="http://schemas.microsoft.com/office/drawing/2014/main" id="{00000000-0008-0000-0100-00002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</xdr:row>
          <xdr:rowOff>28575</xdr:rowOff>
        </xdr:from>
        <xdr:to>
          <xdr:col>27</xdr:col>
          <xdr:colOff>0</xdr:colOff>
          <xdr:row>2</xdr:row>
          <xdr:rowOff>19050</xdr:rowOff>
        </xdr:to>
        <xdr:sp macro="" textlink="">
          <xdr:nvSpPr>
            <xdr:cNvPr id="4132" name="Drop Down 36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id="{00000000-0008-0000-01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102</xdr:row>
          <xdr:rowOff>19050</xdr:rowOff>
        </xdr:from>
        <xdr:to>
          <xdr:col>1</xdr:col>
          <xdr:colOff>9525</xdr:colOff>
          <xdr:row>103</xdr:row>
          <xdr:rowOff>47625</xdr:rowOff>
        </xdr:to>
        <xdr:sp macro="" textlink="">
          <xdr:nvSpPr>
            <xdr:cNvPr id="4133" name="Drop Down 37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id="{00000000-0008-0000-01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103</xdr:row>
          <xdr:rowOff>28575</xdr:rowOff>
        </xdr:from>
        <xdr:to>
          <xdr:col>1</xdr:col>
          <xdr:colOff>0</xdr:colOff>
          <xdr:row>104</xdr:row>
          <xdr:rowOff>19050</xdr:rowOff>
        </xdr:to>
        <xdr:sp macro="" textlink="">
          <xdr:nvSpPr>
            <xdr:cNvPr id="4134" name="Drop Down 38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1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102</xdr:row>
          <xdr:rowOff>19050</xdr:rowOff>
        </xdr:from>
        <xdr:to>
          <xdr:col>14</xdr:col>
          <xdr:colOff>9525</xdr:colOff>
          <xdr:row>103</xdr:row>
          <xdr:rowOff>47625</xdr:rowOff>
        </xdr:to>
        <xdr:sp macro="" textlink="">
          <xdr:nvSpPr>
            <xdr:cNvPr id="4135" name="Drop Down 39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1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103</xdr:row>
          <xdr:rowOff>28575</xdr:rowOff>
        </xdr:from>
        <xdr:to>
          <xdr:col>14</xdr:col>
          <xdr:colOff>0</xdr:colOff>
          <xdr:row>104</xdr:row>
          <xdr:rowOff>19050</xdr:rowOff>
        </xdr:to>
        <xdr:sp macro="" textlink="">
          <xdr:nvSpPr>
            <xdr:cNvPr id="4136" name="Drop Down 40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1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102</xdr:row>
          <xdr:rowOff>19050</xdr:rowOff>
        </xdr:from>
        <xdr:to>
          <xdr:col>27</xdr:col>
          <xdr:colOff>9525</xdr:colOff>
          <xdr:row>103</xdr:row>
          <xdr:rowOff>47625</xdr:rowOff>
        </xdr:to>
        <xdr:sp macro="" textlink="">
          <xdr:nvSpPr>
            <xdr:cNvPr id="4137" name="Drop Down 41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1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103</xdr:row>
          <xdr:rowOff>28575</xdr:rowOff>
        </xdr:from>
        <xdr:to>
          <xdr:col>27</xdr:col>
          <xdr:colOff>0</xdr:colOff>
          <xdr:row>104</xdr:row>
          <xdr:rowOff>19050</xdr:rowOff>
        </xdr:to>
        <xdr:sp macro="" textlink="">
          <xdr:nvSpPr>
            <xdr:cNvPr id="4138" name="Drop Down 42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1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102</xdr:row>
          <xdr:rowOff>19050</xdr:rowOff>
        </xdr:from>
        <xdr:to>
          <xdr:col>1</xdr:col>
          <xdr:colOff>9525</xdr:colOff>
          <xdr:row>103</xdr:row>
          <xdr:rowOff>47625</xdr:rowOff>
        </xdr:to>
        <xdr:sp macro="" textlink="">
          <xdr:nvSpPr>
            <xdr:cNvPr id="4139" name="Drop Down 43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1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103</xdr:row>
          <xdr:rowOff>28575</xdr:rowOff>
        </xdr:from>
        <xdr:to>
          <xdr:col>1</xdr:col>
          <xdr:colOff>0</xdr:colOff>
          <xdr:row>104</xdr:row>
          <xdr:rowOff>19050</xdr:rowOff>
        </xdr:to>
        <xdr:sp macro="" textlink="">
          <xdr:nvSpPr>
            <xdr:cNvPr id="4140" name="Drop Down 44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1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102</xdr:row>
          <xdr:rowOff>19050</xdr:rowOff>
        </xdr:from>
        <xdr:to>
          <xdr:col>14</xdr:col>
          <xdr:colOff>9525</xdr:colOff>
          <xdr:row>103</xdr:row>
          <xdr:rowOff>47625</xdr:rowOff>
        </xdr:to>
        <xdr:sp macro="" textlink="">
          <xdr:nvSpPr>
            <xdr:cNvPr id="4141" name="Drop Down 45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1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103</xdr:row>
          <xdr:rowOff>28575</xdr:rowOff>
        </xdr:from>
        <xdr:to>
          <xdr:col>14</xdr:col>
          <xdr:colOff>0</xdr:colOff>
          <xdr:row>104</xdr:row>
          <xdr:rowOff>19050</xdr:rowOff>
        </xdr:to>
        <xdr:sp macro="" textlink="">
          <xdr:nvSpPr>
            <xdr:cNvPr id="4142" name="Drop Down 46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1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102</xdr:row>
          <xdr:rowOff>19050</xdr:rowOff>
        </xdr:from>
        <xdr:to>
          <xdr:col>27</xdr:col>
          <xdr:colOff>9525</xdr:colOff>
          <xdr:row>103</xdr:row>
          <xdr:rowOff>47625</xdr:rowOff>
        </xdr:to>
        <xdr:sp macro="" textlink="">
          <xdr:nvSpPr>
            <xdr:cNvPr id="4143" name="Drop Down 47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1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103</xdr:row>
          <xdr:rowOff>28575</xdr:rowOff>
        </xdr:from>
        <xdr:to>
          <xdr:col>27</xdr:col>
          <xdr:colOff>0</xdr:colOff>
          <xdr:row>104</xdr:row>
          <xdr:rowOff>19050</xdr:rowOff>
        </xdr:to>
        <xdr:sp macro="" textlink="">
          <xdr:nvSpPr>
            <xdr:cNvPr id="4144" name="Drop Down 48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1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102</xdr:row>
          <xdr:rowOff>19050</xdr:rowOff>
        </xdr:from>
        <xdr:to>
          <xdr:col>1</xdr:col>
          <xdr:colOff>9525</xdr:colOff>
          <xdr:row>103</xdr:row>
          <xdr:rowOff>47625</xdr:rowOff>
        </xdr:to>
        <xdr:sp macro="" textlink="">
          <xdr:nvSpPr>
            <xdr:cNvPr id="4145" name="Drop Down 49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1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103</xdr:row>
          <xdr:rowOff>28575</xdr:rowOff>
        </xdr:from>
        <xdr:to>
          <xdr:col>1</xdr:col>
          <xdr:colOff>0</xdr:colOff>
          <xdr:row>104</xdr:row>
          <xdr:rowOff>19050</xdr:rowOff>
        </xdr:to>
        <xdr:sp macro="" textlink="">
          <xdr:nvSpPr>
            <xdr:cNvPr id="4146" name="Drop Down 50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1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102</xdr:row>
          <xdr:rowOff>19050</xdr:rowOff>
        </xdr:from>
        <xdr:to>
          <xdr:col>14</xdr:col>
          <xdr:colOff>9525</xdr:colOff>
          <xdr:row>103</xdr:row>
          <xdr:rowOff>47625</xdr:rowOff>
        </xdr:to>
        <xdr:sp macro="" textlink="">
          <xdr:nvSpPr>
            <xdr:cNvPr id="4147" name="Drop Down 51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id="{00000000-0008-0000-01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103</xdr:row>
          <xdr:rowOff>28575</xdr:rowOff>
        </xdr:from>
        <xdr:to>
          <xdr:col>14</xdr:col>
          <xdr:colOff>0</xdr:colOff>
          <xdr:row>104</xdr:row>
          <xdr:rowOff>19050</xdr:rowOff>
        </xdr:to>
        <xdr:sp macro="" textlink="">
          <xdr:nvSpPr>
            <xdr:cNvPr id="4148" name="Drop Down 52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id="{00000000-0008-0000-01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102</xdr:row>
          <xdr:rowOff>19050</xdr:rowOff>
        </xdr:from>
        <xdr:to>
          <xdr:col>27</xdr:col>
          <xdr:colOff>9525</xdr:colOff>
          <xdr:row>103</xdr:row>
          <xdr:rowOff>47625</xdr:rowOff>
        </xdr:to>
        <xdr:sp macro="" textlink="">
          <xdr:nvSpPr>
            <xdr:cNvPr id="4149" name="Drop Down 53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id="{00000000-0008-0000-01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103</xdr:row>
          <xdr:rowOff>28575</xdr:rowOff>
        </xdr:from>
        <xdr:to>
          <xdr:col>27</xdr:col>
          <xdr:colOff>0</xdr:colOff>
          <xdr:row>104</xdr:row>
          <xdr:rowOff>19050</xdr:rowOff>
        </xdr:to>
        <xdr:sp macro="" textlink="">
          <xdr:nvSpPr>
            <xdr:cNvPr id="4150" name="Drop Down 54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:a16="http://schemas.microsoft.com/office/drawing/2014/main" id="{00000000-0008-0000-01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102</xdr:row>
          <xdr:rowOff>19050</xdr:rowOff>
        </xdr:from>
        <xdr:to>
          <xdr:col>1</xdr:col>
          <xdr:colOff>9525</xdr:colOff>
          <xdr:row>103</xdr:row>
          <xdr:rowOff>47625</xdr:rowOff>
        </xdr:to>
        <xdr:sp macro="" textlink="">
          <xdr:nvSpPr>
            <xdr:cNvPr id="4151" name="Drop Down 55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:a16="http://schemas.microsoft.com/office/drawing/2014/main" id="{00000000-0008-0000-01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103</xdr:row>
          <xdr:rowOff>28575</xdr:rowOff>
        </xdr:from>
        <xdr:to>
          <xdr:col>1</xdr:col>
          <xdr:colOff>0</xdr:colOff>
          <xdr:row>104</xdr:row>
          <xdr:rowOff>19050</xdr:rowOff>
        </xdr:to>
        <xdr:sp macro="" textlink="">
          <xdr:nvSpPr>
            <xdr:cNvPr id="4152" name="Drop Down 56" hidden="1">
              <a:extLst>
                <a:ext uri="{63B3BB69-23CF-44E3-9099-C40C66FF867C}">
                  <a14:compatExt spid="_x0000_s4152"/>
                </a:ext>
                <a:ext uri="{FF2B5EF4-FFF2-40B4-BE49-F238E27FC236}">
                  <a16:creationId xmlns:a16="http://schemas.microsoft.com/office/drawing/2014/main" id="{00000000-0008-0000-0100-00003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102</xdr:row>
          <xdr:rowOff>19050</xdr:rowOff>
        </xdr:from>
        <xdr:to>
          <xdr:col>14</xdr:col>
          <xdr:colOff>9525</xdr:colOff>
          <xdr:row>103</xdr:row>
          <xdr:rowOff>47625</xdr:rowOff>
        </xdr:to>
        <xdr:sp macro="" textlink="">
          <xdr:nvSpPr>
            <xdr:cNvPr id="4153" name="Drop Down 57" hidden="1">
              <a:extLst>
                <a:ext uri="{63B3BB69-23CF-44E3-9099-C40C66FF867C}">
                  <a14:compatExt spid="_x0000_s4153"/>
                </a:ext>
                <a:ext uri="{FF2B5EF4-FFF2-40B4-BE49-F238E27FC236}">
                  <a16:creationId xmlns:a16="http://schemas.microsoft.com/office/drawing/2014/main" id="{00000000-0008-0000-0100-00003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103</xdr:row>
          <xdr:rowOff>28575</xdr:rowOff>
        </xdr:from>
        <xdr:to>
          <xdr:col>14</xdr:col>
          <xdr:colOff>0</xdr:colOff>
          <xdr:row>104</xdr:row>
          <xdr:rowOff>19050</xdr:rowOff>
        </xdr:to>
        <xdr:sp macro="" textlink="">
          <xdr:nvSpPr>
            <xdr:cNvPr id="4154" name="Drop Down 58" hidden="1">
              <a:extLst>
                <a:ext uri="{63B3BB69-23CF-44E3-9099-C40C66FF867C}">
                  <a14:compatExt spid="_x0000_s4154"/>
                </a:ext>
                <a:ext uri="{FF2B5EF4-FFF2-40B4-BE49-F238E27FC236}">
                  <a16:creationId xmlns:a16="http://schemas.microsoft.com/office/drawing/2014/main" id="{00000000-0008-0000-0100-00003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102</xdr:row>
          <xdr:rowOff>19050</xdr:rowOff>
        </xdr:from>
        <xdr:to>
          <xdr:col>27</xdr:col>
          <xdr:colOff>9525</xdr:colOff>
          <xdr:row>103</xdr:row>
          <xdr:rowOff>47625</xdr:rowOff>
        </xdr:to>
        <xdr:sp macro="" textlink="">
          <xdr:nvSpPr>
            <xdr:cNvPr id="4155" name="Drop Down 59" hidden="1">
              <a:extLst>
                <a:ext uri="{63B3BB69-23CF-44E3-9099-C40C66FF867C}">
                  <a14:compatExt spid="_x0000_s4155"/>
                </a:ext>
                <a:ext uri="{FF2B5EF4-FFF2-40B4-BE49-F238E27FC236}">
                  <a16:creationId xmlns:a16="http://schemas.microsoft.com/office/drawing/2014/main" id="{00000000-0008-0000-0100-00003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103</xdr:row>
          <xdr:rowOff>28575</xdr:rowOff>
        </xdr:from>
        <xdr:to>
          <xdr:col>27</xdr:col>
          <xdr:colOff>0</xdr:colOff>
          <xdr:row>104</xdr:row>
          <xdr:rowOff>19050</xdr:rowOff>
        </xdr:to>
        <xdr:sp macro="" textlink="">
          <xdr:nvSpPr>
            <xdr:cNvPr id="4156" name="Drop Down 60" hidden="1">
              <a:extLst>
                <a:ext uri="{63B3BB69-23CF-44E3-9099-C40C66FF867C}">
                  <a14:compatExt spid="_x0000_s4156"/>
                </a:ext>
                <a:ext uri="{FF2B5EF4-FFF2-40B4-BE49-F238E27FC236}">
                  <a16:creationId xmlns:a16="http://schemas.microsoft.com/office/drawing/2014/main" id="{00000000-0008-0000-0100-00003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4019550</xdr:colOff>
      <xdr:row>59</xdr:row>
      <xdr:rowOff>0</xdr:rowOff>
    </xdr:from>
    <xdr:to>
      <xdr:col>4</xdr:col>
      <xdr:colOff>4029075</xdr:colOff>
      <xdr:row>59</xdr:row>
      <xdr:rowOff>9525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356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71</xdr:row>
      <xdr:rowOff>0</xdr:rowOff>
    </xdr:from>
    <xdr:to>
      <xdr:col>3</xdr:col>
      <xdr:colOff>304800</xdr:colOff>
      <xdr:row>72</xdr:row>
      <xdr:rowOff>9525</xdr:rowOff>
    </xdr:to>
    <xdr:sp macro="" textlink="">
      <xdr:nvSpPr>
        <xdr:cNvPr id="2055" name="AutoShape 7" descr="📥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SpPr>
          <a:spLocks noChangeAspect="1" noChangeArrowheads="1"/>
        </xdr:cNvSpPr>
      </xdr:nvSpPr>
      <xdr:spPr bwMode="auto">
        <a:xfrm>
          <a:off x="2962275" y="16059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96</xdr:row>
      <xdr:rowOff>0</xdr:rowOff>
    </xdr:from>
    <xdr:to>
      <xdr:col>3</xdr:col>
      <xdr:colOff>304800</xdr:colOff>
      <xdr:row>97</xdr:row>
      <xdr:rowOff>114300</xdr:rowOff>
    </xdr:to>
    <xdr:sp macro="" textlink="">
      <xdr:nvSpPr>
        <xdr:cNvPr id="2059" name="AutoShape 11" descr="🥇">
          <a:extLst>
            <a:ext uri="{FF2B5EF4-FFF2-40B4-BE49-F238E27FC236}">
              <a16:creationId xmlns:a16="http://schemas.microsoft.com/office/drawing/2014/main" id="{00000000-0008-0000-0200-00000B080000}"/>
            </a:ext>
          </a:extLst>
        </xdr:cNvPr>
        <xdr:cNvSpPr>
          <a:spLocks noChangeAspect="1" noChangeArrowheads="1"/>
        </xdr:cNvSpPr>
      </xdr:nvSpPr>
      <xdr:spPr bwMode="auto">
        <a:xfrm>
          <a:off x="2962275" y="2331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2867025</xdr:colOff>
      <xdr:row>491</xdr:row>
      <xdr:rowOff>0</xdr:rowOff>
    </xdr:from>
    <xdr:to>
      <xdr:col>3</xdr:col>
      <xdr:colOff>2876550</xdr:colOff>
      <xdr:row>491</xdr:row>
      <xdr:rowOff>9525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98964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CEPL%20CATHY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GBA01"/>
      <sheetName val="02"/>
      <sheetName val="GBA02"/>
      <sheetName val="03"/>
      <sheetName val="GBA03"/>
      <sheetName val="04"/>
      <sheetName val="GBA04"/>
      <sheetName val="05"/>
      <sheetName val="GBA05"/>
      <sheetName val="06"/>
      <sheetName val="GBA06"/>
      <sheetName val="07"/>
      <sheetName val="GBA07"/>
      <sheetName val="08"/>
      <sheetName val="GBA08"/>
      <sheetName val="09"/>
      <sheetName val="GBA09"/>
      <sheetName val="10"/>
      <sheetName val="GBA10"/>
      <sheetName val="11"/>
      <sheetName val="GBA11"/>
      <sheetName val="12"/>
      <sheetName val="GBA12"/>
      <sheetName val="Feuil10"/>
      <sheetName val="Feuil1"/>
      <sheetName val="Feuil2"/>
    </sheetNames>
    <sheetDataSet>
      <sheetData sheetId="0">
        <row r="4">
          <cell r="F4">
            <v>2020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omments" Target="../comments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0.xml"/><Relationship Id="rId18" Type="http://schemas.openxmlformats.org/officeDocument/2006/relationships/ctrlProp" Target="../ctrlProps/ctrlProp75.xml"/><Relationship Id="rId26" Type="http://schemas.openxmlformats.org/officeDocument/2006/relationships/ctrlProp" Target="../ctrlProps/ctrlProp83.xml"/><Relationship Id="rId39" Type="http://schemas.openxmlformats.org/officeDocument/2006/relationships/ctrlProp" Target="../ctrlProps/ctrlProp96.xml"/><Relationship Id="rId21" Type="http://schemas.openxmlformats.org/officeDocument/2006/relationships/ctrlProp" Target="../ctrlProps/ctrlProp78.xml"/><Relationship Id="rId34" Type="http://schemas.openxmlformats.org/officeDocument/2006/relationships/ctrlProp" Target="../ctrlProps/ctrlProp91.xml"/><Relationship Id="rId42" Type="http://schemas.openxmlformats.org/officeDocument/2006/relationships/ctrlProp" Target="../ctrlProps/ctrlProp99.xml"/><Relationship Id="rId47" Type="http://schemas.openxmlformats.org/officeDocument/2006/relationships/ctrlProp" Target="../ctrlProps/ctrlProp104.xml"/><Relationship Id="rId50" Type="http://schemas.openxmlformats.org/officeDocument/2006/relationships/ctrlProp" Target="../ctrlProps/ctrlProp107.xml"/><Relationship Id="rId55" Type="http://schemas.openxmlformats.org/officeDocument/2006/relationships/ctrlProp" Target="../ctrlProps/ctrlProp112.xml"/><Relationship Id="rId63" Type="http://schemas.openxmlformats.org/officeDocument/2006/relationships/ctrlProp" Target="../ctrlProps/ctrlProp120.xml"/><Relationship Id="rId7" Type="http://schemas.openxmlformats.org/officeDocument/2006/relationships/ctrlProp" Target="../ctrlProps/ctrlProp6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73.xml"/><Relationship Id="rId20" Type="http://schemas.openxmlformats.org/officeDocument/2006/relationships/ctrlProp" Target="../ctrlProps/ctrlProp77.xml"/><Relationship Id="rId29" Type="http://schemas.openxmlformats.org/officeDocument/2006/relationships/ctrlProp" Target="../ctrlProps/ctrlProp86.xml"/><Relationship Id="rId41" Type="http://schemas.openxmlformats.org/officeDocument/2006/relationships/ctrlProp" Target="../ctrlProps/ctrlProp98.xml"/><Relationship Id="rId54" Type="http://schemas.openxmlformats.org/officeDocument/2006/relationships/ctrlProp" Target="../ctrlProps/ctrlProp111.xml"/><Relationship Id="rId62" Type="http://schemas.openxmlformats.org/officeDocument/2006/relationships/ctrlProp" Target="../ctrlProps/ctrlProp11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3.xml"/><Relationship Id="rId11" Type="http://schemas.openxmlformats.org/officeDocument/2006/relationships/ctrlProp" Target="../ctrlProps/ctrlProp68.xml"/><Relationship Id="rId24" Type="http://schemas.openxmlformats.org/officeDocument/2006/relationships/ctrlProp" Target="../ctrlProps/ctrlProp81.xml"/><Relationship Id="rId32" Type="http://schemas.openxmlformats.org/officeDocument/2006/relationships/ctrlProp" Target="../ctrlProps/ctrlProp89.xml"/><Relationship Id="rId37" Type="http://schemas.openxmlformats.org/officeDocument/2006/relationships/ctrlProp" Target="../ctrlProps/ctrlProp94.xml"/><Relationship Id="rId40" Type="http://schemas.openxmlformats.org/officeDocument/2006/relationships/ctrlProp" Target="../ctrlProps/ctrlProp97.xml"/><Relationship Id="rId45" Type="http://schemas.openxmlformats.org/officeDocument/2006/relationships/ctrlProp" Target="../ctrlProps/ctrlProp102.xml"/><Relationship Id="rId53" Type="http://schemas.openxmlformats.org/officeDocument/2006/relationships/ctrlProp" Target="../ctrlProps/ctrlProp110.xml"/><Relationship Id="rId58" Type="http://schemas.openxmlformats.org/officeDocument/2006/relationships/ctrlProp" Target="../ctrlProps/ctrlProp115.xml"/><Relationship Id="rId5" Type="http://schemas.openxmlformats.org/officeDocument/2006/relationships/ctrlProp" Target="../ctrlProps/ctrlProp62.xml"/><Relationship Id="rId15" Type="http://schemas.openxmlformats.org/officeDocument/2006/relationships/ctrlProp" Target="../ctrlProps/ctrlProp72.xml"/><Relationship Id="rId23" Type="http://schemas.openxmlformats.org/officeDocument/2006/relationships/ctrlProp" Target="../ctrlProps/ctrlProp80.xml"/><Relationship Id="rId28" Type="http://schemas.openxmlformats.org/officeDocument/2006/relationships/ctrlProp" Target="../ctrlProps/ctrlProp85.xml"/><Relationship Id="rId36" Type="http://schemas.openxmlformats.org/officeDocument/2006/relationships/ctrlProp" Target="../ctrlProps/ctrlProp93.xml"/><Relationship Id="rId49" Type="http://schemas.openxmlformats.org/officeDocument/2006/relationships/ctrlProp" Target="../ctrlProps/ctrlProp106.xml"/><Relationship Id="rId57" Type="http://schemas.openxmlformats.org/officeDocument/2006/relationships/ctrlProp" Target="../ctrlProps/ctrlProp114.xml"/><Relationship Id="rId61" Type="http://schemas.openxmlformats.org/officeDocument/2006/relationships/ctrlProp" Target="../ctrlProps/ctrlProp118.xml"/><Relationship Id="rId10" Type="http://schemas.openxmlformats.org/officeDocument/2006/relationships/ctrlProp" Target="../ctrlProps/ctrlProp67.xml"/><Relationship Id="rId19" Type="http://schemas.openxmlformats.org/officeDocument/2006/relationships/ctrlProp" Target="../ctrlProps/ctrlProp76.xml"/><Relationship Id="rId31" Type="http://schemas.openxmlformats.org/officeDocument/2006/relationships/ctrlProp" Target="../ctrlProps/ctrlProp88.xml"/><Relationship Id="rId44" Type="http://schemas.openxmlformats.org/officeDocument/2006/relationships/ctrlProp" Target="../ctrlProps/ctrlProp101.xml"/><Relationship Id="rId52" Type="http://schemas.openxmlformats.org/officeDocument/2006/relationships/ctrlProp" Target="../ctrlProps/ctrlProp109.xml"/><Relationship Id="rId60" Type="http://schemas.openxmlformats.org/officeDocument/2006/relationships/ctrlProp" Target="../ctrlProps/ctrlProp117.xml"/><Relationship Id="rId4" Type="http://schemas.openxmlformats.org/officeDocument/2006/relationships/ctrlProp" Target="../ctrlProps/ctrlProp61.xml"/><Relationship Id="rId9" Type="http://schemas.openxmlformats.org/officeDocument/2006/relationships/ctrlProp" Target="../ctrlProps/ctrlProp66.xml"/><Relationship Id="rId14" Type="http://schemas.openxmlformats.org/officeDocument/2006/relationships/ctrlProp" Target="../ctrlProps/ctrlProp71.xml"/><Relationship Id="rId22" Type="http://schemas.openxmlformats.org/officeDocument/2006/relationships/ctrlProp" Target="../ctrlProps/ctrlProp79.xml"/><Relationship Id="rId27" Type="http://schemas.openxmlformats.org/officeDocument/2006/relationships/ctrlProp" Target="../ctrlProps/ctrlProp84.xml"/><Relationship Id="rId30" Type="http://schemas.openxmlformats.org/officeDocument/2006/relationships/ctrlProp" Target="../ctrlProps/ctrlProp87.xml"/><Relationship Id="rId35" Type="http://schemas.openxmlformats.org/officeDocument/2006/relationships/ctrlProp" Target="../ctrlProps/ctrlProp92.xml"/><Relationship Id="rId43" Type="http://schemas.openxmlformats.org/officeDocument/2006/relationships/ctrlProp" Target="../ctrlProps/ctrlProp100.xml"/><Relationship Id="rId48" Type="http://schemas.openxmlformats.org/officeDocument/2006/relationships/ctrlProp" Target="../ctrlProps/ctrlProp105.xml"/><Relationship Id="rId56" Type="http://schemas.openxmlformats.org/officeDocument/2006/relationships/ctrlProp" Target="../ctrlProps/ctrlProp113.xml"/><Relationship Id="rId64" Type="http://schemas.openxmlformats.org/officeDocument/2006/relationships/comments" Target="../comments2.xml"/><Relationship Id="rId8" Type="http://schemas.openxmlformats.org/officeDocument/2006/relationships/ctrlProp" Target="../ctrlProps/ctrlProp65.xml"/><Relationship Id="rId51" Type="http://schemas.openxmlformats.org/officeDocument/2006/relationships/ctrlProp" Target="../ctrlProps/ctrlProp108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69.xml"/><Relationship Id="rId17" Type="http://schemas.openxmlformats.org/officeDocument/2006/relationships/ctrlProp" Target="../ctrlProps/ctrlProp74.xml"/><Relationship Id="rId25" Type="http://schemas.openxmlformats.org/officeDocument/2006/relationships/ctrlProp" Target="../ctrlProps/ctrlProp82.xml"/><Relationship Id="rId33" Type="http://schemas.openxmlformats.org/officeDocument/2006/relationships/ctrlProp" Target="../ctrlProps/ctrlProp90.xml"/><Relationship Id="rId38" Type="http://schemas.openxmlformats.org/officeDocument/2006/relationships/ctrlProp" Target="../ctrlProps/ctrlProp95.xml"/><Relationship Id="rId46" Type="http://schemas.openxmlformats.org/officeDocument/2006/relationships/ctrlProp" Target="../ctrlProps/ctrlProp103.xml"/><Relationship Id="rId59" Type="http://schemas.openxmlformats.org/officeDocument/2006/relationships/ctrlProp" Target="../ctrlProps/ctrlProp11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9E190-2B2E-4BB3-8C08-E27A99A8AC79}">
  <sheetPr codeName="Feuil1"/>
  <dimension ref="A1:AN149"/>
  <sheetViews>
    <sheetView tabSelected="1" showWhiteSpace="0" view="pageLayout" topLeftCell="A28" zoomScaleNormal="100" workbookViewId="0">
      <selection activeCell="I22" sqref="I22"/>
    </sheetView>
  </sheetViews>
  <sheetFormatPr baseColWidth="10" defaultRowHeight="15" x14ac:dyDescent="0.25"/>
  <cols>
    <col min="1" max="1" width="3.5703125" customWidth="1"/>
    <col min="2" max="2" width="7.5703125" customWidth="1"/>
    <col min="3" max="3" width="7.7109375" customWidth="1"/>
    <col min="4" max="7" width="7.28515625" customWidth="1"/>
    <col min="8" max="8" width="6.5703125" customWidth="1"/>
    <col min="9" max="12" width="6.28515625" customWidth="1"/>
    <col min="13" max="13" width="7" customWidth="1"/>
    <col min="15" max="15" width="9.42578125" customWidth="1"/>
    <col min="16" max="16" width="7.5703125" customWidth="1"/>
    <col min="17" max="17" width="7.7109375" customWidth="1"/>
    <col min="18" max="21" width="7.28515625" customWidth="1"/>
    <col min="22" max="22" width="6.5703125" customWidth="1"/>
    <col min="23" max="25" width="6.28515625" customWidth="1"/>
    <col min="26" max="26" width="7" customWidth="1"/>
    <col min="28" max="28" width="9.42578125" customWidth="1"/>
    <col min="29" max="29" width="7.5703125" customWidth="1"/>
    <col min="30" max="30" width="7.7109375" customWidth="1"/>
    <col min="31" max="34" width="7.28515625" customWidth="1"/>
    <col min="35" max="35" width="6.5703125" customWidth="1"/>
    <col min="36" max="38" width="6.28515625" customWidth="1"/>
    <col min="39" max="39" width="7" customWidth="1"/>
  </cols>
  <sheetData>
    <row r="1" spans="1:40" x14ac:dyDescent="0.25">
      <c r="B1" s="4"/>
      <c r="C1" s="92">
        <v>9</v>
      </c>
      <c r="D1" s="139" t="str">
        <f>"Période du "&amp;TEXT(D3,"jj mmmm aaaa") &amp;" au "&amp; TEXT(E3,"jj mmmm aaaa")</f>
        <v>Période du 01 septembre 2020 au 30 septembre 2020</v>
      </c>
      <c r="E1" s="139"/>
      <c r="F1" s="139"/>
      <c r="G1" s="139"/>
      <c r="H1" s="139"/>
      <c r="I1" s="139"/>
      <c r="J1" s="139"/>
      <c r="K1" s="139"/>
      <c r="L1" s="139"/>
      <c r="M1" s="139"/>
      <c r="P1" s="4"/>
      <c r="Q1" s="92">
        <f>SUM(C1)</f>
        <v>9</v>
      </c>
      <c r="R1" s="139" t="str">
        <f>"Période du "&amp;TEXT(R3,"jj mmmm aaaa") &amp;" au "&amp; TEXT(S3,"jj mmmm aaaa")</f>
        <v>Période du 01 septembre 2020 au 30 septembre 2020</v>
      </c>
      <c r="S1" s="139"/>
      <c r="T1" s="139"/>
      <c r="U1" s="139"/>
      <c r="V1" s="139"/>
      <c r="W1" s="139"/>
      <c r="X1" s="139"/>
      <c r="Y1" s="139"/>
      <c r="AC1" s="4"/>
      <c r="AD1" s="92">
        <f>SUM(C1)</f>
        <v>9</v>
      </c>
      <c r="AE1" s="139" t="str">
        <f>"Période du "&amp;TEXT(AE3,"jj mmmm aaaa") &amp;" au "&amp; TEXT(AF3,"jj mmmm aaaa")</f>
        <v>Période du 01 septembre 2020 au 30 septembre 2020</v>
      </c>
      <c r="AF1" s="139"/>
      <c r="AG1" s="139"/>
      <c r="AH1" s="139"/>
      <c r="AI1" s="139"/>
      <c r="AJ1" s="139"/>
      <c r="AK1" s="139"/>
      <c r="AL1" s="139"/>
      <c r="AM1" s="139"/>
    </row>
    <row r="2" spans="1:40" ht="15" customHeight="1" x14ac:dyDescent="0.25">
      <c r="A2" s="7"/>
      <c r="B2" s="7"/>
      <c r="C2" s="92">
        <v>1</v>
      </c>
      <c r="O2" s="7"/>
      <c r="P2" s="7"/>
      <c r="Q2" s="92">
        <v>1</v>
      </c>
      <c r="AB2" s="7"/>
      <c r="AC2" s="7"/>
      <c r="AD2" s="92">
        <v>1</v>
      </c>
    </row>
    <row r="3" spans="1:40" ht="12.75" customHeight="1" x14ac:dyDescent="0.25">
      <c r="B3" s="7"/>
      <c r="D3" s="93">
        <f>DATE(C2+2019,C1,1)</f>
        <v>42613</v>
      </c>
      <c r="E3" s="91">
        <f>DATE(C2+2019,C1+1,1)-1</f>
        <v>42642</v>
      </c>
      <c r="N3" s="8"/>
      <c r="P3" s="7"/>
      <c r="R3" s="93">
        <f>DATE(Q2+2019,Q1,1)</f>
        <v>42613</v>
      </c>
      <c r="S3" s="91">
        <f>DATE(Q2+2019,Q1+1,1)-1</f>
        <v>42642</v>
      </c>
      <c r="AA3" s="8"/>
      <c r="AC3" s="7"/>
      <c r="AE3" s="93">
        <f>DATE(AD2+2019,AD1,1)</f>
        <v>42613</v>
      </c>
      <c r="AF3" s="91">
        <f>DATE(AD2+2019,AD1+1,1)-1</f>
        <v>42642</v>
      </c>
      <c r="AN3" s="8"/>
    </row>
    <row r="4" spans="1:40" ht="23.25" customHeight="1" x14ac:dyDescent="0.25">
      <c r="B4" s="129" t="s">
        <v>41</v>
      </c>
      <c r="C4" s="130"/>
      <c r="D4" s="50" t="s">
        <v>5</v>
      </c>
      <c r="E4" s="131" t="s">
        <v>6</v>
      </c>
      <c r="F4" s="132"/>
      <c r="G4" s="131" t="s">
        <v>7</v>
      </c>
      <c r="H4" s="132"/>
      <c r="I4" s="122"/>
      <c r="J4" s="133" t="s">
        <v>68</v>
      </c>
      <c r="K4" s="134"/>
      <c r="N4" s="9"/>
      <c r="P4" s="129" t="s">
        <v>59</v>
      </c>
      <c r="Q4" s="130"/>
      <c r="R4" s="50" t="s">
        <v>5</v>
      </c>
      <c r="S4" s="131" t="s">
        <v>6</v>
      </c>
      <c r="T4" s="132"/>
      <c r="U4" s="131" t="s">
        <v>7</v>
      </c>
      <c r="V4" s="132"/>
      <c r="W4" s="133" t="s">
        <v>9</v>
      </c>
      <c r="X4" s="134"/>
      <c r="AA4" s="9"/>
      <c r="AC4" s="129" t="s">
        <v>58</v>
      </c>
      <c r="AD4" s="130"/>
      <c r="AE4" s="50" t="s">
        <v>5</v>
      </c>
      <c r="AF4" s="131" t="s">
        <v>6</v>
      </c>
      <c r="AG4" s="132"/>
      <c r="AH4" s="131" t="s">
        <v>7</v>
      </c>
      <c r="AI4" s="132"/>
      <c r="AJ4" s="133" t="s">
        <v>9</v>
      </c>
      <c r="AK4" s="134"/>
      <c r="AN4" s="9"/>
    </row>
    <row r="5" spans="1:40" x14ac:dyDescent="0.25">
      <c r="B5" s="83" t="s">
        <v>33</v>
      </c>
      <c r="C5" s="83"/>
      <c r="D5" s="49">
        <v>7.041666666666667</v>
      </c>
      <c r="E5" s="137">
        <f>SUM(D46)</f>
        <v>0</v>
      </c>
      <c r="F5" s="138"/>
      <c r="G5" s="135">
        <f>SUM(F46)</f>
        <v>0</v>
      </c>
      <c r="H5" s="136"/>
      <c r="I5" s="123"/>
      <c r="J5" s="137">
        <f>SUM(K46-G5+E5)</f>
        <v>0</v>
      </c>
      <c r="K5" s="138"/>
      <c r="N5" s="9"/>
      <c r="P5" s="83" t="s">
        <v>33</v>
      </c>
      <c r="Q5" s="83"/>
      <c r="R5" s="49">
        <v>7.041666666666667</v>
      </c>
      <c r="S5" s="137">
        <f>IF(P46&gt;169/24,MIN(P46-169/24,7/24),"")</f>
        <v>0.24999999999999645</v>
      </c>
      <c r="T5" s="138"/>
      <c r="U5" s="135">
        <f>SUM(T46)</f>
        <v>4.1666666666666664E-2</v>
      </c>
      <c r="V5" s="136"/>
      <c r="W5" s="137">
        <f>IF(P46&gt;169/24,P46-169/24,"")</f>
        <v>0.24999999999999645</v>
      </c>
      <c r="X5" s="138"/>
      <c r="AA5" s="9"/>
      <c r="AC5" s="83" t="s">
        <v>33</v>
      </c>
      <c r="AD5" s="83"/>
      <c r="AE5" s="49">
        <v>7.041666666666667</v>
      </c>
      <c r="AF5" s="137">
        <f>IF(AC46&gt;169/24,MIN(AC46-169/24,7/24),"")</f>
        <v>0.29166666666666341</v>
      </c>
      <c r="AG5" s="138"/>
      <c r="AH5" s="135" t="str">
        <f>IF(AC46&lt;169/24,169/24-AC46,"")</f>
        <v/>
      </c>
      <c r="AI5" s="136"/>
      <c r="AJ5" s="137">
        <f>IF(AC46&gt;169/24,AC46-169/24,"")</f>
        <v>0.29166666666666341</v>
      </c>
      <c r="AK5" s="138"/>
      <c r="AN5" s="9"/>
    </row>
    <row r="6" spans="1:40" x14ac:dyDescent="0.25">
      <c r="B6" s="81" t="s">
        <v>36</v>
      </c>
      <c r="C6" s="81"/>
      <c r="D6" s="61" t="s">
        <v>39</v>
      </c>
      <c r="E6" s="62">
        <v>25</v>
      </c>
      <c r="F6" s="63" t="s">
        <v>38</v>
      </c>
      <c r="G6" s="64">
        <f>SUM(L13:L43)</f>
        <v>0</v>
      </c>
      <c r="H6" s="94" t="s">
        <v>40</v>
      </c>
      <c r="I6" s="94"/>
      <c r="J6" s="95">
        <f>SUM(E6-G6)</f>
        <v>25</v>
      </c>
      <c r="K6" s="88"/>
      <c r="N6" s="9"/>
      <c r="P6" s="81" t="s">
        <v>36</v>
      </c>
      <c r="Q6" s="81"/>
      <c r="R6" s="61" t="s">
        <v>39</v>
      </c>
      <c r="S6" s="62">
        <v>25</v>
      </c>
      <c r="T6" s="63" t="s">
        <v>38</v>
      </c>
      <c r="U6" s="64">
        <f>SUM(Y13:Y43)</f>
        <v>0</v>
      </c>
      <c r="V6" s="94" t="s">
        <v>40</v>
      </c>
      <c r="W6" s="95">
        <f>SUM(S6-U6)</f>
        <v>25</v>
      </c>
      <c r="X6" s="88"/>
      <c r="AA6" s="9"/>
      <c r="AC6" s="81" t="s">
        <v>36</v>
      </c>
      <c r="AD6" s="81"/>
      <c r="AE6" s="61" t="s">
        <v>39</v>
      </c>
      <c r="AF6" s="62">
        <v>25</v>
      </c>
      <c r="AG6" s="63" t="s">
        <v>38</v>
      </c>
      <c r="AH6" s="64">
        <f>SUM(AL13:AL43)</f>
        <v>0</v>
      </c>
      <c r="AI6" s="63" t="s">
        <v>40</v>
      </c>
      <c r="AJ6" s="65">
        <f>SUM(AF6-AH6)</f>
        <v>25</v>
      </c>
      <c r="AK6" s="88"/>
      <c r="AN6" s="9"/>
    </row>
    <row r="7" spans="1:40" x14ac:dyDescent="0.25">
      <c r="B7" s="77" t="s">
        <v>46</v>
      </c>
      <c r="C7" s="78"/>
      <c r="D7" s="66" t="s">
        <v>43</v>
      </c>
      <c r="E7" s="67"/>
      <c r="F7" s="68" t="s">
        <v>44</v>
      </c>
      <c r="G7" s="115"/>
      <c r="H7" s="147" t="s">
        <v>50</v>
      </c>
      <c r="I7" s="148"/>
      <c r="J7" s="149"/>
      <c r="K7" s="114"/>
      <c r="N7" s="9"/>
      <c r="P7" s="77" t="s">
        <v>46</v>
      </c>
      <c r="Q7" s="78"/>
      <c r="R7" s="66" t="s">
        <v>43</v>
      </c>
      <c r="S7" s="67"/>
      <c r="T7" s="68" t="s">
        <v>44</v>
      </c>
      <c r="U7" s="115"/>
      <c r="V7" s="147" t="s">
        <v>50</v>
      </c>
      <c r="W7" s="149"/>
      <c r="X7" s="114"/>
      <c r="AA7" s="9"/>
      <c r="AC7" s="77" t="s">
        <v>46</v>
      </c>
      <c r="AD7" s="78"/>
      <c r="AE7" s="66" t="s">
        <v>43</v>
      </c>
      <c r="AF7" s="67"/>
      <c r="AG7" s="68" t="s">
        <v>44</v>
      </c>
      <c r="AH7" s="69"/>
      <c r="AI7" s="156" t="s">
        <v>50</v>
      </c>
      <c r="AJ7" s="172"/>
      <c r="AK7" s="114"/>
      <c r="AN7" s="9"/>
    </row>
    <row r="8" spans="1:40" x14ac:dyDescent="0.25">
      <c r="B8" s="79" t="s">
        <v>42</v>
      </c>
      <c r="C8" s="80"/>
      <c r="D8" s="56" t="s">
        <v>43</v>
      </c>
      <c r="E8" s="55"/>
      <c r="F8" s="56" t="s">
        <v>44</v>
      </c>
      <c r="G8" s="57"/>
      <c r="H8" s="150"/>
      <c r="I8" s="151"/>
      <c r="J8" s="151"/>
      <c r="K8" s="151"/>
      <c r="L8" s="151"/>
      <c r="M8" s="152"/>
      <c r="N8" s="111"/>
      <c r="P8" s="79" t="s">
        <v>42</v>
      </c>
      <c r="Q8" s="80"/>
      <c r="R8" s="56" t="s">
        <v>43</v>
      </c>
      <c r="S8" s="55"/>
      <c r="T8" s="56" t="s">
        <v>44</v>
      </c>
      <c r="U8" s="57"/>
      <c r="V8" s="150"/>
      <c r="W8" s="151"/>
      <c r="X8" s="151"/>
      <c r="Y8" s="151"/>
      <c r="Z8" s="152"/>
      <c r="AA8" s="111"/>
      <c r="AC8" s="79" t="s">
        <v>42</v>
      </c>
      <c r="AD8" s="80"/>
      <c r="AE8" s="56" t="s">
        <v>43</v>
      </c>
      <c r="AF8" s="55"/>
      <c r="AG8" s="56" t="s">
        <v>44</v>
      </c>
      <c r="AH8" s="112"/>
      <c r="AI8" s="150"/>
      <c r="AJ8" s="151"/>
      <c r="AK8" s="151"/>
      <c r="AL8" s="151"/>
      <c r="AM8" s="152"/>
      <c r="AN8" s="111"/>
    </row>
    <row r="9" spans="1:40" x14ac:dyDescent="0.25">
      <c r="B9" s="51" t="s">
        <v>45</v>
      </c>
      <c r="C9" s="52"/>
      <c r="D9" s="58" t="s">
        <v>43</v>
      </c>
      <c r="E9" s="59"/>
      <c r="F9" s="58" t="s">
        <v>44</v>
      </c>
      <c r="G9" s="60"/>
      <c r="H9" s="153"/>
      <c r="I9" s="154"/>
      <c r="J9" s="154"/>
      <c r="K9" s="154"/>
      <c r="L9" s="154"/>
      <c r="M9" s="155"/>
      <c r="N9" s="111"/>
      <c r="P9" s="51" t="s">
        <v>45</v>
      </c>
      <c r="Q9" s="52"/>
      <c r="R9" s="58" t="s">
        <v>43</v>
      </c>
      <c r="S9" s="59"/>
      <c r="T9" s="58" t="s">
        <v>44</v>
      </c>
      <c r="U9" s="60"/>
      <c r="V9" s="153"/>
      <c r="W9" s="154"/>
      <c r="X9" s="154"/>
      <c r="Y9" s="154"/>
      <c r="Z9" s="155"/>
      <c r="AA9" s="111"/>
      <c r="AC9" s="51" t="s">
        <v>45</v>
      </c>
      <c r="AD9" s="52"/>
      <c r="AE9" s="58" t="s">
        <v>43</v>
      </c>
      <c r="AF9" s="59"/>
      <c r="AG9" s="58" t="s">
        <v>44</v>
      </c>
      <c r="AH9" s="113"/>
      <c r="AI9" s="153"/>
      <c r="AJ9" s="154"/>
      <c r="AK9" s="154"/>
      <c r="AL9" s="154"/>
      <c r="AM9" s="155"/>
      <c r="AN9" s="111"/>
    </row>
    <row r="10" spans="1:40" x14ac:dyDescent="0.25">
      <c r="H10" s="82"/>
      <c r="I10" s="82"/>
      <c r="J10" s="82"/>
      <c r="K10" s="82"/>
      <c r="L10" s="82"/>
      <c r="M10" s="1"/>
      <c r="N10" s="9"/>
      <c r="V10" s="82"/>
      <c r="W10" s="82"/>
      <c r="X10" s="82"/>
      <c r="Y10" s="82"/>
      <c r="Z10" s="1"/>
      <c r="AA10" s="9"/>
      <c r="AI10" s="82"/>
      <c r="AJ10" s="82"/>
      <c r="AK10" s="82"/>
      <c r="AL10" s="82"/>
      <c r="AM10" s="1"/>
      <c r="AN10" s="9"/>
    </row>
    <row r="11" spans="1:40" ht="15" customHeight="1" x14ac:dyDescent="0.25">
      <c r="D11" s="72" t="s">
        <v>0</v>
      </c>
      <c r="E11" s="73"/>
      <c r="F11" s="74" t="s">
        <v>1</v>
      </c>
      <c r="G11" s="75"/>
      <c r="H11" s="125" t="s">
        <v>10</v>
      </c>
      <c r="I11" s="125" t="s">
        <v>69</v>
      </c>
      <c r="J11" s="125" t="s">
        <v>34</v>
      </c>
      <c r="K11" s="141" t="s">
        <v>35</v>
      </c>
      <c r="L11" s="141" t="s">
        <v>37</v>
      </c>
      <c r="M11" s="141" t="s">
        <v>47</v>
      </c>
      <c r="N11" s="9"/>
      <c r="R11" s="72" t="s">
        <v>0</v>
      </c>
      <c r="S11" s="73"/>
      <c r="T11" s="74" t="s">
        <v>1</v>
      </c>
      <c r="U11" s="75"/>
      <c r="V11" s="125" t="s">
        <v>10</v>
      </c>
      <c r="W11" s="125" t="s">
        <v>34</v>
      </c>
      <c r="X11" s="141" t="s">
        <v>35</v>
      </c>
      <c r="Y11" s="141" t="s">
        <v>37</v>
      </c>
      <c r="Z11" s="141" t="s">
        <v>47</v>
      </c>
      <c r="AA11" s="9"/>
      <c r="AE11" s="72" t="s">
        <v>0</v>
      </c>
      <c r="AF11" s="73"/>
      <c r="AG11" s="74" t="s">
        <v>1</v>
      </c>
      <c r="AH11" s="75"/>
      <c r="AI11" s="125" t="s">
        <v>10</v>
      </c>
      <c r="AJ11" s="125" t="s">
        <v>34</v>
      </c>
      <c r="AK11" s="141" t="s">
        <v>35</v>
      </c>
      <c r="AL11" s="141" t="s">
        <v>37</v>
      </c>
      <c r="AM11" s="141" t="s">
        <v>47</v>
      </c>
      <c r="AN11" s="9"/>
    </row>
    <row r="12" spans="1:40" ht="29.25" customHeight="1" x14ac:dyDescent="0.25">
      <c r="B12" s="127" t="s">
        <v>41</v>
      </c>
      <c r="C12" s="128"/>
      <c r="D12" s="76" t="s">
        <v>2</v>
      </c>
      <c r="E12" s="76" t="s">
        <v>3</v>
      </c>
      <c r="F12" s="76" t="s">
        <v>4</v>
      </c>
      <c r="G12" s="76" t="s">
        <v>8</v>
      </c>
      <c r="H12" s="140"/>
      <c r="I12" s="126"/>
      <c r="J12" s="140"/>
      <c r="K12" s="142"/>
      <c r="L12" s="142"/>
      <c r="M12" s="142"/>
      <c r="N12" s="9"/>
      <c r="P12" s="127" t="s">
        <v>58</v>
      </c>
      <c r="Q12" s="128"/>
      <c r="R12" s="76" t="s">
        <v>2</v>
      </c>
      <c r="S12" s="76" t="s">
        <v>3</v>
      </c>
      <c r="T12" s="76" t="s">
        <v>4</v>
      </c>
      <c r="U12" s="76" t="s">
        <v>8</v>
      </c>
      <c r="V12" s="140"/>
      <c r="W12" s="140"/>
      <c r="X12" s="142"/>
      <c r="Y12" s="142"/>
      <c r="Z12" s="142"/>
      <c r="AA12" s="9"/>
      <c r="AC12" s="127" t="s">
        <v>59</v>
      </c>
      <c r="AD12" s="128"/>
      <c r="AE12" s="76" t="s">
        <v>2</v>
      </c>
      <c r="AF12" s="76" t="s">
        <v>3</v>
      </c>
      <c r="AG12" s="76" t="s">
        <v>4</v>
      </c>
      <c r="AH12" s="76" t="s">
        <v>8</v>
      </c>
      <c r="AI12" s="140"/>
      <c r="AJ12" s="140"/>
      <c r="AK12" s="142"/>
      <c r="AL12" s="142"/>
      <c r="AM12" s="142"/>
      <c r="AN12" s="9"/>
    </row>
    <row r="13" spans="1:40" x14ac:dyDescent="0.25">
      <c r="A13" s="15"/>
      <c r="B13" s="14">
        <f>D3</f>
        <v>42613</v>
      </c>
      <c r="C13" s="13">
        <f>D3</f>
        <v>42613</v>
      </c>
      <c r="D13" s="2">
        <v>0.33333333333333331</v>
      </c>
      <c r="E13" s="2">
        <v>0.5</v>
      </c>
      <c r="F13" s="2">
        <v>0.58333333333333337</v>
      </c>
      <c r="G13" s="2">
        <v>0.79166666666666663</v>
      </c>
      <c r="H13" s="2">
        <f>SUM(E13-D13)+(G13-F13)</f>
        <v>0.37499999999999994</v>
      </c>
      <c r="I13" s="2"/>
      <c r="J13" s="47"/>
      <c r="K13" s="2"/>
      <c r="L13" s="48"/>
      <c r="M13" s="48"/>
      <c r="N13" s="9"/>
      <c r="O13" s="15"/>
      <c r="P13" s="14">
        <f>R3</f>
        <v>42613</v>
      </c>
      <c r="Q13" s="13">
        <f>R3</f>
        <v>42613</v>
      </c>
      <c r="R13" s="2">
        <v>0.33333333333333331</v>
      </c>
      <c r="S13" s="2">
        <v>0.5</v>
      </c>
      <c r="T13" s="2">
        <v>0.58333333333333337</v>
      </c>
      <c r="U13" s="2">
        <v>0.75</v>
      </c>
      <c r="V13" s="2">
        <f>SUM(S13-R13)+(U13-T13)</f>
        <v>0.33333333333333331</v>
      </c>
      <c r="W13" s="47"/>
      <c r="X13" s="2"/>
      <c r="Y13" s="48"/>
      <c r="Z13" s="48"/>
      <c r="AA13" s="9"/>
      <c r="AB13" s="15"/>
      <c r="AC13" s="14">
        <f>AE3</f>
        <v>42613</v>
      </c>
      <c r="AD13" s="13">
        <f>AE3</f>
        <v>42613</v>
      </c>
      <c r="AE13" s="2">
        <v>0.33333333333333331</v>
      </c>
      <c r="AF13" s="2">
        <v>0.5</v>
      </c>
      <c r="AG13" s="2">
        <v>0.58333333333333337</v>
      </c>
      <c r="AH13" s="2">
        <v>0.75</v>
      </c>
      <c r="AI13" s="2">
        <f>SUM(AF13-AE13)+(AH13-AG13)</f>
        <v>0.33333333333333331</v>
      </c>
      <c r="AJ13" s="47"/>
      <c r="AK13" s="2"/>
      <c r="AL13" s="48"/>
      <c r="AM13" s="48"/>
      <c r="AN13" s="9"/>
    </row>
    <row r="14" spans="1:40" x14ac:dyDescent="0.25">
      <c r="A14" s="15"/>
      <c r="B14" s="14">
        <f>SUM(B13+1)</f>
        <v>42614</v>
      </c>
      <c r="C14" s="13">
        <f>SUM(C13+1)</f>
        <v>42614</v>
      </c>
      <c r="D14" s="2">
        <v>0.33333333333333331</v>
      </c>
      <c r="E14" s="2">
        <v>0.5</v>
      </c>
      <c r="F14" s="2">
        <v>0.58333333333333337</v>
      </c>
      <c r="G14" s="2">
        <v>0.75</v>
      </c>
      <c r="H14" s="2">
        <f t="shared" ref="H14:H43" si="0">SUM(E14-D14)+(G14-F14)</f>
        <v>0.33333333333333331</v>
      </c>
      <c r="I14" s="2" t="str">
        <f t="shared" ref="I14:I43" si="1">IF(H14&gt;8/24,MIN(H14-8/24,724),"")</f>
        <v/>
      </c>
      <c r="J14" s="47"/>
      <c r="K14" s="2"/>
      <c r="L14" s="48"/>
      <c r="M14" s="48"/>
      <c r="N14" s="9"/>
      <c r="O14" s="15"/>
      <c r="P14" s="14">
        <f>SUM(P13+1)</f>
        <v>42614</v>
      </c>
      <c r="Q14" s="13">
        <f>SUM(Q13+1)</f>
        <v>42614</v>
      </c>
      <c r="R14" s="2">
        <v>0.33333333333333331</v>
      </c>
      <c r="S14" s="2">
        <v>0.5</v>
      </c>
      <c r="T14" s="2">
        <v>0.58333333333333337</v>
      </c>
      <c r="U14" s="2">
        <v>0.75</v>
      </c>
      <c r="V14" s="2">
        <f t="shared" ref="V14:V43" si="2">SUM(S14-R14)+(U14-T14)</f>
        <v>0.33333333333333331</v>
      </c>
      <c r="W14" s="47"/>
      <c r="X14" s="2"/>
      <c r="Y14" s="48"/>
      <c r="Z14" s="48"/>
      <c r="AA14" s="9"/>
      <c r="AB14" s="15"/>
      <c r="AC14" s="14">
        <f>SUM(AC13+1)</f>
        <v>42614</v>
      </c>
      <c r="AD14" s="13">
        <f>SUM(AD13+1)</f>
        <v>42614</v>
      </c>
      <c r="AE14" s="2">
        <v>0.33333333333333331</v>
      </c>
      <c r="AF14" s="2">
        <v>0.5</v>
      </c>
      <c r="AG14" s="2">
        <v>0.58333333333333337</v>
      </c>
      <c r="AH14" s="2">
        <v>0.75</v>
      </c>
      <c r="AI14" s="2">
        <f t="shared" ref="AI14:AI43" si="3">SUM(AF14-AE14)+(AH14-AG14)</f>
        <v>0.33333333333333331</v>
      </c>
      <c r="AJ14" s="47"/>
      <c r="AK14" s="2"/>
      <c r="AL14" s="48"/>
      <c r="AM14" s="48"/>
      <c r="AN14" s="9"/>
    </row>
    <row r="15" spans="1:40" x14ac:dyDescent="0.25">
      <c r="A15" s="15"/>
      <c r="B15" s="14">
        <f t="shared" ref="B15:B43" si="4">SUM(B14+1)</f>
        <v>42615</v>
      </c>
      <c r="C15" s="13">
        <f t="shared" ref="C15:C43" si="5">SUM(C14+1)</f>
        <v>42615</v>
      </c>
      <c r="D15" s="2">
        <v>0.33333333333333331</v>
      </c>
      <c r="E15" s="2">
        <v>0.5</v>
      </c>
      <c r="F15" s="2">
        <v>0.58333333333333337</v>
      </c>
      <c r="G15" s="2">
        <v>0.75</v>
      </c>
      <c r="H15" s="2">
        <f t="shared" si="0"/>
        <v>0.33333333333333331</v>
      </c>
      <c r="I15" s="2" t="str">
        <f t="shared" si="1"/>
        <v/>
      </c>
      <c r="J15" s="47"/>
      <c r="K15" s="2"/>
      <c r="L15" s="48"/>
      <c r="M15" s="48"/>
      <c r="N15" s="3">
        <f>SUM(H13:H16)</f>
        <v>1.3749999999999998</v>
      </c>
      <c r="O15" s="15"/>
      <c r="P15" s="14">
        <f t="shared" ref="P15:Q30" si="6">SUM(P14+1)</f>
        <v>42615</v>
      </c>
      <c r="Q15" s="13">
        <f t="shared" si="6"/>
        <v>42615</v>
      </c>
      <c r="R15" s="2">
        <v>0.33333333333333331</v>
      </c>
      <c r="S15" s="2">
        <v>0.5</v>
      </c>
      <c r="T15" s="2">
        <v>0.58333333333333337</v>
      </c>
      <c r="U15" s="2">
        <v>0.75</v>
      </c>
      <c r="V15" s="2">
        <f t="shared" si="2"/>
        <v>0.33333333333333331</v>
      </c>
      <c r="W15" s="47"/>
      <c r="X15" s="2"/>
      <c r="Y15" s="48"/>
      <c r="Z15" s="48"/>
      <c r="AB15" s="15"/>
      <c r="AC15" s="14">
        <f t="shared" ref="AC15:AD30" si="7">SUM(AC14+1)</f>
        <v>42615</v>
      </c>
      <c r="AD15" s="13">
        <f t="shared" si="7"/>
        <v>42615</v>
      </c>
      <c r="AE15" s="2">
        <v>0.33333333333333331</v>
      </c>
      <c r="AF15" s="2">
        <v>0.5</v>
      </c>
      <c r="AG15" s="2">
        <v>0.58333333333333337</v>
      </c>
      <c r="AH15" s="2">
        <v>0.75</v>
      </c>
      <c r="AI15" s="2">
        <f t="shared" si="3"/>
        <v>0.33333333333333331</v>
      </c>
      <c r="AJ15" s="47"/>
      <c r="AK15" s="2"/>
      <c r="AL15" s="48"/>
      <c r="AM15" s="48"/>
    </row>
    <row r="16" spans="1:40" x14ac:dyDescent="0.25">
      <c r="A16" s="15"/>
      <c r="B16" s="14">
        <f t="shared" si="4"/>
        <v>42616</v>
      </c>
      <c r="C16" s="13">
        <f t="shared" si="5"/>
        <v>42616</v>
      </c>
      <c r="D16" s="2">
        <v>0.33333333333333331</v>
      </c>
      <c r="E16" s="2">
        <v>0.5</v>
      </c>
      <c r="F16" s="2">
        <v>0.58333333333333337</v>
      </c>
      <c r="G16" s="2">
        <v>0.75</v>
      </c>
      <c r="H16" s="2">
        <f t="shared" si="0"/>
        <v>0.33333333333333331</v>
      </c>
      <c r="I16" s="2" t="str">
        <f t="shared" si="1"/>
        <v/>
      </c>
      <c r="J16" s="47"/>
      <c r="K16" s="2"/>
      <c r="L16" s="48"/>
      <c r="M16" s="48"/>
      <c r="N16" s="121" t="str">
        <f>IF(N15&gt;39/24,N15-39/24,"")</f>
        <v/>
      </c>
      <c r="O16" s="15"/>
      <c r="P16" s="14">
        <f t="shared" si="6"/>
        <v>42616</v>
      </c>
      <c r="Q16" s="13">
        <f t="shared" si="6"/>
        <v>42616</v>
      </c>
      <c r="R16" s="2">
        <v>0.33333333333333331</v>
      </c>
      <c r="S16" s="2">
        <v>0.5</v>
      </c>
      <c r="T16" s="2">
        <v>0.58333333333333337</v>
      </c>
      <c r="U16" s="2">
        <v>0.75</v>
      </c>
      <c r="V16" s="2">
        <f t="shared" si="2"/>
        <v>0.33333333333333331</v>
      </c>
      <c r="W16" s="47"/>
      <c r="X16" s="2"/>
      <c r="Y16" s="48"/>
      <c r="Z16" s="48"/>
      <c r="AB16" s="15"/>
      <c r="AC16" s="14">
        <f t="shared" si="7"/>
        <v>42616</v>
      </c>
      <c r="AD16" s="13">
        <f t="shared" si="7"/>
        <v>42616</v>
      </c>
      <c r="AE16" s="2">
        <v>0.33333333333333331</v>
      </c>
      <c r="AF16" s="2">
        <v>0.5</v>
      </c>
      <c r="AG16" s="2">
        <v>0.58333333333333337</v>
      </c>
      <c r="AH16" s="2">
        <v>0.75</v>
      </c>
      <c r="AI16" s="2">
        <f t="shared" si="3"/>
        <v>0.33333333333333331</v>
      </c>
      <c r="AJ16" s="47"/>
      <c r="AK16" s="2"/>
      <c r="AL16" s="48"/>
      <c r="AM16" s="48"/>
    </row>
    <row r="17" spans="1:39" x14ac:dyDescent="0.25">
      <c r="A17" s="15"/>
      <c r="B17" s="14">
        <f t="shared" si="4"/>
        <v>42617</v>
      </c>
      <c r="C17" s="13">
        <f t="shared" si="5"/>
        <v>42617</v>
      </c>
      <c r="D17" s="2"/>
      <c r="E17" s="2"/>
      <c r="F17" s="2"/>
      <c r="G17" s="2"/>
      <c r="H17" s="2"/>
      <c r="I17" s="2" t="str">
        <f t="shared" si="1"/>
        <v/>
      </c>
      <c r="J17" s="47"/>
      <c r="K17" s="2"/>
      <c r="L17" s="48"/>
      <c r="M17" s="48"/>
      <c r="O17" s="15"/>
      <c r="P17" s="14">
        <f t="shared" si="6"/>
        <v>42617</v>
      </c>
      <c r="Q17" s="13">
        <f t="shared" si="6"/>
        <v>42617</v>
      </c>
      <c r="R17" s="2"/>
      <c r="S17" s="2"/>
      <c r="T17" s="2"/>
      <c r="U17" s="2"/>
      <c r="V17" s="2"/>
      <c r="W17" s="47"/>
      <c r="X17" s="2"/>
      <c r="Y17" s="48"/>
      <c r="Z17" s="48"/>
      <c r="AB17" s="15"/>
      <c r="AC17" s="14">
        <f t="shared" si="7"/>
        <v>42617</v>
      </c>
      <c r="AD17" s="13">
        <f t="shared" si="7"/>
        <v>42617</v>
      </c>
      <c r="AE17" s="2"/>
      <c r="AF17" s="2"/>
      <c r="AG17" s="2"/>
      <c r="AH17" s="2"/>
      <c r="AI17" s="2"/>
      <c r="AJ17" s="47"/>
      <c r="AK17" s="2"/>
      <c r="AL17" s="48"/>
      <c r="AM17" s="48"/>
    </row>
    <row r="18" spans="1:39" x14ac:dyDescent="0.25">
      <c r="A18" s="15"/>
      <c r="B18" s="14">
        <f t="shared" si="4"/>
        <v>42618</v>
      </c>
      <c r="C18" s="13">
        <f t="shared" si="5"/>
        <v>42618</v>
      </c>
      <c r="D18" s="2"/>
      <c r="E18" s="2"/>
      <c r="F18" s="2"/>
      <c r="G18" s="2"/>
      <c r="H18" s="2"/>
      <c r="I18" s="2" t="str">
        <f t="shared" si="1"/>
        <v/>
      </c>
      <c r="J18" s="47"/>
      <c r="K18" s="2"/>
      <c r="L18" s="48"/>
      <c r="M18" s="48"/>
      <c r="O18" s="15"/>
      <c r="P18" s="14">
        <f t="shared" si="6"/>
        <v>42618</v>
      </c>
      <c r="Q18" s="13">
        <f t="shared" si="6"/>
        <v>42618</v>
      </c>
      <c r="R18" s="2"/>
      <c r="S18" s="2"/>
      <c r="T18" s="2"/>
      <c r="U18" s="2"/>
      <c r="V18" s="2"/>
      <c r="W18" s="47"/>
      <c r="X18" s="2"/>
      <c r="Y18" s="48"/>
      <c r="Z18" s="48"/>
      <c r="AB18" s="15"/>
      <c r="AC18" s="14">
        <f t="shared" si="7"/>
        <v>42618</v>
      </c>
      <c r="AD18" s="13">
        <f t="shared" si="7"/>
        <v>42618</v>
      </c>
      <c r="AE18" s="2"/>
      <c r="AF18" s="2"/>
      <c r="AG18" s="2"/>
      <c r="AH18" s="2"/>
      <c r="AI18" s="2"/>
      <c r="AJ18" s="47"/>
      <c r="AK18" s="2"/>
      <c r="AL18" s="48"/>
      <c r="AM18" s="48"/>
    </row>
    <row r="19" spans="1:39" x14ac:dyDescent="0.25">
      <c r="A19" s="15"/>
      <c r="B19" s="14">
        <f t="shared" si="4"/>
        <v>42619</v>
      </c>
      <c r="C19" s="13">
        <f t="shared" si="5"/>
        <v>42619</v>
      </c>
      <c r="D19" s="2">
        <v>0.33333333333333331</v>
      </c>
      <c r="E19" s="2">
        <v>0.5</v>
      </c>
      <c r="F19" s="2">
        <v>0.58333333333333337</v>
      </c>
      <c r="G19" s="2">
        <v>0.75</v>
      </c>
      <c r="H19" s="2">
        <f t="shared" si="0"/>
        <v>0.33333333333333331</v>
      </c>
      <c r="I19" s="2" t="str">
        <f t="shared" si="1"/>
        <v/>
      </c>
      <c r="J19" s="47"/>
      <c r="K19" s="2"/>
      <c r="L19" s="48"/>
      <c r="M19" s="48"/>
      <c r="O19" s="15"/>
      <c r="P19" s="14">
        <f t="shared" si="6"/>
        <v>42619</v>
      </c>
      <c r="Q19" s="13">
        <f t="shared" si="6"/>
        <v>42619</v>
      </c>
      <c r="R19" s="2">
        <v>0.33333333333333331</v>
      </c>
      <c r="S19" s="2">
        <v>0.5</v>
      </c>
      <c r="T19" s="2">
        <v>0.58333333333333337</v>
      </c>
      <c r="U19" s="2">
        <v>0.75</v>
      </c>
      <c r="V19" s="2">
        <f t="shared" si="2"/>
        <v>0.33333333333333331</v>
      </c>
      <c r="W19" s="47">
        <v>4.1666666666666664E-2</v>
      </c>
      <c r="X19" s="2"/>
      <c r="Y19" s="48"/>
      <c r="Z19" s="48"/>
      <c r="AB19" s="15"/>
      <c r="AC19" s="14">
        <f t="shared" si="7"/>
        <v>42619</v>
      </c>
      <c r="AD19" s="13">
        <f t="shared" si="7"/>
        <v>42619</v>
      </c>
      <c r="AE19" s="2">
        <v>0.33333333333333331</v>
      </c>
      <c r="AF19" s="2">
        <v>0.5</v>
      </c>
      <c r="AG19" s="2">
        <v>0.58333333333333337</v>
      </c>
      <c r="AH19" s="2">
        <v>0.75</v>
      </c>
      <c r="AI19" s="2">
        <f t="shared" si="3"/>
        <v>0.33333333333333331</v>
      </c>
      <c r="AJ19" s="47"/>
      <c r="AK19" s="2"/>
      <c r="AL19" s="48"/>
      <c r="AM19" s="48"/>
    </row>
    <row r="20" spans="1:39" x14ac:dyDescent="0.25">
      <c r="A20" s="15"/>
      <c r="B20" s="14">
        <f t="shared" si="4"/>
        <v>42620</v>
      </c>
      <c r="C20" s="13">
        <f t="shared" si="5"/>
        <v>42620</v>
      </c>
      <c r="D20" s="2">
        <v>0.33333333333333331</v>
      </c>
      <c r="E20" s="2">
        <v>0.5</v>
      </c>
      <c r="F20" s="2">
        <v>0.58333333333333337</v>
      </c>
      <c r="G20" s="2">
        <v>0.75</v>
      </c>
      <c r="H20" s="2">
        <f t="shared" si="0"/>
        <v>0.33333333333333331</v>
      </c>
      <c r="I20" s="2" t="str">
        <f t="shared" si="1"/>
        <v/>
      </c>
      <c r="J20" s="47"/>
      <c r="K20" s="2"/>
      <c r="L20" s="48"/>
      <c r="M20" s="48"/>
      <c r="O20" s="15"/>
      <c r="P20" s="14">
        <f t="shared" si="6"/>
        <v>42620</v>
      </c>
      <c r="Q20" s="13">
        <f t="shared" si="6"/>
        <v>42620</v>
      </c>
      <c r="R20" s="2">
        <v>0.33333333333333331</v>
      </c>
      <c r="S20" s="2">
        <v>0.5</v>
      </c>
      <c r="T20" s="2">
        <v>0.58333333333333337</v>
      </c>
      <c r="U20" s="2">
        <v>0.75</v>
      </c>
      <c r="V20" s="2">
        <f t="shared" si="2"/>
        <v>0.33333333333333331</v>
      </c>
      <c r="W20" s="47"/>
      <c r="X20" s="2"/>
      <c r="Y20" s="48"/>
      <c r="Z20" s="48"/>
      <c r="AB20" s="15"/>
      <c r="AC20" s="14">
        <f t="shared" si="7"/>
        <v>42620</v>
      </c>
      <c r="AD20" s="13">
        <f t="shared" si="7"/>
        <v>42620</v>
      </c>
      <c r="AE20" s="2">
        <v>0.33333333333333331</v>
      </c>
      <c r="AF20" s="2">
        <v>0.5</v>
      </c>
      <c r="AG20" s="2">
        <v>0.58333333333333337</v>
      </c>
      <c r="AH20" s="2">
        <v>0.75</v>
      </c>
      <c r="AI20" s="2">
        <f t="shared" si="3"/>
        <v>0.33333333333333331</v>
      </c>
      <c r="AJ20" s="47"/>
      <c r="AK20" s="2"/>
      <c r="AL20" s="48"/>
      <c r="AM20" s="48"/>
    </row>
    <row r="21" spans="1:39" x14ac:dyDescent="0.25">
      <c r="A21" s="15"/>
      <c r="B21" s="14">
        <f t="shared" si="4"/>
        <v>42621</v>
      </c>
      <c r="C21" s="13">
        <f t="shared" si="5"/>
        <v>42621</v>
      </c>
      <c r="D21" s="2">
        <v>0.33333333333333331</v>
      </c>
      <c r="E21" s="2">
        <v>0.5</v>
      </c>
      <c r="F21" s="2">
        <v>0.58333333333333337</v>
      </c>
      <c r="G21" s="2">
        <v>0.75</v>
      </c>
      <c r="H21" s="2">
        <f t="shared" si="0"/>
        <v>0.33333333333333331</v>
      </c>
      <c r="I21" s="2" t="str">
        <f t="shared" si="1"/>
        <v/>
      </c>
      <c r="J21" s="47"/>
      <c r="K21" s="2"/>
      <c r="L21" s="48"/>
      <c r="M21" s="48"/>
      <c r="O21" s="15"/>
      <c r="P21" s="14">
        <f t="shared" si="6"/>
        <v>42621</v>
      </c>
      <c r="Q21" s="13">
        <f t="shared" si="6"/>
        <v>42621</v>
      </c>
      <c r="R21" s="2">
        <v>0.33333333333333331</v>
      </c>
      <c r="S21" s="2">
        <v>0.5</v>
      </c>
      <c r="T21" s="2">
        <v>0.58333333333333337</v>
      </c>
      <c r="U21" s="2">
        <v>0.75</v>
      </c>
      <c r="V21" s="2">
        <f t="shared" si="2"/>
        <v>0.33333333333333331</v>
      </c>
      <c r="W21" s="47"/>
      <c r="X21" s="2"/>
      <c r="Y21" s="48"/>
      <c r="Z21" s="48"/>
      <c r="AB21" s="15"/>
      <c r="AC21" s="14">
        <f t="shared" si="7"/>
        <v>42621</v>
      </c>
      <c r="AD21" s="13">
        <f t="shared" si="7"/>
        <v>42621</v>
      </c>
      <c r="AE21" s="2">
        <v>0.33333333333333331</v>
      </c>
      <c r="AF21" s="2">
        <v>0.5</v>
      </c>
      <c r="AG21" s="2">
        <v>0.58333333333333337</v>
      </c>
      <c r="AH21" s="2">
        <v>0.75</v>
      </c>
      <c r="AI21" s="2">
        <f t="shared" si="3"/>
        <v>0.33333333333333331</v>
      </c>
      <c r="AJ21" s="47"/>
      <c r="AK21" s="2"/>
      <c r="AL21" s="48"/>
      <c r="AM21" s="48"/>
    </row>
    <row r="22" spans="1:39" x14ac:dyDescent="0.25">
      <c r="A22" s="15"/>
      <c r="B22" s="14">
        <f t="shared" si="4"/>
        <v>42622</v>
      </c>
      <c r="C22" s="13">
        <f t="shared" si="5"/>
        <v>42622</v>
      </c>
      <c r="D22" s="2">
        <v>0.33333333333333331</v>
      </c>
      <c r="E22" s="2">
        <v>0.54166666666666663</v>
      </c>
      <c r="F22" s="2">
        <v>0.58333333333333337</v>
      </c>
      <c r="G22" s="2">
        <v>0.75</v>
      </c>
      <c r="H22" s="2">
        <f t="shared" si="0"/>
        <v>0.37499999999999994</v>
      </c>
      <c r="I22" s="2"/>
      <c r="J22" s="47"/>
      <c r="K22" s="2"/>
      <c r="L22" s="48"/>
      <c r="M22" s="48"/>
      <c r="N22" s="3">
        <f>SUM(H19:H23)</f>
        <v>1.7083333333333333</v>
      </c>
      <c r="O22" s="15"/>
      <c r="P22" s="14">
        <f t="shared" si="6"/>
        <v>42622</v>
      </c>
      <c r="Q22" s="13">
        <f t="shared" si="6"/>
        <v>42622</v>
      </c>
      <c r="R22" s="2">
        <v>0.33333333333333331</v>
      </c>
      <c r="S22" s="2">
        <v>0.5</v>
      </c>
      <c r="T22" s="2">
        <v>0.58333333333333337</v>
      </c>
      <c r="U22" s="2">
        <v>0.75</v>
      </c>
      <c r="V22" s="2">
        <f t="shared" si="2"/>
        <v>0.33333333333333331</v>
      </c>
      <c r="W22" s="47"/>
      <c r="X22" s="2"/>
      <c r="Y22" s="48"/>
      <c r="Z22" s="48"/>
      <c r="AB22" s="15"/>
      <c r="AC22" s="14">
        <f t="shared" si="7"/>
        <v>42622</v>
      </c>
      <c r="AD22" s="13">
        <f t="shared" si="7"/>
        <v>42622</v>
      </c>
      <c r="AE22" s="2">
        <v>0.33333333333333331</v>
      </c>
      <c r="AF22" s="2">
        <v>0.5</v>
      </c>
      <c r="AG22" s="2">
        <v>0.58333333333333337</v>
      </c>
      <c r="AH22" s="2">
        <v>0.75</v>
      </c>
      <c r="AI22" s="2">
        <f t="shared" si="3"/>
        <v>0.33333333333333331</v>
      </c>
      <c r="AJ22" s="47"/>
      <c r="AK22" s="2"/>
      <c r="AL22" s="48"/>
      <c r="AM22" s="48"/>
    </row>
    <row r="23" spans="1:39" x14ac:dyDescent="0.25">
      <c r="A23" s="15"/>
      <c r="B23" s="14">
        <f t="shared" si="4"/>
        <v>42623</v>
      </c>
      <c r="C23" s="13">
        <f t="shared" si="5"/>
        <v>42623</v>
      </c>
      <c r="D23" s="2">
        <v>0.33333333333333331</v>
      </c>
      <c r="E23" s="2">
        <v>0.5</v>
      </c>
      <c r="F23" s="2">
        <v>0.58333333333333337</v>
      </c>
      <c r="G23" s="2">
        <v>0.75</v>
      </c>
      <c r="H23" s="2">
        <f t="shared" si="0"/>
        <v>0.33333333333333331</v>
      </c>
      <c r="I23" s="2" t="str">
        <f t="shared" si="1"/>
        <v/>
      </c>
      <c r="J23" s="47"/>
      <c r="K23" s="2"/>
      <c r="L23" s="48"/>
      <c r="M23" s="48"/>
      <c r="N23" s="3">
        <f>IF(N22&gt;39/24,N22-39/24,"")</f>
        <v>8.3333333333333259E-2</v>
      </c>
      <c r="O23" s="15"/>
      <c r="P23" s="14">
        <f t="shared" si="6"/>
        <v>42623</v>
      </c>
      <c r="Q23" s="13">
        <f t="shared" si="6"/>
        <v>42623</v>
      </c>
      <c r="R23" s="2">
        <v>0.33333333333333331</v>
      </c>
      <c r="S23" s="2">
        <v>0.5</v>
      </c>
      <c r="T23" s="2">
        <v>0.58333333333333337</v>
      </c>
      <c r="U23" s="2">
        <v>0.75</v>
      </c>
      <c r="V23" s="2">
        <f t="shared" si="2"/>
        <v>0.33333333333333331</v>
      </c>
      <c r="W23" s="47"/>
      <c r="X23" s="2"/>
      <c r="Y23" s="48"/>
      <c r="Z23" s="48"/>
      <c r="AB23" s="15"/>
      <c r="AC23" s="14">
        <f t="shared" si="7"/>
        <v>42623</v>
      </c>
      <c r="AD23" s="13">
        <f t="shared" si="7"/>
        <v>42623</v>
      </c>
      <c r="AE23" s="2">
        <v>0.33333333333333331</v>
      </c>
      <c r="AF23" s="2">
        <v>0.5</v>
      </c>
      <c r="AG23" s="2">
        <v>0.58333333333333337</v>
      </c>
      <c r="AH23" s="2">
        <v>0.75</v>
      </c>
      <c r="AI23" s="2">
        <f t="shared" si="3"/>
        <v>0.33333333333333331</v>
      </c>
      <c r="AJ23" s="47"/>
      <c r="AK23" s="2"/>
      <c r="AL23" s="48"/>
      <c r="AM23" s="48"/>
    </row>
    <row r="24" spans="1:39" x14ac:dyDescent="0.25">
      <c r="A24" s="15"/>
      <c r="B24" s="14">
        <f t="shared" si="4"/>
        <v>42624</v>
      </c>
      <c r="C24" s="13">
        <f t="shared" si="5"/>
        <v>42624</v>
      </c>
      <c r="D24" s="2"/>
      <c r="E24" s="2"/>
      <c r="F24" s="2"/>
      <c r="G24" s="2"/>
      <c r="H24" s="2"/>
      <c r="I24" s="2" t="str">
        <f t="shared" si="1"/>
        <v/>
      </c>
      <c r="J24" s="47"/>
      <c r="K24" s="2"/>
      <c r="L24" s="48"/>
      <c r="M24" s="48"/>
      <c r="O24" s="15"/>
      <c r="P24" s="14">
        <f t="shared" si="6"/>
        <v>42624</v>
      </c>
      <c r="Q24" s="13">
        <f t="shared" si="6"/>
        <v>42624</v>
      </c>
      <c r="R24" s="2"/>
      <c r="S24" s="2"/>
      <c r="T24" s="2"/>
      <c r="U24" s="2"/>
      <c r="V24" s="2"/>
      <c r="W24" s="47"/>
      <c r="X24" s="2"/>
      <c r="Y24" s="48"/>
      <c r="Z24" s="48"/>
      <c r="AB24" s="15"/>
      <c r="AC24" s="14">
        <f t="shared" si="7"/>
        <v>42624</v>
      </c>
      <c r="AD24" s="13">
        <f t="shared" si="7"/>
        <v>42624</v>
      </c>
      <c r="AE24" s="2"/>
      <c r="AF24" s="2"/>
      <c r="AG24" s="2"/>
      <c r="AH24" s="2"/>
      <c r="AI24" s="2"/>
      <c r="AJ24" s="47"/>
      <c r="AK24" s="2"/>
      <c r="AL24" s="48"/>
      <c r="AM24" s="48"/>
    </row>
    <row r="25" spans="1:39" x14ac:dyDescent="0.25">
      <c r="A25" s="15"/>
      <c r="B25" s="14">
        <f t="shared" si="4"/>
        <v>42625</v>
      </c>
      <c r="C25" s="13">
        <f t="shared" si="5"/>
        <v>42625</v>
      </c>
      <c r="D25" s="2"/>
      <c r="E25" s="2"/>
      <c r="F25" s="2"/>
      <c r="G25" s="2"/>
      <c r="H25" s="2"/>
      <c r="I25" s="2" t="str">
        <f t="shared" si="1"/>
        <v/>
      </c>
      <c r="J25" s="47"/>
      <c r="K25" s="2"/>
      <c r="L25" s="48"/>
      <c r="M25" s="48"/>
      <c r="O25" s="15"/>
      <c r="P25" s="14">
        <f t="shared" si="6"/>
        <v>42625</v>
      </c>
      <c r="Q25" s="13">
        <f t="shared" si="6"/>
        <v>42625</v>
      </c>
      <c r="R25" s="2"/>
      <c r="S25" s="2"/>
      <c r="T25" s="2"/>
      <c r="U25" s="2"/>
      <c r="V25" s="2"/>
      <c r="W25" s="47"/>
      <c r="X25" s="2"/>
      <c r="Y25" s="48"/>
      <c r="Z25" s="48"/>
      <c r="AB25" s="15"/>
      <c r="AC25" s="14">
        <f t="shared" si="7"/>
        <v>42625</v>
      </c>
      <c r="AD25" s="13">
        <f t="shared" si="7"/>
        <v>42625</v>
      </c>
      <c r="AE25" s="2"/>
      <c r="AF25" s="2"/>
      <c r="AG25" s="2"/>
      <c r="AH25" s="2"/>
      <c r="AI25" s="2"/>
      <c r="AJ25" s="47"/>
      <c r="AK25" s="2"/>
      <c r="AL25" s="48"/>
      <c r="AM25" s="48"/>
    </row>
    <row r="26" spans="1:39" x14ac:dyDescent="0.25">
      <c r="A26" s="15"/>
      <c r="B26" s="14">
        <f t="shared" si="4"/>
        <v>42626</v>
      </c>
      <c r="C26" s="13">
        <f t="shared" si="5"/>
        <v>42626</v>
      </c>
      <c r="D26" s="2">
        <v>0.33333333333333331</v>
      </c>
      <c r="E26" s="2">
        <v>0.5</v>
      </c>
      <c r="F26" s="2">
        <v>0.58333333333333337</v>
      </c>
      <c r="G26" s="2">
        <v>0.75</v>
      </c>
      <c r="H26" s="2">
        <f t="shared" si="0"/>
        <v>0.33333333333333331</v>
      </c>
      <c r="I26" s="2" t="str">
        <f t="shared" si="1"/>
        <v/>
      </c>
      <c r="J26" s="47"/>
      <c r="K26" s="2"/>
      <c r="L26" s="48"/>
      <c r="M26" s="48"/>
      <c r="O26" s="15"/>
      <c r="P26" s="14">
        <f t="shared" si="6"/>
        <v>42626</v>
      </c>
      <c r="Q26" s="13">
        <f t="shared" si="6"/>
        <v>42626</v>
      </c>
      <c r="R26" s="2">
        <v>0.33333333333333331</v>
      </c>
      <c r="S26" s="2">
        <v>0.5</v>
      </c>
      <c r="T26" s="2">
        <v>0.58333333333333337</v>
      </c>
      <c r="U26" s="2">
        <v>0.75</v>
      </c>
      <c r="V26" s="2">
        <f t="shared" si="2"/>
        <v>0.33333333333333331</v>
      </c>
      <c r="W26" s="47"/>
      <c r="X26" s="2"/>
      <c r="Y26" s="48"/>
      <c r="Z26" s="48"/>
      <c r="AB26" s="15"/>
      <c r="AC26" s="14">
        <f t="shared" si="7"/>
        <v>42626</v>
      </c>
      <c r="AD26" s="13">
        <f t="shared" si="7"/>
        <v>42626</v>
      </c>
      <c r="AE26" s="2">
        <v>0.33333333333333331</v>
      </c>
      <c r="AF26" s="2">
        <v>0.5</v>
      </c>
      <c r="AG26" s="2">
        <v>0.58333333333333337</v>
      </c>
      <c r="AH26" s="2">
        <v>0.75</v>
      </c>
      <c r="AI26" s="2">
        <f t="shared" si="3"/>
        <v>0.33333333333333331</v>
      </c>
      <c r="AJ26" s="47"/>
      <c r="AK26" s="2"/>
      <c r="AL26" s="48"/>
      <c r="AM26" s="48"/>
    </row>
    <row r="27" spans="1:39" x14ac:dyDescent="0.25">
      <c r="B27" s="14">
        <f t="shared" si="4"/>
        <v>42627</v>
      </c>
      <c r="C27" s="13">
        <f t="shared" si="5"/>
        <v>42627</v>
      </c>
      <c r="D27" s="2">
        <v>0.33333333333333331</v>
      </c>
      <c r="E27" s="2">
        <v>0.5</v>
      </c>
      <c r="F27" s="2">
        <v>0.58333333333333337</v>
      </c>
      <c r="G27" s="2">
        <v>0.75</v>
      </c>
      <c r="H27" s="2">
        <f t="shared" si="0"/>
        <v>0.33333333333333331</v>
      </c>
      <c r="I27" s="2" t="str">
        <f t="shared" si="1"/>
        <v/>
      </c>
      <c r="J27" s="47"/>
      <c r="K27" s="2"/>
      <c r="L27" s="48"/>
      <c r="M27" s="48"/>
      <c r="P27" s="14">
        <f t="shared" si="6"/>
        <v>42627</v>
      </c>
      <c r="Q27" s="13">
        <f t="shared" si="6"/>
        <v>42627</v>
      </c>
      <c r="R27" s="2">
        <v>0.33333333333333331</v>
      </c>
      <c r="S27" s="2">
        <v>0.5</v>
      </c>
      <c r="T27" s="2">
        <v>0.58333333333333337</v>
      </c>
      <c r="U27" s="2">
        <v>0.75</v>
      </c>
      <c r="V27" s="2">
        <f t="shared" si="2"/>
        <v>0.33333333333333331</v>
      </c>
      <c r="W27" s="47"/>
      <c r="X27" s="2"/>
      <c r="Y27" s="48"/>
      <c r="Z27" s="48"/>
      <c r="AC27" s="14">
        <f t="shared" si="7"/>
        <v>42627</v>
      </c>
      <c r="AD27" s="13">
        <f t="shared" si="7"/>
        <v>42627</v>
      </c>
      <c r="AE27" s="2">
        <v>0.33333333333333331</v>
      </c>
      <c r="AF27" s="2">
        <v>0.5</v>
      </c>
      <c r="AG27" s="2">
        <v>0.58333333333333337</v>
      </c>
      <c r="AH27" s="2">
        <v>0.75</v>
      </c>
      <c r="AI27" s="2">
        <f t="shared" si="3"/>
        <v>0.33333333333333331</v>
      </c>
      <c r="AJ27" s="47"/>
      <c r="AK27" s="2"/>
      <c r="AL27" s="48"/>
      <c r="AM27" s="48"/>
    </row>
    <row r="28" spans="1:39" x14ac:dyDescent="0.25">
      <c r="B28" s="14">
        <f t="shared" si="4"/>
        <v>42628</v>
      </c>
      <c r="C28" s="13">
        <f t="shared" si="5"/>
        <v>42628</v>
      </c>
      <c r="D28" s="2">
        <v>0.33333333333333331</v>
      </c>
      <c r="E28" s="2">
        <v>0.5</v>
      </c>
      <c r="F28" s="2">
        <v>0.58333333333333337</v>
      </c>
      <c r="G28" s="2">
        <v>0.75</v>
      </c>
      <c r="H28" s="2">
        <f t="shared" si="0"/>
        <v>0.33333333333333331</v>
      </c>
      <c r="I28" s="2" t="str">
        <f t="shared" si="1"/>
        <v/>
      </c>
      <c r="J28" s="47"/>
      <c r="K28" s="2"/>
      <c r="L28" s="48"/>
      <c r="M28" s="48"/>
      <c r="P28" s="14">
        <f t="shared" si="6"/>
        <v>42628</v>
      </c>
      <c r="Q28" s="13">
        <f t="shared" si="6"/>
        <v>42628</v>
      </c>
      <c r="R28" s="2">
        <v>0.33333333333333331</v>
      </c>
      <c r="S28" s="2">
        <v>0.5</v>
      </c>
      <c r="T28" s="2">
        <v>0.58333333333333337</v>
      </c>
      <c r="U28" s="2">
        <v>0.75</v>
      </c>
      <c r="V28" s="2">
        <f t="shared" si="2"/>
        <v>0.33333333333333331</v>
      </c>
      <c r="W28" s="47"/>
      <c r="X28" s="2"/>
      <c r="Y28" s="48"/>
      <c r="Z28" s="48"/>
      <c r="AC28" s="14">
        <f t="shared" si="7"/>
        <v>42628</v>
      </c>
      <c r="AD28" s="13">
        <f t="shared" si="7"/>
        <v>42628</v>
      </c>
      <c r="AE28" s="2">
        <v>0.33333333333333331</v>
      </c>
      <c r="AF28" s="2">
        <v>0.5</v>
      </c>
      <c r="AG28" s="2">
        <v>0.58333333333333337</v>
      </c>
      <c r="AH28" s="2">
        <v>0.75</v>
      </c>
      <c r="AI28" s="2">
        <f t="shared" si="3"/>
        <v>0.33333333333333331</v>
      </c>
      <c r="AJ28" s="47"/>
      <c r="AK28" s="2"/>
      <c r="AL28" s="48"/>
      <c r="AM28" s="48"/>
    </row>
    <row r="29" spans="1:39" x14ac:dyDescent="0.25">
      <c r="B29" s="14">
        <f t="shared" si="4"/>
        <v>42629</v>
      </c>
      <c r="C29" s="13">
        <f t="shared" si="5"/>
        <v>42629</v>
      </c>
      <c r="D29" s="2">
        <v>0.33333333333333331</v>
      </c>
      <c r="E29" s="2">
        <v>0.5</v>
      </c>
      <c r="F29" s="2">
        <v>0.58333333333333337</v>
      </c>
      <c r="G29" s="2">
        <v>0.75</v>
      </c>
      <c r="H29" s="2">
        <f t="shared" si="0"/>
        <v>0.33333333333333331</v>
      </c>
      <c r="I29" s="2" t="str">
        <f t="shared" si="1"/>
        <v/>
      </c>
      <c r="J29" s="47"/>
      <c r="K29" s="2"/>
      <c r="L29" s="48"/>
      <c r="M29" s="48"/>
      <c r="N29" s="3">
        <f>SUM(H26:H30)</f>
        <v>1.6666666666666665</v>
      </c>
      <c r="P29" s="14">
        <f t="shared" si="6"/>
        <v>42629</v>
      </c>
      <c r="Q29" s="13">
        <f t="shared" si="6"/>
        <v>42629</v>
      </c>
      <c r="R29" s="2">
        <v>0.33333333333333331</v>
      </c>
      <c r="S29" s="2">
        <v>0.5</v>
      </c>
      <c r="T29" s="2">
        <v>0.58333333333333337</v>
      </c>
      <c r="U29" s="2">
        <v>0.75</v>
      </c>
      <c r="V29" s="2">
        <f t="shared" si="2"/>
        <v>0.33333333333333331</v>
      </c>
      <c r="W29" s="47"/>
      <c r="X29" s="2"/>
      <c r="Y29" s="48"/>
      <c r="Z29" s="48"/>
      <c r="AC29" s="14">
        <f t="shared" si="7"/>
        <v>42629</v>
      </c>
      <c r="AD29" s="13">
        <f t="shared" si="7"/>
        <v>42629</v>
      </c>
      <c r="AE29" s="2">
        <v>0.33333333333333331</v>
      </c>
      <c r="AF29" s="2">
        <v>0.5</v>
      </c>
      <c r="AG29" s="2">
        <v>0.58333333333333337</v>
      </c>
      <c r="AH29" s="2">
        <v>0.75</v>
      </c>
      <c r="AI29" s="2">
        <f t="shared" si="3"/>
        <v>0.33333333333333331</v>
      </c>
      <c r="AJ29" s="47"/>
      <c r="AK29" s="2"/>
      <c r="AL29" s="48"/>
      <c r="AM29" s="48"/>
    </row>
    <row r="30" spans="1:39" x14ac:dyDescent="0.25">
      <c r="B30" s="14">
        <f t="shared" si="4"/>
        <v>42630</v>
      </c>
      <c r="C30" s="13">
        <f t="shared" si="5"/>
        <v>42630</v>
      </c>
      <c r="D30" s="2">
        <v>0.33333333333333331</v>
      </c>
      <c r="E30" s="2">
        <v>0.5</v>
      </c>
      <c r="F30" s="2">
        <v>0.58333333333333337</v>
      </c>
      <c r="G30" s="2">
        <v>0.75</v>
      </c>
      <c r="H30" s="2">
        <f t="shared" si="0"/>
        <v>0.33333333333333331</v>
      </c>
      <c r="I30" s="2" t="str">
        <f t="shared" si="1"/>
        <v/>
      </c>
      <c r="J30" s="47"/>
      <c r="K30" s="2"/>
      <c r="L30" s="48"/>
      <c r="M30" s="48"/>
      <c r="N30" s="3">
        <f>IF(N29&gt;39/24,N29-39/24,"")</f>
        <v>4.1666666666666519E-2</v>
      </c>
      <c r="P30" s="14">
        <f t="shared" si="6"/>
        <v>42630</v>
      </c>
      <c r="Q30" s="13">
        <f t="shared" si="6"/>
        <v>42630</v>
      </c>
      <c r="R30" s="2">
        <v>0.33333333333333331</v>
      </c>
      <c r="S30" s="2">
        <v>0.5</v>
      </c>
      <c r="T30" s="2">
        <v>0.58333333333333337</v>
      </c>
      <c r="U30" s="2">
        <v>0.75</v>
      </c>
      <c r="V30" s="2">
        <f t="shared" si="2"/>
        <v>0.33333333333333331</v>
      </c>
      <c r="W30" s="47"/>
      <c r="X30" s="2"/>
      <c r="Y30" s="48"/>
      <c r="Z30" s="48"/>
      <c r="AC30" s="14">
        <f t="shared" si="7"/>
        <v>42630</v>
      </c>
      <c r="AD30" s="13">
        <f t="shared" si="7"/>
        <v>42630</v>
      </c>
      <c r="AE30" s="2">
        <v>0.33333333333333331</v>
      </c>
      <c r="AF30" s="2">
        <v>0.5</v>
      </c>
      <c r="AG30" s="2">
        <v>0.58333333333333337</v>
      </c>
      <c r="AH30" s="2">
        <v>0.75</v>
      </c>
      <c r="AI30" s="2">
        <f t="shared" si="3"/>
        <v>0.33333333333333331</v>
      </c>
      <c r="AJ30" s="47"/>
      <c r="AK30" s="2"/>
      <c r="AL30" s="48"/>
      <c r="AM30" s="48"/>
    </row>
    <row r="31" spans="1:39" x14ac:dyDescent="0.25">
      <c r="B31" s="14">
        <f t="shared" si="4"/>
        <v>42631</v>
      </c>
      <c r="C31" s="13">
        <f t="shared" si="5"/>
        <v>42631</v>
      </c>
      <c r="D31" s="2"/>
      <c r="E31" s="2"/>
      <c r="F31" s="2"/>
      <c r="G31" s="2"/>
      <c r="H31" s="2"/>
      <c r="I31" s="2" t="str">
        <f t="shared" si="1"/>
        <v/>
      </c>
      <c r="J31" s="47"/>
      <c r="K31" s="2"/>
      <c r="L31" s="48"/>
      <c r="M31" s="48"/>
      <c r="P31" s="14">
        <f t="shared" ref="P31:Q43" si="8">SUM(P30+1)</f>
        <v>42631</v>
      </c>
      <c r="Q31" s="13">
        <f t="shared" si="8"/>
        <v>42631</v>
      </c>
      <c r="R31" s="2"/>
      <c r="S31" s="2"/>
      <c r="T31" s="2"/>
      <c r="U31" s="2"/>
      <c r="V31" s="2"/>
      <c r="W31" s="47"/>
      <c r="X31" s="2"/>
      <c r="Y31" s="48"/>
      <c r="Z31" s="48"/>
      <c r="AC31" s="14">
        <f t="shared" ref="AC31:AD43" si="9">SUM(AC30+1)</f>
        <v>42631</v>
      </c>
      <c r="AD31" s="13">
        <f t="shared" si="9"/>
        <v>42631</v>
      </c>
      <c r="AE31" s="2"/>
      <c r="AF31" s="2"/>
      <c r="AG31" s="2"/>
      <c r="AH31" s="2"/>
      <c r="AI31" s="2"/>
      <c r="AJ31" s="47"/>
      <c r="AK31" s="2"/>
      <c r="AL31" s="48"/>
      <c r="AM31" s="48"/>
    </row>
    <row r="32" spans="1:39" x14ac:dyDescent="0.25">
      <c r="B32" s="14">
        <f t="shared" si="4"/>
        <v>42632</v>
      </c>
      <c r="C32" s="13">
        <f t="shared" si="5"/>
        <v>42632</v>
      </c>
      <c r="D32" s="2"/>
      <c r="E32" s="2"/>
      <c r="F32" s="2"/>
      <c r="G32" s="2"/>
      <c r="H32" s="2"/>
      <c r="I32" s="2" t="str">
        <f t="shared" si="1"/>
        <v/>
      </c>
      <c r="J32" s="47"/>
      <c r="K32" s="2"/>
      <c r="L32" s="48"/>
      <c r="M32" s="48"/>
      <c r="P32" s="14">
        <f t="shared" si="8"/>
        <v>42632</v>
      </c>
      <c r="Q32" s="13">
        <f t="shared" si="8"/>
        <v>42632</v>
      </c>
      <c r="R32" s="2"/>
      <c r="S32" s="2"/>
      <c r="T32" s="2"/>
      <c r="U32" s="2"/>
      <c r="V32" s="2"/>
      <c r="W32" s="47"/>
      <c r="X32" s="2"/>
      <c r="Y32" s="48"/>
      <c r="Z32" s="48"/>
      <c r="AC32" s="14">
        <f t="shared" si="9"/>
        <v>42632</v>
      </c>
      <c r="AD32" s="13">
        <f t="shared" si="9"/>
        <v>42632</v>
      </c>
      <c r="AE32" s="2"/>
      <c r="AF32" s="2"/>
      <c r="AG32" s="2"/>
      <c r="AH32" s="2"/>
      <c r="AI32" s="2"/>
      <c r="AJ32" s="47"/>
      <c r="AK32" s="2"/>
      <c r="AL32" s="48"/>
      <c r="AM32" s="48"/>
    </row>
    <row r="33" spans="1:39" x14ac:dyDescent="0.25">
      <c r="B33" s="14">
        <f t="shared" si="4"/>
        <v>42633</v>
      </c>
      <c r="C33" s="13">
        <f t="shared" si="5"/>
        <v>42633</v>
      </c>
      <c r="D33" s="2">
        <v>0.33333333333333331</v>
      </c>
      <c r="E33" s="2">
        <v>0.5</v>
      </c>
      <c r="F33" s="2">
        <v>0.58333333333333337</v>
      </c>
      <c r="G33" s="2">
        <v>0.75</v>
      </c>
      <c r="H33" s="2">
        <f t="shared" si="0"/>
        <v>0.33333333333333331</v>
      </c>
      <c r="I33" s="2" t="str">
        <f t="shared" si="1"/>
        <v/>
      </c>
      <c r="J33" s="47"/>
      <c r="K33" s="2"/>
      <c r="L33" s="48"/>
      <c r="M33" s="48"/>
      <c r="P33" s="14">
        <f t="shared" si="8"/>
        <v>42633</v>
      </c>
      <c r="Q33" s="13">
        <f t="shared" si="8"/>
        <v>42633</v>
      </c>
      <c r="R33" s="2">
        <v>0.33333333333333331</v>
      </c>
      <c r="S33" s="2">
        <v>0.5</v>
      </c>
      <c r="T33" s="2">
        <v>0.58333333333333337</v>
      </c>
      <c r="U33" s="2">
        <v>0.75</v>
      </c>
      <c r="V33" s="2">
        <f t="shared" si="2"/>
        <v>0.33333333333333331</v>
      </c>
      <c r="W33" s="47"/>
      <c r="X33" s="2"/>
      <c r="Y33" s="48"/>
      <c r="Z33" s="48"/>
      <c r="AC33" s="14">
        <f t="shared" si="9"/>
        <v>42633</v>
      </c>
      <c r="AD33" s="13">
        <f t="shared" si="9"/>
        <v>42633</v>
      </c>
      <c r="AE33" s="2">
        <v>0.33333333333333331</v>
      </c>
      <c r="AF33" s="2">
        <v>0.5</v>
      </c>
      <c r="AG33" s="2">
        <v>0.58333333333333337</v>
      </c>
      <c r="AH33" s="2">
        <v>0.75</v>
      </c>
      <c r="AI33" s="2">
        <f t="shared" si="3"/>
        <v>0.33333333333333331</v>
      </c>
      <c r="AJ33" s="47"/>
      <c r="AK33" s="2"/>
      <c r="AL33" s="48"/>
      <c r="AM33" s="48"/>
    </row>
    <row r="34" spans="1:39" x14ac:dyDescent="0.25">
      <c r="B34" s="14">
        <f t="shared" si="4"/>
        <v>42634</v>
      </c>
      <c r="C34" s="13">
        <f t="shared" si="5"/>
        <v>42634</v>
      </c>
      <c r="D34" s="2">
        <v>0.33333333333333331</v>
      </c>
      <c r="E34" s="2">
        <v>0.5</v>
      </c>
      <c r="F34" s="2">
        <v>0.58333333333333337</v>
      </c>
      <c r="G34" s="2">
        <v>0.75</v>
      </c>
      <c r="H34" s="2">
        <f t="shared" si="0"/>
        <v>0.33333333333333331</v>
      </c>
      <c r="I34" s="2" t="str">
        <f t="shared" si="1"/>
        <v/>
      </c>
      <c r="J34" s="47"/>
      <c r="K34" s="2"/>
      <c r="L34" s="48"/>
      <c r="M34" s="48"/>
      <c r="P34" s="14">
        <f t="shared" si="8"/>
        <v>42634</v>
      </c>
      <c r="Q34" s="13">
        <f t="shared" si="8"/>
        <v>42634</v>
      </c>
      <c r="R34" s="2">
        <v>0.33333333333333331</v>
      </c>
      <c r="S34" s="2">
        <v>0.5</v>
      </c>
      <c r="T34" s="2">
        <v>0.58333333333333337</v>
      </c>
      <c r="U34" s="2">
        <v>0.75</v>
      </c>
      <c r="V34" s="2">
        <f t="shared" si="2"/>
        <v>0.33333333333333331</v>
      </c>
      <c r="W34" s="47"/>
      <c r="X34" s="2"/>
      <c r="Y34" s="48"/>
      <c r="Z34" s="48"/>
      <c r="AC34" s="14">
        <f t="shared" si="9"/>
        <v>42634</v>
      </c>
      <c r="AD34" s="13">
        <f t="shared" si="9"/>
        <v>42634</v>
      </c>
      <c r="AE34" s="2">
        <v>0.33333333333333331</v>
      </c>
      <c r="AF34" s="2">
        <v>0.5</v>
      </c>
      <c r="AG34" s="2">
        <v>0.58333333333333337</v>
      </c>
      <c r="AH34" s="2">
        <v>0.75</v>
      </c>
      <c r="AI34" s="2">
        <f t="shared" si="3"/>
        <v>0.33333333333333331</v>
      </c>
      <c r="AJ34" s="47"/>
      <c r="AK34" s="2"/>
      <c r="AL34" s="48"/>
      <c r="AM34" s="48"/>
    </row>
    <row r="35" spans="1:39" x14ac:dyDescent="0.25">
      <c r="B35" s="14">
        <f t="shared" si="4"/>
        <v>42635</v>
      </c>
      <c r="C35" s="13">
        <f t="shared" si="5"/>
        <v>42635</v>
      </c>
      <c r="D35" s="2">
        <v>0.33333333333333331</v>
      </c>
      <c r="E35" s="2">
        <v>0.5</v>
      </c>
      <c r="F35" s="2">
        <v>0.58333333333333337</v>
      </c>
      <c r="G35" s="2">
        <v>0.75</v>
      </c>
      <c r="H35" s="2">
        <f t="shared" si="0"/>
        <v>0.33333333333333331</v>
      </c>
      <c r="I35" s="2" t="str">
        <f t="shared" si="1"/>
        <v/>
      </c>
      <c r="J35" s="47"/>
      <c r="K35" s="2"/>
      <c r="L35" s="48"/>
      <c r="M35" s="48"/>
      <c r="P35" s="14">
        <f t="shared" si="8"/>
        <v>42635</v>
      </c>
      <c r="Q35" s="13">
        <f t="shared" si="8"/>
        <v>42635</v>
      </c>
      <c r="R35" s="2">
        <v>0.33333333333333331</v>
      </c>
      <c r="S35" s="2">
        <v>0.5</v>
      </c>
      <c r="T35" s="2">
        <v>0.58333333333333337</v>
      </c>
      <c r="U35" s="2">
        <v>0.75</v>
      </c>
      <c r="V35" s="2">
        <f t="shared" si="2"/>
        <v>0.33333333333333331</v>
      </c>
      <c r="W35" s="47"/>
      <c r="X35" s="2"/>
      <c r="Y35" s="48"/>
      <c r="Z35" s="48"/>
      <c r="AC35" s="14">
        <f t="shared" si="9"/>
        <v>42635</v>
      </c>
      <c r="AD35" s="13">
        <f t="shared" si="9"/>
        <v>42635</v>
      </c>
      <c r="AE35" s="2">
        <v>0.33333333333333331</v>
      </c>
      <c r="AF35" s="2">
        <v>0.5</v>
      </c>
      <c r="AG35" s="2">
        <v>0.58333333333333337</v>
      </c>
      <c r="AH35" s="2">
        <v>0.75</v>
      </c>
      <c r="AI35" s="2">
        <f t="shared" si="3"/>
        <v>0.33333333333333331</v>
      </c>
      <c r="AJ35" s="47"/>
      <c r="AK35" s="2"/>
      <c r="AL35" s="48"/>
      <c r="AM35" s="48"/>
    </row>
    <row r="36" spans="1:39" x14ac:dyDescent="0.25">
      <c r="B36" s="14">
        <f t="shared" si="4"/>
        <v>42636</v>
      </c>
      <c r="C36" s="13">
        <f t="shared" si="5"/>
        <v>42636</v>
      </c>
      <c r="D36" s="2">
        <v>0.33333333333333331</v>
      </c>
      <c r="E36" s="2">
        <v>0.5</v>
      </c>
      <c r="F36" s="2">
        <v>0.58333333333333337</v>
      </c>
      <c r="G36" s="2">
        <v>0.75</v>
      </c>
      <c r="H36" s="2">
        <f t="shared" si="0"/>
        <v>0.33333333333333331</v>
      </c>
      <c r="I36" s="2" t="str">
        <f t="shared" si="1"/>
        <v/>
      </c>
      <c r="J36" s="47"/>
      <c r="K36" s="2"/>
      <c r="L36" s="48"/>
      <c r="M36" s="48"/>
      <c r="N36" s="3">
        <f>SUM(H33:H37)</f>
        <v>1.6666666666666665</v>
      </c>
      <c r="P36" s="14">
        <f t="shared" si="8"/>
        <v>42636</v>
      </c>
      <c r="Q36" s="13">
        <f t="shared" si="8"/>
        <v>42636</v>
      </c>
      <c r="R36" s="2">
        <v>0.33333333333333331</v>
      </c>
      <c r="S36" s="2">
        <v>0.5</v>
      </c>
      <c r="T36" s="2">
        <v>0.58333333333333337</v>
      </c>
      <c r="U36" s="2">
        <v>0.75</v>
      </c>
      <c r="V36" s="2">
        <f t="shared" si="2"/>
        <v>0.33333333333333331</v>
      </c>
      <c r="W36" s="47"/>
      <c r="X36" s="2"/>
      <c r="Y36" s="48"/>
      <c r="Z36" s="48"/>
      <c r="AC36" s="14">
        <f t="shared" si="9"/>
        <v>42636</v>
      </c>
      <c r="AD36" s="13">
        <f t="shared" si="9"/>
        <v>42636</v>
      </c>
      <c r="AE36" s="2">
        <v>0.33333333333333331</v>
      </c>
      <c r="AF36" s="2">
        <v>0.5</v>
      </c>
      <c r="AG36" s="2">
        <v>0.58333333333333337</v>
      </c>
      <c r="AH36" s="2">
        <v>0.75</v>
      </c>
      <c r="AI36" s="2">
        <f t="shared" si="3"/>
        <v>0.33333333333333331</v>
      </c>
      <c r="AJ36" s="47"/>
      <c r="AK36" s="2"/>
      <c r="AL36" s="48"/>
      <c r="AM36" s="48"/>
    </row>
    <row r="37" spans="1:39" x14ac:dyDescent="0.25">
      <c r="B37" s="14">
        <f t="shared" si="4"/>
        <v>42637</v>
      </c>
      <c r="C37" s="13">
        <f t="shared" si="5"/>
        <v>42637</v>
      </c>
      <c r="D37" s="2">
        <v>0.33333333333333331</v>
      </c>
      <c r="E37" s="2">
        <v>0.5</v>
      </c>
      <c r="F37" s="2">
        <v>0.58333333333333337</v>
      </c>
      <c r="G37" s="2">
        <v>0.75</v>
      </c>
      <c r="H37" s="2">
        <f t="shared" si="0"/>
        <v>0.33333333333333331</v>
      </c>
      <c r="I37" s="2" t="str">
        <f t="shared" si="1"/>
        <v/>
      </c>
      <c r="J37" s="47"/>
      <c r="K37" s="2"/>
      <c r="L37" s="48"/>
      <c r="M37" s="48"/>
      <c r="N37" s="3">
        <f>IF(N36&gt;39/24,N36-39/24,"")</f>
        <v>4.1666666666666519E-2</v>
      </c>
      <c r="P37" s="14">
        <f t="shared" si="8"/>
        <v>42637</v>
      </c>
      <c r="Q37" s="13">
        <f t="shared" si="8"/>
        <v>42637</v>
      </c>
      <c r="R37" s="2">
        <v>0.33333333333333331</v>
      </c>
      <c r="S37" s="2">
        <v>0.5</v>
      </c>
      <c r="T37" s="2">
        <v>0.58333333333333337</v>
      </c>
      <c r="U37" s="2">
        <v>0.75</v>
      </c>
      <c r="V37" s="2">
        <f t="shared" si="2"/>
        <v>0.33333333333333331</v>
      </c>
      <c r="W37" s="47"/>
      <c r="X37" s="2"/>
      <c r="Y37" s="48"/>
      <c r="Z37" s="48"/>
      <c r="AC37" s="14">
        <f t="shared" si="9"/>
        <v>42637</v>
      </c>
      <c r="AD37" s="13">
        <f t="shared" si="9"/>
        <v>42637</v>
      </c>
      <c r="AE37" s="2">
        <v>0.33333333333333331</v>
      </c>
      <c r="AF37" s="2">
        <v>0.5</v>
      </c>
      <c r="AG37" s="2">
        <v>0.58333333333333337</v>
      </c>
      <c r="AH37" s="2">
        <v>0.75</v>
      </c>
      <c r="AI37" s="2">
        <f t="shared" si="3"/>
        <v>0.33333333333333331</v>
      </c>
      <c r="AJ37" s="47"/>
      <c r="AK37" s="2"/>
      <c r="AL37" s="48"/>
      <c r="AM37" s="48"/>
    </row>
    <row r="38" spans="1:39" x14ac:dyDescent="0.25">
      <c r="B38" s="14">
        <f t="shared" si="4"/>
        <v>42638</v>
      </c>
      <c r="C38" s="13">
        <f t="shared" si="5"/>
        <v>42638</v>
      </c>
      <c r="D38" s="2"/>
      <c r="E38" s="2"/>
      <c r="F38" s="2"/>
      <c r="G38" s="2"/>
      <c r="H38" s="2"/>
      <c r="I38" s="2" t="str">
        <f t="shared" si="1"/>
        <v/>
      </c>
      <c r="J38" s="47"/>
      <c r="K38" s="2"/>
      <c r="L38" s="48"/>
      <c r="M38" s="48"/>
      <c r="P38" s="14">
        <f t="shared" si="8"/>
        <v>42638</v>
      </c>
      <c r="Q38" s="13">
        <f t="shared" si="8"/>
        <v>42638</v>
      </c>
      <c r="R38" s="2"/>
      <c r="S38" s="2"/>
      <c r="T38" s="2"/>
      <c r="U38" s="2"/>
      <c r="V38" s="2"/>
      <c r="W38" s="47"/>
      <c r="X38" s="2"/>
      <c r="Y38" s="48"/>
      <c r="Z38" s="48"/>
      <c r="AC38" s="14">
        <f t="shared" si="9"/>
        <v>42638</v>
      </c>
      <c r="AD38" s="13">
        <f t="shared" si="9"/>
        <v>42638</v>
      </c>
      <c r="AE38" s="2"/>
      <c r="AF38" s="2"/>
      <c r="AG38" s="2"/>
      <c r="AH38" s="2"/>
      <c r="AI38" s="2"/>
      <c r="AJ38" s="47"/>
      <c r="AK38" s="2"/>
      <c r="AL38" s="48"/>
      <c r="AM38" s="48"/>
    </row>
    <row r="39" spans="1:39" x14ac:dyDescent="0.25">
      <c r="B39" s="14">
        <f t="shared" si="4"/>
        <v>42639</v>
      </c>
      <c r="C39" s="13">
        <f t="shared" si="5"/>
        <v>42639</v>
      </c>
      <c r="D39" s="2"/>
      <c r="E39" s="2"/>
      <c r="F39" s="2"/>
      <c r="G39" s="2"/>
      <c r="H39" s="2"/>
      <c r="I39" s="2" t="str">
        <f t="shared" si="1"/>
        <v/>
      </c>
      <c r="J39" s="47"/>
      <c r="K39" s="2"/>
      <c r="L39" s="48"/>
      <c r="M39" s="48"/>
      <c r="P39" s="14">
        <f t="shared" si="8"/>
        <v>42639</v>
      </c>
      <c r="Q39" s="13">
        <f t="shared" si="8"/>
        <v>42639</v>
      </c>
      <c r="R39" s="2"/>
      <c r="S39" s="2"/>
      <c r="T39" s="2"/>
      <c r="U39" s="2"/>
      <c r="V39" s="2"/>
      <c r="W39" s="47"/>
      <c r="X39" s="2"/>
      <c r="Y39" s="48"/>
      <c r="Z39" s="48"/>
      <c r="AC39" s="14">
        <f t="shared" si="9"/>
        <v>42639</v>
      </c>
      <c r="AD39" s="13">
        <f t="shared" si="9"/>
        <v>42639</v>
      </c>
      <c r="AE39" s="2"/>
      <c r="AF39" s="2"/>
      <c r="AG39" s="2"/>
      <c r="AH39" s="2"/>
      <c r="AI39" s="2"/>
      <c r="AJ39" s="47"/>
      <c r="AK39" s="2"/>
      <c r="AL39" s="48"/>
      <c r="AM39" s="48"/>
    </row>
    <row r="40" spans="1:39" x14ac:dyDescent="0.25">
      <c r="B40" s="14">
        <f t="shared" si="4"/>
        <v>42640</v>
      </c>
      <c r="C40" s="13">
        <f t="shared" si="5"/>
        <v>42640</v>
      </c>
      <c r="D40" s="2">
        <v>0.33333333333333331</v>
      </c>
      <c r="E40" s="2">
        <v>0.5</v>
      </c>
      <c r="F40" s="2">
        <v>0.58333333333333337</v>
      </c>
      <c r="G40" s="2">
        <v>0.75</v>
      </c>
      <c r="H40" s="2">
        <f t="shared" si="0"/>
        <v>0.33333333333333331</v>
      </c>
      <c r="I40" s="2" t="str">
        <f t="shared" si="1"/>
        <v/>
      </c>
      <c r="J40" s="47"/>
      <c r="K40" s="2"/>
      <c r="L40" s="48"/>
      <c r="M40" s="48"/>
      <c r="P40" s="14">
        <f t="shared" si="8"/>
        <v>42640</v>
      </c>
      <c r="Q40" s="13">
        <f t="shared" si="8"/>
        <v>42640</v>
      </c>
      <c r="R40" s="2">
        <v>0.33333333333333331</v>
      </c>
      <c r="S40" s="2">
        <v>0.5</v>
      </c>
      <c r="T40" s="2">
        <v>0.58333333333333337</v>
      </c>
      <c r="U40" s="2">
        <v>0.75</v>
      </c>
      <c r="V40" s="2">
        <f t="shared" si="2"/>
        <v>0.33333333333333331</v>
      </c>
      <c r="W40" s="47"/>
      <c r="X40" s="2"/>
      <c r="Y40" s="48"/>
      <c r="Z40" s="48"/>
      <c r="AC40" s="14">
        <f t="shared" si="9"/>
        <v>42640</v>
      </c>
      <c r="AD40" s="13">
        <f t="shared" si="9"/>
        <v>42640</v>
      </c>
      <c r="AE40" s="2">
        <v>0.33333333333333331</v>
      </c>
      <c r="AF40" s="2">
        <v>0.5</v>
      </c>
      <c r="AG40" s="2">
        <v>0.58333333333333337</v>
      </c>
      <c r="AH40" s="2">
        <v>0.75</v>
      </c>
      <c r="AI40" s="2">
        <f t="shared" si="3"/>
        <v>0.33333333333333331</v>
      </c>
      <c r="AJ40" s="47"/>
      <c r="AK40" s="2"/>
      <c r="AL40" s="48"/>
      <c r="AM40" s="48"/>
    </row>
    <row r="41" spans="1:39" x14ac:dyDescent="0.25">
      <c r="B41" s="14">
        <f t="shared" si="4"/>
        <v>42641</v>
      </c>
      <c r="C41" s="13">
        <f t="shared" si="5"/>
        <v>42641</v>
      </c>
      <c r="D41" s="2">
        <v>0.33333333333333331</v>
      </c>
      <c r="E41" s="2">
        <v>0.5</v>
      </c>
      <c r="F41" s="2">
        <v>0.58333333333333337</v>
      </c>
      <c r="G41" s="2">
        <v>0.75</v>
      </c>
      <c r="H41" s="2">
        <f t="shared" si="0"/>
        <v>0.33333333333333331</v>
      </c>
      <c r="I41" s="2" t="str">
        <f t="shared" si="1"/>
        <v/>
      </c>
      <c r="J41" s="47"/>
      <c r="K41" s="2"/>
      <c r="L41" s="48"/>
      <c r="M41" s="48"/>
      <c r="P41" s="14">
        <f t="shared" si="8"/>
        <v>42641</v>
      </c>
      <c r="Q41" s="13">
        <f t="shared" si="8"/>
        <v>42641</v>
      </c>
      <c r="R41" s="2">
        <v>0.33333333333333331</v>
      </c>
      <c r="S41" s="2">
        <v>0.5</v>
      </c>
      <c r="T41" s="2">
        <v>0.58333333333333337</v>
      </c>
      <c r="U41" s="2">
        <v>0.75</v>
      </c>
      <c r="V41" s="2">
        <f t="shared" si="2"/>
        <v>0.33333333333333331</v>
      </c>
      <c r="W41" s="47"/>
      <c r="X41" s="2"/>
      <c r="Y41" s="48"/>
      <c r="Z41" s="48"/>
      <c r="AC41" s="14">
        <f t="shared" si="9"/>
        <v>42641</v>
      </c>
      <c r="AD41" s="13">
        <f t="shared" si="9"/>
        <v>42641</v>
      </c>
      <c r="AE41" s="2">
        <v>0.33333333333333331</v>
      </c>
      <c r="AF41" s="2">
        <v>0.5</v>
      </c>
      <c r="AG41" s="2">
        <v>0.58333333333333337</v>
      </c>
      <c r="AH41" s="2">
        <v>0.75</v>
      </c>
      <c r="AI41" s="2">
        <f t="shared" si="3"/>
        <v>0.33333333333333331</v>
      </c>
      <c r="AJ41" s="47"/>
      <c r="AK41" s="2"/>
      <c r="AL41" s="48"/>
      <c r="AM41" s="48"/>
    </row>
    <row r="42" spans="1:39" x14ac:dyDescent="0.25">
      <c r="B42" s="14">
        <f t="shared" si="4"/>
        <v>42642</v>
      </c>
      <c r="C42" s="13">
        <f t="shared" si="5"/>
        <v>42642</v>
      </c>
      <c r="D42" s="2">
        <v>0.33333333333333331</v>
      </c>
      <c r="E42" s="2">
        <v>0.5</v>
      </c>
      <c r="F42" s="2">
        <v>0.58333333333333337</v>
      </c>
      <c r="G42" s="2">
        <v>0.75</v>
      </c>
      <c r="H42" s="2">
        <f t="shared" si="0"/>
        <v>0.33333333333333331</v>
      </c>
      <c r="I42" s="2" t="str">
        <f t="shared" si="1"/>
        <v/>
      </c>
      <c r="J42" s="47"/>
      <c r="K42" s="2"/>
      <c r="L42" s="48"/>
      <c r="M42" s="48"/>
      <c r="P42" s="14">
        <f t="shared" si="8"/>
        <v>42642</v>
      </c>
      <c r="Q42" s="13">
        <f t="shared" si="8"/>
        <v>42642</v>
      </c>
      <c r="R42" s="2">
        <v>0.33333333333333331</v>
      </c>
      <c r="S42" s="2">
        <v>0.5</v>
      </c>
      <c r="T42" s="2">
        <v>0.58333333333333337</v>
      </c>
      <c r="U42" s="2">
        <v>0.75</v>
      </c>
      <c r="V42" s="2">
        <f t="shared" si="2"/>
        <v>0.33333333333333331</v>
      </c>
      <c r="W42" s="47"/>
      <c r="X42" s="2"/>
      <c r="Y42" s="48"/>
      <c r="Z42" s="48"/>
      <c r="AC42" s="14">
        <f t="shared" si="9"/>
        <v>42642</v>
      </c>
      <c r="AD42" s="13">
        <f t="shared" si="9"/>
        <v>42642</v>
      </c>
      <c r="AE42" s="2">
        <v>0.33333333333333331</v>
      </c>
      <c r="AF42" s="2">
        <v>0.5</v>
      </c>
      <c r="AG42" s="2">
        <v>0.58333333333333337</v>
      </c>
      <c r="AH42" s="2">
        <v>0.75</v>
      </c>
      <c r="AI42" s="2">
        <f t="shared" si="3"/>
        <v>0.33333333333333331</v>
      </c>
      <c r="AJ42" s="47"/>
      <c r="AK42" s="2"/>
      <c r="AL42" s="48"/>
      <c r="AM42" s="48"/>
    </row>
    <row r="43" spans="1:39" x14ac:dyDescent="0.25">
      <c r="B43" s="14">
        <f t="shared" si="4"/>
        <v>42643</v>
      </c>
      <c r="C43" s="13">
        <f t="shared" si="5"/>
        <v>42643</v>
      </c>
      <c r="D43" s="2"/>
      <c r="E43" s="2"/>
      <c r="F43" s="2"/>
      <c r="G43" s="2"/>
      <c r="H43" s="2">
        <f t="shared" si="0"/>
        <v>0</v>
      </c>
      <c r="I43" s="2" t="str">
        <f t="shared" si="1"/>
        <v/>
      </c>
      <c r="J43" s="47"/>
      <c r="K43" s="2"/>
      <c r="L43" s="48"/>
      <c r="M43" s="48"/>
      <c r="P43" s="14">
        <f t="shared" si="8"/>
        <v>42643</v>
      </c>
      <c r="Q43" s="13">
        <f t="shared" si="8"/>
        <v>42643</v>
      </c>
      <c r="R43" s="2"/>
      <c r="S43" s="2"/>
      <c r="T43" s="2"/>
      <c r="U43" s="2"/>
      <c r="V43" s="2">
        <f t="shared" si="2"/>
        <v>0</v>
      </c>
      <c r="W43" s="47"/>
      <c r="X43" s="2"/>
      <c r="Y43" s="48"/>
      <c r="Z43" s="48"/>
      <c r="AC43" s="14">
        <f t="shared" si="9"/>
        <v>42643</v>
      </c>
      <c r="AD43" s="13">
        <f t="shared" si="9"/>
        <v>42643</v>
      </c>
      <c r="AE43" s="2"/>
      <c r="AF43" s="2"/>
      <c r="AG43" s="2"/>
      <c r="AH43" s="2"/>
      <c r="AI43" s="2">
        <f t="shared" si="3"/>
        <v>0</v>
      </c>
      <c r="AJ43" s="47"/>
      <c r="AK43" s="2"/>
      <c r="AL43" s="48"/>
      <c r="AM43" s="48"/>
    </row>
    <row r="44" spans="1:39" x14ac:dyDescent="0.25">
      <c r="A44" s="53"/>
      <c r="B44" s="54"/>
      <c r="C44" s="186"/>
      <c r="D44" s="3"/>
      <c r="E44" s="3"/>
      <c r="F44" s="3"/>
      <c r="G44" s="3"/>
      <c r="H44" s="89">
        <f>SUM(H13:H43)</f>
        <v>7.4166666666666643</v>
      </c>
      <c r="I44" s="89">
        <f>SUM(I13:I43)</f>
        <v>0</v>
      </c>
      <c r="J44" s="90">
        <f>SUM(J11:J43)</f>
        <v>0</v>
      </c>
      <c r="K44" s="3"/>
      <c r="L44" s="3"/>
      <c r="M44" s="3"/>
      <c r="O44" s="53"/>
      <c r="P44" s="54"/>
      <c r="Q44" s="46"/>
      <c r="R44" s="3"/>
      <c r="S44" s="3"/>
      <c r="T44" s="3"/>
      <c r="U44" s="3"/>
      <c r="V44" s="89">
        <f>SUM(V13:V43)</f>
        <v>7.3333333333333304</v>
      </c>
      <c r="W44" s="90">
        <f>SUM(W11:W43)</f>
        <v>4.1666666666666664E-2</v>
      </c>
      <c r="X44" s="3"/>
      <c r="Y44" s="3"/>
      <c r="Z44" s="3"/>
      <c r="AB44" s="53"/>
      <c r="AC44" s="54"/>
      <c r="AD44" s="46"/>
      <c r="AE44" s="3"/>
      <c r="AF44" s="3"/>
      <c r="AG44" s="3"/>
      <c r="AH44" s="3"/>
      <c r="AI44" s="89">
        <f>SUM(AI13:AI43)</f>
        <v>7.3333333333333304</v>
      </c>
      <c r="AJ44" s="90">
        <f>SUM(AJ11:AJ43)</f>
        <v>0</v>
      </c>
      <c r="AK44" s="3"/>
      <c r="AL44" s="3"/>
      <c r="AM44" s="3"/>
    </row>
    <row r="45" spans="1:39" ht="27.75" customHeight="1" x14ac:dyDescent="0.25">
      <c r="B45" s="133" t="s">
        <v>32</v>
      </c>
      <c r="C45" s="134"/>
      <c r="D45" s="133" t="s">
        <v>70</v>
      </c>
      <c r="E45" s="134"/>
      <c r="F45" s="133" t="s">
        <v>49</v>
      </c>
      <c r="G45" s="134"/>
      <c r="H45" s="133" t="s">
        <v>7</v>
      </c>
      <c r="I45" s="167"/>
      <c r="J45" s="134"/>
      <c r="K45" s="133" t="s">
        <v>48</v>
      </c>
      <c r="L45" s="134"/>
      <c r="P45" s="133" t="s">
        <v>32</v>
      </c>
      <c r="Q45" s="134"/>
      <c r="R45" s="133" t="s">
        <v>6</v>
      </c>
      <c r="S45" s="134"/>
      <c r="T45" s="133" t="s">
        <v>49</v>
      </c>
      <c r="U45" s="134"/>
      <c r="V45" s="133" t="s">
        <v>7</v>
      </c>
      <c r="W45" s="134"/>
      <c r="X45" s="133" t="s">
        <v>48</v>
      </c>
      <c r="Y45" s="134"/>
      <c r="AC45" s="133" t="s">
        <v>32</v>
      </c>
      <c r="AD45" s="134"/>
      <c r="AE45" s="133" t="s">
        <v>6</v>
      </c>
      <c r="AF45" s="134"/>
      <c r="AG45" s="133" t="s">
        <v>49</v>
      </c>
      <c r="AH45" s="134"/>
      <c r="AI45" s="133" t="s">
        <v>7</v>
      </c>
      <c r="AJ45" s="134"/>
      <c r="AK45" s="133" t="s">
        <v>48</v>
      </c>
      <c r="AL45" s="134"/>
    </row>
    <row r="46" spans="1:39" x14ac:dyDescent="0.25">
      <c r="B46" s="164">
        <v>7.041666666666667</v>
      </c>
      <c r="C46" s="165"/>
      <c r="D46" s="158">
        <f>SUM(I44)</f>
        <v>0</v>
      </c>
      <c r="E46" s="159"/>
      <c r="F46" s="160">
        <f>SUM(J44)</f>
        <v>0</v>
      </c>
      <c r="G46" s="161"/>
      <c r="H46" s="160" t="str">
        <f>IF(B46&lt;169/24,169/24-B46,"")</f>
        <v/>
      </c>
      <c r="I46" s="168"/>
      <c r="J46" s="161"/>
      <c r="K46" s="162"/>
      <c r="L46" s="163"/>
      <c r="P46" s="164">
        <f>SUM(V44-W44)</f>
        <v>7.2916666666666634</v>
      </c>
      <c r="Q46" s="165"/>
      <c r="R46" s="158">
        <f>IF(P46&gt;169/24,MIN(P46-169/24,7/24),"")</f>
        <v>0.24999999999999645</v>
      </c>
      <c r="S46" s="159"/>
      <c r="T46" s="160">
        <f>SUM(W44)</f>
        <v>4.1666666666666664E-2</v>
      </c>
      <c r="U46" s="161"/>
      <c r="V46" s="160" t="str">
        <f>IF(P46&lt;169/24,169/24-P46,"")</f>
        <v/>
      </c>
      <c r="W46" s="161"/>
      <c r="X46" s="162">
        <f>IF(P46&gt;169/24,P46-169/24,"")-T46</f>
        <v>0.20833333333332979</v>
      </c>
      <c r="Y46" s="163"/>
      <c r="AC46" s="164">
        <f>SUM(AI44-AJ44)</f>
        <v>7.3333333333333304</v>
      </c>
      <c r="AD46" s="165"/>
      <c r="AE46" s="158">
        <f>IF(AC46&gt;169/24,MIN(AC46-169/24,7/24),"")</f>
        <v>0.29166666666666341</v>
      </c>
      <c r="AF46" s="159"/>
      <c r="AG46" s="160">
        <f>SUM(AJ44)</f>
        <v>0</v>
      </c>
      <c r="AH46" s="161"/>
      <c r="AI46" s="160" t="str">
        <f>IF(AC46&lt;169/24,169/24-AC46,"")</f>
        <v/>
      </c>
      <c r="AJ46" s="161"/>
      <c r="AK46" s="162">
        <f>IF(AC46&gt;169/24,AC46-169/24,"")</f>
        <v>0.29166666666666341</v>
      </c>
      <c r="AL46" s="163"/>
    </row>
    <row r="47" spans="1:39" x14ac:dyDescent="0.25">
      <c r="B47" t="s">
        <v>51</v>
      </c>
      <c r="K47" t="s">
        <v>52</v>
      </c>
      <c r="P47" t="s">
        <v>51</v>
      </c>
      <c r="X47" t="s">
        <v>52</v>
      </c>
      <c r="AC47" t="s">
        <v>51</v>
      </c>
      <c r="AK47" t="s">
        <v>52</v>
      </c>
    </row>
    <row r="52" spans="1:40" x14ac:dyDescent="0.25">
      <c r="B52" s="4"/>
      <c r="C52" s="92">
        <f>SUM(C1)</f>
        <v>9</v>
      </c>
      <c r="D52" s="169" t="str">
        <f>"Période du "&amp;TEXT(D54,"jj mmmm aaaa") &amp;" au "&amp; TEXT(E54,"jj mmmm aaaa")</f>
        <v>Période du 01 septembre 2020 au 30 septembre 2020</v>
      </c>
      <c r="E52" s="170"/>
      <c r="F52" s="170"/>
      <c r="G52" s="170"/>
      <c r="H52" s="170"/>
      <c r="I52" s="170"/>
      <c r="J52" s="170"/>
      <c r="K52" s="170"/>
      <c r="L52" s="170"/>
      <c r="P52" s="4"/>
      <c r="Q52" s="92">
        <f>SUM(C1)</f>
        <v>9</v>
      </c>
      <c r="R52" s="171" t="str">
        <f>"Période du "&amp;TEXT(R54,"jj mmmm aaaa") &amp;" au "&amp; TEXT(S54,"jj mmmm aaaa")</f>
        <v>Période du 01 septembre 2020 au 30 septembre 2020</v>
      </c>
      <c r="S52" s="171"/>
      <c r="T52" s="171"/>
      <c r="U52" s="171"/>
      <c r="V52" s="171"/>
      <c r="W52" s="171"/>
      <c r="X52" s="171"/>
      <c r="Y52" s="171"/>
      <c r="Z52" s="171"/>
      <c r="AC52" s="4"/>
      <c r="AD52" s="92">
        <f>SUM(C1)</f>
        <v>9</v>
      </c>
      <c r="AE52" s="139" t="str">
        <f>"Période du "&amp;TEXT(AE54,"jj mmmm aaaa") &amp;" au "&amp; TEXT(AF54,"jj mmmm aaaa")</f>
        <v>Période du 01 septembre 2020 au 30 septembre 2020</v>
      </c>
      <c r="AF52" s="139"/>
      <c r="AG52" s="139"/>
      <c r="AH52" s="139"/>
      <c r="AI52" s="139"/>
      <c r="AJ52" s="139"/>
      <c r="AK52" s="139"/>
      <c r="AL52" s="139"/>
      <c r="AM52" s="139"/>
    </row>
    <row r="53" spans="1:40" ht="15" customHeight="1" x14ac:dyDescent="0.25">
      <c r="A53" s="7"/>
      <c r="B53" s="7"/>
      <c r="C53" s="108">
        <f>C2</f>
        <v>1</v>
      </c>
      <c r="O53" s="7"/>
      <c r="P53" s="7"/>
      <c r="Q53" s="92">
        <f>SUM(C2)</f>
        <v>1</v>
      </c>
      <c r="AB53" s="7"/>
      <c r="AC53" s="7"/>
      <c r="AD53" s="92">
        <v>1</v>
      </c>
    </row>
    <row r="54" spans="1:40" ht="12.75" customHeight="1" x14ac:dyDescent="0.25">
      <c r="B54" s="7"/>
      <c r="D54" s="93">
        <f>DATE(C53+2019,C52,1)</f>
        <v>42613</v>
      </c>
      <c r="E54" s="91">
        <f>DATE(C53+2019,C52+1,1)-1</f>
        <v>42642</v>
      </c>
      <c r="N54" s="8"/>
      <c r="P54" s="7"/>
      <c r="R54" s="93">
        <f>DATE(Q53+2019,Q52,1)</f>
        <v>42613</v>
      </c>
      <c r="S54" s="91">
        <f>DATE(Q53+2019,Q52+1,1)-1</f>
        <v>42642</v>
      </c>
      <c r="AA54" s="8"/>
      <c r="AC54" s="7"/>
      <c r="AE54" s="93">
        <f>DATE(AD53+2019,AD52,1)</f>
        <v>42613</v>
      </c>
      <c r="AF54" s="91">
        <f>DATE(AD53+2019,AD52+1,1)-1</f>
        <v>42642</v>
      </c>
      <c r="AN54" s="8"/>
    </row>
    <row r="55" spans="1:40" ht="23.25" customHeight="1" x14ac:dyDescent="0.25">
      <c r="D55" s="50" t="s">
        <v>5</v>
      </c>
      <c r="E55" s="131" t="s">
        <v>6</v>
      </c>
      <c r="F55" s="146"/>
      <c r="G55" s="131" t="s">
        <v>7</v>
      </c>
      <c r="H55" s="146"/>
      <c r="I55" s="124"/>
      <c r="J55" s="133" t="s">
        <v>9</v>
      </c>
      <c r="K55" s="166"/>
      <c r="N55" s="9"/>
      <c r="R55" s="50" t="s">
        <v>5</v>
      </c>
      <c r="S55" s="131" t="s">
        <v>6</v>
      </c>
      <c r="T55" s="146"/>
      <c r="U55" s="131" t="s">
        <v>7</v>
      </c>
      <c r="V55" s="146"/>
      <c r="W55" s="133" t="s">
        <v>9</v>
      </c>
      <c r="X55" s="166"/>
      <c r="AA55" s="9"/>
      <c r="AE55" s="50" t="s">
        <v>5</v>
      </c>
      <c r="AF55" s="131" t="s">
        <v>6</v>
      </c>
      <c r="AG55" s="146"/>
      <c r="AH55" s="131" t="s">
        <v>7</v>
      </c>
      <c r="AI55" s="146"/>
      <c r="AJ55" s="133" t="s">
        <v>9</v>
      </c>
      <c r="AK55" s="166"/>
      <c r="AN55" s="9"/>
    </row>
    <row r="56" spans="1:40" x14ac:dyDescent="0.25">
      <c r="B56" s="83" t="s">
        <v>33</v>
      </c>
      <c r="C56" s="83"/>
      <c r="D56" s="49">
        <v>7.041666666666667</v>
      </c>
      <c r="E56" s="143">
        <f>IF(B97&gt;169/24,MIN(B97-169/24,7/24),"")</f>
        <v>0.29166666666666341</v>
      </c>
      <c r="F56" s="144"/>
      <c r="G56" s="145" t="str">
        <f>IF(B97&lt;169/24,169/24-B97,"")</f>
        <v/>
      </c>
      <c r="H56" s="144"/>
      <c r="I56" s="120"/>
      <c r="J56" s="143">
        <f>IF(B97&gt;169/24,B97-169/24,"")</f>
        <v>0.29166666666666341</v>
      </c>
      <c r="K56" s="144"/>
      <c r="N56" s="9"/>
      <c r="P56" s="83" t="s">
        <v>33</v>
      </c>
      <c r="Q56" s="83"/>
      <c r="R56" s="49">
        <v>7.041666666666667</v>
      </c>
      <c r="S56" s="143">
        <f>IF(P97&gt;169/24,MIN(P97-169/24,7/24),"")</f>
        <v>0.29166666666666341</v>
      </c>
      <c r="T56" s="144"/>
      <c r="U56" s="145" t="str">
        <f>IF(P97&lt;169/24,169/24-P97,"")</f>
        <v/>
      </c>
      <c r="V56" s="144"/>
      <c r="W56" s="143">
        <f>IF(P97&gt;169/24,P97-169/24,"")</f>
        <v>0.29166666666666341</v>
      </c>
      <c r="X56" s="144"/>
      <c r="AA56" s="9"/>
      <c r="AC56" s="83" t="s">
        <v>33</v>
      </c>
      <c r="AD56" s="83"/>
      <c r="AE56" s="49">
        <v>7.041666666666667</v>
      </c>
      <c r="AF56" s="143">
        <f>IF(AC97&gt;169/24,MIN(AC97-169/24,7/24),"")</f>
        <v>0.12499999999999822</v>
      </c>
      <c r="AG56" s="144"/>
      <c r="AH56" s="145" t="str">
        <f>IF(AC97&lt;169/24,169/24-AC97,"")</f>
        <v/>
      </c>
      <c r="AI56" s="144"/>
      <c r="AJ56" s="143">
        <f>IF(AC97&gt;169/24,AC97-169/24,"")</f>
        <v>0.12499999999999822</v>
      </c>
      <c r="AK56" s="144"/>
      <c r="AN56" s="9"/>
    </row>
    <row r="57" spans="1:40" x14ac:dyDescent="0.25">
      <c r="B57" s="81" t="s">
        <v>36</v>
      </c>
      <c r="C57" s="81"/>
      <c r="D57" s="61" t="s">
        <v>39</v>
      </c>
      <c r="E57" s="62">
        <v>25</v>
      </c>
      <c r="F57" s="63" t="s">
        <v>38</v>
      </c>
      <c r="G57" s="64">
        <f>SUM(L64:L94)</f>
        <v>0</v>
      </c>
      <c r="H57" s="63" t="s">
        <v>40</v>
      </c>
      <c r="I57" s="63"/>
      <c r="J57" s="65">
        <f>SUM(E57-G57)</f>
        <v>25</v>
      </c>
      <c r="K57" s="88"/>
      <c r="N57" s="9"/>
      <c r="P57" s="81" t="s">
        <v>36</v>
      </c>
      <c r="Q57" s="81"/>
      <c r="R57" s="61" t="s">
        <v>39</v>
      </c>
      <c r="S57" s="62">
        <v>25</v>
      </c>
      <c r="T57" s="63" t="s">
        <v>38</v>
      </c>
      <c r="U57" s="64">
        <f>SUM(Y64:Y94)</f>
        <v>0</v>
      </c>
      <c r="V57" s="63" t="s">
        <v>40</v>
      </c>
      <c r="W57" s="65">
        <f>SUM(S57-U57)</f>
        <v>25</v>
      </c>
      <c r="X57" s="88"/>
      <c r="AA57" s="9"/>
      <c r="AC57" s="81" t="s">
        <v>36</v>
      </c>
      <c r="AD57" s="81"/>
      <c r="AE57" s="61" t="s">
        <v>39</v>
      </c>
      <c r="AF57" s="62">
        <v>25</v>
      </c>
      <c r="AG57" s="63" t="s">
        <v>38</v>
      </c>
      <c r="AH57" s="64">
        <f>SUM(AL64:AL94)</f>
        <v>0</v>
      </c>
      <c r="AI57" s="63" t="s">
        <v>40</v>
      </c>
      <c r="AJ57" s="65">
        <f>SUM(AF57-AH57)</f>
        <v>25</v>
      </c>
      <c r="AK57" s="88"/>
      <c r="AN57" s="9"/>
    </row>
    <row r="58" spans="1:40" x14ac:dyDescent="0.25">
      <c r="B58" s="77" t="s">
        <v>46</v>
      </c>
      <c r="C58" s="78"/>
      <c r="D58" s="66" t="s">
        <v>43</v>
      </c>
      <c r="E58" s="67"/>
      <c r="F58" s="68" t="s">
        <v>44</v>
      </c>
      <c r="G58" s="69"/>
      <c r="H58" s="156" t="s">
        <v>50</v>
      </c>
      <c r="I58" s="157"/>
      <c r="J58" s="144"/>
      <c r="K58" s="96"/>
      <c r="N58" s="9"/>
      <c r="P58" s="77" t="s">
        <v>46</v>
      </c>
      <c r="Q58" s="78"/>
      <c r="R58" s="66" t="s">
        <v>43</v>
      </c>
      <c r="S58" s="67"/>
      <c r="T58" s="68" t="s">
        <v>44</v>
      </c>
      <c r="U58" s="69"/>
      <c r="V58" s="156" t="s">
        <v>50</v>
      </c>
      <c r="W58" s="144"/>
      <c r="X58" s="96"/>
      <c r="AA58" s="9"/>
      <c r="AC58" s="77" t="s">
        <v>46</v>
      </c>
      <c r="AD58" s="78"/>
      <c r="AE58" s="66" t="s">
        <v>43</v>
      </c>
      <c r="AF58" s="67"/>
      <c r="AG58" s="68" t="s">
        <v>44</v>
      </c>
      <c r="AH58" s="69"/>
      <c r="AI58" s="156" t="s">
        <v>50</v>
      </c>
      <c r="AJ58" s="176"/>
      <c r="AN58" s="9"/>
    </row>
    <row r="59" spans="1:40" x14ac:dyDescent="0.25">
      <c r="B59" s="79" t="s">
        <v>42</v>
      </c>
      <c r="C59" s="80"/>
      <c r="D59" s="56" t="s">
        <v>43</v>
      </c>
      <c r="E59" s="55"/>
      <c r="F59" s="56" t="s">
        <v>44</v>
      </c>
      <c r="G59" s="57"/>
      <c r="H59" s="182"/>
      <c r="I59" s="183"/>
      <c r="J59" s="183"/>
      <c r="K59" s="183"/>
      <c r="L59" s="183"/>
      <c r="M59" s="183"/>
      <c r="N59" s="110"/>
      <c r="P59" s="79" t="s">
        <v>42</v>
      </c>
      <c r="Q59" s="80"/>
      <c r="R59" s="56" t="s">
        <v>43</v>
      </c>
      <c r="S59" s="55"/>
      <c r="T59" s="56" t="s">
        <v>44</v>
      </c>
      <c r="U59" s="57"/>
      <c r="V59" s="150"/>
      <c r="W59" s="177"/>
      <c r="X59" s="177"/>
      <c r="Y59" s="177"/>
      <c r="Z59" s="178"/>
      <c r="AA59" s="109"/>
      <c r="AC59" s="79" t="s">
        <v>42</v>
      </c>
      <c r="AD59" s="80"/>
      <c r="AE59" s="56" t="s">
        <v>43</v>
      </c>
      <c r="AF59" s="55"/>
      <c r="AG59" s="56" t="s">
        <v>44</v>
      </c>
      <c r="AH59" s="57"/>
      <c r="AI59" s="150"/>
      <c r="AJ59" s="177"/>
      <c r="AK59" s="177"/>
      <c r="AL59" s="177"/>
      <c r="AM59" s="178"/>
      <c r="AN59" s="109"/>
    </row>
    <row r="60" spans="1:40" x14ac:dyDescent="0.25">
      <c r="B60" s="51" t="s">
        <v>45</v>
      </c>
      <c r="C60" s="52"/>
      <c r="D60" s="58" t="s">
        <v>43</v>
      </c>
      <c r="E60" s="59"/>
      <c r="F60" s="58" t="s">
        <v>44</v>
      </c>
      <c r="G60" s="60"/>
      <c r="H60" s="184"/>
      <c r="I60" s="185"/>
      <c r="J60" s="185"/>
      <c r="K60" s="185"/>
      <c r="L60" s="185"/>
      <c r="M60" s="185"/>
      <c r="N60" s="110"/>
      <c r="P60" s="51" t="s">
        <v>45</v>
      </c>
      <c r="Q60" s="52"/>
      <c r="R60" s="58" t="s">
        <v>43</v>
      </c>
      <c r="S60" s="59"/>
      <c r="T60" s="58" t="s">
        <v>44</v>
      </c>
      <c r="U60" s="60"/>
      <c r="V60" s="179"/>
      <c r="W60" s="180"/>
      <c r="X60" s="180"/>
      <c r="Y60" s="180"/>
      <c r="Z60" s="181"/>
      <c r="AA60" s="109"/>
      <c r="AC60" s="51" t="s">
        <v>45</v>
      </c>
      <c r="AD60" s="52"/>
      <c r="AE60" s="58" t="s">
        <v>43</v>
      </c>
      <c r="AF60" s="59"/>
      <c r="AG60" s="58" t="s">
        <v>44</v>
      </c>
      <c r="AH60" s="60"/>
      <c r="AI60" s="179"/>
      <c r="AJ60" s="180"/>
      <c r="AK60" s="180"/>
      <c r="AL60" s="180"/>
      <c r="AM60" s="181"/>
      <c r="AN60" s="109"/>
    </row>
    <row r="61" spans="1:40" x14ac:dyDescent="0.25">
      <c r="H61" s="82"/>
      <c r="I61" s="82"/>
      <c r="J61" s="82"/>
      <c r="K61" s="82"/>
      <c r="L61" s="82"/>
      <c r="M61" s="1"/>
      <c r="N61" s="9"/>
      <c r="V61" s="82"/>
      <c r="W61" s="82"/>
      <c r="X61" s="82"/>
      <c r="Y61" s="82"/>
      <c r="Z61" s="1"/>
      <c r="AA61" s="9"/>
      <c r="AI61" s="82"/>
      <c r="AJ61" s="82"/>
      <c r="AK61" s="82"/>
      <c r="AL61" s="82"/>
      <c r="AM61" s="1"/>
      <c r="AN61" s="9"/>
    </row>
    <row r="62" spans="1:40" ht="15" customHeight="1" x14ac:dyDescent="0.25">
      <c r="D62" s="72" t="s">
        <v>0</v>
      </c>
      <c r="E62" s="73"/>
      <c r="F62" s="74" t="s">
        <v>1</v>
      </c>
      <c r="G62" s="75"/>
      <c r="H62" s="125" t="s">
        <v>10</v>
      </c>
      <c r="I62" s="117"/>
      <c r="J62" s="125" t="s">
        <v>34</v>
      </c>
      <c r="K62" s="141" t="s">
        <v>35</v>
      </c>
      <c r="L62" s="141" t="s">
        <v>37</v>
      </c>
      <c r="M62" s="141" t="s">
        <v>47</v>
      </c>
      <c r="N62" s="9"/>
      <c r="R62" s="72" t="s">
        <v>0</v>
      </c>
      <c r="S62" s="73"/>
      <c r="T62" s="74" t="s">
        <v>1</v>
      </c>
      <c r="U62" s="75"/>
      <c r="V62" s="125" t="s">
        <v>10</v>
      </c>
      <c r="W62" s="125" t="s">
        <v>34</v>
      </c>
      <c r="X62" s="141" t="s">
        <v>35</v>
      </c>
      <c r="Y62" s="141" t="s">
        <v>37</v>
      </c>
      <c r="Z62" s="141" t="s">
        <v>47</v>
      </c>
      <c r="AA62" s="9"/>
      <c r="AE62" s="72" t="s">
        <v>0</v>
      </c>
      <c r="AF62" s="73"/>
      <c r="AG62" s="74" t="s">
        <v>1</v>
      </c>
      <c r="AH62" s="75"/>
      <c r="AI62" s="125" t="s">
        <v>10</v>
      </c>
      <c r="AJ62" s="125" t="s">
        <v>34</v>
      </c>
      <c r="AK62" s="141" t="s">
        <v>35</v>
      </c>
      <c r="AL62" s="141" t="s">
        <v>37</v>
      </c>
      <c r="AM62" s="141" t="s">
        <v>47</v>
      </c>
      <c r="AN62" s="9"/>
    </row>
    <row r="63" spans="1:40" ht="29.25" customHeight="1" x14ac:dyDescent="0.25">
      <c r="B63" s="127" t="s">
        <v>60</v>
      </c>
      <c r="C63" s="128"/>
      <c r="D63" s="76" t="s">
        <v>2</v>
      </c>
      <c r="E63" s="76" t="s">
        <v>3</v>
      </c>
      <c r="F63" s="76" t="s">
        <v>4</v>
      </c>
      <c r="G63" s="76" t="s">
        <v>8</v>
      </c>
      <c r="H63" s="126"/>
      <c r="I63" s="119"/>
      <c r="J63" s="126"/>
      <c r="K63" s="126"/>
      <c r="L63" s="126"/>
      <c r="M63" s="126"/>
      <c r="N63" s="9"/>
      <c r="P63" s="127" t="s">
        <v>61</v>
      </c>
      <c r="Q63" s="128"/>
      <c r="R63" s="76" t="s">
        <v>2</v>
      </c>
      <c r="S63" s="76" t="s">
        <v>3</v>
      </c>
      <c r="T63" s="76" t="s">
        <v>4</v>
      </c>
      <c r="U63" s="76" t="s">
        <v>8</v>
      </c>
      <c r="V63" s="126"/>
      <c r="W63" s="126"/>
      <c r="X63" s="126"/>
      <c r="Y63" s="126"/>
      <c r="Z63" s="126"/>
      <c r="AA63" s="9"/>
      <c r="AC63" s="127" t="s">
        <v>62</v>
      </c>
      <c r="AD63" s="128"/>
      <c r="AE63" s="76" t="s">
        <v>2</v>
      </c>
      <c r="AF63" s="76" t="s">
        <v>3</v>
      </c>
      <c r="AG63" s="76" t="s">
        <v>4</v>
      </c>
      <c r="AH63" s="76" t="s">
        <v>8</v>
      </c>
      <c r="AI63" s="126"/>
      <c r="AJ63" s="126"/>
      <c r="AK63" s="126"/>
      <c r="AL63" s="126"/>
      <c r="AM63" s="126"/>
      <c r="AN63" s="9"/>
    </row>
    <row r="64" spans="1:40" x14ac:dyDescent="0.25">
      <c r="A64" s="15"/>
      <c r="B64" s="14">
        <f>D54</f>
        <v>42613</v>
      </c>
      <c r="C64" s="13">
        <f>D54</f>
        <v>42613</v>
      </c>
      <c r="D64" s="2">
        <v>0.33333333333333331</v>
      </c>
      <c r="E64" s="2">
        <v>0.5</v>
      </c>
      <c r="F64" s="2">
        <v>0.58333333333333337</v>
      </c>
      <c r="G64" s="2">
        <v>0.75</v>
      </c>
      <c r="H64" s="2">
        <f>SUM(E64-D64)+(G64-F64)</f>
        <v>0.33333333333333331</v>
      </c>
      <c r="I64" s="2"/>
      <c r="J64" s="47"/>
      <c r="K64" s="2"/>
      <c r="L64" s="48"/>
      <c r="M64" s="48"/>
      <c r="N64" s="9"/>
      <c r="O64" s="15"/>
      <c r="P64" s="14">
        <f>R54</f>
        <v>42613</v>
      </c>
      <c r="Q64" s="13">
        <f>R54</f>
        <v>42613</v>
      </c>
      <c r="R64" s="2">
        <v>0.33333333333333331</v>
      </c>
      <c r="S64" s="2">
        <v>0.5</v>
      </c>
      <c r="T64" s="2">
        <v>0.58333333333333337</v>
      </c>
      <c r="U64" s="2">
        <v>0.75</v>
      </c>
      <c r="V64" s="2">
        <f>SUM(S64-R64)+(U64-T64)</f>
        <v>0.33333333333333331</v>
      </c>
      <c r="W64" s="47"/>
      <c r="X64" s="2"/>
      <c r="Y64" s="48"/>
      <c r="Z64" s="48"/>
      <c r="AA64" s="9"/>
      <c r="AB64" s="15"/>
      <c r="AC64" s="14">
        <f>AE54</f>
        <v>42613</v>
      </c>
      <c r="AD64" s="13">
        <f>AE54</f>
        <v>42613</v>
      </c>
      <c r="AE64" s="2">
        <v>0.33333333333333331</v>
      </c>
      <c r="AF64" s="2">
        <v>0.5</v>
      </c>
      <c r="AG64" s="2">
        <v>0.58333333333333337</v>
      </c>
      <c r="AH64" s="2">
        <v>0.75</v>
      </c>
      <c r="AI64" s="2">
        <f>SUM(AF64-AE64)+(AH64-AG64)</f>
        <v>0.33333333333333331</v>
      </c>
      <c r="AJ64" s="47"/>
      <c r="AK64" s="2"/>
      <c r="AL64" s="48"/>
      <c r="AM64" s="48"/>
      <c r="AN64" s="9"/>
    </row>
    <row r="65" spans="1:40" x14ac:dyDescent="0.25">
      <c r="A65" s="15"/>
      <c r="B65" s="14">
        <f>SUM(B64+1)</f>
        <v>42614</v>
      </c>
      <c r="C65" s="13">
        <f>SUM(C64+1)</f>
        <v>42614</v>
      </c>
      <c r="D65" s="2">
        <v>0.33333333333333331</v>
      </c>
      <c r="E65" s="2">
        <v>0.5</v>
      </c>
      <c r="F65" s="2">
        <v>0.58333333333333337</v>
      </c>
      <c r="G65" s="2">
        <v>0.75</v>
      </c>
      <c r="H65" s="2">
        <f t="shared" ref="H65:H94" si="10">SUM(E65-D65)+(G65-F65)</f>
        <v>0.33333333333333331</v>
      </c>
      <c r="I65" s="2"/>
      <c r="J65" s="47"/>
      <c r="K65" s="2"/>
      <c r="L65" s="48"/>
      <c r="M65" s="48"/>
      <c r="N65" s="9"/>
      <c r="O65" s="15"/>
      <c r="P65" s="14">
        <f>SUM(P64+1)</f>
        <v>42614</v>
      </c>
      <c r="Q65" s="13">
        <f>SUM(Q64+1)</f>
        <v>42614</v>
      </c>
      <c r="R65" s="2">
        <v>0.33333333333333331</v>
      </c>
      <c r="S65" s="2">
        <v>0.5</v>
      </c>
      <c r="T65" s="2">
        <v>0.58333333333333337</v>
      </c>
      <c r="U65" s="2">
        <v>0.75</v>
      </c>
      <c r="V65" s="2">
        <f t="shared" ref="V65:V94" si="11">SUM(S65-R65)+(U65-T65)</f>
        <v>0.33333333333333331</v>
      </c>
      <c r="W65" s="47"/>
      <c r="X65" s="2"/>
      <c r="Y65" s="48"/>
      <c r="Z65" s="48"/>
      <c r="AA65" s="9"/>
      <c r="AB65" s="15"/>
      <c r="AC65" s="14">
        <f>SUM(AC64+1)</f>
        <v>42614</v>
      </c>
      <c r="AD65" s="13">
        <f>SUM(AD64+1)</f>
        <v>42614</v>
      </c>
      <c r="AE65" s="2">
        <v>0.33333333333333331</v>
      </c>
      <c r="AF65" s="2">
        <v>0.5</v>
      </c>
      <c r="AG65" s="2">
        <v>0.58333333333333337</v>
      </c>
      <c r="AH65" s="2">
        <v>0.75</v>
      </c>
      <c r="AI65" s="2">
        <f t="shared" ref="AI65:AI94" si="12">SUM(AF65-AE65)+(AH65-AG65)</f>
        <v>0.33333333333333331</v>
      </c>
      <c r="AJ65" s="47"/>
      <c r="AK65" s="2"/>
      <c r="AL65" s="48"/>
      <c r="AM65" s="48"/>
      <c r="AN65" s="9"/>
    </row>
    <row r="66" spans="1:40" x14ac:dyDescent="0.25">
      <c r="A66" s="15"/>
      <c r="B66" s="14">
        <f t="shared" ref="B66:C81" si="13">SUM(B65+1)</f>
        <v>42615</v>
      </c>
      <c r="C66" s="13">
        <f t="shared" si="13"/>
        <v>42615</v>
      </c>
      <c r="D66" s="2">
        <v>0.33333333333333331</v>
      </c>
      <c r="E66" s="2">
        <v>0.5</v>
      </c>
      <c r="F66" s="2">
        <v>0.58333333333333337</v>
      </c>
      <c r="G66" s="2">
        <v>0.75</v>
      </c>
      <c r="H66" s="2">
        <f t="shared" si="10"/>
        <v>0.33333333333333331</v>
      </c>
      <c r="I66" s="2"/>
      <c r="J66" s="47"/>
      <c r="K66" s="2"/>
      <c r="L66" s="48"/>
      <c r="M66" s="48"/>
      <c r="O66" s="15"/>
      <c r="P66" s="14">
        <f t="shared" ref="P66:Q66" si="14">SUM(P65+1)</f>
        <v>42615</v>
      </c>
      <c r="Q66" s="13">
        <f t="shared" si="14"/>
        <v>42615</v>
      </c>
      <c r="R66" s="2">
        <v>0.33333333333333331</v>
      </c>
      <c r="S66" s="2">
        <v>0.5</v>
      </c>
      <c r="T66" s="2">
        <v>0.58333333333333337</v>
      </c>
      <c r="U66" s="2">
        <v>0.75</v>
      </c>
      <c r="V66" s="2">
        <f t="shared" si="11"/>
        <v>0.33333333333333331</v>
      </c>
      <c r="W66" s="47"/>
      <c r="X66" s="2"/>
      <c r="Y66" s="48"/>
      <c r="Z66" s="48"/>
      <c r="AB66" s="15"/>
      <c r="AC66" s="14">
        <f t="shared" ref="AC66:AD66" si="15">SUM(AC65+1)</f>
        <v>42615</v>
      </c>
      <c r="AD66" s="13">
        <f t="shared" si="15"/>
        <v>42615</v>
      </c>
      <c r="AE66" s="2">
        <v>0.33333333333333331</v>
      </c>
      <c r="AF66" s="2">
        <v>0.5</v>
      </c>
      <c r="AG66" s="2">
        <v>0.58333333333333337</v>
      </c>
      <c r="AH66" s="2">
        <v>0.75</v>
      </c>
      <c r="AI66" s="2">
        <f t="shared" si="12"/>
        <v>0.33333333333333331</v>
      </c>
      <c r="AJ66" s="47"/>
      <c r="AK66" s="2"/>
      <c r="AL66" s="48"/>
      <c r="AM66" s="48"/>
    </row>
    <row r="67" spans="1:40" x14ac:dyDescent="0.25">
      <c r="A67" s="15"/>
      <c r="B67" s="14">
        <f t="shared" si="13"/>
        <v>42616</v>
      </c>
      <c r="C67" s="13">
        <f t="shared" si="13"/>
        <v>42616</v>
      </c>
      <c r="D67" s="2">
        <v>0.33333333333333331</v>
      </c>
      <c r="E67" s="2">
        <v>0.5</v>
      </c>
      <c r="F67" s="2">
        <v>0.58333333333333337</v>
      </c>
      <c r="G67" s="2">
        <v>0.75</v>
      </c>
      <c r="H67" s="2">
        <f t="shared" si="10"/>
        <v>0.33333333333333331</v>
      </c>
      <c r="I67" s="2"/>
      <c r="J67" s="47"/>
      <c r="K67" s="2"/>
      <c r="L67" s="48"/>
      <c r="M67" s="48"/>
      <c r="O67" s="15"/>
      <c r="P67" s="14">
        <f t="shared" ref="P67:Q67" si="16">SUM(P66+1)</f>
        <v>42616</v>
      </c>
      <c r="Q67" s="13">
        <f t="shared" si="16"/>
        <v>42616</v>
      </c>
      <c r="R67" s="2">
        <v>0.33333333333333331</v>
      </c>
      <c r="S67" s="2">
        <v>0.5</v>
      </c>
      <c r="T67" s="2">
        <v>0.58333333333333337</v>
      </c>
      <c r="U67" s="2">
        <v>0.75</v>
      </c>
      <c r="V67" s="2">
        <f t="shared" si="11"/>
        <v>0.33333333333333331</v>
      </c>
      <c r="W67" s="47"/>
      <c r="X67" s="2"/>
      <c r="Y67" s="48"/>
      <c r="Z67" s="48"/>
      <c r="AB67" s="15"/>
      <c r="AC67" s="14">
        <f t="shared" ref="AC67:AD67" si="17">SUM(AC66+1)</f>
        <v>42616</v>
      </c>
      <c r="AD67" s="13">
        <f t="shared" si="17"/>
        <v>42616</v>
      </c>
      <c r="AE67" s="2">
        <v>0.33333333333333331</v>
      </c>
      <c r="AF67" s="2">
        <v>0.5</v>
      </c>
      <c r="AG67" s="2">
        <v>0.58333333333333337</v>
      </c>
      <c r="AH67" s="2">
        <v>0.70833333333333337</v>
      </c>
      <c r="AI67" s="2">
        <f t="shared" si="12"/>
        <v>0.29166666666666669</v>
      </c>
      <c r="AJ67" s="47"/>
      <c r="AK67" s="2"/>
      <c r="AL67" s="48"/>
      <c r="AM67" s="48"/>
    </row>
    <row r="68" spans="1:40" x14ac:dyDescent="0.25">
      <c r="A68" s="15"/>
      <c r="B68" s="14">
        <f t="shared" si="13"/>
        <v>42617</v>
      </c>
      <c r="C68" s="13">
        <f t="shared" si="13"/>
        <v>42617</v>
      </c>
      <c r="D68" s="2"/>
      <c r="E68" s="2"/>
      <c r="F68" s="2"/>
      <c r="G68" s="2"/>
      <c r="H68" s="2"/>
      <c r="I68" s="2"/>
      <c r="J68" s="47"/>
      <c r="K68" s="2"/>
      <c r="L68" s="48"/>
      <c r="M68" s="48"/>
      <c r="O68" s="15"/>
      <c r="P68" s="14">
        <f t="shared" ref="P68:Q68" si="18">SUM(P67+1)</f>
        <v>42617</v>
      </c>
      <c r="Q68" s="13">
        <f t="shared" si="18"/>
        <v>42617</v>
      </c>
      <c r="R68" s="2"/>
      <c r="S68" s="2"/>
      <c r="T68" s="2"/>
      <c r="U68" s="2"/>
      <c r="V68" s="2"/>
      <c r="W68" s="47"/>
      <c r="X68" s="2"/>
      <c r="Y68" s="48"/>
      <c r="Z68" s="48"/>
      <c r="AB68" s="15"/>
      <c r="AC68" s="14">
        <f t="shared" ref="AC68:AD68" si="19">SUM(AC67+1)</f>
        <v>42617</v>
      </c>
      <c r="AD68" s="13">
        <f t="shared" si="19"/>
        <v>42617</v>
      </c>
      <c r="AE68" s="2"/>
      <c r="AF68" s="2"/>
      <c r="AG68" s="2"/>
      <c r="AH68" s="2"/>
      <c r="AI68" s="2"/>
      <c r="AJ68" s="47"/>
      <c r="AK68" s="2"/>
      <c r="AL68" s="48"/>
      <c r="AM68" s="48"/>
    </row>
    <row r="69" spans="1:40" x14ac:dyDescent="0.25">
      <c r="A69" s="15"/>
      <c r="B69" s="14">
        <f t="shared" si="13"/>
        <v>42618</v>
      </c>
      <c r="C69" s="13">
        <f t="shared" si="13"/>
        <v>42618</v>
      </c>
      <c r="D69" s="2"/>
      <c r="E69" s="2"/>
      <c r="F69" s="2"/>
      <c r="G69" s="2"/>
      <c r="H69" s="2"/>
      <c r="I69" s="2"/>
      <c r="J69" s="47"/>
      <c r="K69" s="2"/>
      <c r="L69" s="48"/>
      <c r="M69" s="48"/>
      <c r="O69" s="15"/>
      <c r="P69" s="14">
        <f t="shared" ref="P69:Q69" si="20">SUM(P68+1)</f>
        <v>42618</v>
      </c>
      <c r="Q69" s="13">
        <f t="shared" si="20"/>
        <v>42618</v>
      </c>
      <c r="R69" s="2"/>
      <c r="S69" s="2"/>
      <c r="T69" s="2"/>
      <c r="U69" s="2"/>
      <c r="V69" s="2"/>
      <c r="W69" s="47"/>
      <c r="X69" s="2"/>
      <c r="Y69" s="48"/>
      <c r="Z69" s="48"/>
      <c r="AB69" s="15"/>
      <c r="AC69" s="14">
        <f t="shared" ref="AC69:AD69" si="21">SUM(AC68+1)</f>
        <v>42618</v>
      </c>
      <c r="AD69" s="13">
        <f t="shared" si="21"/>
        <v>42618</v>
      </c>
      <c r="AE69" s="2"/>
      <c r="AF69" s="2"/>
      <c r="AG69" s="2"/>
      <c r="AH69" s="2"/>
      <c r="AI69" s="2"/>
      <c r="AJ69" s="47"/>
      <c r="AK69" s="2"/>
      <c r="AL69" s="48"/>
      <c r="AM69" s="48"/>
    </row>
    <row r="70" spans="1:40" x14ac:dyDescent="0.25">
      <c r="A70" s="15"/>
      <c r="B70" s="14">
        <f t="shared" si="13"/>
        <v>42619</v>
      </c>
      <c r="C70" s="13">
        <f t="shared" si="13"/>
        <v>42619</v>
      </c>
      <c r="D70" s="2">
        <v>0.33333333333333331</v>
      </c>
      <c r="E70" s="2">
        <v>0.5</v>
      </c>
      <c r="F70" s="2">
        <v>0.58333333333333337</v>
      </c>
      <c r="G70" s="2">
        <v>0.75</v>
      </c>
      <c r="H70" s="2">
        <f t="shared" si="10"/>
        <v>0.33333333333333331</v>
      </c>
      <c r="I70" s="2"/>
      <c r="J70" s="47"/>
      <c r="K70" s="2"/>
      <c r="L70" s="48"/>
      <c r="M70" s="48"/>
      <c r="O70" s="15"/>
      <c r="P70" s="14">
        <f t="shared" ref="P70:Q70" si="22">SUM(P69+1)</f>
        <v>42619</v>
      </c>
      <c r="Q70" s="13">
        <f t="shared" si="22"/>
        <v>42619</v>
      </c>
      <c r="R70" s="2">
        <v>0.33333333333333331</v>
      </c>
      <c r="S70" s="2">
        <v>0.5</v>
      </c>
      <c r="T70" s="2">
        <v>0.58333333333333337</v>
      </c>
      <c r="U70" s="2">
        <v>0.75</v>
      </c>
      <c r="V70" s="2">
        <f t="shared" si="11"/>
        <v>0.33333333333333331</v>
      </c>
      <c r="W70" s="47"/>
      <c r="X70" s="2"/>
      <c r="Y70" s="48"/>
      <c r="Z70" s="48"/>
      <c r="AB70" s="15"/>
      <c r="AC70" s="14">
        <f t="shared" ref="AC70:AD70" si="23">SUM(AC69+1)</f>
        <v>42619</v>
      </c>
      <c r="AD70" s="13">
        <f t="shared" si="23"/>
        <v>42619</v>
      </c>
      <c r="AE70" s="2">
        <v>0.33333333333333331</v>
      </c>
      <c r="AF70" s="2">
        <v>0.5</v>
      </c>
      <c r="AG70" s="2">
        <v>0.58333333333333337</v>
      </c>
      <c r="AH70" s="2">
        <v>0.75</v>
      </c>
      <c r="AI70" s="2">
        <f t="shared" si="12"/>
        <v>0.33333333333333331</v>
      </c>
      <c r="AJ70" s="47"/>
      <c r="AK70" s="2"/>
      <c r="AL70" s="48"/>
      <c r="AM70" s="48"/>
    </row>
    <row r="71" spans="1:40" x14ac:dyDescent="0.25">
      <c r="A71" s="15"/>
      <c r="B71" s="14">
        <f t="shared" si="13"/>
        <v>42620</v>
      </c>
      <c r="C71" s="13">
        <f t="shared" si="13"/>
        <v>42620</v>
      </c>
      <c r="D71" s="2">
        <v>0.33333333333333331</v>
      </c>
      <c r="E71" s="2">
        <v>0.5</v>
      </c>
      <c r="F71" s="2">
        <v>0.58333333333333337</v>
      </c>
      <c r="G71" s="2">
        <v>0.75</v>
      </c>
      <c r="H71" s="2">
        <f t="shared" si="10"/>
        <v>0.33333333333333331</v>
      </c>
      <c r="I71" s="2"/>
      <c r="J71" s="47"/>
      <c r="K71" s="2"/>
      <c r="L71" s="48"/>
      <c r="M71" s="48"/>
      <c r="O71" s="15"/>
      <c r="P71" s="14">
        <f t="shared" ref="P71:Q71" si="24">SUM(P70+1)</f>
        <v>42620</v>
      </c>
      <c r="Q71" s="13">
        <f t="shared" si="24"/>
        <v>42620</v>
      </c>
      <c r="R71" s="2">
        <v>0.33333333333333331</v>
      </c>
      <c r="S71" s="2">
        <v>0.5</v>
      </c>
      <c r="T71" s="2">
        <v>0.58333333333333337</v>
      </c>
      <c r="U71" s="2">
        <v>0.75</v>
      </c>
      <c r="V71" s="2">
        <f t="shared" si="11"/>
        <v>0.33333333333333331</v>
      </c>
      <c r="W71" s="47"/>
      <c r="X71" s="2"/>
      <c r="Y71" s="48"/>
      <c r="Z71" s="48"/>
      <c r="AB71" s="15"/>
      <c r="AC71" s="14">
        <f t="shared" ref="AC71:AD71" si="25">SUM(AC70+1)</f>
        <v>42620</v>
      </c>
      <c r="AD71" s="13">
        <f t="shared" si="25"/>
        <v>42620</v>
      </c>
      <c r="AE71" s="2">
        <v>0.33333333333333331</v>
      </c>
      <c r="AF71" s="2">
        <v>0.5</v>
      </c>
      <c r="AG71" s="2">
        <v>0.58333333333333337</v>
      </c>
      <c r="AH71" s="2">
        <v>0.75</v>
      </c>
      <c r="AI71" s="2">
        <f t="shared" si="12"/>
        <v>0.33333333333333331</v>
      </c>
      <c r="AJ71" s="47"/>
      <c r="AK71" s="2"/>
      <c r="AL71" s="48"/>
      <c r="AM71" s="48"/>
    </row>
    <row r="72" spans="1:40" x14ac:dyDescent="0.25">
      <c r="A72" s="15"/>
      <c r="B72" s="14">
        <f t="shared" si="13"/>
        <v>42621</v>
      </c>
      <c r="C72" s="13">
        <f t="shared" si="13"/>
        <v>42621</v>
      </c>
      <c r="D72" s="2">
        <v>0.33333333333333331</v>
      </c>
      <c r="E72" s="2">
        <v>0.5</v>
      </c>
      <c r="F72" s="2">
        <v>0.58333333333333337</v>
      </c>
      <c r="G72" s="2">
        <v>0.75</v>
      </c>
      <c r="H72" s="2">
        <f t="shared" si="10"/>
        <v>0.33333333333333331</v>
      </c>
      <c r="I72" s="2"/>
      <c r="J72" s="47"/>
      <c r="K72" s="2"/>
      <c r="L72" s="48"/>
      <c r="M72" s="48"/>
      <c r="O72" s="15"/>
      <c r="P72" s="14">
        <f t="shared" ref="P72:Q72" si="26">SUM(P71+1)</f>
        <v>42621</v>
      </c>
      <c r="Q72" s="13">
        <f t="shared" si="26"/>
        <v>42621</v>
      </c>
      <c r="R72" s="2">
        <v>0.33333333333333331</v>
      </c>
      <c r="S72" s="2">
        <v>0.5</v>
      </c>
      <c r="T72" s="2">
        <v>0.58333333333333337</v>
      </c>
      <c r="U72" s="2">
        <v>0.75</v>
      </c>
      <c r="V72" s="2">
        <f t="shared" si="11"/>
        <v>0.33333333333333331</v>
      </c>
      <c r="W72" s="47"/>
      <c r="X72" s="2"/>
      <c r="Y72" s="48"/>
      <c r="Z72" s="48"/>
      <c r="AB72" s="15"/>
      <c r="AC72" s="14">
        <f t="shared" ref="AC72:AD72" si="27">SUM(AC71+1)</f>
        <v>42621</v>
      </c>
      <c r="AD72" s="13">
        <f t="shared" si="27"/>
        <v>42621</v>
      </c>
      <c r="AE72" s="2">
        <v>0.33333333333333331</v>
      </c>
      <c r="AF72" s="2">
        <v>0.5</v>
      </c>
      <c r="AG72" s="2">
        <v>0.58333333333333337</v>
      </c>
      <c r="AH72" s="2">
        <v>0.75</v>
      </c>
      <c r="AI72" s="2">
        <f t="shared" si="12"/>
        <v>0.33333333333333331</v>
      </c>
      <c r="AJ72" s="47"/>
      <c r="AK72" s="2"/>
      <c r="AL72" s="48"/>
      <c r="AM72" s="48"/>
    </row>
    <row r="73" spans="1:40" x14ac:dyDescent="0.25">
      <c r="A73" s="15"/>
      <c r="B73" s="14">
        <f t="shared" si="13"/>
        <v>42622</v>
      </c>
      <c r="C73" s="13">
        <f t="shared" si="13"/>
        <v>42622</v>
      </c>
      <c r="D73" s="2">
        <v>0.33333333333333331</v>
      </c>
      <c r="E73" s="2">
        <v>0.5</v>
      </c>
      <c r="F73" s="2">
        <v>0.58333333333333337</v>
      </c>
      <c r="G73" s="2">
        <v>0.75</v>
      </c>
      <c r="H73" s="2">
        <f t="shared" si="10"/>
        <v>0.33333333333333331</v>
      </c>
      <c r="I73" s="2"/>
      <c r="J73" s="47"/>
      <c r="K73" s="2"/>
      <c r="L73" s="48"/>
      <c r="M73" s="48"/>
      <c r="O73" s="15"/>
      <c r="P73" s="14">
        <f t="shared" ref="P73:Q73" si="28">SUM(P72+1)</f>
        <v>42622</v>
      </c>
      <c r="Q73" s="13">
        <f t="shared" si="28"/>
        <v>42622</v>
      </c>
      <c r="R73" s="2">
        <v>0.33333333333333331</v>
      </c>
      <c r="S73" s="2">
        <v>0.5</v>
      </c>
      <c r="T73" s="2">
        <v>0.58333333333333337</v>
      </c>
      <c r="U73" s="2">
        <v>0.75</v>
      </c>
      <c r="V73" s="2">
        <f t="shared" si="11"/>
        <v>0.33333333333333331</v>
      </c>
      <c r="W73" s="47"/>
      <c r="X73" s="2"/>
      <c r="Y73" s="48"/>
      <c r="Z73" s="48"/>
      <c r="AB73" s="15"/>
      <c r="AC73" s="14">
        <f t="shared" ref="AC73:AD73" si="29">SUM(AC72+1)</f>
        <v>42622</v>
      </c>
      <c r="AD73" s="13">
        <f t="shared" si="29"/>
        <v>42622</v>
      </c>
      <c r="AE73" s="2">
        <v>0.33333333333333331</v>
      </c>
      <c r="AF73" s="2">
        <v>0.5</v>
      </c>
      <c r="AG73" s="2">
        <v>0.58333333333333337</v>
      </c>
      <c r="AH73" s="2">
        <v>0.75</v>
      </c>
      <c r="AI73" s="2">
        <f t="shared" si="12"/>
        <v>0.33333333333333331</v>
      </c>
      <c r="AJ73" s="47"/>
      <c r="AK73" s="2"/>
      <c r="AL73" s="48"/>
      <c r="AM73" s="48"/>
    </row>
    <row r="74" spans="1:40" x14ac:dyDescent="0.25">
      <c r="A74" s="15"/>
      <c r="B74" s="14">
        <f t="shared" si="13"/>
        <v>42623</v>
      </c>
      <c r="C74" s="13">
        <f t="shared" si="13"/>
        <v>42623</v>
      </c>
      <c r="D74" s="2">
        <v>0.33333333333333331</v>
      </c>
      <c r="E74" s="2">
        <v>0.5</v>
      </c>
      <c r="F74" s="2">
        <v>0.58333333333333337</v>
      </c>
      <c r="G74" s="2">
        <v>0.75</v>
      </c>
      <c r="H74" s="2">
        <f t="shared" si="10"/>
        <v>0.33333333333333331</v>
      </c>
      <c r="I74" s="2"/>
      <c r="J74" s="47"/>
      <c r="K74" s="2"/>
      <c r="L74" s="48"/>
      <c r="M74" s="48"/>
      <c r="O74" s="15"/>
      <c r="P74" s="14">
        <f t="shared" ref="P74:Q74" si="30">SUM(P73+1)</f>
        <v>42623</v>
      </c>
      <c r="Q74" s="13">
        <f t="shared" si="30"/>
        <v>42623</v>
      </c>
      <c r="R74" s="2">
        <v>0.33333333333333331</v>
      </c>
      <c r="S74" s="2">
        <v>0.5</v>
      </c>
      <c r="T74" s="2">
        <v>0.58333333333333337</v>
      </c>
      <c r="U74" s="2">
        <v>0.75</v>
      </c>
      <c r="V74" s="2">
        <f t="shared" si="11"/>
        <v>0.33333333333333331</v>
      </c>
      <c r="W74" s="47"/>
      <c r="X74" s="2"/>
      <c r="Y74" s="48"/>
      <c r="Z74" s="48"/>
      <c r="AB74" s="15"/>
      <c r="AC74" s="14">
        <f t="shared" ref="AC74:AD74" si="31">SUM(AC73+1)</f>
        <v>42623</v>
      </c>
      <c r="AD74" s="13">
        <f t="shared" si="31"/>
        <v>42623</v>
      </c>
      <c r="AE74" s="2">
        <v>0.33333333333333331</v>
      </c>
      <c r="AF74" s="2">
        <v>0.5</v>
      </c>
      <c r="AG74" s="2">
        <v>0.58333333333333337</v>
      </c>
      <c r="AH74" s="2">
        <v>0.70833333333333337</v>
      </c>
      <c r="AI74" s="2">
        <f t="shared" si="12"/>
        <v>0.29166666666666669</v>
      </c>
      <c r="AJ74" s="47"/>
      <c r="AK74" s="2"/>
      <c r="AL74" s="48"/>
      <c r="AM74" s="48"/>
    </row>
    <row r="75" spans="1:40" x14ac:dyDescent="0.25">
      <c r="A75" s="15"/>
      <c r="B75" s="14">
        <f t="shared" si="13"/>
        <v>42624</v>
      </c>
      <c r="C75" s="13">
        <f t="shared" si="13"/>
        <v>42624</v>
      </c>
      <c r="D75" s="2"/>
      <c r="E75" s="2"/>
      <c r="F75" s="2"/>
      <c r="G75" s="2"/>
      <c r="H75" s="2"/>
      <c r="I75" s="2"/>
      <c r="J75" s="47"/>
      <c r="K75" s="2"/>
      <c r="L75" s="48"/>
      <c r="M75" s="48"/>
      <c r="O75" s="15"/>
      <c r="P75" s="14">
        <f t="shared" ref="P75:Q75" si="32">SUM(P74+1)</f>
        <v>42624</v>
      </c>
      <c r="Q75" s="13">
        <f t="shared" si="32"/>
        <v>42624</v>
      </c>
      <c r="R75" s="2"/>
      <c r="S75" s="2"/>
      <c r="T75" s="2"/>
      <c r="U75" s="2"/>
      <c r="V75" s="2"/>
      <c r="W75" s="47"/>
      <c r="X75" s="2"/>
      <c r="Y75" s="48"/>
      <c r="Z75" s="48"/>
      <c r="AB75" s="15"/>
      <c r="AC75" s="14">
        <f t="shared" ref="AC75:AD75" si="33">SUM(AC74+1)</f>
        <v>42624</v>
      </c>
      <c r="AD75" s="13">
        <f t="shared" si="33"/>
        <v>42624</v>
      </c>
      <c r="AE75" s="2"/>
      <c r="AF75" s="2"/>
      <c r="AG75" s="2"/>
      <c r="AH75" s="2"/>
      <c r="AI75" s="2"/>
      <c r="AJ75" s="47"/>
      <c r="AK75" s="2"/>
      <c r="AL75" s="48"/>
      <c r="AM75" s="48"/>
    </row>
    <row r="76" spans="1:40" x14ac:dyDescent="0.25">
      <c r="A76" s="15"/>
      <c r="B76" s="14">
        <f t="shared" si="13"/>
        <v>42625</v>
      </c>
      <c r="C76" s="13">
        <f t="shared" si="13"/>
        <v>42625</v>
      </c>
      <c r="D76" s="2"/>
      <c r="E76" s="2"/>
      <c r="F76" s="2"/>
      <c r="G76" s="2"/>
      <c r="H76" s="2"/>
      <c r="I76" s="2"/>
      <c r="J76" s="47"/>
      <c r="K76" s="2"/>
      <c r="L76" s="48"/>
      <c r="M76" s="48"/>
      <c r="O76" s="15"/>
      <c r="P76" s="14">
        <f t="shared" ref="P76:Q76" si="34">SUM(P75+1)</f>
        <v>42625</v>
      </c>
      <c r="Q76" s="13">
        <f t="shared" si="34"/>
        <v>42625</v>
      </c>
      <c r="R76" s="2"/>
      <c r="S76" s="2"/>
      <c r="T76" s="2"/>
      <c r="U76" s="2"/>
      <c r="V76" s="2"/>
      <c r="W76" s="47"/>
      <c r="X76" s="2"/>
      <c r="Y76" s="48"/>
      <c r="Z76" s="48"/>
      <c r="AB76" s="15"/>
      <c r="AC76" s="14">
        <f t="shared" ref="AC76:AD76" si="35">SUM(AC75+1)</f>
        <v>42625</v>
      </c>
      <c r="AD76" s="13">
        <f t="shared" si="35"/>
        <v>42625</v>
      </c>
      <c r="AE76" s="2"/>
      <c r="AF76" s="2"/>
      <c r="AG76" s="2"/>
      <c r="AH76" s="2"/>
      <c r="AI76" s="2"/>
      <c r="AJ76" s="47"/>
      <c r="AK76" s="2"/>
      <c r="AL76" s="48"/>
      <c r="AM76" s="48"/>
    </row>
    <row r="77" spans="1:40" x14ac:dyDescent="0.25">
      <c r="A77" s="15"/>
      <c r="B77" s="14">
        <f t="shared" si="13"/>
        <v>42626</v>
      </c>
      <c r="C77" s="13">
        <f t="shared" si="13"/>
        <v>42626</v>
      </c>
      <c r="D77" s="2">
        <v>0.33333333333333331</v>
      </c>
      <c r="E77" s="2">
        <v>0.5</v>
      </c>
      <c r="F77" s="2">
        <v>0.58333333333333337</v>
      </c>
      <c r="G77" s="2">
        <v>0.75</v>
      </c>
      <c r="H77" s="2">
        <f t="shared" si="10"/>
        <v>0.33333333333333331</v>
      </c>
      <c r="I77" s="2"/>
      <c r="J77" s="47"/>
      <c r="K77" s="2"/>
      <c r="L77" s="48"/>
      <c r="M77" s="48"/>
      <c r="O77" s="15"/>
      <c r="P77" s="14">
        <f t="shared" ref="P77:Q77" si="36">SUM(P76+1)</f>
        <v>42626</v>
      </c>
      <c r="Q77" s="13">
        <f t="shared" si="36"/>
        <v>42626</v>
      </c>
      <c r="R77" s="2">
        <v>0.33333333333333331</v>
      </c>
      <c r="S77" s="2">
        <v>0.5</v>
      </c>
      <c r="T77" s="2">
        <v>0.58333333333333337</v>
      </c>
      <c r="U77" s="2">
        <v>0.75</v>
      </c>
      <c r="V77" s="2">
        <f t="shared" si="11"/>
        <v>0.33333333333333331</v>
      </c>
      <c r="W77" s="47"/>
      <c r="X77" s="2"/>
      <c r="Y77" s="48"/>
      <c r="Z77" s="48"/>
      <c r="AB77" s="15"/>
      <c r="AC77" s="14">
        <f t="shared" ref="AC77:AD77" si="37">SUM(AC76+1)</f>
        <v>42626</v>
      </c>
      <c r="AD77" s="13">
        <f t="shared" si="37"/>
        <v>42626</v>
      </c>
      <c r="AE77" s="2">
        <v>0.33333333333333331</v>
      </c>
      <c r="AF77" s="2">
        <v>0.5</v>
      </c>
      <c r="AG77" s="2">
        <v>0.58333333333333337</v>
      </c>
      <c r="AH77" s="2">
        <v>0.75</v>
      </c>
      <c r="AI77" s="2">
        <f t="shared" si="12"/>
        <v>0.33333333333333331</v>
      </c>
      <c r="AJ77" s="47"/>
      <c r="AK77" s="2"/>
      <c r="AL77" s="48"/>
      <c r="AM77" s="48"/>
    </row>
    <row r="78" spans="1:40" x14ac:dyDescent="0.25">
      <c r="B78" s="14">
        <f t="shared" si="13"/>
        <v>42627</v>
      </c>
      <c r="C78" s="13">
        <f t="shared" si="13"/>
        <v>42627</v>
      </c>
      <c r="D78" s="2">
        <v>0.33333333333333331</v>
      </c>
      <c r="E78" s="2">
        <v>0.5</v>
      </c>
      <c r="F78" s="2">
        <v>0.58333333333333337</v>
      </c>
      <c r="G78" s="2">
        <v>0.75</v>
      </c>
      <c r="H78" s="2">
        <f t="shared" si="10"/>
        <v>0.33333333333333331</v>
      </c>
      <c r="I78" s="2"/>
      <c r="J78" s="47"/>
      <c r="K78" s="2"/>
      <c r="L78" s="48"/>
      <c r="M78" s="48"/>
      <c r="P78" s="14">
        <f t="shared" ref="P78:Q78" si="38">SUM(P77+1)</f>
        <v>42627</v>
      </c>
      <c r="Q78" s="13">
        <f t="shared" si="38"/>
        <v>42627</v>
      </c>
      <c r="R78" s="2">
        <v>0.33333333333333331</v>
      </c>
      <c r="S78" s="2">
        <v>0.5</v>
      </c>
      <c r="T78" s="2">
        <v>0.58333333333333337</v>
      </c>
      <c r="U78" s="2">
        <v>0.75</v>
      </c>
      <c r="V78" s="2">
        <f t="shared" si="11"/>
        <v>0.33333333333333331</v>
      </c>
      <c r="W78" s="47"/>
      <c r="X78" s="2"/>
      <c r="Y78" s="48"/>
      <c r="Z78" s="48"/>
      <c r="AC78" s="14">
        <f t="shared" ref="AC78:AD78" si="39">SUM(AC77+1)</f>
        <v>42627</v>
      </c>
      <c r="AD78" s="13">
        <f t="shared" si="39"/>
        <v>42627</v>
      </c>
      <c r="AE78" s="2">
        <v>0.33333333333333331</v>
      </c>
      <c r="AF78" s="2">
        <v>0.5</v>
      </c>
      <c r="AG78" s="2">
        <v>0.58333333333333337</v>
      </c>
      <c r="AH78" s="2">
        <v>0.75</v>
      </c>
      <c r="AI78" s="2">
        <f t="shared" si="12"/>
        <v>0.33333333333333331</v>
      </c>
      <c r="AJ78" s="47"/>
      <c r="AK78" s="2"/>
      <c r="AL78" s="48"/>
      <c r="AM78" s="48"/>
    </row>
    <row r="79" spans="1:40" x14ac:dyDescent="0.25">
      <c r="B79" s="14">
        <f t="shared" si="13"/>
        <v>42628</v>
      </c>
      <c r="C79" s="13">
        <f t="shared" si="13"/>
        <v>42628</v>
      </c>
      <c r="D79" s="2">
        <v>0.33333333333333331</v>
      </c>
      <c r="E79" s="2">
        <v>0.5</v>
      </c>
      <c r="F79" s="2">
        <v>0.58333333333333337</v>
      </c>
      <c r="G79" s="2">
        <v>0.75</v>
      </c>
      <c r="H79" s="2">
        <f t="shared" si="10"/>
        <v>0.33333333333333331</v>
      </c>
      <c r="I79" s="2"/>
      <c r="J79" s="47"/>
      <c r="K79" s="2"/>
      <c r="L79" s="48"/>
      <c r="M79" s="48"/>
      <c r="P79" s="14">
        <f t="shared" ref="P79:Q79" si="40">SUM(P78+1)</f>
        <v>42628</v>
      </c>
      <c r="Q79" s="13">
        <f t="shared" si="40"/>
        <v>42628</v>
      </c>
      <c r="R79" s="2">
        <v>0.33333333333333331</v>
      </c>
      <c r="S79" s="2">
        <v>0.5</v>
      </c>
      <c r="T79" s="2">
        <v>0.58333333333333337</v>
      </c>
      <c r="U79" s="2">
        <v>0.75</v>
      </c>
      <c r="V79" s="2">
        <f t="shared" si="11"/>
        <v>0.33333333333333331</v>
      </c>
      <c r="W79" s="47"/>
      <c r="X79" s="2"/>
      <c r="Y79" s="48"/>
      <c r="Z79" s="48"/>
      <c r="AC79" s="14">
        <f t="shared" ref="AC79:AD79" si="41">SUM(AC78+1)</f>
        <v>42628</v>
      </c>
      <c r="AD79" s="13">
        <f t="shared" si="41"/>
        <v>42628</v>
      </c>
      <c r="AE79" s="2">
        <v>0.33333333333333331</v>
      </c>
      <c r="AF79" s="2">
        <v>0.5</v>
      </c>
      <c r="AG79" s="2">
        <v>0.58333333333333337</v>
      </c>
      <c r="AH79" s="2">
        <v>0.75</v>
      </c>
      <c r="AI79" s="2">
        <f t="shared" si="12"/>
        <v>0.33333333333333331</v>
      </c>
      <c r="AJ79" s="47"/>
      <c r="AK79" s="2"/>
      <c r="AL79" s="48"/>
      <c r="AM79" s="48"/>
    </row>
    <row r="80" spans="1:40" x14ac:dyDescent="0.25">
      <c r="B80" s="14">
        <f t="shared" si="13"/>
        <v>42629</v>
      </c>
      <c r="C80" s="13">
        <f t="shared" si="13"/>
        <v>42629</v>
      </c>
      <c r="D80" s="2">
        <v>0.33333333333333331</v>
      </c>
      <c r="E80" s="2">
        <v>0.5</v>
      </c>
      <c r="F80" s="2">
        <v>0.58333333333333337</v>
      </c>
      <c r="G80" s="2">
        <v>0.75</v>
      </c>
      <c r="H80" s="2">
        <f t="shared" si="10"/>
        <v>0.33333333333333331</v>
      </c>
      <c r="I80" s="2"/>
      <c r="J80" s="47"/>
      <c r="K80" s="2"/>
      <c r="L80" s="48"/>
      <c r="M80" s="48"/>
      <c r="P80" s="14">
        <f t="shared" ref="P80:Q80" si="42">SUM(P79+1)</f>
        <v>42629</v>
      </c>
      <c r="Q80" s="13">
        <f t="shared" si="42"/>
        <v>42629</v>
      </c>
      <c r="R80" s="2">
        <v>0.33333333333333331</v>
      </c>
      <c r="S80" s="2">
        <v>0.5</v>
      </c>
      <c r="T80" s="2">
        <v>0.58333333333333337</v>
      </c>
      <c r="U80" s="2">
        <v>0.75</v>
      </c>
      <c r="V80" s="2">
        <f t="shared" si="11"/>
        <v>0.33333333333333331</v>
      </c>
      <c r="W80" s="47"/>
      <c r="X80" s="2"/>
      <c r="Y80" s="48"/>
      <c r="Z80" s="48"/>
      <c r="AC80" s="14">
        <f t="shared" ref="AC80:AD80" si="43">SUM(AC79+1)</f>
        <v>42629</v>
      </c>
      <c r="AD80" s="13">
        <f t="shared" si="43"/>
        <v>42629</v>
      </c>
      <c r="AE80" s="2">
        <v>0.33333333333333331</v>
      </c>
      <c r="AF80" s="2">
        <v>0.5</v>
      </c>
      <c r="AG80" s="2">
        <v>0.58333333333333337</v>
      </c>
      <c r="AH80" s="2">
        <v>0.75</v>
      </c>
      <c r="AI80" s="2">
        <f t="shared" si="12"/>
        <v>0.33333333333333331</v>
      </c>
      <c r="AJ80" s="47"/>
      <c r="AK80" s="2"/>
      <c r="AL80" s="48"/>
      <c r="AM80" s="48"/>
    </row>
    <row r="81" spans="1:39" x14ac:dyDescent="0.25">
      <c r="B81" s="14">
        <f t="shared" si="13"/>
        <v>42630</v>
      </c>
      <c r="C81" s="13">
        <f t="shared" si="13"/>
        <v>42630</v>
      </c>
      <c r="D81" s="2">
        <v>0.33333333333333331</v>
      </c>
      <c r="E81" s="2">
        <v>0.5</v>
      </c>
      <c r="F81" s="2">
        <v>0.58333333333333337</v>
      </c>
      <c r="G81" s="2">
        <v>0.75</v>
      </c>
      <c r="H81" s="2">
        <f t="shared" si="10"/>
        <v>0.33333333333333331</v>
      </c>
      <c r="I81" s="2"/>
      <c r="J81" s="47"/>
      <c r="K81" s="2"/>
      <c r="L81" s="48"/>
      <c r="M81" s="48"/>
      <c r="P81" s="14">
        <f t="shared" ref="P81:Q81" si="44">SUM(P80+1)</f>
        <v>42630</v>
      </c>
      <c r="Q81" s="13">
        <f t="shared" si="44"/>
        <v>42630</v>
      </c>
      <c r="R81" s="2">
        <v>0.33333333333333331</v>
      </c>
      <c r="S81" s="2">
        <v>0.5</v>
      </c>
      <c r="T81" s="2">
        <v>0.58333333333333337</v>
      </c>
      <c r="U81" s="2">
        <v>0.75</v>
      </c>
      <c r="V81" s="2">
        <f t="shared" si="11"/>
        <v>0.33333333333333331</v>
      </c>
      <c r="W81" s="47"/>
      <c r="X81" s="2"/>
      <c r="Y81" s="48"/>
      <c r="Z81" s="48"/>
      <c r="AC81" s="14">
        <f t="shared" ref="AC81:AD81" si="45">SUM(AC80+1)</f>
        <v>42630</v>
      </c>
      <c r="AD81" s="13">
        <f t="shared" si="45"/>
        <v>42630</v>
      </c>
      <c r="AE81" s="2">
        <v>0.33333333333333331</v>
      </c>
      <c r="AF81" s="2">
        <v>0.5</v>
      </c>
      <c r="AG81" s="2">
        <v>0.58333333333333337</v>
      </c>
      <c r="AH81" s="2">
        <v>0.70833333333333337</v>
      </c>
      <c r="AI81" s="2">
        <f t="shared" si="12"/>
        <v>0.29166666666666669</v>
      </c>
      <c r="AJ81" s="47"/>
      <c r="AK81" s="2"/>
      <c r="AL81" s="48"/>
      <c r="AM81" s="48"/>
    </row>
    <row r="82" spans="1:39" x14ac:dyDescent="0.25">
      <c r="B82" s="14">
        <f t="shared" ref="B82:C94" si="46">SUM(B81+1)</f>
        <v>42631</v>
      </c>
      <c r="C82" s="13">
        <f t="shared" si="46"/>
        <v>42631</v>
      </c>
      <c r="D82" s="2"/>
      <c r="E82" s="2"/>
      <c r="F82" s="2"/>
      <c r="G82" s="2"/>
      <c r="H82" s="2"/>
      <c r="I82" s="2"/>
      <c r="J82" s="47"/>
      <c r="K82" s="2"/>
      <c r="L82" s="48"/>
      <c r="M82" s="48"/>
      <c r="P82" s="14">
        <f t="shared" ref="P82:Q82" si="47">SUM(P81+1)</f>
        <v>42631</v>
      </c>
      <c r="Q82" s="13">
        <f t="shared" si="47"/>
        <v>42631</v>
      </c>
      <c r="R82" s="2"/>
      <c r="S82" s="2"/>
      <c r="T82" s="2"/>
      <c r="U82" s="2"/>
      <c r="V82" s="2"/>
      <c r="W82" s="47"/>
      <c r="X82" s="2"/>
      <c r="Y82" s="48"/>
      <c r="Z82" s="48"/>
      <c r="AC82" s="14">
        <f t="shared" ref="AC82:AD82" si="48">SUM(AC81+1)</f>
        <v>42631</v>
      </c>
      <c r="AD82" s="13">
        <f t="shared" si="48"/>
        <v>42631</v>
      </c>
      <c r="AE82" s="2"/>
      <c r="AF82" s="2"/>
      <c r="AG82" s="2"/>
      <c r="AH82" s="2"/>
      <c r="AI82" s="2"/>
      <c r="AJ82" s="47"/>
      <c r="AK82" s="2"/>
      <c r="AL82" s="48"/>
      <c r="AM82" s="48"/>
    </row>
    <row r="83" spans="1:39" x14ac:dyDescent="0.25">
      <c r="B83" s="14">
        <f t="shared" si="46"/>
        <v>42632</v>
      </c>
      <c r="C83" s="13">
        <f t="shared" si="46"/>
        <v>42632</v>
      </c>
      <c r="D83" s="2"/>
      <c r="E83" s="2"/>
      <c r="F83" s="2"/>
      <c r="G83" s="2"/>
      <c r="H83" s="2"/>
      <c r="I83" s="2"/>
      <c r="J83" s="47"/>
      <c r="K83" s="2"/>
      <c r="L83" s="48"/>
      <c r="M83" s="48"/>
      <c r="P83" s="14">
        <f t="shared" ref="P83:Q83" si="49">SUM(P82+1)</f>
        <v>42632</v>
      </c>
      <c r="Q83" s="13">
        <f t="shared" si="49"/>
        <v>42632</v>
      </c>
      <c r="R83" s="2"/>
      <c r="S83" s="2"/>
      <c r="T83" s="2"/>
      <c r="U83" s="2"/>
      <c r="V83" s="2"/>
      <c r="W83" s="47"/>
      <c r="X83" s="2"/>
      <c r="Y83" s="48"/>
      <c r="Z83" s="48"/>
      <c r="AC83" s="14">
        <f t="shared" ref="AC83:AD83" si="50">SUM(AC82+1)</f>
        <v>42632</v>
      </c>
      <c r="AD83" s="13">
        <f t="shared" si="50"/>
        <v>42632</v>
      </c>
      <c r="AE83" s="2"/>
      <c r="AF83" s="2"/>
      <c r="AG83" s="2"/>
      <c r="AH83" s="2"/>
      <c r="AI83" s="2"/>
      <c r="AJ83" s="47"/>
      <c r="AK83" s="2"/>
      <c r="AL83" s="48"/>
      <c r="AM83" s="48"/>
    </row>
    <row r="84" spans="1:39" x14ac:dyDescent="0.25">
      <c r="B84" s="14">
        <f t="shared" si="46"/>
        <v>42633</v>
      </c>
      <c r="C84" s="13">
        <f t="shared" si="46"/>
        <v>42633</v>
      </c>
      <c r="D84" s="2">
        <v>0.33333333333333331</v>
      </c>
      <c r="E84" s="2">
        <v>0.5</v>
      </c>
      <c r="F84" s="2">
        <v>0.58333333333333337</v>
      </c>
      <c r="G84" s="2">
        <v>0.75</v>
      </c>
      <c r="H84" s="2">
        <f t="shared" si="10"/>
        <v>0.33333333333333331</v>
      </c>
      <c r="I84" s="2"/>
      <c r="J84" s="47"/>
      <c r="K84" s="2"/>
      <c r="L84" s="48"/>
      <c r="M84" s="48"/>
      <c r="P84" s="14">
        <f t="shared" ref="P84:Q84" si="51">SUM(P83+1)</f>
        <v>42633</v>
      </c>
      <c r="Q84" s="13">
        <f t="shared" si="51"/>
        <v>42633</v>
      </c>
      <c r="R84" s="2">
        <v>0.33333333333333331</v>
      </c>
      <c r="S84" s="2">
        <v>0.5</v>
      </c>
      <c r="T84" s="2">
        <v>0.58333333333333337</v>
      </c>
      <c r="U84" s="2">
        <v>0.75</v>
      </c>
      <c r="V84" s="2">
        <f t="shared" si="11"/>
        <v>0.33333333333333331</v>
      </c>
      <c r="W84" s="47"/>
      <c r="X84" s="2"/>
      <c r="Y84" s="48"/>
      <c r="Z84" s="48"/>
      <c r="AC84" s="14">
        <f t="shared" ref="AC84:AD84" si="52">SUM(AC83+1)</f>
        <v>42633</v>
      </c>
      <c r="AD84" s="13">
        <f t="shared" si="52"/>
        <v>42633</v>
      </c>
      <c r="AE84" s="2">
        <v>0.33333333333333331</v>
      </c>
      <c r="AF84" s="2">
        <v>0.5</v>
      </c>
      <c r="AG84" s="2">
        <v>0.58333333333333337</v>
      </c>
      <c r="AH84" s="2">
        <v>0.75</v>
      </c>
      <c r="AI84" s="2">
        <f t="shared" si="12"/>
        <v>0.33333333333333331</v>
      </c>
      <c r="AJ84" s="47"/>
      <c r="AK84" s="2"/>
      <c r="AL84" s="48"/>
      <c r="AM84" s="48"/>
    </row>
    <row r="85" spans="1:39" x14ac:dyDescent="0.25">
      <c r="B85" s="14">
        <f t="shared" si="46"/>
        <v>42634</v>
      </c>
      <c r="C85" s="13">
        <f t="shared" si="46"/>
        <v>42634</v>
      </c>
      <c r="D85" s="2">
        <v>0.33333333333333331</v>
      </c>
      <c r="E85" s="2">
        <v>0.5</v>
      </c>
      <c r="F85" s="2">
        <v>0.58333333333333337</v>
      </c>
      <c r="G85" s="2">
        <v>0.75</v>
      </c>
      <c r="H85" s="2">
        <f t="shared" si="10"/>
        <v>0.33333333333333331</v>
      </c>
      <c r="I85" s="2"/>
      <c r="J85" s="47"/>
      <c r="K85" s="2"/>
      <c r="L85" s="48"/>
      <c r="M85" s="48"/>
      <c r="P85" s="14">
        <f t="shared" ref="P85:Q85" si="53">SUM(P84+1)</f>
        <v>42634</v>
      </c>
      <c r="Q85" s="13">
        <f t="shared" si="53"/>
        <v>42634</v>
      </c>
      <c r="R85" s="2">
        <v>0.33333333333333331</v>
      </c>
      <c r="S85" s="2">
        <v>0.5</v>
      </c>
      <c r="T85" s="2">
        <v>0.58333333333333337</v>
      </c>
      <c r="U85" s="2">
        <v>0.75</v>
      </c>
      <c r="V85" s="2">
        <f t="shared" si="11"/>
        <v>0.33333333333333331</v>
      </c>
      <c r="W85" s="47"/>
      <c r="X85" s="2"/>
      <c r="Y85" s="48"/>
      <c r="Z85" s="48"/>
      <c r="AC85" s="14">
        <f t="shared" ref="AC85:AD85" si="54">SUM(AC84+1)</f>
        <v>42634</v>
      </c>
      <c r="AD85" s="13">
        <f t="shared" si="54"/>
        <v>42634</v>
      </c>
      <c r="AE85" s="2">
        <v>0.33333333333333331</v>
      </c>
      <c r="AF85" s="2">
        <v>0.5</v>
      </c>
      <c r="AG85" s="2">
        <v>0.58333333333333337</v>
      </c>
      <c r="AH85" s="2">
        <v>0.75</v>
      </c>
      <c r="AI85" s="2">
        <f t="shared" si="12"/>
        <v>0.33333333333333331</v>
      </c>
      <c r="AJ85" s="47"/>
      <c r="AK85" s="2"/>
      <c r="AL85" s="48"/>
      <c r="AM85" s="48"/>
    </row>
    <row r="86" spans="1:39" x14ac:dyDescent="0.25">
      <c r="B86" s="14">
        <f t="shared" si="46"/>
        <v>42635</v>
      </c>
      <c r="C86" s="13">
        <f t="shared" si="46"/>
        <v>42635</v>
      </c>
      <c r="D86" s="2">
        <v>0.33333333333333331</v>
      </c>
      <c r="E86" s="2">
        <v>0.5</v>
      </c>
      <c r="F86" s="2">
        <v>0.58333333333333337</v>
      </c>
      <c r="G86" s="2">
        <v>0.75</v>
      </c>
      <c r="H86" s="2">
        <f t="shared" si="10"/>
        <v>0.33333333333333331</v>
      </c>
      <c r="I86" s="2"/>
      <c r="J86" s="47"/>
      <c r="K86" s="2"/>
      <c r="L86" s="48"/>
      <c r="M86" s="48"/>
      <c r="P86" s="14">
        <f t="shared" ref="P86:Q86" si="55">SUM(P85+1)</f>
        <v>42635</v>
      </c>
      <c r="Q86" s="13">
        <f t="shared" si="55"/>
        <v>42635</v>
      </c>
      <c r="R86" s="2">
        <v>0.33333333333333331</v>
      </c>
      <c r="S86" s="2">
        <v>0.5</v>
      </c>
      <c r="T86" s="2">
        <v>0.58333333333333337</v>
      </c>
      <c r="U86" s="2">
        <v>0.75</v>
      </c>
      <c r="V86" s="2">
        <f t="shared" si="11"/>
        <v>0.33333333333333331</v>
      </c>
      <c r="W86" s="47"/>
      <c r="X86" s="2"/>
      <c r="Y86" s="48"/>
      <c r="Z86" s="48"/>
      <c r="AC86" s="14">
        <f t="shared" ref="AC86:AD86" si="56">SUM(AC85+1)</f>
        <v>42635</v>
      </c>
      <c r="AD86" s="13">
        <f t="shared" si="56"/>
        <v>42635</v>
      </c>
      <c r="AE86" s="2">
        <v>0.33333333333333331</v>
      </c>
      <c r="AF86" s="2">
        <v>0.5</v>
      </c>
      <c r="AG86" s="2">
        <v>0.58333333333333337</v>
      </c>
      <c r="AH86" s="2">
        <v>0.75</v>
      </c>
      <c r="AI86" s="2">
        <f t="shared" si="12"/>
        <v>0.33333333333333331</v>
      </c>
      <c r="AJ86" s="47"/>
      <c r="AK86" s="2"/>
      <c r="AL86" s="48"/>
      <c r="AM86" s="48"/>
    </row>
    <row r="87" spans="1:39" x14ac:dyDescent="0.25">
      <c r="B87" s="14">
        <f t="shared" si="46"/>
        <v>42636</v>
      </c>
      <c r="C87" s="13">
        <f t="shared" si="46"/>
        <v>42636</v>
      </c>
      <c r="D87" s="2">
        <v>0.33333333333333331</v>
      </c>
      <c r="E87" s="2">
        <v>0.5</v>
      </c>
      <c r="F87" s="2">
        <v>0.58333333333333337</v>
      </c>
      <c r="G87" s="2">
        <v>0.75</v>
      </c>
      <c r="H87" s="2">
        <f t="shared" si="10"/>
        <v>0.33333333333333331</v>
      </c>
      <c r="I87" s="2"/>
      <c r="J87" s="47"/>
      <c r="K87" s="2"/>
      <c r="L87" s="48"/>
      <c r="M87" s="48"/>
      <c r="P87" s="14">
        <f t="shared" ref="P87:Q87" si="57">SUM(P86+1)</f>
        <v>42636</v>
      </c>
      <c r="Q87" s="13">
        <f t="shared" si="57"/>
        <v>42636</v>
      </c>
      <c r="R87" s="2">
        <v>0.33333333333333331</v>
      </c>
      <c r="S87" s="2">
        <v>0.5</v>
      </c>
      <c r="T87" s="2">
        <v>0.58333333333333337</v>
      </c>
      <c r="U87" s="2">
        <v>0.75</v>
      </c>
      <c r="V87" s="2">
        <f t="shared" si="11"/>
        <v>0.33333333333333331</v>
      </c>
      <c r="W87" s="47"/>
      <c r="X87" s="2"/>
      <c r="Y87" s="48"/>
      <c r="Z87" s="48"/>
      <c r="AC87" s="14">
        <f t="shared" ref="AC87:AD87" si="58">SUM(AC86+1)</f>
        <v>42636</v>
      </c>
      <c r="AD87" s="13">
        <f t="shared" si="58"/>
        <v>42636</v>
      </c>
      <c r="AE87" s="2">
        <v>0.33333333333333331</v>
      </c>
      <c r="AF87" s="2">
        <v>0.5</v>
      </c>
      <c r="AG87" s="2">
        <v>0.58333333333333337</v>
      </c>
      <c r="AH87" s="2">
        <v>0.75</v>
      </c>
      <c r="AI87" s="2">
        <f t="shared" si="12"/>
        <v>0.33333333333333331</v>
      </c>
      <c r="AJ87" s="47"/>
      <c r="AK87" s="2"/>
      <c r="AL87" s="48"/>
      <c r="AM87" s="48"/>
    </row>
    <row r="88" spans="1:39" x14ac:dyDescent="0.25">
      <c r="B88" s="14">
        <f t="shared" si="46"/>
        <v>42637</v>
      </c>
      <c r="C88" s="13">
        <f t="shared" si="46"/>
        <v>42637</v>
      </c>
      <c r="D88" s="2">
        <v>0.33333333333333331</v>
      </c>
      <c r="E88" s="2">
        <v>0.5</v>
      </c>
      <c r="F88" s="2">
        <v>0.58333333333333337</v>
      </c>
      <c r="G88" s="2">
        <v>0.75</v>
      </c>
      <c r="H88" s="2">
        <f t="shared" si="10"/>
        <v>0.33333333333333331</v>
      </c>
      <c r="I88" s="2"/>
      <c r="J88" s="47"/>
      <c r="K88" s="2"/>
      <c r="L88" s="48"/>
      <c r="M88" s="48"/>
      <c r="P88" s="14">
        <f t="shared" ref="P88:Q88" si="59">SUM(P87+1)</f>
        <v>42637</v>
      </c>
      <c r="Q88" s="13">
        <f t="shared" si="59"/>
        <v>42637</v>
      </c>
      <c r="R88" s="2">
        <v>0.33333333333333331</v>
      </c>
      <c r="S88" s="2">
        <v>0.5</v>
      </c>
      <c r="T88" s="2">
        <v>0.58333333333333337</v>
      </c>
      <c r="U88" s="2">
        <v>0.75</v>
      </c>
      <c r="V88" s="2">
        <f t="shared" si="11"/>
        <v>0.33333333333333331</v>
      </c>
      <c r="W88" s="47"/>
      <c r="X88" s="2"/>
      <c r="Y88" s="48"/>
      <c r="Z88" s="48"/>
      <c r="AC88" s="14">
        <f t="shared" ref="AC88:AD88" si="60">SUM(AC87+1)</f>
        <v>42637</v>
      </c>
      <c r="AD88" s="13">
        <f t="shared" si="60"/>
        <v>42637</v>
      </c>
      <c r="AE88" s="2">
        <v>0.33333333333333331</v>
      </c>
      <c r="AF88" s="2">
        <v>0.5</v>
      </c>
      <c r="AG88" s="2">
        <v>0.58333333333333337</v>
      </c>
      <c r="AH88" s="2">
        <v>0.70833333333333337</v>
      </c>
      <c r="AI88" s="2">
        <f t="shared" si="12"/>
        <v>0.29166666666666669</v>
      </c>
      <c r="AJ88" s="47"/>
      <c r="AK88" s="2"/>
      <c r="AL88" s="48"/>
      <c r="AM88" s="48"/>
    </row>
    <row r="89" spans="1:39" x14ac:dyDescent="0.25">
      <c r="B89" s="14">
        <f t="shared" si="46"/>
        <v>42638</v>
      </c>
      <c r="C89" s="13">
        <f t="shared" si="46"/>
        <v>42638</v>
      </c>
      <c r="D89" s="2"/>
      <c r="E89" s="2"/>
      <c r="F89" s="2"/>
      <c r="G89" s="2"/>
      <c r="H89" s="2"/>
      <c r="I89" s="2"/>
      <c r="J89" s="47"/>
      <c r="K89" s="2"/>
      <c r="L89" s="48"/>
      <c r="M89" s="48"/>
      <c r="P89" s="14">
        <f t="shared" ref="P89:Q89" si="61">SUM(P88+1)</f>
        <v>42638</v>
      </c>
      <c r="Q89" s="13">
        <f t="shared" si="61"/>
        <v>42638</v>
      </c>
      <c r="R89" s="2"/>
      <c r="S89" s="2"/>
      <c r="T89" s="2"/>
      <c r="U89" s="2"/>
      <c r="V89" s="2"/>
      <c r="W89" s="47"/>
      <c r="X89" s="2"/>
      <c r="Y89" s="48"/>
      <c r="Z89" s="48"/>
      <c r="AC89" s="14">
        <f t="shared" ref="AC89:AD89" si="62">SUM(AC88+1)</f>
        <v>42638</v>
      </c>
      <c r="AD89" s="13">
        <f t="shared" si="62"/>
        <v>42638</v>
      </c>
      <c r="AE89" s="2"/>
      <c r="AF89" s="2"/>
      <c r="AG89" s="2"/>
      <c r="AH89" s="2"/>
      <c r="AI89" s="2"/>
      <c r="AJ89" s="47"/>
      <c r="AK89" s="2"/>
      <c r="AL89" s="48"/>
      <c r="AM89" s="48"/>
    </row>
    <row r="90" spans="1:39" x14ac:dyDescent="0.25">
      <c r="B90" s="14">
        <f t="shared" si="46"/>
        <v>42639</v>
      </c>
      <c r="C90" s="13">
        <f t="shared" si="46"/>
        <v>42639</v>
      </c>
      <c r="D90" s="2"/>
      <c r="E90" s="2"/>
      <c r="F90" s="2"/>
      <c r="G90" s="2"/>
      <c r="H90" s="2"/>
      <c r="I90" s="2"/>
      <c r="J90" s="47"/>
      <c r="K90" s="2"/>
      <c r="L90" s="48"/>
      <c r="M90" s="48"/>
      <c r="P90" s="14">
        <f t="shared" ref="P90:Q90" si="63">SUM(P89+1)</f>
        <v>42639</v>
      </c>
      <c r="Q90" s="13">
        <f t="shared" si="63"/>
        <v>42639</v>
      </c>
      <c r="R90" s="2"/>
      <c r="S90" s="2"/>
      <c r="T90" s="2"/>
      <c r="U90" s="2"/>
      <c r="V90" s="2"/>
      <c r="W90" s="47"/>
      <c r="X90" s="2"/>
      <c r="Y90" s="48"/>
      <c r="Z90" s="48"/>
      <c r="AC90" s="14">
        <f t="shared" ref="AC90:AD90" si="64">SUM(AC89+1)</f>
        <v>42639</v>
      </c>
      <c r="AD90" s="13">
        <f t="shared" si="64"/>
        <v>42639</v>
      </c>
      <c r="AE90" s="2"/>
      <c r="AF90" s="2"/>
      <c r="AG90" s="2"/>
      <c r="AH90" s="2"/>
      <c r="AI90" s="2"/>
      <c r="AJ90" s="47"/>
      <c r="AK90" s="2"/>
      <c r="AL90" s="48"/>
      <c r="AM90" s="48"/>
    </row>
    <row r="91" spans="1:39" x14ac:dyDescent="0.25">
      <c r="B91" s="14">
        <f t="shared" si="46"/>
        <v>42640</v>
      </c>
      <c r="C91" s="13">
        <f t="shared" si="46"/>
        <v>42640</v>
      </c>
      <c r="D91" s="2">
        <v>0.33333333333333331</v>
      </c>
      <c r="E91" s="2">
        <v>0.5</v>
      </c>
      <c r="F91" s="2">
        <v>0.58333333333333337</v>
      </c>
      <c r="G91" s="2">
        <v>0.75</v>
      </c>
      <c r="H91" s="2">
        <f t="shared" si="10"/>
        <v>0.33333333333333331</v>
      </c>
      <c r="I91" s="2"/>
      <c r="J91" s="47"/>
      <c r="K91" s="2"/>
      <c r="L91" s="48"/>
      <c r="M91" s="48"/>
      <c r="P91" s="14">
        <f t="shared" ref="P91:Q91" si="65">SUM(P90+1)</f>
        <v>42640</v>
      </c>
      <c r="Q91" s="13">
        <f t="shared" si="65"/>
        <v>42640</v>
      </c>
      <c r="R91" s="2">
        <v>0.33333333333333331</v>
      </c>
      <c r="S91" s="2">
        <v>0.5</v>
      </c>
      <c r="T91" s="2">
        <v>0.58333333333333337</v>
      </c>
      <c r="U91" s="2">
        <v>0.75</v>
      </c>
      <c r="V91" s="2">
        <f t="shared" si="11"/>
        <v>0.33333333333333331</v>
      </c>
      <c r="W91" s="47"/>
      <c r="X91" s="2"/>
      <c r="Y91" s="48"/>
      <c r="Z91" s="48"/>
      <c r="AC91" s="14">
        <f t="shared" ref="AC91:AD91" si="66">SUM(AC90+1)</f>
        <v>42640</v>
      </c>
      <c r="AD91" s="13">
        <f t="shared" si="66"/>
        <v>42640</v>
      </c>
      <c r="AE91" s="2">
        <v>0.33333333333333331</v>
      </c>
      <c r="AF91" s="2">
        <v>0.5</v>
      </c>
      <c r="AG91" s="2">
        <v>0.58333333333333337</v>
      </c>
      <c r="AH91" s="2">
        <v>0.75</v>
      </c>
      <c r="AI91" s="2">
        <f t="shared" si="12"/>
        <v>0.33333333333333331</v>
      </c>
      <c r="AJ91" s="47"/>
      <c r="AK91" s="2"/>
      <c r="AL91" s="48"/>
      <c r="AM91" s="48"/>
    </row>
    <row r="92" spans="1:39" x14ac:dyDescent="0.25">
      <c r="B92" s="14">
        <f t="shared" si="46"/>
        <v>42641</v>
      </c>
      <c r="C92" s="13">
        <f t="shared" si="46"/>
        <v>42641</v>
      </c>
      <c r="D92" s="2">
        <v>0.33333333333333331</v>
      </c>
      <c r="E92" s="2">
        <v>0.5</v>
      </c>
      <c r="F92" s="2">
        <v>0.58333333333333337</v>
      </c>
      <c r="G92" s="2">
        <v>0.75</v>
      </c>
      <c r="H92" s="2">
        <f t="shared" si="10"/>
        <v>0.33333333333333331</v>
      </c>
      <c r="I92" s="2"/>
      <c r="J92" s="47"/>
      <c r="K92" s="2"/>
      <c r="L92" s="48"/>
      <c r="M92" s="48"/>
      <c r="P92" s="14">
        <f t="shared" ref="P92:Q92" si="67">SUM(P91+1)</f>
        <v>42641</v>
      </c>
      <c r="Q92" s="13">
        <f t="shared" si="67"/>
        <v>42641</v>
      </c>
      <c r="R92" s="2">
        <v>0.33333333333333331</v>
      </c>
      <c r="S92" s="2">
        <v>0.5</v>
      </c>
      <c r="T92" s="2">
        <v>0.58333333333333337</v>
      </c>
      <c r="U92" s="2">
        <v>0.75</v>
      </c>
      <c r="V92" s="2">
        <f t="shared" si="11"/>
        <v>0.33333333333333331</v>
      </c>
      <c r="W92" s="47"/>
      <c r="X92" s="2"/>
      <c r="Y92" s="48"/>
      <c r="Z92" s="48"/>
      <c r="AC92" s="14">
        <f t="shared" ref="AC92:AD92" si="68">SUM(AC91+1)</f>
        <v>42641</v>
      </c>
      <c r="AD92" s="13">
        <f t="shared" si="68"/>
        <v>42641</v>
      </c>
      <c r="AE92" s="2">
        <v>0.33333333333333331</v>
      </c>
      <c r="AF92" s="2">
        <v>0.5</v>
      </c>
      <c r="AG92" s="2">
        <v>0.58333333333333337</v>
      </c>
      <c r="AH92" s="2">
        <v>0.75</v>
      </c>
      <c r="AI92" s="2">
        <f t="shared" si="12"/>
        <v>0.33333333333333331</v>
      </c>
      <c r="AJ92" s="47"/>
      <c r="AK92" s="2"/>
      <c r="AL92" s="48"/>
      <c r="AM92" s="48"/>
    </row>
    <row r="93" spans="1:39" x14ac:dyDescent="0.25">
      <c r="B93" s="14">
        <f t="shared" si="46"/>
        <v>42642</v>
      </c>
      <c r="C93" s="13">
        <f t="shared" si="46"/>
        <v>42642</v>
      </c>
      <c r="D93" s="2">
        <v>0.33333333333333331</v>
      </c>
      <c r="E93" s="2">
        <v>0.5</v>
      </c>
      <c r="F93" s="2">
        <v>0.58333333333333337</v>
      </c>
      <c r="G93" s="2">
        <v>0.75</v>
      </c>
      <c r="H93" s="2">
        <f t="shared" si="10"/>
        <v>0.33333333333333331</v>
      </c>
      <c r="I93" s="2"/>
      <c r="J93" s="47"/>
      <c r="K93" s="2"/>
      <c r="L93" s="48"/>
      <c r="M93" s="48"/>
      <c r="P93" s="14">
        <f t="shared" ref="P93:Q93" si="69">SUM(P92+1)</f>
        <v>42642</v>
      </c>
      <c r="Q93" s="13">
        <f t="shared" si="69"/>
        <v>42642</v>
      </c>
      <c r="R93" s="2">
        <v>0.33333333333333331</v>
      </c>
      <c r="S93" s="2">
        <v>0.5</v>
      </c>
      <c r="T93" s="2">
        <v>0.58333333333333337</v>
      </c>
      <c r="U93" s="2">
        <v>0.75</v>
      </c>
      <c r="V93" s="2">
        <f t="shared" si="11"/>
        <v>0.33333333333333331</v>
      </c>
      <c r="W93" s="47"/>
      <c r="X93" s="2"/>
      <c r="Y93" s="48"/>
      <c r="Z93" s="48"/>
      <c r="AC93" s="14">
        <f t="shared" ref="AC93:AD93" si="70">SUM(AC92+1)</f>
        <v>42642</v>
      </c>
      <c r="AD93" s="13">
        <f t="shared" si="70"/>
        <v>42642</v>
      </c>
      <c r="AE93" s="2">
        <v>0.33333333333333331</v>
      </c>
      <c r="AF93" s="2">
        <v>0.5</v>
      </c>
      <c r="AG93" s="2">
        <v>0.58333333333333337</v>
      </c>
      <c r="AH93" s="2">
        <v>0.75</v>
      </c>
      <c r="AI93" s="2">
        <f t="shared" si="12"/>
        <v>0.33333333333333331</v>
      </c>
      <c r="AJ93" s="47"/>
      <c r="AK93" s="2"/>
      <c r="AL93" s="48"/>
      <c r="AM93" s="48"/>
    </row>
    <row r="94" spans="1:39" x14ac:dyDescent="0.25">
      <c r="B94" s="14">
        <f t="shared" si="46"/>
        <v>42643</v>
      </c>
      <c r="C94" s="13">
        <f t="shared" si="46"/>
        <v>42643</v>
      </c>
      <c r="D94" s="2"/>
      <c r="E94" s="2"/>
      <c r="F94" s="2"/>
      <c r="G94" s="2"/>
      <c r="H94" s="2">
        <f t="shared" si="10"/>
        <v>0</v>
      </c>
      <c r="I94" s="2"/>
      <c r="J94" s="47"/>
      <c r="K94" s="2"/>
      <c r="L94" s="48"/>
      <c r="M94" s="48"/>
      <c r="P94" s="14">
        <f t="shared" ref="P94:Q94" si="71">SUM(P93+1)</f>
        <v>42643</v>
      </c>
      <c r="Q94" s="13">
        <f t="shared" si="71"/>
        <v>42643</v>
      </c>
      <c r="R94" s="2"/>
      <c r="S94" s="2"/>
      <c r="T94" s="2"/>
      <c r="U94" s="2"/>
      <c r="V94" s="2">
        <f t="shared" si="11"/>
        <v>0</v>
      </c>
      <c r="W94" s="47"/>
      <c r="X94" s="2"/>
      <c r="Y94" s="48"/>
      <c r="Z94" s="48"/>
      <c r="AC94" s="14">
        <f t="shared" ref="AC94:AD94" si="72">SUM(AC93+1)</f>
        <v>42643</v>
      </c>
      <c r="AD94" s="13">
        <f t="shared" si="72"/>
        <v>42643</v>
      </c>
      <c r="AE94" s="2"/>
      <c r="AF94" s="2"/>
      <c r="AG94" s="2"/>
      <c r="AH94" s="2"/>
      <c r="AI94" s="2">
        <f t="shared" si="12"/>
        <v>0</v>
      </c>
      <c r="AJ94" s="47"/>
      <c r="AK94" s="2"/>
      <c r="AL94" s="48"/>
      <c r="AM94" s="48"/>
    </row>
    <row r="95" spans="1:39" x14ac:dyDescent="0.25">
      <c r="A95" s="53"/>
      <c r="B95" s="54"/>
      <c r="C95" s="46"/>
      <c r="D95" s="3"/>
      <c r="E95" s="3"/>
      <c r="F95" s="3"/>
      <c r="G95" s="3"/>
      <c r="H95" s="89">
        <f>SUM(H64:H94)</f>
        <v>7.3333333333333304</v>
      </c>
      <c r="I95" s="89"/>
      <c r="J95" s="90">
        <f>SUM(J62:J94)</f>
        <v>0</v>
      </c>
      <c r="K95" s="3"/>
      <c r="L95" s="3"/>
      <c r="M95" s="3"/>
      <c r="O95" s="53"/>
      <c r="P95" s="54"/>
      <c r="Q95" s="46"/>
      <c r="R95" s="3"/>
      <c r="S95" s="3"/>
      <c r="T95" s="3"/>
      <c r="U95" s="3"/>
      <c r="V95" s="89">
        <f>SUM(V64:V94)</f>
        <v>7.3333333333333304</v>
      </c>
      <c r="W95" s="90">
        <f>SUM(W62:W94)</f>
        <v>0</v>
      </c>
      <c r="X95" s="3"/>
      <c r="Y95" s="3"/>
      <c r="Z95" s="3"/>
      <c r="AB95" s="53"/>
      <c r="AC95" s="54"/>
      <c r="AD95" s="46"/>
      <c r="AE95" s="3"/>
      <c r="AF95" s="3"/>
      <c r="AG95" s="3"/>
      <c r="AH95" s="3"/>
      <c r="AI95" s="89">
        <f>SUM(AI64:AI94)</f>
        <v>7.1666666666666652</v>
      </c>
      <c r="AJ95" s="90">
        <f>SUM(AJ62:AJ94)</f>
        <v>0</v>
      </c>
      <c r="AK95" s="3"/>
      <c r="AL95" s="3"/>
      <c r="AM95" s="3"/>
    </row>
    <row r="96" spans="1:39" ht="27.75" customHeight="1" x14ac:dyDescent="0.25">
      <c r="B96" s="133" t="s">
        <v>32</v>
      </c>
      <c r="C96" s="166"/>
      <c r="D96" s="133" t="s">
        <v>6</v>
      </c>
      <c r="E96" s="166"/>
      <c r="F96" s="133" t="s">
        <v>49</v>
      </c>
      <c r="G96" s="166"/>
      <c r="H96" s="133" t="s">
        <v>7</v>
      </c>
      <c r="I96" s="167"/>
      <c r="J96" s="166"/>
      <c r="K96" s="133" t="s">
        <v>48</v>
      </c>
      <c r="L96" s="166"/>
      <c r="P96" s="133" t="s">
        <v>32</v>
      </c>
      <c r="Q96" s="166"/>
      <c r="R96" s="133" t="s">
        <v>6</v>
      </c>
      <c r="S96" s="166"/>
      <c r="T96" s="133" t="s">
        <v>49</v>
      </c>
      <c r="U96" s="166"/>
      <c r="V96" s="133" t="s">
        <v>7</v>
      </c>
      <c r="W96" s="166"/>
      <c r="X96" s="133" t="s">
        <v>48</v>
      </c>
      <c r="Y96" s="166"/>
      <c r="AC96" s="133" t="s">
        <v>32</v>
      </c>
      <c r="AD96" s="166"/>
      <c r="AE96" s="133" t="s">
        <v>6</v>
      </c>
      <c r="AF96" s="166"/>
      <c r="AG96" s="133" t="s">
        <v>49</v>
      </c>
      <c r="AH96" s="166"/>
      <c r="AI96" s="133" t="s">
        <v>7</v>
      </c>
      <c r="AJ96" s="166"/>
      <c r="AK96" s="133" t="s">
        <v>48</v>
      </c>
      <c r="AL96" s="166"/>
    </row>
    <row r="97" spans="1:40" x14ac:dyDescent="0.25">
      <c r="B97" s="164">
        <f>SUM(H95-J95)</f>
        <v>7.3333333333333304</v>
      </c>
      <c r="C97" s="166"/>
      <c r="D97" s="158">
        <f>IF(B97&gt;169/24,MIN(B97-169/24,7/24),"")</f>
        <v>0.29166666666666341</v>
      </c>
      <c r="E97" s="146"/>
      <c r="F97" s="173">
        <f>SUM(J95)</f>
        <v>0</v>
      </c>
      <c r="G97" s="144"/>
      <c r="H97" s="173" t="str">
        <f>IF(B97&lt;169/24,169/24-B97,"")</f>
        <v/>
      </c>
      <c r="I97" s="174"/>
      <c r="J97" s="144"/>
      <c r="K97" s="175">
        <f>IF(B97&gt;169/24,B97-169/24,"")</f>
        <v>0.29166666666666341</v>
      </c>
      <c r="L97" s="144"/>
      <c r="P97" s="164">
        <f>SUM(V95-W95)</f>
        <v>7.3333333333333304</v>
      </c>
      <c r="Q97" s="166"/>
      <c r="R97" s="158">
        <f>IF(P97&gt;169/24,MIN(P97-169/24,7/24),"")</f>
        <v>0.29166666666666341</v>
      </c>
      <c r="S97" s="146"/>
      <c r="T97" s="173">
        <f>SUM(W95)</f>
        <v>0</v>
      </c>
      <c r="U97" s="144"/>
      <c r="V97" s="173" t="str">
        <f>IF(P97&lt;169/24,169/24-P97,"")</f>
        <v/>
      </c>
      <c r="W97" s="144"/>
      <c r="X97" s="175">
        <f>IF(P97&gt;169/24,P97-169/24,"")</f>
        <v>0.29166666666666341</v>
      </c>
      <c r="Y97" s="144"/>
      <c r="AC97" s="164">
        <f>SUM(AI95-AJ95)</f>
        <v>7.1666666666666652</v>
      </c>
      <c r="AD97" s="166"/>
      <c r="AE97" s="158">
        <f>IF(AC97&gt;169/24,MIN(AC97-169/24,7/24),"")</f>
        <v>0.12499999999999822</v>
      </c>
      <c r="AF97" s="146"/>
      <c r="AG97" s="173">
        <f>SUM(AJ95)</f>
        <v>0</v>
      </c>
      <c r="AH97" s="144"/>
      <c r="AI97" s="173" t="str">
        <f>IF(AC97&lt;169/24,169/24-AC97,"")</f>
        <v/>
      </c>
      <c r="AJ97" s="144"/>
      <c r="AK97" s="175">
        <f>IF(AC97&gt;169/24,AC97-169/24,"")</f>
        <v>0.12499999999999822</v>
      </c>
      <c r="AL97" s="144"/>
    </row>
    <row r="98" spans="1:40" x14ac:dyDescent="0.25">
      <c r="B98" t="s">
        <v>51</v>
      </c>
      <c r="K98" t="s">
        <v>52</v>
      </c>
      <c r="P98" t="s">
        <v>51</v>
      </c>
      <c r="X98" t="s">
        <v>52</v>
      </c>
      <c r="AC98" t="s">
        <v>51</v>
      </c>
      <c r="AK98" t="s">
        <v>52</v>
      </c>
    </row>
    <row r="103" spans="1:40" x14ac:dyDescent="0.25">
      <c r="B103" s="4"/>
      <c r="C103" s="92">
        <v>9</v>
      </c>
      <c r="D103" s="139" t="str">
        <f>"Période du "&amp;TEXT(D105,"jj mmmm aaaa") &amp;" au "&amp; TEXT(E105,"jj mmmm aaaa")</f>
        <v>Période du 01 septembre 2020 au 30 septembre 2020</v>
      </c>
      <c r="E103" s="139"/>
      <c r="F103" s="139"/>
      <c r="G103" s="139"/>
      <c r="H103" s="139"/>
      <c r="I103" s="139"/>
      <c r="J103" s="139"/>
      <c r="K103" s="139"/>
      <c r="L103" s="139"/>
      <c r="P103" s="4"/>
      <c r="Q103" s="92">
        <v>1</v>
      </c>
      <c r="R103" s="139" t="str">
        <f>"Période du "&amp;TEXT(R105,"jj mmmm aaaa") &amp;" au "&amp; TEXT(S105,"jj mmmm aaaa")</f>
        <v>Période du 01 janvier 2020 au 31 janvier 2020</v>
      </c>
      <c r="S103" s="139"/>
      <c r="T103" s="139"/>
      <c r="U103" s="139"/>
      <c r="V103" s="139"/>
      <c r="W103" s="139"/>
      <c r="X103" s="139"/>
      <c r="Y103" s="103"/>
      <c r="AC103" s="4"/>
      <c r="AD103" s="92">
        <v>1</v>
      </c>
      <c r="AE103" s="139" t="str">
        <f>"Période du "&amp;TEXT(AE105,"jj mmmm aaaa") &amp;" au "&amp; TEXT(AF105,"jj mmmm aaaa")</f>
        <v>Période du 01 janvier 2020 au 31 janvier 2020</v>
      </c>
      <c r="AF103" s="139"/>
      <c r="AG103" s="139"/>
      <c r="AH103" s="139"/>
      <c r="AI103" s="139"/>
      <c r="AJ103" s="139"/>
      <c r="AK103" s="139"/>
      <c r="AL103" s="139"/>
    </row>
    <row r="104" spans="1:40" ht="15" customHeight="1" x14ac:dyDescent="0.25">
      <c r="A104" s="7"/>
      <c r="B104" s="7"/>
      <c r="C104" s="92">
        <v>1</v>
      </c>
      <c r="O104" s="7"/>
      <c r="P104" s="7"/>
      <c r="Q104" s="92">
        <v>1</v>
      </c>
      <c r="AB104" s="7"/>
      <c r="AC104" s="7"/>
      <c r="AD104" s="92">
        <v>1</v>
      </c>
    </row>
    <row r="105" spans="1:40" ht="12.75" customHeight="1" x14ac:dyDescent="0.25">
      <c r="B105" s="7"/>
      <c r="D105" s="93">
        <f>DATE(C104+2019,C103,1)</f>
        <v>42613</v>
      </c>
      <c r="E105" s="91">
        <f>DATE(C104+2019,C103+1,1)-1</f>
        <v>42642</v>
      </c>
      <c r="N105" s="8"/>
      <c r="P105" s="7"/>
      <c r="R105" s="93">
        <f>DATE(Q104+2019,Q103,1)</f>
        <v>42369</v>
      </c>
      <c r="S105" s="91">
        <f>DATE(Q104+2019,Q103+1,1)-1</f>
        <v>42399</v>
      </c>
      <c r="AA105" s="8"/>
      <c r="AC105" s="7"/>
      <c r="AE105" s="93">
        <f>DATE(AD104+2019,AD103,1)</f>
        <v>42369</v>
      </c>
      <c r="AF105" s="91">
        <f>DATE(AD104+2019,AD103+1,1)-1</f>
        <v>42399</v>
      </c>
      <c r="AN105" s="8"/>
    </row>
    <row r="106" spans="1:40" ht="23.25" customHeight="1" x14ac:dyDescent="0.25">
      <c r="D106" s="50" t="s">
        <v>5</v>
      </c>
      <c r="E106" s="131" t="s">
        <v>6</v>
      </c>
      <c r="F106" s="132"/>
      <c r="G106" s="131" t="s">
        <v>7</v>
      </c>
      <c r="H106" s="132"/>
      <c r="I106" s="122"/>
      <c r="J106" s="133" t="s">
        <v>9</v>
      </c>
      <c r="K106" s="134"/>
      <c r="N106" s="9"/>
      <c r="R106" s="50" t="s">
        <v>5</v>
      </c>
      <c r="S106" s="131" t="s">
        <v>6</v>
      </c>
      <c r="T106" s="132"/>
      <c r="U106" s="131" t="s">
        <v>7</v>
      </c>
      <c r="V106" s="132"/>
      <c r="W106" s="133" t="s">
        <v>9</v>
      </c>
      <c r="X106" s="134"/>
      <c r="AA106" s="9"/>
      <c r="AE106" s="50" t="s">
        <v>5</v>
      </c>
      <c r="AF106" s="106" t="s">
        <v>6</v>
      </c>
      <c r="AG106" s="101"/>
      <c r="AH106" s="106" t="s">
        <v>7</v>
      </c>
      <c r="AI106" s="101"/>
      <c r="AJ106" s="102" t="s">
        <v>9</v>
      </c>
      <c r="AK106" s="98"/>
      <c r="AN106" s="9"/>
    </row>
    <row r="107" spans="1:40" x14ac:dyDescent="0.25">
      <c r="B107" s="83" t="s">
        <v>33</v>
      </c>
      <c r="C107" s="83"/>
      <c r="D107" s="49">
        <v>7.041666666666667</v>
      </c>
      <c r="E107" s="137" t="str">
        <f>IF(B148&gt;169/24,MIN(B148-169/24,7/24),"")</f>
        <v/>
      </c>
      <c r="F107" s="138"/>
      <c r="G107" s="135">
        <f>IF(B148&lt;169/24,169/24-B148,"")</f>
        <v>7.041666666666667</v>
      </c>
      <c r="H107" s="136"/>
      <c r="I107" s="123"/>
      <c r="J107" s="137" t="str">
        <f>IF(B148&gt;169/24,B148-169/24,"")</f>
        <v/>
      </c>
      <c r="K107" s="138"/>
      <c r="N107" s="9"/>
      <c r="P107" s="83" t="s">
        <v>33</v>
      </c>
      <c r="Q107" s="83"/>
      <c r="R107" s="49">
        <v>7.041666666666667</v>
      </c>
      <c r="S107" s="137" t="str">
        <f>IF(P148&gt;169/24,MIN(P148-169/24,7/24),"")</f>
        <v/>
      </c>
      <c r="T107" s="138"/>
      <c r="U107" s="135">
        <f>IF(P148&lt;169/24,169/24-P148,"")</f>
        <v>7.041666666666667</v>
      </c>
      <c r="V107" s="136"/>
      <c r="W107" s="137" t="str">
        <f>IF(P148&gt;169/24,P148-169/24,"")</f>
        <v/>
      </c>
      <c r="X107" s="138"/>
      <c r="AA107" s="9"/>
      <c r="AC107" s="83" t="s">
        <v>33</v>
      </c>
      <c r="AD107" s="83"/>
      <c r="AE107" s="49">
        <v>7.041666666666667</v>
      </c>
      <c r="AF107" s="104" t="str">
        <f>IF(AC148&gt;169/24,MIN(AC148-169/24,7/24),"")</f>
        <v/>
      </c>
      <c r="AG107" s="99"/>
      <c r="AH107" s="105">
        <f>IF(AC148&lt;169/24,169/24-AC148,"")</f>
        <v>7.041666666666667</v>
      </c>
      <c r="AI107" s="99"/>
      <c r="AJ107" s="104" t="str">
        <f>IF(AC148&gt;169/24,AC148-169/24,"")</f>
        <v/>
      </c>
      <c r="AK107" s="99"/>
      <c r="AN107" s="9"/>
    </row>
    <row r="108" spans="1:40" x14ac:dyDescent="0.25">
      <c r="B108" s="81" t="s">
        <v>36</v>
      </c>
      <c r="C108" s="81"/>
      <c r="D108" s="61" t="s">
        <v>39</v>
      </c>
      <c r="E108" s="62">
        <v>25</v>
      </c>
      <c r="F108" s="63" t="s">
        <v>38</v>
      </c>
      <c r="G108" s="64">
        <f>SUM(L115:L145)</f>
        <v>0</v>
      </c>
      <c r="H108" s="94" t="s">
        <v>40</v>
      </c>
      <c r="I108" s="94"/>
      <c r="J108" s="95">
        <f>SUM(E108-G108)</f>
        <v>25</v>
      </c>
      <c r="K108" s="88"/>
      <c r="N108" s="9"/>
      <c r="P108" s="81" t="s">
        <v>36</v>
      </c>
      <c r="Q108" s="81"/>
      <c r="R108" s="61" t="s">
        <v>39</v>
      </c>
      <c r="S108" s="62">
        <v>25</v>
      </c>
      <c r="T108" s="63" t="s">
        <v>38</v>
      </c>
      <c r="U108" s="64">
        <f>SUM(Y115:Y145)</f>
        <v>0</v>
      </c>
      <c r="V108" s="94" t="s">
        <v>40</v>
      </c>
      <c r="W108" s="95">
        <f>SUM(S108-U108)</f>
        <v>25</v>
      </c>
      <c r="X108" s="88"/>
      <c r="AA108" s="9"/>
      <c r="AC108" s="81" t="s">
        <v>36</v>
      </c>
      <c r="AD108" s="81"/>
      <c r="AE108" s="61" t="s">
        <v>39</v>
      </c>
      <c r="AF108" s="62">
        <v>25</v>
      </c>
      <c r="AG108" s="63" t="s">
        <v>38</v>
      </c>
      <c r="AH108" s="64">
        <f>SUM(AL115:AL145)</f>
        <v>0</v>
      </c>
      <c r="AI108" s="63" t="s">
        <v>40</v>
      </c>
      <c r="AJ108" s="65">
        <f>SUM(AF108-AH108)</f>
        <v>25</v>
      </c>
      <c r="AK108" s="88"/>
      <c r="AN108" s="9"/>
    </row>
    <row r="109" spans="1:40" x14ac:dyDescent="0.25">
      <c r="B109" s="77" t="s">
        <v>46</v>
      </c>
      <c r="C109" s="78"/>
      <c r="D109" s="66" t="s">
        <v>43</v>
      </c>
      <c r="E109" s="67"/>
      <c r="F109" s="68" t="s">
        <v>44</v>
      </c>
      <c r="G109" s="69"/>
      <c r="H109" s="147" t="s">
        <v>50</v>
      </c>
      <c r="I109" s="148"/>
      <c r="J109" s="149"/>
      <c r="K109" s="114"/>
      <c r="N109" s="9"/>
      <c r="P109" s="77" t="s">
        <v>46</v>
      </c>
      <c r="Q109" s="78"/>
      <c r="R109" s="66" t="s">
        <v>43</v>
      </c>
      <c r="S109" s="67"/>
      <c r="T109" s="68" t="s">
        <v>44</v>
      </c>
      <c r="U109" s="69"/>
      <c r="V109" s="147" t="s">
        <v>50</v>
      </c>
      <c r="W109" s="149"/>
      <c r="X109" s="114"/>
      <c r="AA109" s="9"/>
      <c r="AC109" s="77" t="s">
        <v>46</v>
      </c>
      <c r="AD109" s="78"/>
      <c r="AE109" s="66" t="s">
        <v>43</v>
      </c>
      <c r="AF109" s="67"/>
      <c r="AG109" s="68" t="s">
        <v>44</v>
      </c>
      <c r="AH109" s="69"/>
      <c r="AI109" s="156" t="s">
        <v>50</v>
      </c>
      <c r="AJ109" s="157"/>
      <c r="AK109" s="114"/>
      <c r="AN109" s="9"/>
    </row>
    <row r="110" spans="1:40" x14ac:dyDescent="0.25">
      <c r="B110" s="79" t="s">
        <v>42</v>
      </c>
      <c r="C110" s="80"/>
      <c r="D110" s="56" t="s">
        <v>43</v>
      </c>
      <c r="E110" s="55"/>
      <c r="F110" s="56" t="s">
        <v>44</v>
      </c>
      <c r="G110" s="57"/>
      <c r="H110" s="150"/>
      <c r="I110" s="151"/>
      <c r="J110" s="151"/>
      <c r="K110" s="151"/>
      <c r="L110" s="151"/>
      <c r="M110" s="152"/>
      <c r="N110" s="111"/>
      <c r="P110" s="79" t="s">
        <v>42</v>
      </c>
      <c r="Q110" s="80"/>
      <c r="R110" s="56" t="s">
        <v>43</v>
      </c>
      <c r="S110" s="55"/>
      <c r="T110" s="56" t="s">
        <v>44</v>
      </c>
      <c r="U110" s="57"/>
      <c r="V110" s="150"/>
      <c r="W110" s="151"/>
      <c r="X110" s="151"/>
      <c r="Y110" s="151"/>
      <c r="Z110" s="152"/>
      <c r="AA110" s="111"/>
      <c r="AC110" s="79" t="s">
        <v>42</v>
      </c>
      <c r="AD110" s="80"/>
      <c r="AE110" s="56" t="s">
        <v>43</v>
      </c>
      <c r="AF110" s="55"/>
      <c r="AG110" s="56" t="s">
        <v>44</v>
      </c>
      <c r="AH110" s="112"/>
      <c r="AI110" s="150"/>
      <c r="AJ110" s="151"/>
      <c r="AK110" s="151"/>
      <c r="AL110" s="151"/>
      <c r="AM110" s="152"/>
      <c r="AN110" s="111"/>
    </row>
    <row r="111" spans="1:40" x14ac:dyDescent="0.25">
      <c r="B111" s="51" t="s">
        <v>45</v>
      </c>
      <c r="C111" s="52"/>
      <c r="D111" s="58" t="s">
        <v>43</v>
      </c>
      <c r="E111" s="59"/>
      <c r="F111" s="58" t="s">
        <v>44</v>
      </c>
      <c r="G111" s="60"/>
      <c r="H111" s="153"/>
      <c r="I111" s="154"/>
      <c r="J111" s="154"/>
      <c r="K111" s="154"/>
      <c r="L111" s="154"/>
      <c r="M111" s="155"/>
      <c r="N111" s="111"/>
      <c r="P111" s="51" t="s">
        <v>45</v>
      </c>
      <c r="Q111" s="52"/>
      <c r="R111" s="58" t="s">
        <v>43</v>
      </c>
      <c r="S111" s="59"/>
      <c r="T111" s="58" t="s">
        <v>44</v>
      </c>
      <c r="U111" s="60"/>
      <c r="V111" s="153"/>
      <c r="W111" s="154"/>
      <c r="X111" s="154"/>
      <c r="Y111" s="154"/>
      <c r="Z111" s="155"/>
      <c r="AA111" s="111"/>
      <c r="AC111" s="51" t="s">
        <v>45</v>
      </c>
      <c r="AD111" s="52"/>
      <c r="AE111" s="58" t="s">
        <v>43</v>
      </c>
      <c r="AF111" s="59"/>
      <c r="AG111" s="58" t="s">
        <v>44</v>
      </c>
      <c r="AH111" s="113"/>
      <c r="AI111" s="153"/>
      <c r="AJ111" s="154"/>
      <c r="AK111" s="154"/>
      <c r="AL111" s="154"/>
      <c r="AM111" s="155"/>
      <c r="AN111" s="111"/>
    </row>
    <row r="112" spans="1:40" x14ac:dyDescent="0.25">
      <c r="H112" s="82"/>
      <c r="I112" s="82"/>
      <c r="J112" s="82"/>
      <c r="K112" s="82"/>
      <c r="L112" s="82"/>
      <c r="M112" s="1"/>
      <c r="N112" s="9"/>
      <c r="V112" s="82"/>
      <c r="W112" s="82"/>
      <c r="X112" s="82"/>
      <c r="Y112" s="82"/>
      <c r="Z112" s="1"/>
      <c r="AA112" s="9"/>
      <c r="AI112" s="82"/>
      <c r="AJ112" s="82"/>
      <c r="AK112" s="82"/>
      <c r="AL112" s="82"/>
      <c r="AM112" s="1"/>
      <c r="AN112" s="9"/>
    </row>
    <row r="113" spans="1:40" ht="15" customHeight="1" x14ac:dyDescent="0.25">
      <c r="D113" s="72" t="s">
        <v>0</v>
      </c>
      <c r="E113" s="73"/>
      <c r="F113" s="74" t="s">
        <v>1</v>
      </c>
      <c r="G113" s="75"/>
      <c r="H113" s="125" t="s">
        <v>10</v>
      </c>
      <c r="I113" s="117"/>
      <c r="J113" s="125" t="s">
        <v>34</v>
      </c>
      <c r="K113" s="141" t="s">
        <v>35</v>
      </c>
      <c r="L113" s="141" t="s">
        <v>37</v>
      </c>
      <c r="M113" s="141" t="s">
        <v>47</v>
      </c>
      <c r="N113" s="9"/>
      <c r="R113" s="72" t="s">
        <v>0</v>
      </c>
      <c r="S113" s="73"/>
      <c r="T113" s="74" t="s">
        <v>1</v>
      </c>
      <c r="U113" s="75"/>
      <c r="V113" s="125" t="s">
        <v>10</v>
      </c>
      <c r="W113" s="125" t="s">
        <v>34</v>
      </c>
      <c r="X113" s="141" t="s">
        <v>35</v>
      </c>
      <c r="Y113" s="141" t="s">
        <v>37</v>
      </c>
      <c r="Z113" s="141" t="s">
        <v>47</v>
      </c>
      <c r="AA113" s="9"/>
      <c r="AE113" s="72" t="s">
        <v>0</v>
      </c>
      <c r="AF113" s="73"/>
      <c r="AG113" s="74" t="s">
        <v>1</v>
      </c>
      <c r="AH113" s="75"/>
      <c r="AI113" s="125" t="s">
        <v>10</v>
      </c>
      <c r="AJ113" s="125" t="s">
        <v>34</v>
      </c>
      <c r="AK113" s="141" t="s">
        <v>35</v>
      </c>
      <c r="AL113" s="141" t="s">
        <v>37</v>
      </c>
      <c r="AM113" s="141" t="s">
        <v>47</v>
      </c>
      <c r="AN113" s="9"/>
    </row>
    <row r="114" spans="1:40" ht="29.25" customHeight="1" x14ac:dyDescent="0.25">
      <c r="B114" s="127"/>
      <c r="C114" s="128"/>
      <c r="D114" s="76" t="s">
        <v>2</v>
      </c>
      <c r="E114" s="76" t="s">
        <v>3</v>
      </c>
      <c r="F114" s="76" t="s">
        <v>4</v>
      </c>
      <c r="G114" s="76" t="s">
        <v>8</v>
      </c>
      <c r="H114" s="140"/>
      <c r="I114" s="118"/>
      <c r="J114" s="140"/>
      <c r="K114" s="142"/>
      <c r="L114" s="142"/>
      <c r="M114" s="142"/>
      <c r="N114" s="9"/>
      <c r="P114" s="127"/>
      <c r="Q114" s="128"/>
      <c r="R114" s="76" t="s">
        <v>2</v>
      </c>
      <c r="S114" s="76" t="s">
        <v>3</v>
      </c>
      <c r="T114" s="76" t="s">
        <v>4</v>
      </c>
      <c r="U114" s="76" t="s">
        <v>8</v>
      </c>
      <c r="V114" s="140"/>
      <c r="W114" s="140"/>
      <c r="X114" s="142"/>
      <c r="Y114" s="142"/>
      <c r="Z114" s="142"/>
      <c r="AA114" s="9"/>
      <c r="AC114" s="127"/>
      <c r="AD114" s="128"/>
      <c r="AE114" s="76" t="s">
        <v>2</v>
      </c>
      <c r="AF114" s="76" t="s">
        <v>3</v>
      </c>
      <c r="AG114" s="76" t="s">
        <v>4</v>
      </c>
      <c r="AH114" s="76" t="s">
        <v>8</v>
      </c>
      <c r="AI114" s="140"/>
      <c r="AJ114" s="140"/>
      <c r="AK114" s="142"/>
      <c r="AL114" s="142"/>
      <c r="AM114" s="142"/>
      <c r="AN114" s="9"/>
    </row>
    <row r="115" spans="1:40" x14ac:dyDescent="0.25">
      <c r="A115" s="15"/>
      <c r="B115" s="14">
        <f>D105</f>
        <v>42613</v>
      </c>
      <c r="C115" s="13">
        <f>D105</f>
        <v>42613</v>
      </c>
      <c r="D115" s="2"/>
      <c r="E115" s="2"/>
      <c r="F115" s="2"/>
      <c r="G115" s="2"/>
      <c r="H115" s="2"/>
      <c r="I115" s="2"/>
      <c r="J115" s="47"/>
      <c r="K115" s="2"/>
      <c r="L115" s="48"/>
      <c r="M115" s="48"/>
      <c r="N115" s="9"/>
      <c r="O115" s="15"/>
      <c r="P115" s="14">
        <f>R105</f>
        <v>42369</v>
      </c>
      <c r="Q115" s="13">
        <f>R105</f>
        <v>42369</v>
      </c>
      <c r="R115" s="2"/>
      <c r="S115" s="2"/>
      <c r="T115" s="2"/>
      <c r="U115" s="2"/>
      <c r="V115" s="2"/>
      <c r="W115" s="47"/>
      <c r="X115" s="2"/>
      <c r="Y115" s="48"/>
      <c r="Z115" s="48"/>
      <c r="AA115" s="9"/>
      <c r="AB115" s="15"/>
      <c r="AC115" s="14">
        <f>AE105</f>
        <v>42369</v>
      </c>
      <c r="AD115" s="13">
        <f>AE105</f>
        <v>42369</v>
      </c>
      <c r="AE115" s="2"/>
      <c r="AF115" s="2"/>
      <c r="AG115" s="2"/>
      <c r="AH115" s="2"/>
      <c r="AI115" s="2"/>
      <c r="AJ115" s="47"/>
      <c r="AK115" s="2"/>
      <c r="AL115" s="48"/>
      <c r="AM115" s="48"/>
      <c r="AN115" s="9"/>
    </row>
    <row r="116" spans="1:40" x14ac:dyDescent="0.25">
      <c r="A116" s="15"/>
      <c r="B116" s="14">
        <f>SUM(B115+1)</f>
        <v>42614</v>
      </c>
      <c r="C116" s="13">
        <f>SUM(C115+1)</f>
        <v>42614</v>
      </c>
      <c r="D116" s="2"/>
      <c r="E116" s="2"/>
      <c r="F116" s="2"/>
      <c r="G116" s="2"/>
      <c r="H116" s="2"/>
      <c r="I116" s="2"/>
      <c r="J116" s="47"/>
      <c r="K116" s="2"/>
      <c r="L116" s="48"/>
      <c r="M116" s="48"/>
      <c r="N116" s="9"/>
      <c r="O116" s="15"/>
      <c r="P116" s="14">
        <f>SUM(P115+1)</f>
        <v>42370</v>
      </c>
      <c r="Q116" s="13">
        <f>SUM(Q115+1)</f>
        <v>42370</v>
      </c>
      <c r="R116" s="2"/>
      <c r="S116" s="2"/>
      <c r="T116" s="2"/>
      <c r="U116" s="2"/>
      <c r="V116" s="2"/>
      <c r="W116" s="47"/>
      <c r="X116" s="2"/>
      <c r="Y116" s="48"/>
      <c r="Z116" s="48"/>
      <c r="AA116" s="9"/>
      <c r="AB116" s="15"/>
      <c r="AC116" s="14">
        <f>SUM(AC115+1)</f>
        <v>42370</v>
      </c>
      <c r="AD116" s="13">
        <f>SUM(AD115+1)</f>
        <v>42370</v>
      </c>
      <c r="AE116" s="2"/>
      <c r="AF116" s="2"/>
      <c r="AG116" s="2"/>
      <c r="AH116" s="2"/>
      <c r="AI116" s="2"/>
      <c r="AJ116" s="47"/>
      <c r="AK116" s="2"/>
      <c r="AL116" s="48"/>
      <c r="AM116" s="48"/>
      <c r="AN116" s="9"/>
    </row>
    <row r="117" spans="1:40" x14ac:dyDescent="0.25">
      <c r="A117" s="15"/>
      <c r="B117" s="14">
        <f t="shared" ref="B117:C132" si="73">SUM(B116+1)</f>
        <v>42615</v>
      </c>
      <c r="C117" s="13">
        <f t="shared" si="73"/>
        <v>42615</v>
      </c>
      <c r="D117" s="2"/>
      <c r="E117" s="2"/>
      <c r="F117" s="2"/>
      <c r="G117" s="2"/>
      <c r="H117" s="2"/>
      <c r="I117" s="2"/>
      <c r="J117" s="47"/>
      <c r="K117" s="2"/>
      <c r="L117" s="48"/>
      <c r="M117" s="48"/>
      <c r="O117" s="15"/>
      <c r="P117" s="14">
        <f t="shared" ref="P117:Q117" si="74">SUM(P116+1)</f>
        <v>42371</v>
      </c>
      <c r="Q117" s="13">
        <f t="shared" si="74"/>
        <v>42371</v>
      </c>
      <c r="R117" s="2"/>
      <c r="S117" s="2"/>
      <c r="T117" s="2"/>
      <c r="U117" s="2"/>
      <c r="V117" s="2"/>
      <c r="W117" s="47"/>
      <c r="X117" s="2"/>
      <c r="Y117" s="48"/>
      <c r="Z117" s="48"/>
      <c r="AB117" s="15"/>
      <c r="AC117" s="14">
        <f t="shared" ref="AC117:AD117" si="75">SUM(AC116+1)</f>
        <v>42371</v>
      </c>
      <c r="AD117" s="13">
        <f t="shared" si="75"/>
        <v>42371</v>
      </c>
      <c r="AE117" s="2"/>
      <c r="AF117" s="2"/>
      <c r="AG117" s="2"/>
      <c r="AH117" s="2"/>
      <c r="AI117" s="2"/>
      <c r="AJ117" s="47"/>
      <c r="AK117" s="2"/>
      <c r="AL117" s="48"/>
      <c r="AM117" s="48"/>
    </row>
    <row r="118" spans="1:40" x14ac:dyDescent="0.25">
      <c r="A118" s="15"/>
      <c r="B118" s="14">
        <f t="shared" si="73"/>
        <v>42616</v>
      </c>
      <c r="C118" s="13">
        <f t="shared" si="73"/>
        <v>42616</v>
      </c>
      <c r="D118" s="2"/>
      <c r="E118" s="2"/>
      <c r="F118" s="2"/>
      <c r="G118" s="2"/>
      <c r="H118" s="2"/>
      <c r="I118" s="2"/>
      <c r="J118" s="47"/>
      <c r="K118" s="2"/>
      <c r="L118" s="48"/>
      <c r="M118" s="48"/>
      <c r="O118" s="15"/>
      <c r="P118" s="14">
        <f t="shared" ref="P118:Q118" si="76">SUM(P117+1)</f>
        <v>42372</v>
      </c>
      <c r="Q118" s="13">
        <f t="shared" si="76"/>
        <v>42372</v>
      </c>
      <c r="R118" s="2"/>
      <c r="S118" s="2"/>
      <c r="T118" s="2"/>
      <c r="U118" s="2"/>
      <c r="V118" s="2"/>
      <c r="W118" s="47"/>
      <c r="X118" s="2"/>
      <c r="Y118" s="48"/>
      <c r="Z118" s="48"/>
      <c r="AB118" s="15"/>
      <c r="AC118" s="14">
        <f t="shared" ref="AC118:AD118" si="77">SUM(AC117+1)</f>
        <v>42372</v>
      </c>
      <c r="AD118" s="13">
        <f t="shared" si="77"/>
        <v>42372</v>
      </c>
      <c r="AE118" s="2"/>
      <c r="AF118" s="2"/>
      <c r="AG118" s="2"/>
      <c r="AH118" s="2"/>
      <c r="AI118" s="2"/>
      <c r="AJ118" s="47"/>
      <c r="AK118" s="2"/>
      <c r="AL118" s="48"/>
      <c r="AM118" s="48"/>
    </row>
    <row r="119" spans="1:40" x14ac:dyDescent="0.25">
      <c r="A119" s="15"/>
      <c r="B119" s="14">
        <f t="shared" si="73"/>
        <v>42617</v>
      </c>
      <c r="C119" s="13">
        <f t="shared" si="73"/>
        <v>42617</v>
      </c>
      <c r="D119" s="2"/>
      <c r="E119" s="2"/>
      <c r="F119" s="2"/>
      <c r="G119" s="2"/>
      <c r="H119" s="2"/>
      <c r="I119" s="2"/>
      <c r="J119" s="47"/>
      <c r="K119" s="2"/>
      <c r="L119" s="48"/>
      <c r="M119" s="48"/>
      <c r="O119" s="15"/>
      <c r="P119" s="14">
        <f t="shared" ref="P119:Q119" si="78">SUM(P118+1)</f>
        <v>42373</v>
      </c>
      <c r="Q119" s="13">
        <f t="shared" si="78"/>
        <v>42373</v>
      </c>
      <c r="R119" s="2"/>
      <c r="S119" s="2"/>
      <c r="T119" s="2"/>
      <c r="U119" s="2"/>
      <c r="V119" s="2"/>
      <c r="W119" s="47"/>
      <c r="X119" s="2"/>
      <c r="Y119" s="48"/>
      <c r="Z119" s="48"/>
      <c r="AB119" s="15"/>
      <c r="AC119" s="14">
        <f t="shared" ref="AC119:AD119" si="79">SUM(AC118+1)</f>
        <v>42373</v>
      </c>
      <c r="AD119" s="13">
        <f t="shared" si="79"/>
        <v>42373</v>
      </c>
      <c r="AE119" s="2"/>
      <c r="AF119" s="2"/>
      <c r="AG119" s="2"/>
      <c r="AH119" s="2"/>
      <c r="AI119" s="2"/>
      <c r="AJ119" s="47"/>
      <c r="AK119" s="2"/>
      <c r="AL119" s="48"/>
      <c r="AM119" s="48"/>
    </row>
    <row r="120" spans="1:40" x14ac:dyDescent="0.25">
      <c r="A120" s="15"/>
      <c r="B120" s="14">
        <f t="shared" si="73"/>
        <v>42618</v>
      </c>
      <c r="C120" s="13">
        <f t="shared" si="73"/>
        <v>42618</v>
      </c>
      <c r="D120" s="2"/>
      <c r="E120" s="2"/>
      <c r="F120" s="2"/>
      <c r="G120" s="2"/>
      <c r="H120" s="2"/>
      <c r="I120" s="2"/>
      <c r="J120" s="47"/>
      <c r="K120" s="2"/>
      <c r="L120" s="48"/>
      <c r="M120" s="48"/>
      <c r="O120" s="15"/>
      <c r="P120" s="14">
        <f t="shared" ref="P120:Q120" si="80">SUM(P119+1)</f>
        <v>42374</v>
      </c>
      <c r="Q120" s="13">
        <f t="shared" si="80"/>
        <v>42374</v>
      </c>
      <c r="R120" s="2"/>
      <c r="S120" s="2"/>
      <c r="T120" s="2"/>
      <c r="U120" s="2"/>
      <c r="V120" s="2"/>
      <c r="W120" s="47"/>
      <c r="X120" s="2"/>
      <c r="Y120" s="48"/>
      <c r="Z120" s="48"/>
      <c r="AB120" s="15"/>
      <c r="AC120" s="14">
        <f t="shared" ref="AC120:AD120" si="81">SUM(AC119+1)</f>
        <v>42374</v>
      </c>
      <c r="AD120" s="13">
        <f t="shared" si="81"/>
        <v>42374</v>
      </c>
      <c r="AE120" s="2"/>
      <c r="AF120" s="2"/>
      <c r="AG120" s="2"/>
      <c r="AH120" s="2"/>
      <c r="AI120" s="2"/>
      <c r="AJ120" s="47"/>
      <c r="AK120" s="2"/>
      <c r="AL120" s="48"/>
      <c r="AM120" s="48"/>
    </row>
    <row r="121" spans="1:40" x14ac:dyDescent="0.25">
      <c r="A121" s="15"/>
      <c r="B121" s="14">
        <f t="shared" si="73"/>
        <v>42619</v>
      </c>
      <c r="C121" s="13">
        <f t="shared" si="73"/>
        <v>42619</v>
      </c>
      <c r="D121" s="2"/>
      <c r="E121" s="2"/>
      <c r="F121" s="2"/>
      <c r="G121" s="2"/>
      <c r="H121" s="2"/>
      <c r="I121" s="2"/>
      <c r="J121" s="47"/>
      <c r="K121" s="2"/>
      <c r="L121" s="48"/>
      <c r="M121" s="48"/>
      <c r="O121" s="15"/>
      <c r="P121" s="14">
        <f t="shared" ref="P121:Q121" si="82">SUM(P120+1)</f>
        <v>42375</v>
      </c>
      <c r="Q121" s="13">
        <f t="shared" si="82"/>
        <v>42375</v>
      </c>
      <c r="R121" s="2"/>
      <c r="S121" s="2"/>
      <c r="T121" s="2"/>
      <c r="U121" s="2"/>
      <c r="V121" s="2"/>
      <c r="W121" s="47"/>
      <c r="X121" s="2"/>
      <c r="Y121" s="48"/>
      <c r="Z121" s="48"/>
      <c r="AB121" s="15"/>
      <c r="AC121" s="14">
        <f t="shared" ref="AC121:AD121" si="83">SUM(AC120+1)</f>
        <v>42375</v>
      </c>
      <c r="AD121" s="13">
        <f t="shared" si="83"/>
        <v>42375</v>
      </c>
      <c r="AE121" s="2"/>
      <c r="AF121" s="2"/>
      <c r="AG121" s="2"/>
      <c r="AH121" s="2"/>
      <c r="AI121" s="2"/>
      <c r="AJ121" s="47"/>
      <c r="AK121" s="2"/>
      <c r="AL121" s="48"/>
      <c r="AM121" s="48"/>
    </row>
    <row r="122" spans="1:40" x14ac:dyDescent="0.25">
      <c r="A122" s="15"/>
      <c r="B122" s="14">
        <f t="shared" si="73"/>
        <v>42620</v>
      </c>
      <c r="C122" s="13">
        <f t="shared" si="73"/>
        <v>42620</v>
      </c>
      <c r="D122" s="2"/>
      <c r="E122" s="2"/>
      <c r="F122" s="2"/>
      <c r="G122" s="2"/>
      <c r="H122" s="2"/>
      <c r="I122" s="2"/>
      <c r="J122" s="47"/>
      <c r="K122" s="2"/>
      <c r="L122" s="48"/>
      <c r="M122" s="48"/>
      <c r="O122" s="15"/>
      <c r="P122" s="14">
        <f t="shared" ref="P122:Q122" si="84">SUM(P121+1)</f>
        <v>42376</v>
      </c>
      <c r="Q122" s="13">
        <f t="shared" si="84"/>
        <v>42376</v>
      </c>
      <c r="R122" s="2"/>
      <c r="S122" s="2"/>
      <c r="T122" s="2"/>
      <c r="U122" s="2"/>
      <c r="V122" s="2"/>
      <c r="W122" s="47"/>
      <c r="X122" s="2"/>
      <c r="Y122" s="48"/>
      <c r="Z122" s="48"/>
      <c r="AB122" s="15"/>
      <c r="AC122" s="14">
        <f t="shared" ref="AC122:AD122" si="85">SUM(AC121+1)</f>
        <v>42376</v>
      </c>
      <c r="AD122" s="13">
        <f t="shared" si="85"/>
        <v>42376</v>
      </c>
      <c r="AE122" s="2"/>
      <c r="AF122" s="2"/>
      <c r="AG122" s="2"/>
      <c r="AH122" s="2"/>
      <c r="AI122" s="2"/>
      <c r="AJ122" s="47"/>
      <c r="AK122" s="2"/>
      <c r="AL122" s="48"/>
      <c r="AM122" s="48"/>
    </row>
    <row r="123" spans="1:40" x14ac:dyDescent="0.25">
      <c r="A123" s="15"/>
      <c r="B123" s="14">
        <f t="shared" si="73"/>
        <v>42621</v>
      </c>
      <c r="C123" s="13">
        <f t="shared" si="73"/>
        <v>42621</v>
      </c>
      <c r="D123" s="2"/>
      <c r="E123" s="2"/>
      <c r="F123" s="2"/>
      <c r="G123" s="2"/>
      <c r="H123" s="2"/>
      <c r="I123" s="2"/>
      <c r="J123" s="47"/>
      <c r="K123" s="2"/>
      <c r="L123" s="48"/>
      <c r="M123" s="48"/>
      <c r="O123" s="15"/>
      <c r="P123" s="14">
        <f t="shared" ref="P123:Q123" si="86">SUM(P122+1)</f>
        <v>42377</v>
      </c>
      <c r="Q123" s="13">
        <f t="shared" si="86"/>
        <v>42377</v>
      </c>
      <c r="R123" s="2"/>
      <c r="S123" s="2"/>
      <c r="T123" s="2"/>
      <c r="U123" s="2"/>
      <c r="V123" s="2"/>
      <c r="W123" s="47"/>
      <c r="X123" s="2"/>
      <c r="Y123" s="48"/>
      <c r="Z123" s="48"/>
      <c r="AB123" s="15"/>
      <c r="AC123" s="14">
        <f t="shared" ref="AC123:AD123" si="87">SUM(AC122+1)</f>
        <v>42377</v>
      </c>
      <c r="AD123" s="13">
        <f t="shared" si="87"/>
        <v>42377</v>
      </c>
      <c r="AE123" s="2"/>
      <c r="AF123" s="2"/>
      <c r="AG123" s="2"/>
      <c r="AH123" s="2"/>
      <c r="AI123" s="2"/>
      <c r="AJ123" s="47"/>
      <c r="AK123" s="2"/>
      <c r="AL123" s="48"/>
      <c r="AM123" s="48"/>
    </row>
    <row r="124" spans="1:40" x14ac:dyDescent="0.25">
      <c r="A124" s="15"/>
      <c r="B124" s="14">
        <f t="shared" si="73"/>
        <v>42622</v>
      </c>
      <c r="C124" s="13">
        <f t="shared" si="73"/>
        <v>42622</v>
      </c>
      <c r="D124" s="2"/>
      <c r="E124" s="2"/>
      <c r="F124" s="2"/>
      <c r="G124" s="2"/>
      <c r="H124" s="2"/>
      <c r="I124" s="2"/>
      <c r="J124" s="47"/>
      <c r="K124" s="2"/>
      <c r="L124" s="48"/>
      <c r="M124" s="48"/>
      <c r="O124" s="15"/>
      <c r="P124" s="14">
        <f t="shared" ref="P124:Q124" si="88">SUM(P123+1)</f>
        <v>42378</v>
      </c>
      <c r="Q124" s="13">
        <f t="shared" si="88"/>
        <v>42378</v>
      </c>
      <c r="R124" s="2"/>
      <c r="S124" s="2"/>
      <c r="T124" s="2"/>
      <c r="U124" s="2"/>
      <c r="V124" s="2"/>
      <c r="W124" s="47"/>
      <c r="X124" s="2"/>
      <c r="Y124" s="48"/>
      <c r="Z124" s="48"/>
      <c r="AB124" s="15"/>
      <c r="AC124" s="14">
        <f t="shared" ref="AC124:AD124" si="89">SUM(AC123+1)</f>
        <v>42378</v>
      </c>
      <c r="AD124" s="13">
        <f t="shared" si="89"/>
        <v>42378</v>
      </c>
      <c r="AE124" s="2"/>
      <c r="AF124" s="2"/>
      <c r="AG124" s="2"/>
      <c r="AH124" s="2"/>
      <c r="AI124" s="2"/>
      <c r="AJ124" s="47"/>
      <c r="AK124" s="2"/>
      <c r="AL124" s="48"/>
      <c r="AM124" s="48"/>
    </row>
    <row r="125" spans="1:40" x14ac:dyDescent="0.25">
      <c r="A125" s="15"/>
      <c r="B125" s="14">
        <f t="shared" si="73"/>
        <v>42623</v>
      </c>
      <c r="C125" s="13">
        <f t="shared" si="73"/>
        <v>42623</v>
      </c>
      <c r="D125" s="2"/>
      <c r="E125" s="2"/>
      <c r="F125" s="2"/>
      <c r="G125" s="2"/>
      <c r="H125" s="2"/>
      <c r="I125" s="2"/>
      <c r="J125" s="47"/>
      <c r="K125" s="2"/>
      <c r="L125" s="48"/>
      <c r="M125" s="48"/>
      <c r="O125" s="15"/>
      <c r="P125" s="14">
        <f t="shared" ref="P125:Q125" si="90">SUM(P124+1)</f>
        <v>42379</v>
      </c>
      <c r="Q125" s="13">
        <f t="shared" si="90"/>
        <v>42379</v>
      </c>
      <c r="R125" s="2"/>
      <c r="S125" s="2"/>
      <c r="T125" s="2"/>
      <c r="U125" s="2"/>
      <c r="V125" s="2"/>
      <c r="W125" s="47"/>
      <c r="X125" s="2"/>
      <c r="Y125" s="48"/>
      <c r="Z125" s="48"/>
      <c r="AB125" s="15"/>
      <c r="AC125" s="14">
        <f t="shared" ref="AC125:AD125" si="91">SUM(AC124+1)</f>
        <v>42379</v>
      </c>
      <c r="AD125" s="13">
        <f t="shared" si="91"/>
        <v>42379</v>
      </c>
      <c r="AE125" s="2"/>
      <c r="AF125" s="2"/>
      <c r="AG125" s="2"/>
      <c r="AH125" s="2"/>
      <c r="AI125" s="2"/>
      <c r="AJ125" s="47"/>
      <c r="AK125" s="2"/>
      <c r="AL125" s="48"/>
      <c r="AM125" s="48"/>
    </row>
    <row r="126" spans="1:40" x14ac:dyDescent="0.25">
      <c r="A126" s="15"/>
      <c r="B126" s="14">
        <f t="shared" si="73"/>
        <v>42624</v>
      </c>
      <c r="C126" s="13">
        <f t="shared" si="73"/>
        <v>42624</v>
      </c>
      <c r="D126" s="2"/>
      <c r="E126" s="2"/>
      <c r="F126" s="2"/>
      <c r="G126" s="2"/>
      <c r="H126" s="2"/>
      <c r="I126" s="2"/>
      <c r="J126" s="47"/>
      <c r="K126" s="2"/>
      <c r="L126" s="48"/>
      <c r="M126" s="48"/>
      <c r="O126" s="15"/>
      <c r="P126" s="14">
        <f t="shared" ref="P126:Q126" si="92">SUM(P125+1)</f>
        <v>42380</v>
      </c>
      <c r="Q126" s="13">
        <f t="shared" si="92"/>
        <v>42380</v>
      </c>
      <c r="R126" s="2"/>
      <c r="S126" s="2"/>
      <c r="T126" s="2"/>
      <c r="U126" s="2"/>
      <c r="V126" s="2"/>
      <c r="W126" s="47"/>
      <c r="X126" s="2"/>
      <c r="Y126" s="48"/>
      <c r="Z126" s="48"/>
      <c r="AB126" s="15"/>
      <c r="AC126" s="14">
        <f t="shared" ref="AC126:AD126" si="93">SUM(AC125+1)</f>
        <v>42380</v>
      </c>
      <c r="AD126" s="13">
        <f t="shared" si="93"/>
        <v>42380</v>
      </c>
      <c r="AE126" s="2"/>
      <c r="AF126" s="2"/>
      <c r="AG126" s="2"/>
      <c r="AH126" s="2"/>
      <c r="AI126" s="2"/>
      <c r="AJ126" s="47"/>
      <c r="AK126" s="2"/>
      <c r="AL126" s="48"/>
      <c r="AM126" s="48"/>
    </row>
    <row r="127" spans="1:40" x14ac:dyDescent="0.25">
      <c r="A127" s="15"/>
      <c r="B127" s="14">
        <f t="shared" si="73"/>
        <v>42625</v>
      </c>
      <c r="C127" s="13">
        <f t="shared" si="73"/>
        <v>42625</v>
      </c>
      <c r="D127" s="2"/>
      <c r="E127" s="2"/>
      <c r="F127" s="2"/>
      <c r="G127" s="2"/>
      <c r="H127" s="2"/>
      <c r="I127" s="2"/>
      <c r="J127" s="47"/>
      <c r="K127" s="2"/>
      <c r="L127" s="48"/>
      <c r="M127" s="48"/>
      <c r="O127" s="15"/>
      <c r="P127" s="14">
        <f t="shared" ref="P127:Q127" si="94">SUM(P126+1)</f>
        <v>42381</v>
      </c>
      <c r="Q127" s="13">
        <f t="shared" si="94"/>
        <v>42381</v>
      </c>
      <c r="R127" s="2"/>
      <c r="S127" s="2"/>
      <c r="T127" s="2"/>
      <c r="U127" s="2"/>
      <c r="V127" s="2"/>
      <c r="W127" s="47"/>
      <c r="X127" s="2"/>
      <c r="Y127" s="48"/>
      <c r="Z127" s="48"/>
      <c r="AB127" s="15"/>
      <c r="AC127" s="14">
        <f t="shared" ref="AC127:AD127" si="95">SUM(AC126+1)</f>
        <v>42381</v>
      </c>
      <c r="AD127" s="13">
        <f t="shared" si="95"/>
        <v>42381</v>
      </c>
      <c r="AE127" s="2"/>
      <c r="AF127" s="2"/>
      <c r="AG127" s="2"/>
      <c r="AH127" s="2"/>
      <c r="AI127" s="2"/>
      <c r="AJ127" s="47"/>
      <c r="AK127" s="2"/>
      <c r="AL127" s="48"/>
      <c r="AM127" s="48"/>
    </row>
    <row r="128" spans="1:40" x14ac:dyDescent="0.25">
      <c r="A128" s="15"/>
      <c r="B128" s="14">
        <f t="shared" si="73"/>
        <v>42626</v>
      </c>
      <c r="C128" s="13">
        <f t="shared" si="73"/>
        <v>42626</v>
      </c>
      <c r="D128" s="2"/>
      <c r="E128" s="2"/>
      <c r="F128" s="2"/>
      <c r="G128" s="2"/>
      <c r="H128" s="2"/>
      <c r="I128" s="2"/>
      <c r="J128" s="47"/>
      <c r="K128" s="2"/>
      <c r="L128" s="48"/>
      <c r="M128" s="48"/>
      <c r="O128" s="15"/>
      <c r="P128" s="14">
        <f t="shared" ref="P128:Q128" si="96">SUM(P127+1)</f>
        <v>42382</v>
      </c>
      <c r="Q128" s="13">
        <f t="shared" si="96"/>
        <v>42382</v>
      </c>
      <c r="R128" s="2"/>
      <c r="S128" s="2"/>
      <c r="T128" s="2"/>
      <c r="U128" s="2"/>
      <c r="V128" s="2"/>
      <c r="W128" s="47"/>
      <c r="X128" s="2"/>
      <c r="Y128" s="48"/>
      <c r="Z128" s="48"/>
      <c r="AB128" s="15"/>
      <c r="AC128" s="14">
        <f t="shared" ref="AC128:AD128" si="97">SUM(AC127+1)</f>
        <v>42382</v>
      </c>
      <c r="AD128" s="13">
        <f t="shared" si="97"/>
        <v>42382</v>
      </c>
      <c r="AE128" s="2"/>
      <c r="AF128" s="2"/>
      <c r="AG128" s="2"/>
      <c r="AH128" s="2"/>
      <c r="AI128" s="2"/>
      <c r="AJ128" s="47"/>
      <c r="AK128" s="2"/>
      <c r="AL128" s="48"/>
      <c r="AM128" s="48"/>
    </row>
    <row r="129" spans="2:39" x14ac:dyDescent="0.25">
      <c r="B129" s="14">
        <f t="shared" si="73"/>
        <v>42627</v>
      </c>
      <c r="C129" s="13">
        <f t="shared" si="73"/>
        <v>42627</v>
      </c>
      <c r="D129" s="2"/>
      <c r="E129" s="2"/>
      <c r="F129" s="2"/>
      <c r="G129" s="2"/>
      <c r="H129" s="2"/>
      <c r="I129" s="2"/>
      <c r="J129" s="47"/>
      <c r="K129" s="2"/>
      <c r="L129" s="48"/>
      <c r="M129" s="48"/>
      <c r="P129" s="14">
        <f t="shared" ref="P129:Q129" si="98">SUM(P128+1)</f>
        <v>42383</v>
      </c>
      <c r="Q129" s="13">
        <f t="shared" si="98"/>
        <v>42383</v>
      </c>
      <c r="R129" s="2"/>
      <c r="S129" s="2"/>
      <c r="T129" s="2"/>
      <c r="U129" s="2"/>
      <c r="V129" s="2"/>
      <c r="W129" s="47"/>
      <c r="X129" s="2"/>
      <c r="Y129" s="48"/>
      <c r="Z129" s="48"/>
      <c r="AC129" s="14">
        <f t="shared" ref="AC129:AD129" si="99">SUM(AC128+1)</f>
        <v>42383</v>
      </c>
      <c r="AD129" s="13">
        <f t="shared" si="99"/>
        <v>42383</v>
      </c>
      <c r="AE129" s="2"/>
      <c r="AF129" s="2"/>
      <c r="AG129" s="2"/>
      <c r="AH129" s="2"/>
      <c r="AI129" s="2"/>
      <c r="AJ129" s="47"/>
      <c r="AK129" s="2"/>
      <c r="AL129" s="48"/>
      <c r="AM129" s="48"/>
    </row>
    <row r="130" spans="2:39" x14ac:dyDescent="0.25">
      <c r="B130" s="14">
        <f t="shared" si="73"/>
        <v>42628</v>
      </c>
      <c r="C130" s="13">
        <f t="shared" si="73"/>
        <v>42628</v>
      </c>
      <c r="D130" s="2"/>
      <c r="E130" s="2"/>
      <c r="F130" s="2"/>
      <c r="G130" s="2"/>
      <c r="H130" s="2"/>
      <c r="I130" s="2"/>
      <c r="J130" s="47"/>
      <c r="K130" s="2"/>
      <c r="L130" s="48"/>
      <c r="M130" s="48"/>
      <c r="P130" s="14">
        <f t="shared" ref="P130:Q130" si="100">SUM(P129+1)</f>
        <v>42384</v>
      </c>
      <c r="Q130" s="13">
        <f t="shared" si="100"/>
        <v>42384</v>
      </c>
      <c r="R130" s="2"/>
      <c r="S130" s="2"/>
      <c r="T130" s="2"/>
      <c r="U130" s="2"/>
      <c r="V130" s="2"/>
      <c r="W130" s="47"/>
      <c r="X130" s="2"/>
      <c r="Y130" s="48"/>
      <c r="Z130" s="48"/>
      <c r="AC130" s="14">
        <f t="shared" ref="AC130:AD130" si="101">SUM(AC129+1)</f>
        <v>42384</v>
      </c>
      <c r="AD130" s="13">
        <f t="shared" si="101"/>
        <v>42384</v>
      </c>
      <c r="AE130" s="2"/>
      <c r="AF130" s="2"/>
      <c r="AG130" s="2"/>
      <c r="AH130" s="2"/>
      <c r="AI130" s="2"/>
      <c r="AJ130" s="47"/>
      <c r="AK130" s="2"/>
      <c r="AL130" s="48"/>
      <c r="AM130" s="48"/>
    </row>
    <row r="131" spans="2:39" x14ac:dyDescent="0.25">
      <c r="B131" s="14">
        <f t="shared" si="73"/>
        <v>42629</v>
      </c>
      <c r="C131" s="13">
        <f t="shared" si="73"/>
        <v>42629</v>
      </c>
      <c r="D131" s="2"/>
      <c r="E131" s="2"/>
      <c r="F131" s="2"/>
      <c r="G131" s="2"/>
      <c r="H131" s="2"/>
      <c r="I131" s="2"/>
      <c r="J131" s="47"/>
      <c r="K131" s="2"/>
      <c r="L131" s="48"/>
      <c r="M131" s="48"/>
      <c r="P131" s="14">
        <f t="shared" ref="P131:Q131" si="102">SUM(P130+1)</f>
        <v>42385</v>
      </c>
      <c r="Q131" s="13">
        <f t="shared" si="102"/>
        <v>42385</v>
      </c>
      <c r="R131" s="2"/>
      <c r="S131" s="2"/>
      <c r="T131" s="2"/>
      <c r="U131" s="2"/>
      <c r="V131" s="2"/>
      <c r="W131" s="47"/>
      <c r="X131" s="2"/>
      <c r="Y131" s="48"/>
      <c r="Z131" s="48"/>
      <c r="AC131" s="14">
        <f t="shared" ref="AC131:AD131" si="103">SUM(AC130+1)</f>
        <v>42385</v>
      </c>
      <c r="AD131" s="13">
        <f t="shared" si="103"/>
        <v>42385</v>
      </c>
      <c r="AE131" s="2"/>
      <c r="AF131" s="2"/>
      <c r="AG131" s="2"/>
      <c r="AH131" s="2"/>
      <c r="AI131" s="2"/>
      <c r="AJ131" s="47"/>
      <c r="AK131" s="2"/>
      <c r="AL131" s="48"/>
      <c r="AM131" s="48"/>
    </row>
    <row r="132" spans="2:39" x14ac:dyDescent="0.25">
      <c r="B132" s="14">
        <f t="shared" si="73"/>
        <v>42630</v>
      </c>
      <c r="C132" s="13">
        <f t="shared" si="73"/>
        <v>42630</v>
      </c>
      <c r="D132" s="2"/>
      <c r="E132" s="2"/>
      <c r="F132" s="2"/>
      <c r="G132" s="2"/>
      <c r="H132" s="2"/>
      <c r="I132" s="2"/>
      <c r="J132" s="47"/>
      <c r="K132" s="2"/>
      <c r="L132" s="48"/>
      <c r="M132" s="48"/>
      <c r="P132" s="14">
        <f t="shared" ref="P132:Q132" si="104">SUM(P131+1)</f>
        <v>42386</v>
      </c>
      <c r="Q132" s="13">
        <f t="shared" si="104"/>
        <v>42386</v>
      </c>
      <c r="R132" s="2"/>
      <c r="S132" s="2"/>
      <c r="T132" s="2"/>
      <c r="U132" s="2"/>
      <c r="V132" s="2"/>
      <c r="W132" s="47"/>
      <c r="X132" s="2"/>
      <c r="Y132" s="48"/>
      <c r="Z132" s="48"/>
      <c r="AC132" s="14">
        <f t="shared" ref="AC132:AD132" si="105">SUM(AC131+1)</f>
        <v>42386</v>
      </c>
      <c r="AD132" s="13">
        <f t="shared" si="105"/>
        <v>42386</v>
      </c>
      <c r="AE132" s="2"/>
      <c r="AF132" s="2"/>
      <c r="AG132" s="2"/>
      <c r="AH132" s="2"/>
      <c r="AI132" s="2"/>
      <c r="AJ132" s="47"/>
      <c r="AK132" s="2"/>
      <c r="AL132" s="48"/>
      <c r="AM132" s="48"/>
    </row>
    <row r="133" spans="2:39" x14ac:dyDescent="0.25">
      <c r="B133" s="14">
        <f t="shared" ref="B133:C145" si="106">SUM(B132+1)</f>
        <v>42631</v>
      </c>
      <c r="C133" s="13">
        <f t="shared" si="106"/>
        <v>42631</v>
      </c>
      <c r="D133" s="2"/>
      <c r="E133" s="2"/>
      <c r="F133" s="2"/>
      <c r="G133" s="2"/>
      <c r="H133" s="2"/>
      <c r="I133" s="2"/>
      <c r="J133" s="47"/>
      <c r="K133" s="2"/>
      <c r="L133" s="48"/>
      <c r="M133" s="48"/>
      <c r="P133" s="14">
        <f t="shared" ref="P133:Q133" si="107">SUM(P132+1)</f>
        <v>42387</v>
      </c>
      <c r="Q133" s="13">
        <f t="shared" si="107"/>
        <v>42387</v>
      </c>
      <c r="R133" s="2"/>
      <c r="S133" s="2"/>
      <c r="T133" s="2"/>
      <c r="U133" s="2"/>
      <c r="V133" s="2"/>
      <c r="W133" s="47"/>
      <c r="X133" s="2"/>
      <c r="Y133" s="48"/>
      <c r="Z133" s="48"/>
      <c r="AC133" s="14">
        <f t="shared" ref="AC133:AD133" si="108">SUM(AC132+1)</f>
        <v>42387</v>
      </c>
      <c r="AD133" s="13">
        <f t="shared" si="108"/>
        <v>42387</v>
      </c>
      <c r="AE133" s="2"/>
      <c r="AF133" s="2"/>
      <c r="AG133" s="2"/>
      <c r="AH133" s="2"/>
      <c r="AI133" s="2"/>
      <c r="AJ133" s="47"/>
      <c r="AK133" s="2"/>
      <c r="AL133" s="48"/>
      <c r="AM133" s="48"/>
    </row>
    <row r="134" spans="2:39" x14ac:dyDescent="0.25">
      <c r="B134" s="14">
        <f t="shared" si="106"/>
        <v>42632</v>
      </c>
      <c r="C134" s="13">
        <f t="shared" si="106"/>
        <v>42632</v>
      </c>
      <c r="D134" s="2"/>
      <c r="E134" s="2"/>
      <c r="F134" s="2"/>
      <c r="G134" s="2"/>
      <c r="H134" s="2"/>
      <c r="I134" s="2"/>
      <c r="J134" s="47"/>
      <c r="K134" s="2"/>
      <c r="L134" s="48"/>
      <c r="M134" s="48"/>
      <c r="P134" s="14">
        <f t="shared" ref="P134:Q134" si="109">SUM(P133+1)</f>
        <v>42388</v>
      </c>
      <c r="Q134" s="13">
        <f t="shared" si="109"/>
        <v>42388</v>
      </c>
      <c r="R134" s="2"/>
      <c r="S134" s="2"/>
      <c r="T134" s="2"/>
      <c r="U134" s="2"/>
      <c r="V134" s="2"/>
      <c r="W134" s="47"/>
      <c r="X134" s="2"/>
      <c r="Y134" s="48"/>
      <c r="Z134" s="48"/>
      <c r="AC134" s="14">
        <f t="shared" ref="AC134:AD134" si="110">SUM(AC133+1)</f>
        <v>42388</v>
      </c>
      <c r="AD134" s="13">
        <f t="shared" si="110"/>
        <v>42388</v>
      </c>
      <c r="AE134" s="2"/>
      <c r="AF134" s="2"/>
      <c r="AG134" s="2"/>
      <c r="AH134" s="2"/>
      <c r="AI134" s="2"/>
      <c r="AJ134" s="47"/>
      <c r="AK134" s="2"/>
      <c r="AL134" s="48"/>
      <c r="AM134" s="48"/>
    </row>
    <row r="135" spans="2:39" x14ac:dyDescent="0.25">
      <c r="B135" s="14">
        <f t="shared" si="106"/>
        <v>42633</v>
      </c>
      <c r="C135" s="13">
        <f t="shared" si="106"/>
        <v>42633</v>
      </c>
      <c r="D135" s="2"/>
      <c r="E135" s="2"/>
      <c r="F135" s="2"/>
      <c r="G135" s="2"/>
      <c r="H135" s="2"/>
      <c r="I135" s="2"/>
      <c r="J135" s="47"/>
      <c r="K135" s="2"/>
      <c r="L135" s="48"/>
      <c r="M135" s="48"/>
      <c r="P135" s="14">
        <f t="shared" ref="P135:Q135" si="111">SUM(P134+1)</f>
        <v>42389</v>
      </c>
      <c r="Q135" s="13">
        <f t="shared" si="111"/>
        <v>42389</v>
      </c>
      <c r="R135" s="2"/>
      <c r="S135" s="2"/>
      <c r="T135" s="2"/>
      <c r="U135" s="2"/>
      <c r="V135" s="2"/>
      <c r="W135" s="47"/>
      <c r="X135" s="2"/>
      <c r="Y135" s="48"/>
      <c r="Z135" s="48"/>
      <c r="AC135" s="14">
        <f t="shared" ref="AC135:AD135" si="112">SUM(AC134+1)</f>
        <v>42389</v>
      </c>
      <c r="AD135" s="13">
        <f t="shared" si="112"/>
        <v>42389</v>
      </c>
      <c r="AE135" s="2"/>
      <c r="AF135" s="2"/>
      <c r="AG135" s="2"/>
      <c r="AH135" s="2"/>
      <c r="AI135" s="2"/>
      <c r="AJ135" s="47"/>
      <c r="AK135" s="2"/>
      <c r="AL135" s="48"/>
      <c r="AM135" s="48"/>
    </row>
    <row r="136" spans="2:39" x14ac:dyDescent="0.25">
      <c r="B136" s="14">
        <f t="shared" si="106"/>
        <v>42634</v>
      </c>
      <c r="C136" s="13">
        <f t="shared" si="106"/>
        <v>42634</v>
      </c>
      <c r="D136" s="2"/>
      <c r="E136" s="2"/>
      <c r="F136" s="2"/>
      <c r="G136" s="2"/>
      <c r="H136" s="2"/>
      <c r="I136" s="2"/>
      <c r="J136" s="47"/>
      <c r="K136" s="2"/>
      <c r="L136" s="48"/>
      <c r="M136" s="48"/>
      <c r="P136" s="14">
        <f t="shared" ref="P136:Q136" si="113">SUM(P135+1)</f>
        <v>42390</v>
      </c>
      <c r="Q136" s="13">
        <f t="shared" si="113"/>
        <v>42390</v>
      </c>
      <c r="R136" s="2"/>
      <c r="S136" s="2"/>
      <c r="T136" s="2"/>
      <c r="U136" s="2"/>
      <c r="V136" s="2"/>
      <c r="W136" s="47"/>
      <c r="X136" s="2"/>
      <c r="Y136" s="48"/>
      <c r="Z136" s="48"/>
      <c r="AC136" s="14">
        <f t="shared" ref="AC136:AD136" si="114">SUM(AC135+1)</f>
        <v>42390</v>
      </c>
      <c r="AD136" s="13">
        <f t="shared" si="114"/>
        <v>42390</v>
      </c>
      <c r="AE136" s="2"/>
      <c r="AF136" s="2"/>
      <c r="AG136" s="2"/>
      <c r="AH136" s="2"/>
      <c r="AI136" s="2"/>
      <c r="AJ136" s="47"/>
      <c r="AK136" s="2"/>
      <c r="AL136" s="48"/>
      <c r="AM136" s="48"/>
    </row>
    <row r="137" spans="2:39" x14ac:dyDescent="0.25">
      <c r="B137" s="14">
        <f t="shared" si="106"/>
        <v>42635</v>
      </c>
      <c r="C137" s="13">
        <f t="shared" si="106"/>
        <v>42635</v>
      </c>
      <c r="D137" s="2"/>
      <c r="E137" s="2"/>
      <c r="F137" s="2"/>
      <c r="G137" s="2"/>
      <c r="H137" s="2"/>
      <c r="I137" s="2"/>
      <c r="J137" s="47"/>
      <c r="K137" s="2"/>
      <c r="L137" s="48"/>
      <c r="M137" s="48"/>
      <c r="P137" s="14">
        <f t="shared" ref="P137:Q137" si="115">SUM(P136+1)</f>
        <v>42391</v>
      </c>
      <c r="Q137" s="13">
        <f t="shared" si="115"/>
        <v>42391</v>
      </c>
      <c r="R137" s="2"/>
      <c r="S137" s="2"/>
      <c r="T137" s="2"/>
      <c r="U137" s="2"/>
      <c r="V137" s="2"/>
      <c r="W137" s="47"/>
      <c r="X137" s="2"/>
      <c r="Y137" s="48"/>
      <c r="Z137" s="48"/>
      <c r="AC137" s="14">
        <f t="shared" ref="AC137:AD137" si="116">SUM(AC136+1)</f>
        <v>42391</v>
      </c>
      <c r="AD137" s="13">
        <f t="shared" si="116"/>
        <v>42391</v>
      </c>
      <c r="AE137" s="2"/>
      <c r="AF137" s="2"/>
      <c r="AG137" s="2"/>
      <c r="AH137" s="2"/>
      <c r="AI137" s="2"/>
      <c r="AJ137" s="47"/>
      <c r="AK137" s="2"/>
      <c r="AL137" s="48"/>
      <c r="AM137" s="48"/>
    </row>
    <row r="138" spans="2:39" x14ac:dyDescent="0.25">
      <c r="B138" s="14">
        <f t="shared" si="106"/>
        <v>42636</v>
      </c>
      <c r="C138" s="13">
        <f t="shared" si="106"/>
        <v>42636</v>
      </c>
      <c r="D138" s="2"/>
      <c r="E138" s="2"/>
      <c r="F138" s="2"/>
      <c r="G138" s="2"/>
      <c r="H138" s="2"/>
      <c r="I138" s="2"/>
      <c r="J138" s="47"/>
      <c r="K138" s="2"/>
      <c r="L138" s="48"/>
      <c r="M138" s="48"/>
      <c r="P138" s="14">
        <f t="shared" ref="P138:Q138" si="117">SUM(P137+1)</f>
        <v>42392</v>
      </c>
      <c r="Q138" s="13">
        <f t="shared" si="117"/>
        <v>42392</v>
      </c>
      <c r="R138" s="2"/>
      <c r="S138" s="2"/>
      <c r="T138" s="2"/>
      <c r="U138" s="2"/>
      <c r="V138" s="2"/>
      <c r="W138" s="47"/>
      <c r="X138" s="2"/>
      <c r="Y138" s="48"/>
      <c r="Z138" s="48"/>
      <c r="AC138" s="14">
        <f t="shared" ref="AC138:AD138" si="118">SUM(AC137+1)</f>
        <v>42392</v>
      </c>
      <c r="AD138" s="13">
        <f t="shared" si="118"/>
        <v>42392</v>
      </c>
      <c r="AE138" s="2"/>
      <c r="AF138" s="2"/>
      <c r="AG138" s="2"/>
      <c r="AH138" s="2"/>
      <c r="AI138" s="2"/>
      <c r="AJ138" s="47"/>
      <c r="AK138" s="2"/>
      <c r="AL138" s="48"/>
      <c r="AM138" s="48"/>
    </row>
    <row r="139" spans="2:39" x14ac:dyDescent="0.25">
      <c r="B139" s="14">
        <f t="shared" si="106"/>
        <v>42637</v>
      </c>
      <c r="C139" s="13">
        <f t="shared" si="106"/>
        <v>42637</v>
      </c>
      <c r="D139" s="2"/>
      <c r="E139" s="2"/>
      <c r="F139" s="2"/>
      <c r="G139" s="2"/>
      <c r="H139" s="2"/>
      <c r="I139" s="2"/>
      <c r="J139" s="47"/>
      <c r="K139" s="2"/>
      <c r="L139" s="48"/>
      <c r="M139" s="48"/>
      <c r="P139" s="14">
        <f t="shared" ref="P139:Q139" si="119">SUM(P138+1)</f>
        <v>42393</v>
      </c>
      <c r="Q139" s="13">
        <f t="shared" si="119"/>
        <v>42393</v>
      </c>
      <c r="R139" s="2"/>
      <c r="S139" s="2"/>
      <c r="T139" s="2"/>
      <c r="U139" s="2"/>
      <c r="V139" s="2"/>
      <c r="W139" s="47"/>
      <c r="X139" s="2"/>
      <c r="Y139" s="48"/>
      <c r="Z139" s="48"/>
      <c r="AC139" s="14">
        <f t="shared" ref="AC139:AD139" si="120">SUM(AC138+1)</f>
        <v>42393</v>
      </c>
      <c r="AD139" s="13">
        <f t="shared" si="120"/>
        <v>42393</v>
      </c>
      <c r="AE139" s="2"/>
      <c r="AF139" s="2"/>
      <c r="AG139" s="2"/>
      <c r="AH139" s="2"/>
      <c r="AI139" s="2"/>
      <c r="AJ139" s="47"/>
      <c r="AK139" s="2"/>
      <c r="AL139" s="48"/>
      <c r="AM139" s="48"/>
    </row>
    <row r="140" spans="2:39" x14ac:dyDescent="0.25">
      <c r="B140" s="14">
        <f t="shared" si="106"/>
        <v>42638</v>
      </c>
      <c r="C140" s="13">
        <f t="shared" si="106"/>
        <v>42638</v>
      </c>
      <c r="D140" s="2"/>
      <c r="E140" s="2"/>
      <c r="F140" s="2"/>
      <c r="G140" s="2"/>
      <c r="H140" s="2"/>
      <c r="I140" s="2"/>
      <c r="J140" s="47"/>
      <c r="K140" s="2"/>
      <c r="L140" s="48"/>
      <c r="M140" s="48"/>
      <c r="P140" s="14">
        <f t="shared" ref="P140:Q140" si="121">SUM(P139+1)</f>
        <v>42394</v>
      </c>
      <c r="Q140" s="13">
        <f t="shared" si="121"/>
        <v>42394</v>
      </c>
      <c r="R140" s="2"/>
      <c r="S140" s="2"/>
      <c r="T140" s="2"/>
      <c r="U140" s="2"/>
      <c r="V140" s="2"/>
      <c r="W140" s="47"/>
      <c r="X140" s="2"/>
      <c r="Y140" s="48"/>
      <c r="Z140" s="48"/>
      <c r="AC140" s="14">
        <f t="shared" ref="AC140:AD140" si="122">SUM(AC139+1)</f>
        <v>42394</v>
      </c>
      <c r="AD140" s="13">
        <f t="shared" si="122"/>
        <v>42394</v>
      </c>
      <c r="AE140" s="2"/>
      <c r="AF140" s="2"/>
      <c r="AG140" s="2"/>
      <c r="AH140" s="2"/>
      <c r="AI140" s="2"/>
      <c r="AJ140" s="47"/>
      <c r="AK140" s="2"/>
      <c r="AL140" s="48"/>
      <c r="AM140" s="48"/>
    </row>
    <row r="141" spans="2:39" x14ac:dyDescent="0.25">
      <c r="B141" s="14">
        <f t="shared" si="106"/>
        <v>42639</v>
      </c>
      <c r="C141" s="13">
        <f t="shared" si="106"/>
        <v>42639</v>
      </c>
      <c r="D141" s="2"/>
      <c r="E141" s="2"/>
      <c r="F141" s="2"/>
      <c r="G141" s="2"/>
      <c r="H141" s="2"/>
      <c r="I141" s="2"/>
      <c r="J141" s="47"/>
      <c r="K141" s="2"/>
      <c r="L141" s="48"/>
      <c r="M141" s="48"/>
      <c r="P141" s="14">
        <f t="shared" ref="P141:Q141" si="123">SUM(P140+1)</f>
        <v>42395</v>
      </c>
      <c r="Q141" s="13">
        <f t="shared" si="123"/>
        <v>42395</v>
      </c>
      <c r="R141" s="2"/>
      <c r="S141" s="2"/>
      <c r="T141" s="2"/>
      <c r="U141" s="2"/>
      <c r="V141" s="2"/>
      <c r="W141" s="47"/>
      <c r="X141" s="2"/>
      <c r="Y141" s="48"/>
      <c r="Z141" s="48"/>
      <c r="AC141" s="14">
        <f t="shared" ref="AC141:AD141" si="124">SUM(AC140+1)</f>
        <v>42395</v>
      </c>
      <c r="AD141" s="13">
        <f t="shared" si="124"/>
        <v>42395</v>
      </c>
      <c r="AE141" s="2"/>
      <c r="AF141" s="2"/>
      <c r="AG141" s="2"/>
      <c r="AH141" s="2"/>
      <c r="AI141" s="2"/>
      <c r="AJ141" s="47"/>
      <c r="AK141" s="2"/>
      <c r="AL141" s="48"/>
      <c r="AM141" s="48"/>
    </row>
    <row r="142" spans="2:39" x14ac:dyDescent="0.25">
      <c r="B142" s="14">
        <f t="shared" si="106"/>
        <v>42640</v>
      </c>
      <c r="C142" s="13">
        <f t="shared" si="106"/>
        <v>42640</v>
      </c>
      <c r="D142" s="2"/>
      <c r="E142" s="2"/>
      <c r="F142" s="2"/>
      <c r="G142" s="2"/>
      <c r="H142" s="2"/>
      <c r="I142" s="2"/>
      <c r="J142" s="47"/>
      <c r="K142" s="2"/>
      <c r="L142" s="48"/>
      <c r="M142" s="48"/>
      <c r="P142" s="14">
        <f t="shared" ref="P142:Q142" si="125">SUM(P141+1)</f>
        <v>42396</v>
      </c>
      <c r="Q142" s="13">
        <f t="shared" si="125"/>
        <v>42396</v>
      </c>
      <c r="R142" s="2"/>
      <c r="S142" s="2"/>
      <c r="T142" s="2"/>
      <c r="U142" s="2"/>
      <c r="V142" s="2"/>
      <c r="W142" s="47"/>
      <c r="X142" s="2"/>
      <c r="Y142" s="48"/>
      <c r="Z142" s="48"/>
      <c r="AC142" s="14">
        <f t="shared" ref="AC142:AD142" si="126">SUM(AC141+1)</f>
        <v>42396</v>
      </c>
      <c r="AD142" s="13">
        <f t="shared" si="126"/>
        <v>42396</v>
      </c>
      <c r="AE142" s="2"/>
      <c r="AF142" s="2"/>
      <c r="AG142" s="2"/>
      <c r="AH142" s="2"/>
      <c r="AI142" s="2"/>
      <c r="AJ142" s="47"/>
      <c r="AK142" s="2"/>
      <c r="AL142" s="48"/>
      <c r="AM142" s="48"/>
    </row>
    <row r="143" spans="2:39" x14ac:dyDescent="0.25">
      <c r="B143" s="14">
        <f t="shared" si="106"/>
        <v>42641</v>
      </c>
      <c r="C143" s="13">
        <f t="shared" si="106"/>
        <v>42641</v>
      </c>
      <c r="D143" s="2"/>
      <c r="E143" s="2"/>
      <c r="F143" s="2"/>
      <c r="G143" s="2"/>
      <c r="H143" s="2"/>
      <c r="I143" s="2"/>
      <c r="J143" s="47"/>
      <c r="K143" s="2"/>
      <c r="L143" s="48"/>
      <c r="M143" s="48"/>
      <c r="P143" s="14">
        <f t="shared" ref="P143:Q143" si="127">SUM(P142+1)</f>
        <v>42397</v>
      </c>
      <c r="Q143" s="13">
        <f t="shared" si="127"/>
        <v>42397</v>
      </c>
      <c r="R143" s="2"/>
      <c r="S143" s="2"/>
      <c r="T143" s="2"/>
      <c r="U143" s="2"/>
      <c r="V143" s="2"/>
      <c r="W143" s="47"/>
      <c r="X143" s="2"/>
      <c r="Y143" s="48"/>
      <c r="Z143" s="48"/>
      <c r="AC143" s="14">
        <f t="shared" ref="AC143:AD143" si="128">SUM(AC142+1)</f>
        <v>42397</v>
      </c>
      <c r="AD143" s="13">
        <f t="shared" si="128"/>
        <v>42397</v>
      </c>
      <c r="AE143" s="2"/>
      <c r="AF143" s="2"/>
      <c r="AG143" s="2"/>
      <c r="AH143" s="2"/>
      <c r="AI143" s="2"/>
      <c r="AJ143" s="47"/>
      <c r="AK143" s="2"/>
      <c r="AL143" s="48"/>
      <c r="AM143" s="48"/>
    </row>
    <row r="144" spans="2:39" x14ac:dyDescent="0.25">
      <c r="B144" s="14">
        <f t="shared" si="106"/>
        <v>42642</v>
      </c>
      <c r="C144" s="13">
        <f t="shared" si="106"/>
        <v>42642</v>
      </c>
      <c r="D144" s="2"/>
      <c r="E144" s="2"/>
      <c r="F144" s="2"/>
      <c r="G144" s="2"/>
      <c r="H144" s="2"/>
      <c r="I144" s="2"/>
      <c r="J144" s="47"/>
      <c r="K144" s="2"/>
      <c r="L144" s="48"/>
      <c r="M144" s="48"/>
      <c r="P144" s="14">
        <f t="shared" ref="P144:Q144" si="129">SUM(P143+1)</f>
        <v>42398</v>
      </c>
      <c r="Q144" s="13">
        <f t="shared" si="129"/>
        <v>42398</v>
      </c>
      <c r="R144" s="2"/>
      <c r="S144" s="2"/>
      <c r="T144" s="2"/>
      <c r="U144" s="2"/>
      <c r="V144" s="2"/>
      <c r="W144" s="47"/>
      <c r="X144" s="2"/>
      <c r="Y144" s="48"/>
      <c r="Z144" s="48"/>
      <c r="AC144" s="14">
        <f t="shared" ref="AC144:AD144" si="130">SUM(AC143+1)</f>
        <v>42398</v>
      </c>
      <c r="AD144" s="13">
        <f t="shared" si="130"/>
        <v>42398</v>
      </c>
      <c r="AE144" s="2"/>
      <c r="AF144" s="2"/>
      <c r="AG144" s="2"/>
      <c r="AH144" s="2"/>
      <c r="AI144" s="2"/>
      <c r="AJ144" s="47"/>
      <c r="AK144" s="2"/>
      <c r="AL144" s="48"/>
      <c r="AM144" s="48"/>
    </row>
    <row r="145" spans="1:39" x14ac:dyDescent="0.25">
      <c r="B145" s="14">
        <f t="shared" si="106"/>
        <v>42643</v>
      </c>
      <c r="C145" s="13">
        <f t="shared" si="106"/>
        <v>42643</v>
      </c>
      <c r="D145" s="2"/>
      <c r="E145" s="2"/>
      <c r="F145" s="2"/>
      <c r="G145" s="2"/>
      <c r="H145" s="2"/>
      <c r="I145" s="2"/>
      <c r="J145" s="47"/>
      <c r="K145" s="2"/>
      <c r="L145" s="48"/>
      <c r="M145" s="48"/>
      <c r="P145" s="14">
        <f t="shared" ref="P145:Q145" si="131">SUM(P144+1)</f>
        <v>42399</v>
      </c>
      <c r="Q145" s="13">
        <f t="shared" si="131"/>
        <v>42399</v>
      </c>
      <c r="R145" s="2"/>
      <c r="S145" s="2"/>
      <c r="T145" s="2"/>
      <c r="U145" s="2"/>
      <c r="V145" s="2"/>
      <c r="W145" s="47"/>
      <c r="X145" s="2"/>
      <c r="Y145" s="48"/>
      <c r="Z145" s="48"/>
      <c r="AC145" s="14">
        <f t="shared" ref="AC145:AD145" si="132">SUM(AC144+1)</f>
        <v>42399</v>
      </c>
      <c r="AD145" s="13">
        <f t="shared" si="132"/>
        <v>42399</v>
      </c>
      <c r="AE145" s="2"/>
      <c r="AF145" s="2"/>
      <c r="AG145" s="2"/>
      <c r="AH145" s="2"/>
      <c r="AI145" s="2"/>
      <c r="AJ145" s="47"/>
      <c r="AK145" s="2"/>
      <c r="AL145" s="48"/>
      <c r="AM145" s="48"/>
    </row>
    <row r="146" spans="1:39" x14ac:dyDescent="0.25">
      <c r="A146" s="53"/>
      <c r="B146" s="54"/>
      <c r="C146" s="46"/>
      <c r="D146" s="3"/>
      <c r="E146" s="3"/>
      <c r="F146" s="3"/>
      <c r="G146" s="3"/>
      <c r="H146" s="89">
        <f>SUM(H115:H145)</f>
        <v>0</v>
      </c>
      <c r="I146" s="89"/>
      <c r="J146" s="90">
        <f>SUM(J113:J145)</f>
        <v>0</v>
      </c>
      <c r="K146" s="3"/>
      <c r="L146" s="3"/>
      <c r="M146" s="3"/>
      <c r="O146" s="53"/>
      <c r="P146" s="54"/>
      <c r="Q146" s="46"/>
      <c r="R146" s="3"/>
      <c r="S146" s="3"/>
      <c r="T146" s="3"/>
      <c r="U146" s="3"/>
      <c r="V146" s="89">
        <f>SUM(V115:V145)</f>
        <v>0</v>
      </c>
      <c r="W146" s="90">
        <f>SUM(W113:W145)</f>
        <v>0</v>
      </c>
      <c r="X146" s="3"/>
      <c r="Y146" s="3"/>
      <c r="Z146" s="3"/>
      <c r="AB146" s="53"/>
      <c r="AC146" s="54"/>
      <c r="AD146" s="46"/>
      <c r="AE146" s="3"/>
      <c r="AF146" s="3"/>
      <c r="AG146" s="3"/>
      <c r="AH146" s="3"/>
      <c r="AI146" s="89">
        <f>SUM(AI115:AI145)</f>
        <v>0</v>
      </c>
      <c r="AJ146" s="90">
        <f>SUM(AJ113:AJ145)</f>
        <v>0</v>
      </c>
      <c r="AK146" s="3"/>
      <c r="AL146" s="3"/>
      <c r="AM146" s="3"/>
    </row>
    <row r="147" spans="1:39" ht="27.75" customHeight="1" x14ac:dyDescent="0.25">
      <c r="B147" s="133" t="s">
        <v>32</v>
      </c>
      <c r="C147" s="166"/>
      <c r="D147" s="133" t="s">
        <v>6</v>
      </c>
      <c r="E147" s="166"/>
      <c r="F147" s="133" t="s">
        <v>49</v>
      </c>
      <c r="G147" s="166"/>
      <c r="H147" s="133" t="s">
        <v>7</v>
      </c>
      <c r="I147" s="167"/>
      <c r="J147" s="166"/>
      <c r="K147" s="133" t="s">
        <v>48</v>
      </c>
      <c r="L147" s="166"/>
      <c r="P147" s="133" t="s">
        <v>32</v>
      </c>
      <c r="Q147" s="134"/>
      <c r="R147" s="133" t="s">
        <v>6</v>
      </c>
      <c r="S147" s="134"/>
      <c r="T147" s="133" t="s">
        <v>49</v>
      </c>
      <c r="U147" s="134"/>
      <c r="V147" s="133" t="s">
        <v>7</v>
      </c>
      <c r="W147" s="134"/>
      <c r="X147" s="133" t="s">
        <v>48</v>
      </c>
      <c r="Y147" s="134"/>
      <c r="AC147" s="133" t="s">
        <v>32</v>
      </c>
      <c r="AD147" s="134"/>
      <c r="AE147" s="133" t="s">
        <v>6</v>
      </c>
      <c r="AF147" s="134"/>
      <c r="AG147" s="133" t="s">
        <v>49</v>
      </c>
      <c r="AH147" s="134"/>
      <c r="AI147" s="133" t="s">
        <v>7</v>
      </c>
      <c r="AJ147" s="134"/>
      <c r="AK147" s="133" t="s">
        <v>48</v>
      </c>
      <c r="AL147" s="134"/>
    </row>
    <row r="148" spans="1:39" x14ac:dyDescent="0.25">
      <c r="B148" s="164">
        <f>SUM(H146-J146)</f>
        <v>0</v>
      </c>
      <c r="C148" s="166"/>
      <c r="D148" s="158" t="str">
        <f>IF(B148&gt;169/24,MIN(B148-169/24,7/24),"")</f>
        <v/>
      </c>
      <c r="E148" s="159"/>
      <c r="F148" s="160">
        <f>SUM(J146)</f>
        <v>0</v>
      </c>
      <c r="G148" s="161"/>
      <c r="H148" s="160">
        <f>IF(B148&lt;169/24,169/24-B148,"")</f>
        <v>7.041666666666667</v>
      </c>
      <c r="I148" s="168"/>
      <c r="J148" s="161"/>
      <c r="K148" s="162" t="str">
        <f>IF(B148&gt;169/24,B148-169/24,"")</f>
        <v/>
      </c>
      <c r="L148" s="163"/>
      <c r="P148" s="164">
        <f>SUM(V146-W146)</f>
        <v>0</v>
      </c>
      <c r="Q148" s="165"/>
      <c r="R148" s="100" t="str">
        <f>IF(P148&gt;169/24,MIN(P148-169/24,7/24),"")</f>
        <v/>
      </c>
      <c r="S148" s="101"/>
      <c r="T148" s="160">
        <f>SUM(W146)</f>
        <v>0</v>
      </c>
      <c r="U148" s="161"/>
      <c r="V148" s="160">
        <f>IF(P148&lt;169/24,169/24-P148,"")</f>
        <v>7.041666666666667</v>
      </c>
      <c r="W148" s="161"/>
      <c r="X148" s="70" t="str">
        <f>IF(P148&gt;169/24,P148-169/24,"")</f>
        <v/>
      </c>
      <c r="Y148" s="71"/>
      <c r="AC148" s="164">
        <f>SUM(AI146-AJ146)</f>
        <v>0</v>
      </c>
      <c r="AD148" s="165"/>
      <c r="AE148" s="158" t="str">
        <f>IF(AC148&gt;169/24,MIN(AC148-169/24,7/24),"")</f>
        <v/>
      </c>
      <c r="AF148" s="159"/>
      <c r="AG148" s="160">
        <f>SUM(AJ146)</f>
        <v>0</v>
      </c>
      <c r="AH148" s="161"/>
      <c r="AI148" s="160">
        <f>IF(AC148&lt;169/24,169/24-AC148,"")</f>
        <v>7.041666666666667</v>
      </c>
      <c r="AJ148" s="161"/>
      <c r="AK148" s="162" t="str">
        <f>IF(AC148&gt;169/24,AC148-169/24,"")</f>
        <v/>
      </c>
      <c r="AL148" s="163"/>
    </row>
    <row r="149" spans="1:39" x14ac:dyDescent="0.25">
      <c r="B149" t="s">
        <v>51</v>
      </c>
      <c r="K149" t="s">
        <v>52</v>
      </c>
      <c r="P149" t="s">
        <v>51</v>
      </c>
      <c r="X149" t="s">
        <v>52</v>
      </c>
      <c r="AC149" t="s">
        <v>51</v>
      </c>
      <c r="AK149" t="s">
        <v>52</v>
      </c>
    </row>
  </sheetData>
  <mergeCells count="221">
    <mergeCell ref="S56:T56"/>
    <mergeCell ref="U56:V56"/>
    <mergeCell ref="H45:J45"/>
    <mergeCell ref="M11:M12"/>
    <mergeCell ref="Z11:Z12"/>
    <mergeCell ref="P12:Q12"/>
    <mergeCell ref="V11:V12"/>
    <mergeCell ref="H59:M60"/>
    <mergeCell ref="L11:L12"/>
    <mergeCell ref="P45:Q45"/>
    <mergeCell ref="P46:Q46"/>
    <mergeCell ref="AM62:AM63"/>
    <mergeCell ref="AI58:AJ58"/>
    <mergeCell ref="AI59:AM60"/>
    <mergeCell ref="W62:W63"/>
    <mergeCell ref="X62:X63"/>
    <mergeCell ref="Y62:Y63"/>
    <mergeCell ref="Z62:Z63"/>
    <mergeCell ref="AI62:AI63"/>
    <mergeCell ref="W55:X55"/>
    <mergeCell ref="W56:X56"/>
    <mergeCell ref="AF55:AG55"/>
    <mergeCell ref="AH55:AI55"/>
    <mergeCell ref="V58:W58"/>
    <mergeCell ref="V59:Z60"/>
    <mergeCell ref="AC63:AD63"/>
    <mergeCell ref="AJ55:AK55"/>
    <mergeCell ref="AF56:AG56"/>
    <mergeCell ref="AH56:AI56"/>
    <mergeCell ref="AJ56:AK56"/>
    <mergeCell ref="AJ62:AJ63"/>
    <mergeCell ref="AK62:AK63"/>
    <mergeCell ref="AL62:AL63"/>
    <mergeCell ref="R97:S97"/>
    <mergeCell ref="T97:U97"/>
    <mergeCell ref="V97:W97"/>
    <mergeCell ref="X97:Y97"/>
    <mergeCell ref="AK96:AL96"/>
    <mergeCell ref="AE97:AF97"/>
    <mergeCell ref="AG97:AH97"/>
    <mergeCell ref="AI97:AJ97"/>
    <mergeCell ref="AK97:AL97"/>
    <mergeCell ref="X96:Y96"/>
    <mergeCell ref="AC96:AD96"/>
    <mergeCell ref="AE96:AF96"/>
    <mergeCell ref="AG96:AH96"/>
    <mergeCell ref="AI96:AJ96"/>
    <mergeCell ref="AC97:AD97"/>
    <mergeCell ref="P96:Q96"/>
    <mergeCell ref="R96:S96"/>
    <mergeCell ref="T96:U96"/>
    <mergeCell ref="V96:W96"/>
    <mergeCell ref="H62:H63"/>
    <mergeCell ref="J62:J63"/>
    <mergeCell ref="K62:K63"/>
    <mergeCell ref="L62:L63"/>
    <mergeCell ref="M62:M63"/>
    <mergeCell ref="V62:V63"/>
    <mergeCell ref="P63:Q63"/>
    <mergeCell ref="B97:C97"/>
    <mergeCell ref="D97:E97"/>
    <mergeCell ref="F97:G97"/>
    <mergeCell ref="H97:J97"/>
    <mergeCell ref="K96:L96"/>
    <mergeCell ref="K97:L97"/>
    <mergeCell ref="H58:J58"/>
    <mergeCell ref="K45:L45"/>
    <mergeCell ref="B63:C63"/>
    <mergeCell ref="B96:C96"/>
    <mergeCell ref="D96:E96"/>
    <mergeCell ref="F96:G96"/>
    <mergeCell ref="H96:J96"/>
    <mergeCell ref="P97:Q97"/>
    <mergeCell ref="AI7:AJ7"/>
    <mergeCell ref="V7:W7"/>
    <mergeCell ref="H7:J7"/>
    <mergeCell ref="AE1:AM1"/>
    <mergeCell ref="D1:M1"/>
    <mergeCell ref="B45:C45"/>
    <mergeCell ref="B46:C46"/>
    <mergeCell ref="D46:E46"/>
    <mergeCell ref="F46:G46"/>
    <mergeCell ref="H11:H12"/>
    <mergeCell ref="B12:C12"/>
    <mergeCell ref="H46:J46"/>
    <mergeCell ref="K46:L46"/>
    <mergeCell ref="J11:J12"/>
    <mergeCell ref="W5:X5"/>
    <mergeCell ref="AF4:AG4"/>
    <mergeCell ref="AH4:AI4"/>
    <mergeCell ref="AJ4:AK4"/>
    <mergeCell ref="AF5:AG5"/>
    <mergeCell ref="AH5:AI5"/>
    <mergeCell ref="AJ5:AK5"/>
    <mergeCell ref="T45:U45"/>
    <mergeCell ref="V45:W45"/>
    <mergeCell ref="AI8:AM9"/>
    <mergeCell ref="AC45:AD45"/>
    <mergeCell ref="AE45:AF45"/>
    <mergeCell ref="AG45:AH45"/>
    <mergeCell ref="R1:Y1"/>
    <mergeCell ref="E5:F5"/>
    <mergeCell ref="G5:H5"/>
    <mergeCell ref="J5:K5"/>
    <mergeCell ref="E4:F4"/>
    <mergeCell ref="G4:H4"/>
    <mergeCell ref="J4:K4"/>
    <mergeCell ref="S4:T4"/>
    <mergeCell ref="U4:V4"/>
    <mergeCell ref="W4:X4"/>
    <mergeCell ref="S5:T5"/>
    <mergeCell ref="U5:V5"/>
    <mergeCell ref="D45:E45"/>
    <mergeCell ref="F45:G45"/>
    <mergeCell ref="H8:M9"/>
    <mergeCell ref="V8:Z9"/>
    <mergeCell ref="AK45:AL45"/>
    <mergeCell ref="AI45:AJ45"/>
    <mergeCell ref="AI11:AI12"/>
    <mergeCell ref="AJ11:AJ12"/>
    <mergeCell ref="AK46:AL46"/>
    <mergeCell ref="AI46:AJ46"/>
    <mergeCell ref="AK11:AK12"/>
    <mergeCell ref="AL11:AL12"/>
    <mergeCell ref="W11:W12"/>
    <mergeCell ref="X11:X12"/>
    <mergeCell ref="Y11:Y12"/>
    <mergeCell ref="X45:Y45"/>
    <mergeCell ref="AM11:AM12"/>
    <mergeCell ref="AC12:AD12"/>
    <mergeCell ref="B147:C147"/>
    <mergeCell ref="D147:E147"/>
    <mergeCell ref="F147:G147"/>
    <mergeCell ref="H147:J147"/>
    <mergeCell ref="K147:L147"/>
    <mergeCell ref="B148:C148"/>
    <mergeCell ref="D148:E148"/>
    <mergeCell ref="F148:G148"/>
    <mergeCell ref="H148:J148"/>
    <mergeCell ref="K148:L148"/>
    <mergeCell ref="P147:Q147"/>
    <mergeCell ref="R147:S147"/>
    <mergeCell ref="T147:U147"/>
    <mergeCell ref="V147:W147"/>
    <mergeCell ref="X147:Y147"/>
    <mergeCell ref="P148:Q148"/>
    <mergeCell ref="T148:U148"/>
    <mergeCell ref="V148:W148"/>
    <mergeCell ref="AC147:AD147"/>
    <mergeCell ref="AC148:AD148"/>
    <mergeCell ref="AE147:AF147"/>
    <mergeCell ref="AE148:AF148"/>
    <mergeCell ref="AG147:AH147"/>
    <mergeCell ref="AG148:AH148"/>
    <mergeCell ref="AI147:AJ147"/>
    <mergeCell ref="AI148:AJ148"/>
    <mergeCell ref="AK147:AL147"/>
    <mergeCell ref="AK148:AL148"/>
    <mergeCell ref="AC114:AD114"/>
    <mergeCell ref="AI113:AI114"/>
    <mergeCell ref="AJ113:AJ114"/>
    <mergeCell ref="AK113:AK114"/>
    <mergeCell ref="AL113:AL114"/>
    <mergeCell ref="AM113:AM114"/>
    <mergeCell ref="AI109:AJ109"/>
    <mergeCell ref="AI110:AM111"/>
    <mergeCell ref="V110:Z111"/>
    <mergeCell ref="V109:W109"/>
    <mergeCell ref="V113:V114"/>
    <mergeCell ref="W113:W114"/>
    <mergeCell ref="X113:X114"/>
    <mergeCell ref="Y113:Y114"/>
    <mergeCell ref="Z113:Z114"/>
    <mergeCell ref="K11:K12"/>
    <mergeCell ref="AE103:AL103"/>
    <mergeCell ref="D103:L103"/>
    <mergeCell ref="H109:J109"/>
    <mergeCell ref="H110:M111"/>
    <mergeCell ref="E106:F106"/>
    <mergeCell ref="G106:H106"/>
    <mergeCell ref="J106:K106"/>
    <mergeCell ref="E107:F107"/>
    <mergeCell ref="G107:H107"/>
    <mergeCell ref="J107:K107"/>
    <mergeCell ref="AC46:AD46"/>
    <mergeCell ref="AG46:AH46"/>
    <mergeCell ref="AE46:AF46"/>
    <mergeCell ref="D52:L52"/>
    <mergeCell ref="R52:Z52"/>
    <mergeCell ref="AE52:AM52"/>
    <mergeCell ref="R46:S46"/>
    <mergeCell ref="T46:U46"/>
    <mergeCell ref="E55:F55"/>
    <mergeCell ref="G55:H55"/>
    <mergeCell ref="J55:K55"/>
    <mergeCell ref="V46:W46"/>
    <mergeCell ref="X46:Y46"/>
    <mergeCell ref="I11:I12"/>
    <mergeCell ref="B114:C114"/>
    <mergeCell ref="P114:Q114"/>
    <mergeCell ref="B4:C4"/>
    <mergeCell ref="P4:Q4"/>
    <mergeCell ref="AC4:AD4"/>
    <mergeCell ref="S106:T106"/>
    <mergeCell ref="U106:V106"/>
    <mergeCell ref="W106:X106"/>
    <mergeCell ref="U107:V107"/>
    <mergeCell ref="W107:X107"/>
    <mergeCell ref="S107:T107"/>
    <mergeCell ref="R103:X103"/>
    <mergeCell ref="H113:H114"/>
    <mergeCell ref="J113:J114"/>
    <mergeCell ref="K113:K114"/>
    <mergeCell ref="L113:L114"/>
    <mergeCell ref="M113:M114"/>
    <mergeCell ref="E56:F56"/>
    <mergeCell ref="J56:K56"/>
    <mergeCell ref="G56:H56"/>
    <mergeCell ref="S55:T55"/>
    <mergeCell ref="U55:V55"/>
    <mergeCell ref="R45:S45"/>
  </mergeCells>
  <phoneticPr fontId="10" type="noConversion"/>
  <conditionalFormatting sqref="B13:M43">
    <cfRule type="expression" dxfId="77" priority="30">
      <formula>WEEKDAY($B13,2)&gt;5</formula>
    </cfRule>
  </conditionalFormatting>
  <conditionalFormatting sqref="P43:U43 P13:Q42 V13:Z43">
    <cfRule type="expression" dxfId="76" priority="28">
      <formula>WEEKDAY($B13,2)&gt;5</formula>
    </cfRule>
  </conditionalFormatting>
  <conditionalFormatting sqref="AC43:AH43 AC13:AD42 AI13:AM43">
    <cfRule type="expression" dxfId="75" priority="26">
      <formula>WEEKDAY($B13,2)&gt;5</formula>
    </cfRule>
  </conditionalFormatting>
  <conditionalFormatting sqref="B94:G94 B64:C93 H64:M94">
    <cfRule type="expression" dxfId="74" priority="24">
      <formula>WEEKDAY($B64,2)&gt;5</formula>
    </cfRule>
  </conditionalFormatting>
  <conditionalFormatting sqref="P94:U94 P64:Q93 V64:Z94">
    <cfRule type="expression" dxfId="73" priority="22">
      <formula>WEEKDAY($B64,2)&gt;5</formula>
    </cfRule>
  </conditionalFormatting>
  <conditionalFormatting sqref="AC94:AH94 AC64:AD93 AI64:AM94">
    <cfRule type="expression" dxfId="72" priority="20">
      <formula>WEEKDAY($B64,2)&gt;5</formula>
    </cfRule>
  </conditionalFormatting>
  <conditionalFormatting sqref="B115:M145">
    <cfRule type="expression" dxfId="71" priority="16">
      <formula>WEEKDAY($B115,2)&gt;5</formula>
    </cfRule>
  </conditionalFormatting>
  <conditionalFormatting sqref="P115:Z145">
    <cfRule type="expression" dxfId="70" priority="14">
      <formula>WEEKDAY($B115,2)&gt;5</formula>
    </cfRule>
  </conditionalFormatting>
  <conditionalFormatting sqref="AC115:AM145">
    <cfRule type="expression" dxfId="69" priority="12">
      <formula>WEEKDAY($B115,2)&gt;5</formula>
    </cfRule>
  </conditionalFormatting>
  <conditionalFormatting sqref="R13:U42">
    <cfRule type="expression" dxfId="68" priority="10">
      <formula>WEEKDAY($B13,2)&gt;5</formula>
    </cfRule>
  </conditionalFormatting>
  <conditionalFormatting sqref="AE13:AH42">
    <cfRule type="expression" dxfId="67" priority="8">
      <formula>WEEKDAY($B13,2)&gt;5</formula>
    </cfRule>
  </conditionalFormatting>
  <conditionalFormatting sqref="D64:G93">
    <cfRule type="expression" dxfId="66" priority="6">
      <formula>WEEKDAY($B64,2)&gt;5</formula>
    </cfRule>
  </conditionalFormatting>
  <conditionalFormatting sqref="R64:U93">
    <cfRule type="expression" dxfId="65" priority="4">
      <formula>WEEKDAY($B64,2)&gt;5</formula>
    </cfRule>
  </conditionalFormatting>
  <conditionalFormatting sqref="AE64:AH93">
    <cfRule type="expression" dxfId="64" priority="2">
      <formula>WEEKDAY($B64,2)&gt;5</formula>
    </cfRule>
  </conditionalFormatting>
  <dataValidations count="2">
    <dataValidation type="list" allowBlank="1" showInputMessage="1" showErrorMessage="1" sqref="H61:M61 B54 V61:Z61 P54 AI61:AM61 AC54 H10:M10 B3 V10:Z10 P3 AI10:AM10 AC3 H112:M112 B105 V112:Z112 P105 AI112:AM112 AC105" xr:uid="{D3658366-7F1F-4FAE-B3F9-4AA1C6ACB0EF}">
      <formula1>"1,2,3,4,5,6,7,8,9,10,11,12"</formula1>
    </dataValidation>
    <dataValidation type="custom" allowBlank="1" showInputMessage="1" showErrorMessage="1" errorTitle="WE" error="WE" sqref="AE13:AM43 D64:M94 R64:Z94 R13:Z43 R115:Z145 AE64:AM94 AE115:AM145 D115:M145 D13:M43" xr:uid="{75E1C5E1-A478-491A-9D3D-C2223B01ED9E}">
      <formula1>WEEKDAY($B13,2)&lt;6</formula1>
    </dataValidation>
  </dataValidations>
  <pageMargins left="0.11811023622047245" right="0.19685039370078741" top="0.62992125984251968" bottom="0.27559055118110237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Drop Down 1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19050</xdr:rowOff>
                  </from>
                  <to>
                    <xdr:col>1</xdr:col>
                    <xdr:colOff>428625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Drop Down 12">
              <controlPr defaultSize="0" autoLine="0" autoPict="0">
                <anchor moveWithCells="1">
                  <from>
                    <xdr:col>0</xdr:col>
                    <xdr:colOff>9525</xdr:colOff>
                    <xdr:row>1</xdr:row>
                    <xdr:rowOff>28575</xdr:rowOff>
                  </from>
                  <to>
                    <xdr:col>1</xdr:col>
                    <xdr:colOff>419100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6" name="Drop Down 22">
              <controlPr defaultSize="0" autoLine="0" autoPict="0">
                <anchor moveWithCells="1">
                  <from>
                    <xdr:col>14</xdr:col>
                    <xdr:colOff>0</xdr:colOff>
                    <xdr:row>0</xdr:row>
                    <xdr:rowOff>19050</xdr:rowOff>
                  </from>
                  <to>
                    <xdr:col>15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7" name="Drop Down 23">
              <controlPr defaultSize="0" autoLine="0" autoPict="0">
                <anchor moveWithCells="1">
                  <from>
                    <xdr:col>14</xdr:col>
                    <xdr:colOff>9525</xdr:colOff>
                    <xdr:row>1</xdr:row>
                    <xdr:rowOff>28575</xdr:rowOff>
                  </from>
                  <to>
                    <xdr:col>15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8" name="Drop Down 27">
              <controlPr defaultSize="0" autoLine="0" autoPict="0">
                <anchor moveWithCells="1">
                  <from>
                    <xdr:col>27</xdr:col>
                    <xdr:colOff>0</xdr:colOff>
                    <xdr:row>0</xdr:row>
                    <xdr:rowOff>19050</xdr:rowOff>
                  </from>
                  <to>
                    <xdr:col>28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9" name="Drop Down 28">
              <controlPr defaultSize="0" autoLine="0" autoPict="0">
                <anchor moveWithCells="1">
                  <from>
                    <xdr:col>27</xdr:col>
                    <xdr:colOff>9525</xdr:colOff>
                    <xdr:row>1</xdr:row>
                    <xdr:rowOff>28575</xdr:rowOff>
                  </from>
                  <to>
                    <xdr:col>28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Drop Down 32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19050</xdr:rowOff>
                  </from>
                  <to>
                    <xdr:col>1</xdr:col>
                    <xdr:colOff>428625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1" name="Drop Down 33">
              <controlPr defaultSize="0" autoLine="0" autoPict="0">
                <anchor moveWithCells="1">
                  <from>
                    <xdr:col>0</xdr:col>
                    <xdr:colOff>9525</xdr:colOff>
                    <xdr:row>1</xdr:row>
                    <xdr:rowOff>28575</xdr:rowOff>
                  </from>
                  <to>
                    <xdr:col>1</xdr:col>
                    <xdr:colOff>419100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2" name="Drop Down 34">
              <controlPr defaultSize="0" autoLine="0" autoPict="0">
                <anchor moveWithCells="1">
                  <from>
                    <xdr:col>14</xdr:col>
                    <xdr:colOff>0</xdr:colOff>
                    <xdr:row>0</xdr:row>
                    <xdr:rowOff>19050</xdr:rowOff>
                  </from>
                  <to>
                    <xdr:col>15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3" name="Drop Down 35">
              <controlPr defaultSize="0" autoLine="0" autoPict="0">
                <anchor moveWithCells="1">
                  <from>
                    <xdr:col>14</xdr:col>
                    <xdr:colOff>9525</xdr:colOff>
                    <xdr:row>1</xdr:row>
                    <xdr:rowOff>28575</xdr:rowOff>
                  </from>
                  <to>
                    <xdr:col>15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4" name="Drop Down 36">
              <controlPr defaultSize="0" autoLine="0" autoPict="0">
                <anchor moveWithCells="1">
                  <from>
                    <xdr:col>27</xdr:col>
                    <xdr:colOff>0</xdr:colOff>
                    <xdr:row>0</xdr:row>
                    <xdr:rowOff>19050</xdr:rowOff>
                  </from>
                  <to>
                    <xdr:col>28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5" name="Drop Down 37">
              <controlPr defaultSize="0" autoLine="0" autoPict="0">
                <anchor moveWithCells="1">
                  <from>
                    <xdr:col>27</xdr:col>
                    <xdr:colOff>9525</xdr:colOff>
                    <xdr:row>1</xdr:row>
                    <xdr:rowOff>28575</xdr:rowOff>
                  </from>
                  <to>
                    <xdr:col>28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Drop Down 38">
              <controlPr defaultSize="0" autoLine="0" autoPict="0">
                <anchor moveWithCells="1">
                  <from>
                    <xdr:col>0</xdr:col>
                    <xdr:colOff>0</xdr:colOff>
                    <xdr:row>51</xdr:row>
                    <xdr:rowOff>19050</xdr:rowOff>
                  </from>
                  <to>
                    <xdr:col>1</xdr:col>
                    <xdr:colOff>428625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Drop Down 39">
              <controlPr defaultSize="0" autoLine="0" autoPict="0">
                <anchor moveWithCells="1">
                  <from>
                    <xdr:col>0</xdr:col>
                    <xdr:colOff>9525</xdr:colOff>
                    <xdr:row>52</xdr:row>
                    <xdr:rowOff>28575</xdr:rowOff>
                  </from>
                  <to>
                    <xdr:col>1</xdr:col>
                    <xdr:colOff>419100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8" name="Drop Down 40">
              <controlPr defaultSize="0" autoLine="0" autoPict="0">
                <anchor moveWithCells="1">
                  <from>
                    <xdr:col>14</xdr:col>
                    <xdr:colOff>0</xdr:colOff>
                    <xdr:row>51</xdr:row>
                    <xdr:rowOff>19050</xdr:rowOff>
                  </from>
                  <to>
                    <xdr:col>15</xdr:col>
                    <xdr:colOff>9525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9" name="Drop Down 41">
              <controlPr defaultSize="0" autoLine="0" autoPict="0">
                <anchor moveWithCells="1">
                  <from>
                    <xdr:col>14</xdr:col>
                    <xdr:colOff>9525</xdr:colOff>
                    <xdr:row>52</xdr:row>
                    <xdr:rowOff>28575</xdr:rowOff>
                  </from>
                  <to>
                    <xdr:col>15</xdr:col>
                    <xdr:colOff>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0" name="Drop Down 42">
              <controlPr defaultSize="0" autoLine="0" autoPict="0">
                <anchor moveWithCells="1">
                  <from>
                    <xdr:col>27</xdr:col>
                    <xdr:colOff>0</xdr:colOff>
                    <xdr:row>51</xdr:row>
                    <xdr:rowOff>19050</xdr:rowOff>
                  </from>
                  <to>
                    <xdr:col>28</xdr:col>
                    <xdr:colOff>9525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1" name="Drop Down 43">
              <controlPr defaultSize="0" autoLine="0" autoPict="0">
                <anchor moveWithCells="1">
                  <from>
                    <xdr:col>27</xdr:col>
                    <xdr:colOff>9525</xdr:colOff>
                    <xdr:row>52</xdr:row>
                    <xdr:rowOff>28575</xdr:rowOff>
                  </from>
                  <to>
                    <xdr:col>28</xdr:col>
                    <xdr:colOff>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2" name="Drop Down 44">
              <controlPr defaultSize="0" autoLine="0" autoPict="0">
                <anchor moveWithCells="1">
                  <from>
                    <xdr:col>0</xdr:col>
                    <xdr:colOff>0</xdr:colOff>
                    <xdr:row>51</xdr:row>
                    <xdr:rowOff>19050</xdr:rowOff>
                  </from>
                  <to>
                    <xdr:col>1</xdr:col>
                    <xdr:colOff>428625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3" name="Drop Down 45">
              <controlPr defaultSize="0" autoLine="0" autoPict="0">
                <anchor moveWithCells="1">
                  <from>
                    <xdr:col>0</xdr:col>
                    <xdr:colOff>9525</xdr:colOff>
                    <xdr:row>52</xdr:row>
                    <xdr:rowOff>28575</xdr:rowOff>
                  </from>
                  <to>
                    <xdr:col>1</xdr:col>
                    <xdr:colOff>419100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4" name="Drop Down 46">
              <controlPr defaultSize="0" autoLine="0" autoPict="0">
                <anchor moveWithCells="1">
                  <from>
                    <xdr:col>14</xdr:col>
                    <xdr:colOff>0</xdr:colOff>
                    <xdr:row>51</xdr:row>
                    <xdr:rowOff>19050</xdr:rowOff>
                  </from>
                  <to>
                    <xdr:col>15</xdr:col>
                    <xdr:colOff>9525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5" name="Drop Down 47">
              <controlPr defaultSize="0" autoLine="0" autoPict="0">
                <anchor moveWithCells="1">
                  <from>
                    <xdr:col>14</xdr:col>
                    <xdr:colOff>9525</xdr:colOff>
                    <xdr:row>52</xdr:row>
                    <xdr:rowOff>28575</xdr:rowOff>
                  </from>
                  <to>
                    <xdr:col>15</xdr:col>
                    <xdr:colOff>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6" name="Drop Down 48">
              <controlPr defaultSize="0" autoLine="0" autoPict="0">
                <anchor moveWithCells="1">
                  <from>
                    <xdr:col>27</xdr:col>
                    <xdr:colOff>0</xdr:colOff>
                    <xdr:row>51</xdr:row>
                    <xdr:rowOff>19050</xdr:rowOff>
                  </from>
                  <to>
                    <xdr:col>28</xdr:col>
                    <xdr:colOff>9525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7" name="Drop Down 49">
              <controlPr defaultSize="0" autoLine="0" autoPict="0">
                <anchor moveWithCells="1">
                  <from>
                    <xdr:col>27</xdr:col>
                    <xdr:colOff>9525</xdr:colOff>
                    <xdr:row>52</xdr:row>
                    <xdr:rowOff>28575</xdr:rowOff>
                  </from>
                  <to>
                    <xdr:col>28</xdr:col>
                    <xdr:colOff>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8" name="Drop Down 59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19050</xdr:rowOff>
                  </from>
                  <to>
                    <xdr:col>1</xdr:col>
                    <xdr:colOff>428625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9" name="Drop Down 60">
              <controlPr defaultSize="0" autoLine="0" autoPict="0">
                <anchor moveWithCells="1">
                  <from>
                    <xdr:col>0</xdr:col>
                    <xdr:colOff>9525</xdr:colOff>
                    <xdr:row>1</xdr:row>
                    <xdr:rowOff>28575</xdr:rowOff>
                  </from>
                  <to>
                    <xdr:col>1</xdr:col>
                    <xdr:colOff>419100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0" name="Drop Down 61">
              <controlPr defaultSize="0" autoLine="0" autoPict="0">
                <anchor moveWithCells="1">
                  <from>
                    <xdr:col>14</xdr:col>
                    <xdr:colOff>0</xdr:colOff>
                    <xdr:row>0</xdr:row>
                    <xdr:rowOff>19050</xdr:rowOff>
                  </from>
                  <to>
                    <xdr:col>15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31" name="Drop Down 62">
              <controlPr defaultSize="0" autoLine="0" autoPict="0">
                <anchor moveWithCells="1">
                  <from>
                    <xdr:col>14</xdr:col>
                    <xdr:colOff>9525</xdr:colOff>
                    <xdr:row>1</xdr:row>
                    <xdr:rowOff>28575</xdr:rowOff>
                  </from>
                  <to>
                    <xdr:col>15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32" name="Drop Down 63">
              <controlPr defaultSize="0" autoLine="0" autoPict="0">
                <anchor moveWithCells="1">
                  <from>
                    <xdr:col>27</xdr:col>
                    <xdr:colOff>0</xdr:colOff>
                    <xdr:row>0</xdr:row>
                    <xdr:rowOff>19050</xdr:rowOff>
                  </from>
                  <to>
                    <xdr:col>28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33" name="Drop Down 64">
              <controlPr defaultSize="0" autoLine="0" autoPict="0">
                <anchor moveWithCells="1">
                  <from>
                    <xdr:col>27</xdr:col>
                    <xdr:colOff>9525</xdr:colOff>
                    <xdr:row>1</xdr:row>
                    <xdr:rowOff>28575</xdr:rowOff>
                  </from>
                  <to>
                    <xdr:col>28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4" name="Drop Down 65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19050</xdr:rowOff>
                  </from>
                  <to>
                    <xdr:col>1</xdr:col>
                    <xdr:colOff>428625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5" name="Drop Down 66">
              <controlPr defaultSize="0" autoLine="0" autoPict="0">
                <anchor moveWithCells="1">
                  <from>
                    <xdr:col>0</xdr:col>
                    <xdr:colOff>9525</xdr:colOff>
                    <xdr:row>1</xdr:row>
                    <xdr:rowOff>28575</xdr:rowOff>
                  </from>
                  <to>
                    <xdr:col>1</xdr:col>
                    <xdr:colOff>419100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6" name="Drop Down 67">
              <controlPr defaultSize="0" autoLine="0" autoPict="0">
                <anchor moveWithCells="1">
                  <from>
                    <xdr:col>14</xdr:col>
                    <xdr:colOff>0</xdr:colOff>
                    <xdr:row>0</xdr:row>
                    <xdr:rowOff>19050</xdr:rowOff>
                  </from>
                  <to>
                    <xdr:col>15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7" name="Drop Down 68">
              <controlPr defaultSize="0" autoLine="0" autoPict="0">
                <anchor moveWithCells="1">
                  <from>
                    <xdr:col>14</xdr:col>
                    <xdr:colOff>9525</xdr:colOff>
                    <xdr:row>1</xdr:row>
                    <xdr:rowOff>28575</xdr:rowOff>
                  </from>
                  <to>
                    <xdr:col>15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8" name="Drop Down 69">
              <controlPr defaultSize="0" autoLine="0" autoPict="0">
                <anchor moveWithCells="1">
                  <from>
                    <xdr:col>27</xdr:col>
                    <xdr:colOff>0</xdr:colOff>
                    <xdr:row>0</xdr:row>
                    <xdr:rowOff>19050</xdr:rowOff>
                  </from>
                  <to>
                    <xdr:col>28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9" name="Drop Down 70">
              <controlPr defaultSize="0" autoLine="0" autoPict="0">
                <anchor moveWithCells="1">
                  <from>
                    <xdr:col>27</xdr:col>
                    <xdr:colOff>9525</xdr:colOff>
                    <xdr:row>1</xdr:row>
                    <xdr:rowOff>28575</xdr:rowOff>
                  </from>
                  <to>
                    <xdr:col>28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40" name="Drop Down 104">
              <controlPr defaultSize="0" autoLine="0" autoPict="0">
                <anchor moveWithCells="1">
                  <from>
                    <xdr:col>0</xdr:col>
                    <xdr:colOff>0</xdr:colOff>
                    <xdr:row>102</xdr:row>
                    <xdr:rowOff>19050</xdr:rowOff>
                  </from>
                  <to>
                    <xdr:col>1</xdr:col>
                    <xdr:colOff>428625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41" name="Drop Down 105">
              <controlPr defaultSize="0" autoLine="0" autoPict="0">
                <anchor moveWithCells="1">
                  <from>
                    <xdr:col>0</xdr:col>
                    <xdr:colOff>9525</xdr:colOff>
                    <xdr:row>103</xdr:row>
                    <xdr:rowOff>28575</xdr:rowOff>
                  </from>
                  <to>
                    <xdr:col>1</xdr:col>
                    <xdr:colOff>419100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42" name="Drop Down 106">
              <controlPr defaultSize="0" autoLine="0" autoPict="0">
                <anchor moveWithCells="1">
                  <from>
                    <xdr:col>14</xdr:col>
                    <xdr:colOff>0</xdr:colOff>
                    <xdr:row>102</xdr:row>
                    <xdr:rowOff>19050</xdr:rowOff>
                  </from>
                  <to>
                    <xdr:col>15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43" name="Drop Down 107">
              <controlPr defaultSize="0" autoLine="0" autoPict="0">
                <anchor moveWithCells="1">
                  <from>
                    <xdr:col>14</xdr:col>
                    <xdr:colOff>9525</xdr:colOff>
                    <xdr:row>103</xdr:row>
                    <xdr:rowOff>28575</xdr:rowOff>
                  </from>
                  <to>
                    <xdr:col>15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44" name="Drop Down 108">
              <controlPr defaultSize="0" autoLine="0" autoPict="0">
                <anchor moveWithCells="1">
                  <from>
                    <xdr:col>27</xdr:col>
                    <xdr:colOff>0</xdr:colOff>
                    <xdr:row>102</xdr:row>
                    <xdr:rowOff>19050</xdr:rowOff>
                  </from>
                  <to>
                    <xdr:col>28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45" name="Drop Down 109">
              <controlPr defaultSize="0" autoLine="0" autoPict="0">
                <anchor moveWithCells="1">
                  <from>
                    <xdr:col>27</xdr:col>
                    <xdr:colOff>9525</xdr:colOff>
                    <xdr:row>103</xdr:row>
                    <xdr:rowOff>28575</xdr:rowOff>
                  </from>
                  <to>
                    <xdr:col>28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46" name="Drop Down 110">
              <controlPr defaultSize="0" autoLine="0" autoPict="0">
                <anchor moveWithCells="1">
                  <from>
                    <xdr:col>0</xdr:col>
                    <xdr:colOff>0</xdr:colOff>
                    <xdr:row>102</xdr:row>
                    <xdr:rowOff>19050</xdr:rowOff>
                  </from>
                  <to>
                    <xdr:col>1</xdr:col>
                    <xdr:colOff>428625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47" name="Drop Down 111">
              <controlPr defaultSize="0" autoLine="0" autoPict="0">
                <anchor moveWithCells="1">
                  <from>
                    <xdr:col>0</xdr:col>
                    <xdr:colOff>9525</xdr:colOff>
                    <xdr:row>103</xdr:row>
                    <xdr:rowOff>28575</xdr:rowOff>
                  </from>
                  <to>
                    <xdr:col>1</xdr:col>
                    <xdr:colOff>419100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48" name="Drop Down 112">
              <controlPr defaultSize="0" autoLine="0" autoPict="0">
                <anchor moveWithCells="1">
                  <from>
                    <xdr:col>14</xdr:col>
                    <xdr:colOff>0</xdr:colOff>
                    <xdr:row>102</xdr:row>
                    <xdr:rowOff>19050</xdr:rowOff>
                  </from>
                  <to>
                    <xdr:col>15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49" name="Drop Down 113">
              <controlPr defaultSize="0" autoLine="0" autoPict="0">
                <anchor moveWithCells="1">
                  <from>
                    <xdr:col>14</xdr:col>
                    <xdr:colOff>9525</xdr:colOff>
                    <xdr:row>103</xdr:row>
                    <xdr:rowOff>28575</xdr:rowOff>
                  </from>
                  <to>
                    <xdr:col>15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50" name="Drop Down 114">
              <controlPr defaultSize="0" autoLine="0" autoPict="0">
                <anchor moveWithCells="1">
                  <from>
                    <xdr:col>27</xdr:col>
                    <xdr:colOff>0</xdr:colOff>
                    <xdr:row>102</xdr:row>
                    <xdr:rowOff>19050</xdr:rowOff>
                  </from>
                  <to>
                    <xdr:col>28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51" name="Drop Down 115">
              <controlPr defaultSize="0" autoLine="0" autoPict="0">
                <anchor moveWithCells="1">
                  <from>
                    <xdr:col>27</xdr:col>
                    <xdr:colOff>9525</xdr:colOff>
                    <xdr:row>103</xdr:row>
                    <xdr:rowOff>28575</xdr:rowOff>
                  </from>
                  <to>
                    <xdr:col>28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2" name="Drop Down 116">
              <controlPr defaultSize="0" autoLine="0" autoPict="0">
                <anchor moveWithCells="1">
                  <from>
                    <xdr:col>0</xdr:col>
                    <xdr:colOff>0</xdr:colOff>
                    <xdr:row>102</xdr:row>
                    <xdr:rowOff>19050</xdr:rowOff>
                  </from>
                  <to>
                    <xdr:col>1</xdr:col>
                    <xdr:colOff>428625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53" name="Drop Down 117">
              <controlPr defaultSize="0" autoLine="0" autoPict="0">
                <anchor moveWithCells="1">
                  <from>
                    <xdr:col>0</xdr:col>
                    <xdr:colOff>9525</xdr:colOff>
                    <xdr:row>103</xdr:row>
                    <xdr:rowOff>28575</xdr:rowOff>
                  </from>
                  <to>
                    <xdr:col>1</xdr:col>
                    <xdr:colOff>419100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54" name="Drop Down 118">
              <controlPr defaultSize="0" autoLine="0" autoPict="0">
                <anchor moveWithCells="1">
                  <from>
                    <xdr:col>14</xdr:col>
                    <xdr:colOff>0</xdr:colOff>
                    <xdr:row>102</xdr:row>
                    <xdr:rowOff>19050</xdr:rowOff>
                  </from>
                  <to>
                    <xdr:col>15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55" name="Drop Down 119">
              <controlPr defaultSize="0" autoLine="0" autoPict="0">
                <anchor moveWithCells="1">
                  <from>
                    <xdr:col>14</xdr:col>
                    <xdr:colOff>9525</xdr:colOff>
                    <xdr:row>103</xdr:row>
                    <xdr:rowOff>28575</xdr:rowOff>
                  </from>
                  <to>
                    <xdr:col>15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6" name="Drop Down 120">
              <controlPr defaultSize="0" autoLine="0" autoPict="0">
                <anchor moveWithCells="1">
                  <from>
                    <xdr:col>27</xdr:col>
                    <xdr:colOff>0</xdr:colOff>
                    <xdr:row>102</xdr:row>
                    <xdr:rowOff>19050</xdr:rowOff>
                  </from>
                  <to>
                    <xdr:col>28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57" name="Drop Down 121">
              <controlPr defaultSize="0" autoLine="0" autoPict="0">
                <anchor moveWithCells="1">
                  <from>
                    <xdr:col>27</xdr:col>
                    <xdr:colOff>9525</xdr:colOff>
                    <xdr:row>103</xdr:row>
                    <xdr:rowOff>28575</xdr:rowOff>
                  </from>
                  <to>
                    <xdr:col>28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58" name="Drop Down 122">
              <controlPr defaultSize="0" autoLine="0" autoPict="0">
                <anchor moveWithCells="1">
                  <from>
                    <xdr:col>0</xdr:col>
                    <xdr:colOff>0</xdr:colOff>
                    <xdr:row>102</xdr:row>
                    <xdr:rowOff>19050</xdr:rowOff>
                  </from>
                  <to>
                    <xdr:col>1</xdr:col>
                    <xdr:colOff>428625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59" name="Drop Down 123">
              <controlPr defaultSize="0" autoLine="0" autoPict="0">
                <anchor moveWithCells="1">
                  <from>
                    <xdr:col>0</xdr:col>
                    <xdr:colOff>9525</xdr:colOff>
                    <xdr:row>103</xdr:row>
                    <xdr:rowOff>28575</xdr:rowOff>
                  </from>
                  <to>
                    <xdr:col>1</xdr:col>
                    <xdr:colOff>419100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60" name="Drop Down 124">
              <controlPr defaultSize="0" autoLine="0" autoPict="0">
                <anchor moveWithCells="1">
                  <from>
                    <xdr:col>14</xdr:col>
                    <xdr:colOff>0</xdr:colOff>
                    <xdr:row>102</xdr:row>
                    <xdr:rowOff>19050</xdr:rowOff>
                  </from>
                  <to>
                    <xdr:col>15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61" name="Drop Down 125">
              <controlPr defaultSize="0" autoLine="0" autoPict="0">
                <anchor moveWithCells="1">
                  <from>
                    <xdr:col>14</xdr:col>
                    <xdr:colOff>9525</xdr:colOff>
                    <xdr:row>103</xdr:row>
                    <xdr:rowOff>28575</xdr:rowOff>
                  </from>
                  <to>
                    <xdr:col>15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62" name="Drop Down 126">
              <controlPr defaultSize="0" autoLine="0" autoPict="0">
                <anchor moveWithCells="1">
                  <from>
                    <xdr:col>27</xdr:col>
                    <xdr:colOff>0</xdr:colOff>
                    <xdr:row>102</xdr:row>
                    <xdr:rowOff>19050</xdr:rowOff>
                  </from>
                  <to>
                    <xdr:col>28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63" name="Drop Down 127">
              <controlPr defaultSize="0" autoLine="0" autoPict="0">
                <anchor moveWithCells="1">
                  <from>
                    <xdr:col>27</xdr:col>
                    <xdr:colOff>9525</xdr:colOff>
                    <xdr:row>103</xdr:row>
                    <xdr:rowOff>28575</xdr:rowOff>
                  </from>
                  <to>
                    <xdr:col>28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" id="{E5F5CB3B-9DC2-4773-8559-29A16EDEF40E}">
            <xm:f>NOT(ISNA(VLOOKUP($B13,CONFIG!$B$3:$B$15,1,0)))</xm:f>
            <x14:dxf>
              <fill>
                <patternFill>
                  <bgColor rgb="FF86E8FC"/>
                </patternFill>
              </fill>
            </x14:dxf>
          </x14:cfRule>
          <xm:sqref>B13:M43</xm:sqref>
        </x14:conditionalFormatting>
        <x14:conditionalFormatting xmlns:xm="http://schemas.microsoft.com/office/excel/2006/main">
          <x14:cfRule type="expression" priority="19" id="{FFB19720-528B-4F09-A297-807A279847FE}">
            <xm:f>NOT(ISNA(VLOOKUP($B64,CONFIG!$B$3:$B$15,1,0)))</xm:f>
            <x14:dxf>
              <fill>
                <patternFill>
                  <bgColor rgb="FF86E8FC"/>
                </patternFill>
              </fill>
            </x14:dxf>
          </x14:cfRule>
          <xm:sqref>AC94:AH94 AC64:AD93 AI64:AM94</xm:sqref>
        </x14:conditionalFormatting>
        <x14:conditionalFormatting xmlns:xm="http://schemas.microsoft.com/office/excel/2006/main">
          <x14:cfRule type="expression" priority="27" id="{B5AD1965-A8CA-4CCC-AB1F-6B7E2AA2DDD1}">
            <xm:f>NOT(ISNA(VLOOKUP($B13,CONFIG!$B$3:$B$15,1,0)))</xm:f>
            <x14:dxf>
              <fill>
                <patternFill>
                  <bgColor rgb="FF86E8FC"/>
                </patternFill>
              </fill>
            </x14:dxf>
          </x14:cfRule>
          <xm:sqref>P43:U43 P13:Q42 V13:Z43</xm:sqref>
        </x14:conditionalFormatting>
        <x14:conditionalFormatting xmlns:xm="http://schemas.microsoft.com/office/excel/2006/main">
          <x14:cfRule type="expression" priority="25" id="{DDAD2C72-AA3F-4813-828E-09E2AE85A5D1}">
            <xm:f>NOT(ISNA(VLOOKUP($B13,CONFIG!$B$3:$B$15,1,0)))</xm:f>
            <x14:dxf>
              <fill>
                <patternFill>
                  <bgColor rgb="FF86E8FC"/>
                </patternFill>
              </fill>
            </x14:dxf>
          </x14:cfRule>
          <xm:sqref>AC43:AH43 AC13:AD42 AI13:AM43</xm:sqref>
        </x14:conditionalFormatting>
        <x14:conditionalFormatting xmlns:xm="http://schemas.microsoft.com/office/excel/2006/main">
          <x14:cfRule type="expression" priority="23" id="{F8F5B1FC-C2A3-4CC8-A605-D80A5EEE50AA}">
            <xm:f>NOT(ISNA(VLOOKUP($B64,CONFIG!$B$3:$B$15,1,0)))</xm:f>
            <x14:dxf>
              <fill>
                <patternFill>
                  <bgColor rgb="FF86E8FC"/>
                </patternFill>
              </fill>
            </x14:dxf>
          </x14:cfRule>
          <xm:sqref>B94:G94 B64:C93 H64:M94</xm:sqref>
        </x14:conditionalFormatting>
        <x14:conditionalFormatting xmlns:xm="http://schemas.microsoft.com/office/excel/2006/main">
          <x14:cfRule type="expression" priority="21" id="{398E2505-BC49-459D-A339-FFD5171B5FA8}">
            <xm:f>NOT(ISNA(VLOOKUP($B64,CONFIG!$B$3:$B$15,1,0)))</xm:f>
            <x14:dxf>
              <fill>
                <patternFill>
                  <bgColor rgb="FF86E8FC"/>
                </patternFill>
              </fill>
            </x14:dxf>
          </x14:cfRule>
          <xm:sqref>P94:U94 P64:Q93 V64:Z94</xm:sqref>
        </x14:conditionalFormatting>
        <x14:conditionalFormatting xmlns:xm="http://schemas.microsoft.com/office/excel/2006/main">
          <x14:cfRule type="expression" priority="15" id="{27C9722E-ACC2-4627-9FFD-54B919AB1405}">
            <xm:f>NOT(ISNA(VLOOKUP($B115,CONFIG!$B$3:$B$15,1,0)))</xm:f>
            <x14:dxf>
              <fill>
                <patternFill>
                  <bgColor rgb="FF86E8FC"/>
                </patternFill>
              </fill>
            </x14:dxf>
          </x14:cfRule>
          <xm:sqref>B115:M145</xm:sqref>
        </x14:conditionalFormatting>
        <x14:conditionalFormatting xmlns:xm="http://schemas.microsoft.com/office/excel/2006/main">
          <x14:cfRule type="expression" priority="13" id="{66A21C0E-EE7A-4BA3-8F5E-F8429DBAE0E2}">
            <xm:f>NOT(ISNA(VLOOKUP($B115,CONFIG!$B$3:$B$15,1,0)))</xm:f>
            <x14:dxf>
              <fill>
                <patternFill>
                  <bgColor rgb="FF86E8FC"/>
                </patternFill>
              </fill>
            </x14:dxf>
          </x14:cfRule>
          <xm:sqref>P115:Z145</xm:sqref>
        </x14:conditionalFormatting>
        <x14:conditionalFormatting xmlns:xm="http://schemas.microsoft.com/office/excel/2006/main">
          <x14:cfRule type="expression" priority="11" id="{50C918F0-F27D-4F82-89DC-4C09C98BA3D6}">
            <xm:f>NOT(ISNA(VLOOKUP($B115,CONFIG!$B$3:$B$15,1,0)))</xm:f>
            <x14:dxf>
              <fill>
                <patternFill>
                  <bgColor rgb="FF86E8FC"/>
                </patternFill>
              </fill>
            </x14:dxf>
          </x14:cfRule>
          <xm:sqref>AC115:AM145</xm:sqref>
        </x14:conditionalFormatting>
        <x14:conditionalFormatting xmlns:xm="http://schemas.microsoft.com/office/excel/2006/main">
          <x14:cfRule type="expression" priority="9" id="{24713C4F-9E04-453C-951D-6F1578145357}">
            <xm:f>NOT(ISNA(VLOOKUP($B13,CONFIG!$B$3:$B$15,1,0)))</xm:f>
            <x14:dxf>
              <fill>
                <patternFill>
                  <bgColor rgb="FF86E8FC"/>
                </patternFill>
              </fill>
            </x14:dxf>
          </x14:cfRule>
          <xm:sqref>R13:U42</xm:sqref>
        </x14:conditionalFormatting>
        <x14:conditionalFormatting xmlns:xm="http://schemas.microsoft.com/office/excel/2006/main">
          <x14:cfRule type="expression" priority="7" id="{A4995CF9-6399-4E89-8BDA-1285ECE0C77E}">
            <xm:f>NOT(ISNA(VLOOKUP($B13,CONFIG!$B$3:$B$15,1,0)))</xm:f>
            <x14:dxf>
              <fill>
                <patternFill>
                  <bgColor rgb="FF86E8FC"/>
                </patternFill>
              </fill>
            </x14:dxf>
          </x14:cfRule>
          <xm:sqref>AE13:AH42</xm:sqref>
        </x14:conditionalFormatting>
        <x14:conditionalFormatting xmlns:xm="http://schemas.microsoft.com/office/excel/2006/main">
          <x14:cfRule type="expression" priority="5" id="{E9AAFF2F-B3C1-4D22-BC4C-463C5A2C7931}">
            <xm:f>NOT(ISNA(VLOOKUP($B64,CONFIG!$B$3:$B$15,1,0)))</xm:f>
            <x14:dxf>
              <fill>
                <patternFill>
                  <bgColor rgb="FF86E8FC"/>
                </patternFill>
              </fill>
            </x14:dxf>
          </x14:cfRule>
          <xm:sqref>D64:G93</xm:sqref>
        </x14:conditionalFormatting>
        <x14:conditionalFormatting xmlns:xm="http://schemas.microsoft.com/office/excel/2006/main">
          <x14:cfRule type="expression" priority="3" id="{C10C3DBF-A0DC-43BB-91AE-040169C421A1}">
            <xm:f>NOT(ISNA(VLOOKUP($B64,CONFIG!$B$3:$B$15,1,0)))</xm:f>
            <x14:dxf>
              <fill>
                <patternFill>
                  <bgColor rgb="FF86E8FC"/>
                </patternFill>
              </fill>
            </x14:dxf>
          </x14:cfRule>
          <xm:sqref>R64:U93</xm:sqref>
        </x14:conditionalFormatting>
        <x14:conditionalFormatting xmlns:xm="http://schemas.microsoft.com/office/excel/2006/main">
          <x14:cfRule type="expression" priority="1" id="{90E4D25A-721E-4EAA-B510-68567C99C951}">
            <xm:f>NOT(ISNA(VLOOKUP($B64,CONFIG!$B$3:$B$15,1,0)))</xm:f>
            <x14:dxf>
              <fill>
                <patternFill>
                  <bgColor rgb="FF86E8FC"/>
                </patternFill>
              </fill>
            </x14:dxf>
          </x14:cfRule>
          <xm:sqref>AE64:AH93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666DF-EB18-45CA-AE9F-3988AC1605A8}">
  <dimension ref="A1:AM149"/>
  <sheetViews>
    <sheetView showWhiteSpace="0" view="pageLayout" topLeftCell="A67" zoomScaleNormal="100" workbookViewId="0">
      <selection activeCell="E70" sqref="E70"/>
    </sheetView>
  </sheetViews>
  <sheetFormatPr baseColWidth="10" defaultRowHeight="15" x14ac:dyDescent="0.25"/>
  <cols>
    <col min="1" max="1" width="9.42578125" customWidth="1"/>
    <col min="2" max="2" width="7.5703125" customWidth="1"/>
    <col min="3" max="3" width="7.7109375" customWidth="1"/>
    <col min="4" max="7" width="7.28515625" customWidth="1"/>
    <col min="8" max="8" width="6.5703125" customWidth="1"/>
    <col min="9" max="11" width="6.28515625" customWidth="1"/>
    <col min="12" max="12" width="7" customWidth="1"/>
    <col min="14" max="14" width="9.42578125" customWidth="1"/>
    <col min="15" max="15" width="7.5703125" customWidth="1"/>
    <col min="16" max="16" width="7.7109375" customWidth="1"/>
    <col min="17" max="20" width="7.28515625" customWidth="1"/>
    <col min="21" max="21" width="6.5703125" customWidth="1"/>
    <col min="22" max="24" width="6.28515625" customWidth="1"/>
    <col min="25" max="25" width="7" customWidth="1"/>
    <col min="27" max="27" width="9.42578125" customWidth="1"/>
    <col min="28" max="28" width="7.5703125" customWidth="1"/>
    <col min="29" max="29" width="7.7109375" customWidth="1"/>
    <col min="30" max="33" width="7.28515625" customWidth="1"/>
    <col min="34" max="34" width="6.5703125" customWidth="1"/>
    <col min="35" max="37" width="6.28515625" customWidth="1"/>
    <col min="38" max="38" width="7" customWidth="1"/>
  </cols>
  <sheetData>
    <row r="1" spans="1:39" x14ac:dyDescent="0.25">
      <c r="B1" s="4"/>
      <c r="C1" s="92">
        <v>9</v>
      </c>
      <c r="D1" s="139" t="str">
        <f>"Période du "&amp;TEXT(D3,"jj mmmm aaaa") &amp;" au "&amp; TEXT(E3,"jj mmmm aaaa")</f>
        <v>Période du 01 septembre 2020 au 30 septembre 2020</v>
      </c>
      <c r="E1" s="139"/>
      <c r="F1" s="139"/>
      <c r="G1" s="139"/>
      <c r="H1" s="139"/>
      <c r="I1" s="139"/>
      <c r="J1" s="139"/>
      <c r="K1" s="139"/>
      <c r="L1" s="139"/>
      <c r="O1" s="4"/>
      <c r="P1" s="92">
        <f>SUM(C1)</f>
        <v>9</v>
      </c>
      <c r="Q1" s="139" t="str">
        <f>"Période du "&amp;TEXT(Q3,"jj mmmm aaaa") &amp;" au "&amp; TEXT(R3,"jj mmmm aaaa")</f>
        <v>Période du 01 septembre 2020 au 30 septembre 2020</v>
      </c>
      <c r="R1" s="139"/>
      <c r="S1" s="139"/>
      <c r="T1" s="139"/>
      <c r="U1" s="139"/>
      <c r="V1" s="139"/>
      <c r="W1" s="139"/>
      <c r="X1" s="139"/>
      <c r="AB1" s="4"/>
      <c r="AC1" s="92">
        <f>SUM(C1)</f>
        <v>9</v>
      </c>
      <c r="AD1" s="139" t="str">
        <f>"Période du "&amp;TEXT(AD3,"jj mmmm aaaa") &amp;" au "&amp; TEXT(AE3,"jj mmmm aaaa")</f>
        <v>Période du 01 septembre 2020 au 30 septembre 2020</v>
      </c>
      <c r="AE1" s="139"/>
      <c r="AF1" s="139"/>
      <c r="AG1" s="139"/>
      <c r="AH1" s="139"/>
      <c r="AI1" s="139"/>
      <c r="AJ1" s="139"/>
      <c r="AK1" s="139"/>
      <c r="AL1" s="139"/>
    </row>
    <row r="2" spans="1:39" ht="15" customHeight="1" x14ac:dyDescent="0.25">
      <c r="A2" s="7"/>
      <c r="B2" s="7"/>
      <c r="C2" s="92">
        <v>1</v>
      </c>
      <c r="N2" s="7"/>
      <c r="O2" s="7"/>
      <c r="P2" s="92">
        <v>1</v>
      </c>
      <c r="AA2" s="7"/>
      <c r="AB2" s="7"/>
      <c r="AC2" s="92">
        <v>1</v>
      </c>
    </row>
    <row r="3" spans="1:39" ht="12.75" customHeight="1" x14ac:dyDescent="0.25">
      <c r="B3" s="7"/>
      <c r="D3" s="93">
        <f>DATE(C2+2019,C1,1)</f>
        <v>42613</v>
      </c>
      <c r="E3" s="91">
        <f>DATE(C2+2019,C1+1,1)-1</f>
        <v>42642</v>
      </c>
      <c r="M3" s="8"/>
      <c r="O3" s="7"/>
      <c r="Q3" s="93">
        <f>DATE(P2+2019,P1,1)</f>
        <v>42613</v>
      </c>
      <c r="R3" s="91">
        <f>DATE(P2+2019,P1+1,1)-1</f>
        <v>42642</v>
      </c>
      <c r="Z3" s="8"/>
      <c r="AB3" s="7"/>
      <c r="AD3" s="93">
        <f>DATE(AC2+2019,AC1,1)</f>
        <v>42613</v>
      </c>
      <c r="AE3" s="91">
        <f>DATE(AC2+2019,AC1+1,1)-1</f>
        <v>42642</v>
      </c>
      <c r="AM3" s="8"/>
    </row>
    <row r="4" spans="1:39" ht="23.25" customHeight="1" x14ac:dyDescent="0.25">
      <c r="D4" s="50" t="s">
        <v>5</v>
      </c>
      <c r="E4" s="131" t="s">
        <v>6</v>
      </c>
      <c r="F4" s="132"/>
      <c r="G4" s="131" t="s">
        <v>7</v>
      </c>
      <c r="H4" s="132"/>
      <c r="I4" s="133" t="s">
        <v>9</v>
      </c>
      <c r="J4" s="134"/>
      <c r="M4" s="9"/>
      <c r="Q4" s="50" t="s">
        <v>5</v>
      </c>
      <c r="R4" s="131" t="s">
        <v>6</v>
      </c>
      <c r="S4" s="132"/>
      <c r="T4" s="131" t="s">
        <v>7</v>
      </c>
      <c r="U4" s="132"/>
      <c r="V4" s="133" t="s">
        <v>9</v>
      </c>
      <c r="W4" s="134"/>
      <c r="Z4" s="9"/>
      <c r="AD4" s="50" t="s">
        <v>5</v>
      </c>
      <c r="AE4" s="131" t="s">
        <v>6</v>
      </c>
      <c r="AF4" s="132"/>
      <c r="AG4" s="131" t="s">
        <v>7</v>
      </c>
      <c r="AH4" s="132"/>
      <c r="AI4" s="133" t="s">
        <v>9</v>
      </c>
      <c r="AJ4" s="134"/>
      <c r="AM4" s="9"/>
    </row>
    <row r="5" spans="1:39" x14ac:dyDescent="0.25">
      <c r="B5" s="83" t="s">
        <v>33</v>
      </c>
      <c r="C5" s="83"/>
      <c r="D5" s="49">
        <v>7.041666666666667</v>
      </c>
      <c r="E5" s="137">
        <f>IF(B46&gt;169/24,MIN(B46-169/24,7/24),"")</f>
        <v>0.29166666666666669</v>
      </c>
      <c r="F5" s="138"/>
      <c r="G5" s="135" t="str">
        <f>IF(B46&lt;169/24,169/24-B46,"")</f>
        <v/>
      </c>
      <c r="H5" s="136"/>
      <c r="I5" s="137">
        <f>IF(B46&gt;169/24,B46-169/24,"")</f>
        <v>1.208333333333333</v>
      </c>
      <c r="J5" s="138"/>
      <c r="M5" s="9"/>
      <c r="O5" s="83" t="s">
        <v>33</v>
      </c>
      <c r="P5" s="83"/>
      <c r="Q5" s="49">
        <v>7.041666666666667</v>
      </c>
      <c r="R5" s="137">
        <f>IF(O46&gt;169/24,MIN(O46-169/24,7/24),"")</f>
        <v>0.29166666666666669</v>
      </c>
      <c r="S5" s="138"/>
      <c r="T5" s="135" t="str">
        <f>IF(O46&lt;169/24,169/24-O46,"")</f>
        <v/>
      </c>
      <c r="U5" s="136"/>
      <c r="V5" s="137">
        <f>IF(O46&gt;169/24,O46-169/24,"")</f>
        <v>1.208333333333333</v>
      </c>
      <c r="W5" s="138"/>
      <c r="Z5" s="9"/>
      <c r="AB5" s="83" t="s">
        <v>33</v>
      </c>
      <c r="AC5" s="83"/>
      <c r="AD5" s="49">
        <v>7.041666666666667</v>
      </c>
      <c r="AE5" s="137">
        <f>IF(AB46&gt;169/24,MIN(AB46-169/24,7/24),"")</f>
        <v>0.29166666666666669</v>
      </c>
      <c r="AF5" s="138"/>
      <c r="AG5" s="135" t="str">
        <f>IF(AB46&lt;169/24,169/24-AB46,"")</f>
        <v/>
      </c>
      <c r="AH5" s="136"/>
      <c r="AI5" s="137">
        <f>IF(AB46&gt;169/24,AB46-169/24,"")</f>
        <v>1.208333333333333</v>
      </c>
      <c r="AJ5" s="138"/>
      <c r="AM5" s="9"/>
    </row>
    <row r="6" spans="1:39" x14ac:dyDescent="0.25">
      <c r="B6" s="81" t="s">
        <v>36</v>
      </c>
      <c r="C6" s="81"/>
      <c r="D6" s="61" t="s">
        <v>39</v>
      </c>
      <c r="E6" s="62">
        <v>25</v>
      </c>
      <c r="F6" s="63" t="s">
        <v>38</v>
      </c>
      <c r="G6" s="64">
        <f>SUM(K13:K43)</f>
        <v>0</v>
      </c>
      <c r="H6" s="94" t="s">
        <v>40</v>
      </c>
      <c r="I6" s="95">
        <f>SUM(E6-G6)</f>
        <v>25</v>
      </c>
      <c r="J6" s="88"/>
      <c r="M6" s="9"/>
      <c r="O6" s="81" t="s">
        <v>36</v>
      </c>
      <c r="P6" s="81"/>
      <c r="Q6" s="61" t="s">
        <v>39</v>
      </c>
      <c r="R6" s="62">
        <v>25</v>
      </c>
      <c r="S6" s="63" t="s">
        <v>38</v>
      </c>
      <c r="T6" s="64">
        <f>SUM(X13:X43)</f>
        <v>0</v>
      </c>
      <c r="U6" s="94" t="s">
        <v>40</v>
      </c>
      <c r="V6" s="95">
        <f>SUM(R6-T6)</f>
        <v>25</v>
      </c>
      <c r="W6" s="88"/>
      <c r="Z6" s="9"/>
      <c r="AB6" s="81" t="s">
        <v>36</v>
      </c>
      <c r="AC6" s="81"/>
      <c r="AD6" s="61" t="s">
        <v>39</v>
      </c>
      <c r="AE6" s="62">
        <v>25</v>
      </c>
      <c r="AF6" s="63" t="s">
        <v>38</v>
      </c>
      <c r="AG6" s="64">
        <f>SUM(AK13:AK43)</f>
        <v>0</v>
      </c>
      <c r="AH6" s="63" t="s">
        <v>40</v>
      </c>
      <c r="AI6" s="65">
        <f>SUM(AE6-AG6)</f>
        <v>25</v>
      </c>
      <c r="AJ6" s="88"/>
      <c r="AM6" s="9"/>
    </row>
    <row r="7" spans="1:39" x14ac:dyDescent="0.25">
      <c r="B7" s="77" t="s">
        <v>46</v>
      </c>
      <c r="C7" s="78"/>
      <c r="D7" s="66" t="s">
        <v>43</v>
      </c>
      <c r="E7" s="67"/>
      <c r="F7" s="68" t="s">
        <v>44</v>
      </c>
      <c r="G7" s="115"/>
      <c r="H7" s="147" t="s">
        <v>50</v>
      </c>
      <c r="I7" s="149"/>
      <c r="J7" s="114"/>
      <c r="M7" s="9"/>
      <c r="O7" s="77" t="s">
        <v>46</v>
      </c>
      <c r="P7" s="78"/>
      <c r="Q7" s="66" t="s">
        <v>43</v>
      </c>
      <c r="R7" s="67"/>
      <c r="S7" s="68" t="s">
        <v>44</v>
      </c>
      <c r="T7" s="115"/>
      <c r="U7" s="147" t="s">
        <v>50</v>
      </c>
      <c r="V7" s="149"/>
      <c r="W7" s="114"/>
      <c r="Z7" s="9"/>
      <c r="AB7" s="77" t="s">
        <v>46</v>
      </c>
      <c r="AC7" s="78"/>
      <c r="AD7" s="66" t="s">
        <v>43</v>
      </c>
      <c r="AE7" s="67"/>
      <c r="AF7" s="68" t="s">
        <v>44</v>
      </c>
      <c r="AG7" s="69"/>
      <c r="AH7" s="156" t="s">
        <v>50</v>
      </c>
      <c r="AI7" s="172"/>
      <c r="AJ7" s="114"/>
      <c r="AM7" s="9"/>
    </row>
    <row r="8" spans="1:39" x14ac:dyDescent="0.25">
      <c r="B8" s="79" t="s">
        <v>42</v>
      </c>
      <c r="C8" s="80"/>
      <c r="D8" s="56" t="s">
        <v>43</v>
      </c>
      <c r="E8" s="55"/>
      <c r="F8" s="56" t="s">
        <v>44</v>
      </c>
      <c r="G8" s="57"/>
      <c r="H8" s="150"/>
      <c r="I8" s="151"/>
      <c r="J8" s="151"/>
      <c r="K8" s="151"/>
      <c r="L8" s="152"/>
      <c r="M8" s="111"/>
      <c r="O8" s="79" t="s">
        <v>42</v>
      </c>
      <c r="P8" s="80"/>
      <c r="Q8" s="56" t="s">
        <v>43</v>
      </c>
      <c r="R8" s="55"/>
      <c r="S8" s="56" t="s">
        <v>44</v>
      </c>
      <c r="T8" s="57"/>
      <c r="U8" s="150" t="s">
        <v>67</v>
      </c>
      <c r="V8" s="151"/>
      <c r="W8" s="151"/>
      <c r="X8" s="151"/>
      <c r="Y8" s="152"/>
      <c r="Z8" s="111"/>
      <c r="AB8" s="79" t="s">
        <v>42</v>
      </c>
      <c r="AC8" s="80"/>
      <c r="AD8" s="56" t="s">
        <v>43</v>
      </c>
      <c r="AE8" s="55"/>
      <c r="AF8" s="56" t="s">
        <v>44</v>
      </c>
      <c r="AG8" s="112"/>
      <c r="AH8" s="150"/>
      <c r="AI8" s="151"/>
      <c r="AJ8" s="151"/>
      <c r="AK8" s="151"/>
      <c r="AL8" s="152"/>
      <c r="AM8" s="111"/>
    </row>
    <row r="9" spans="1:39" x14ac:dyDescent="0.25">
      <c r="B9" s="51" t="s">
        <v>45</v>
      </c>
      <c r="C9" s="52"/>
      <c r="D9" s="58" t="s">
        <v>43</v>
      </c>
      <c r="E9" s="59"/>
      <c r="F9" s="58" t="s">
        <v>44</v>
      </c>
      <c r="G9" s="60"/>
      <c r="H9" s="153"/>
      <c r="I9" s="154"/>
      <c r="J9" s="154"/>
      <c r="K9" s="154"/>
      <c r="L9" s="155"/>
      <c r="M9" s="111"/>
      <c r="O9" s="51" t="s">
        <v>45</v>
      </c>
      <c r="P9" s="52"/>
      <c r="Q9" s="58" t="s">
        <v>43</v>
      </c>
      <c r="R9" s="59"/>
      <c r="S9" s="58" t="s">
        <v>44</v>
      </c>
      <c r="T9" s="60"/>
      <c r="U9" s="153"/>
      <c r="V9" s="154"/>
      <c r="W9" s="154"/>
      <c r="X9" s="154"/>
      <c r="Y9" s="155"/>
      <c r="Z9" s="111"/>
      <c r="AB9" s="51" t="s">
        <v>45</v>
      </c>
      <c r="AC9" s="52"/>
      <c r="AD9" s="58" t="s">
        <v>43</v>
      </c>
      <c r="AE9" s="59"/>
      <c r="AF9" s="58" t="s">
        <v>44</v>
      </c>
      <c r="AG9" s="113"/>
      <c r="AH9" s="153"/>
      <c r="AI9" s="154"/>
      <c r="AJ9" s="154"/>
      <c r="AK9" s="154"/>
      <c r="AL9" s="155"/>
      <c r="AM9" s="111"/>
    </row>
    <row r="10" spans="1:39" x14ac:dyDescent="0.25">
      <c r="H10" s="82"/>
      <c r="I10" s="82"/>
      <c r="J10" s="82"/>
      <c r="K10" s="82"/>
      <c r="L10" s="1"/>
      <c r="M10" s="9"/>
      <c r="U10" s="82"/>
      <c r="V10" s="82"/>
      <c r="W10" s="82"/>
      <c r="X10" s="82"/>
      <c r="Y10" s="1"/>
      <c r="Z10" s="9"/>
      <c r="AH10" s="82"/>
      <c r="AI10" s="82"/>
      <c r="AJ10" s="82"/>
      <c r="AK10" s="82"/>
      <c r="AL10" s="1"/>
      <c r="AM10" s="9"/>
    </row>
    <row r="11" spans="1:39" ht="15" customHeight="1" x14ac:dyDescent="0.25">
      <c r="D11" s="72" t="s">
        <v>0</v>
      </c>
      <c r="E11" s="73"/>
      <c r="F11" s="74" t="s">
        <v>1</v>
      </c>
      <c r="G11" s="75"/>
      <c r="H11" s="125" t="s">
        <v>10</v>
      </c>
      <c r="I11" s="125" t="s">
        <v>34</v>
      </c>
      <c r="J11" s="141" t="s">
        <v>35</v>
      </c>
      <c r="K11" s="141" t="s">
        <v>37</v>
      </c>
      <c r="L11" s="141" t="s">
        <v>47</v>
      </c>
      <c r="M11" s="9"/>
      <c r="Q11" s="72" t="s">
        <v>0</v>
      </c>
      <c r="R11" s="73"/>
      <c r="S11" s="74" t="s">
        <v>1</v>
      </c>
      <c r="T11" s="75"/>
      <c r="U11" s="125" t="s">
        <v>10</v>
      </c>
      <c r="V11" s="125" t="s">
        <v>34</v>
      </c>
      <c r="W11" s="141" t="s">
        <v>35</v>
      </c>
      <c r="X11" s="141" t="s">
        <v>37</v>
      </c>
      <c r="Y11" s="141" t="s">
        <v>47</v>
      </c>
      <c r="Z11" s="9"/>
      <c r="AD11" s="72" t="s">
        <v>0</v>
      </c>
      <c r="AE11" s="73"/>
      <c r="AF11" s="74" t="s">
        <v>1</v>
      </c>
      <c r="AG11" s="75"/>
      <c r="AH11" s="125" t="s">
        <v>10</v>
      </c>
      <c r="AI11" s="125" t="s">
        <v>34</v>
      </c>
      <c r="AJ11" s="141" t="s">
        <v>35</v>
      </c>
      <c r="AK11" s="141" t="s">
        <v>37</v>
      </c>
      <c r="AL11" s="141" t="s">
        <v>47</v>
      </c>
      <c r="AM11" s="9"/>
    </row>
    <row r="12" spans="1:39" ht="29.25" customHeight="1" x14ac:dyDescent="0.25">
      <c r="B12" s="127" t="s">
        <v>64</v>
      </c>
      <c r="C12" s="128"/>
      <c r="D12" s="76" t="s">
        <v>2</v>
      </c>
      <c r="E12" s="76" t="s">
        <v>3</v>
      </c>
      <c r="F12" s="76" t="s">
        <v>4</v>
      </c>
      <c r="G12" s="76" t="s">
        <v>8</v>
      </c>
      <c r="H12" s="140"/>
      <c r="I12" s="140"/>
      <c r="J12" s="142"/>
      <c r="K12" s="142"/>
      <c r="L12" s="142"/>
      <c r="M12" s="9"/>
      <c r="O12" s="127" t="s">
        <v>63</v>
      </c>
      <c r="P12" s="128"/>
      <c r="Q12" s="76" t="s">
        <v>2</v>
      </c>
      <c r="R12" s="76" t="s">
        <v>3</v>
      </c>
      <c r="S12" s="76" t="s">
        <v>4</v>
      </c>
      <c r="T12" s="76" t="s">
        <v>8</v>
      </c>
      <c r="U12" s="140"/>
      <c r="V12" s="140"/>
      <c r="W12" s="142"/>
      <c r="X12" s="142"/>
      <c r="Y12" s="142"/>
      <c r="Z12" s="9"/>
      <c r="AB12" s="127" t="s">
        <v>65</v>
      </c>
      <c r="AC12" s="128"/>
      <c r="AD12" s="76" t="s">
        <v>2</v>
      </c>
      <c r="AE12" s="76" t="s">
        <v>3</v>
      </c>
      <c r="AF12" s="76" t="s">
        <v>4</v>
      </c>
      <c r="AG12" s="76" t="s">
        <v>8</v>
      </c>
      <c r="AH12" s="140"/>
      <c r="AI12" s="140"/>
      <c r="AJ12" s="142"/>
      <c r="AK12" s="142"/>
      <c r="AL12" s="142"/>
      <c r="AM12" s="9"/>
    </row>
    <row r="13" spans="1:39" x14ac:dyDescent="0.25">
      <c r="A13" s="15"/>
      <c r="B13" s="14">
        <f>D3</f>
        <v>42613</v>
      </c>
      <c r="C13" s="13">
        <f>D3</f>
        <v>42613</v>
      </c>
      <c r="D13" s="2">
        <v>0.33333333333333331</v>
      </c>
      <c r="E13" s="2">
        <v>0.54166666666666663</v>
      </c>
      <c r="F13" s="2">
        <v>0.58333333333333337</v>
      </c>
      <c r="G13" s="2">
        <v>0.75</v>
      </c>
      <c r="H13" s="2">
        <f>SUM(E13-D13)+(G13-F13)</f>
        <v>0.37499999999999994</v>
      </c>
      <c r="I13" s="47"/>
      <c r="J13" s="2"/>
      <c r="K13" s="48"/>
      <c r="L13" s="48"/>
      <c r="M13" s="9"/>
      <c r="N13" s="15"/>
      <c r="O13" s="14">
        <f>Q3</f>
        <v>42613</v>
      </c>
      <c r="P13" s="13">
        <f>Q3</f>
        <v>42613</v>
      </c>
      <c r="Q13" s="2">
        <v>0.33333333333333331</v>
      </c>
      <c r="R13" s="2">
        <v>0.5</v>
      </c>
      <c r="S13" s="2">
        <v>0.54166666666666663</v>
      </c>
      <c r="T13" s="2">
        <v>0.75</v>
      </c>
      <c r="U13" s="2">
        <f>SUM(R13-Q13)+(T13-S13)</f>
        <v>0.37500000000000006</v>
      </c>
      <c r="V13" s="47"/>
      <c r="W13" s="2"/>
      <c r="X13" s="48"/>
      <c r="Y13" s="48"/>
      <c r="Z13" s="9"/>
      <c r="AA13" s="15"/>
      <c r="AB13" s="14">
        <f>AD3</f>
        <v>42613</v>
      </c>
      <c r="AC13" s="13">
        <f>AD3</f>
        <v>42613</v>
      </c>
      <c r="AD13" s="2">
        <v>0.33333333333333331</v>
      </c>
      <c r="AE13" s="2">
        <v>0.5</v>
      </c>
      <c r="AF13" s="2">
        <v>0.54166666666666663</v>
      </c>
      <c r="AG13" s="2">
        <v>0.75</v>
      </c>
      <c r="AH13" s="2">
        <f>SUM(AE13-AD13)+(AG13-AF13)</f>
        <v>0.37500000000000006</v>
      </c>
      <c r="AI13" s="47"/>
      <c r="AJ13" s="2"/>
      <c r="AK13" s="48"/>
      <c r="AL13" s="48"/>
      <c r="AM13" s="9"/>
    </row>
    <row r="14" spans="1:39" x14ac:dyDescent="0.25">
      <c r="A14" s="15"/>
      <c r="B14" s="14">
        <f>SUM(B13+1)</f>
        <v>42614</v>
      </c>
      <c r="C14" s="13">
        <f>SUM(C13+1)</f>
        <v>42614</v>
      </c>
      <c r="D14" s="2">
        <v>0.33333333333333331</v>
      </c>
      <c r="E14" s="2">
        <v>0.54166666666666663</v>
      </c>
      <c r="F14" s="2">
        <v>0.58333333333333337</v>
      </c>
      <c r="G14" s="2">
        <v>0.75</v>
      </c>
      <c r="H14" s="2">
        <f t="shared" ref="H14:H42" si="0">SUM(E14-D14)+(G14-F14)</f>
        <v>0.37499999999999994</v>
      </c>
      <c r="I14" s="47"/>
      <c r="J14" s="2"/>
      <c r="K14" s="48"/>
      <c r="L14" s="48"/>
      <c r="M14" s="9"/>
      <c r="N14" s="15"/>
      <c r="O14" s="14">
        <f>SUM(O13+1)</f>
        <v>42614</v>
      </c>
      <c r="P14" s="13">
        <f>SUM(P13+1)</f>
        <v>42614</v>
      </c>
      <c r="Q14" s="2">
        <v>0.33333333333333331</v>
      </c>
      <c r="R14" s="2">
        <v>0.5</v>
      </c>
      <c r="S14" s="2">
        <v>0.54166666666666663</v>
      </c>
      <c r="T14" s="2">
        <v>0.75</v>
      </c>
      <c r="U14" s="2">
        <f t="shared" ref="U14:U42" si="1">SUM(R14-Q14)+(T14-S14)</f>
        <v>0.37500000000000006</v>
      </c>
      <c r="V14" s="47"/>
      <c r="W14" s="2"/>
      <c r="X14" s="48"/>
      <c r="Y14" s="48"/>
      <c r="Z14" s="9"/>
      <c r="AA14" s="15"/>
      <c r="AB14" s="14">
        <f>SUM(AB13+1)</f>
        <v>42614</v>
      </c>
      <c r="AC14" s="13">
        <f>SUM(AC13+1)</f>
        <v>42614</v>
      </c>
      <c r="AD14" s="2">
        <v>0.33333333333333331</v>
      </c>
      <c r="AE14" s="2">
        <v>0.5</v>
      </c>
      <c r="AF14" s="2">
        <v>0.54166666666666663</v>
      </c>
      <c r="AG14" s="2">
        <v>0.75</v>
      </c>
      <c r="AH14" s="2">
        <f t="shared" ref="AH14:AH42" si="2">SUM(AE14-AD14)+(AG14-AF14)</f>
        <v>0.37500000000000006</v>
      </c>
      <c r="AI14" s="47"/>
      <c r="AJ14" s="2"/>
      <c r="AK14" s="48"/>
      <c r="AL14" s="48"/>
      <c r="AM14" s="9"/>
    </row>
    <row r="15" spans="1:39" x14ac:dyDescent="0.25">
      <c r="A15" s="15"/>
      <c r="B15" s="14">
        <f t="shared" ref="B15:C30" si="3">SUM(B14+1)</f>
        <v>42615</v>
      </c>
      <c r="C15" s="13">
        <f t="shared" si="3"/>
        <v>42615</v>
      </c>
      <c r="D15" s="2">
        <v>0.33333333333333331</v>
      </c>
      <c r="E15" s="2">
        <v>0.54166666666666663</v>
      </c>
      <c r="F15" s="2">
        <v>0.58333333333333337</v>
      </c>
      <c r="G15" s="2">
        <v>0.75</v>
      </c>
      <c r="H15" s="2">
        <f t="shared" si="0"/>
        <v>0.37499999999999994</v>
      </c>
      <c r="I15" s="47"/>
      <c r="J15" s="2"/>
      <c r="K15" s="48"/>
      <c r="L15" s="48"/>
      <c r="N15" s="15"/>
      <c r="O15" s="14">
        <f t="shared" ref="O15:P30" si="4">SUM(O14+1)</f>
        <v>42615</v>
      </c>
      <c r="P15" s="13">
        <f t="shared" si="4"/>
        <v>42615</v>
      </c>
      <c r="Q15" s="2">
        <v>0.33333333333333331</v>
      </c>
      <c r="R15" s="2">
        <v>0.5</v>
      </c>
      <c r="S15" s="2">
        <v>0.54166666666666663</v>
      </c>
      <c r="T15" s="2">
        <v>0.75</v>
      </c>
      <c r="U15" s="2">
        <f t="shared" si="1"/>
        <v>0.37500000000000006</v>
      </c>
      <c r="V15" s="47"/>
      <c r="W15" s="2"/>
      <c r="X15" s="48"/>
      <c r="Y15" s="48"/>
      <c r="AA15" s="15"/>
      <c r="AB15" s="14">
        <f t="shared" ref="AB15:AC30" si="5">SUM(AB14+1)</f>
        <v>42615</v>
      </c>
      <c r="AC15" s="13">
        <f t="shared" si="5"/>
        <v>42615</v>
      </c>
      <c r="AD15" s="2">
        <v>0.33333333333333331</v>
      </c>
      <c r="AE15" s="2">
        <v>0.5</v>
      </c>
      <c r="AF15" s="2">
        <v>0.54166666666666663</v>
      </c>
      <c r="AG15" s="2">
        <v>0.75</v>
      </c>
      <c r="AH15" s="2">
        <f t="shared" si="2"/>
        <v>0.37500000000000006</v>
      </c>
      <c r="AI15" s="47"/>
      <c r="AJ15" s="2"/>
      <c r="AK15" s="48"/>
      <c r="AL15" s="48"/>
    </row>
    <row r="16" spans="1:39" x14ac:dyDescent="0.25">
      <c r="A16" s="15"/>
      <c r="B16" s="14">
        <f t="shared" si="3"/>
        <v>42616</v>
      </c>
      <c r="C16" s="13">
        <f t="shared" si="3"/>
        <v>42616</v>
      </c>
      <c r="D16" s="2">
        <v>0.33333333333333331</v>
      </c>
      <c r="E16" s="2">
        <v>0.54166666666666663</v>
      </c>
      <c r="F16" s="2">
        <v>0.58333333333333337</v>
      </c>
      <c r="G16" s="2">
        <v>0.75</v>
      </c>
      <c r="H16" s="2">
        <f t="shared" si="0"/>
        <v>0.37499999999999994</v>
      </c>
      <c r="I16" s="47"/>
      <c r="J16" s="2"/>
      <c r="K16" s="48"/>
      <c r="L16" s="48"/>
      <c r="N16" s="15"/>
      <c r="O16" s="14">
        <f t="shared" si="4"/>
        <v>42616</v>
      </c>
      <c r="P16" s="13">
        <f t="shared" si="4"/>
        <v>42616</v>
      </c>
      <c r="Q16" s="2">
        <v>0.33333333333333331</v>
      </c>
      <c r="R16" s="2">
        <v>0.5</v>
      </c>
      <c r="S16" s="2">
        <v>0.54166666666666663</v>
      </c>
      <c r="T16" s="2">
        <v>0.75</v>
      </c>
      <c r="U16" s="2">
        <f t="shared" si="1"/>
        <v>0.37500000000000006</v>
      </c>
      <c r="V16" s="47"/>
      <c r="W16" s="2"/>
      <c r="X16" s="48"/>
      <c r="Y16" s="48"/>
      <c r="AA16" s="15"/>
      <c r="AB16" s="14">
        <f t="shared" si="5"/>
        <v>42616</v>
      </c>
      <c r="AC16" s="13">
        <f t="shared" si="5"/>
        <v>42616</v>
      </c>
      <c r="AD16" s="2">
        <v>0.33333333333333331</v>
      </c>
      <c r="AE16" s="2">
        <v>0.5</v>
      </c>
      <c r="AF16" s="2">
        <v>0.54166666666666663</v>
      </c>
      <c r="AG16" s="2">
        <v>0.75</v>
      </c>
      <c r="AH16" s="2">
        <f t="shared" si="2"/>
        <v>0.37500000000000006</v>
      </c>
      <c r="AI16" s="47"/>
      <c r="AJ16" s="2"/>
      <c r="AK16" s="48"/>
      <c r="AL16" s="48"/>
    </row>
    <row r="17" spans="1:38" x14ac:dyDescent="0.25">
      <c r="A17" s="15"/>
      <c r="B17" s="14">
        <f t="shared" si="3"/>
        <v>42617</v>
      </c>
      <c r="C17" s="13">
        <f t="shared" si="3"/>
        <v>42617</v>
      </c>
      <c r="D17" s="2"/>
      <c r="E17" s="2"/>
      <c r="F17" s="2"/>
      <c r="G17" s="2"/>
      <c r="H17" s="2"/>
      <c r="I17" s="47"/>
      <c r="J17" s="2"/>
      <c r="K17" s="48"/>
      <c r="L17" s="48"/>
      <c r="N17" s="15"/>
      <c r="O17" s="14">
        <f t="shared" si="4"/>
        <v>42617</v>
      </c>
      <c r="P17" s="13">
        <f t="shared" si="4"/>
        <v>42617</v>
      </c>
      <c r="Q17" s="2"/>
      <c r="R17" s="2"/>
      <c r="S17" s="2"/>
      <c r="T17" s="2"/>
      <c r="U17" s="2"/>
      <c r="V17" s="47"/>
      <c r="W17" s="2"/>
      <c r="X17" s="48"/>
      <c r="Y17" s="48"/>
      <c r="AA17" s="15"/>
      <c r="AB17" s="14">
        <f t="shared" si="5"/>
        <v>42617</v>
      </c>
      <c r="AC17" s="13">
        <f t="shared" si="5"/>
        <v>42617</v>
      </c>
      <c r="AD17" s="2"/>
      <c r="AE17" s="2"/>
      <c r="AF17" s="2"/>
      <c r="AG17" s="2"/>
      <c r="AH17" s="2">
        <f t="shared" si="2"/>
        <v>0</v>
      </c>
      <c r="AI17" s="47"/>
      <c r="AJ17" s="2"/>
      <c r="AK17" s="48"/>
      <c r="AL17" s="48"/>
    </row>
    <row r="18" spans="1:38" x14ac:dyDescent="0.25">
      <c r="A18" s="15"/>
      <c r="B18" s="14">
        <f t="shared" si="3"/>
        <v>42618</v>
      </c>
      <c r="C18" s="13">
        <f t="shared" si="3"/>
        <v>42618</v>
      </c>
      <c r="D18" s="2"/>
      <c r="E18" s="2"/>
      <c r="F18" s="2"/>
      <c r="G18" s="2"/>
      <c r="H18" s="2"/>
      <c r="I18" s="47"/>
      <c r="J18" s="2"/>
      <c r="K18" s="48"/>
      <c r="L18" s="48"/>
      <c r="N18" s="15"/>
      <c r="O18" s="14">
        <f t="shared" si="4"/>
        <v>42618</v>
      </c>
      <c r="P18" s="13">
        <f t="shared" si="4"/>
        <v>42618</v>
      </c>
      <c r="Q18" s="2"/>
      <c r="R18" s="2"/>
      <c r="S18" s="2"/>
      <c r="T18" s="2"/>
      <c r="U18" s="2"/>
      <c r="V18" s="47"/>
      <c r="W18" s="2"/>
      <c r="X18" s="48"/>
      <c r="Y18" s="48"/>
      <c r="AA18" s="15"/>
      <c r="AB18" s="14">
        <f t="shared" si="5"/>
        <v>42618</v>
      </c>
      <c r="AC18" s="13">
        <f t="shared" si="5"/>
        <v>42618</v>
      </c>
      <c r="AD18" s="2"/>
      <c r="AE18" s="2"/>
      <c r="AF18" s="2"/>
      <c r="AG18" s="2"/>
      <c r="AH18" s="2">
        <f t="shared" si="2"/>
        <v>0</v>
      </c>
      <c r="AI18" s="47"/>
      <c r="AJ18" s="2"/>
      <c r="AK18" s="48"/>
      <c r="AL18" s="48"/>
    </row>
    <row r="19" spans="1:38" x14ac:dyDescent="0.25">
      <c r="A19" s="15"/>
      <c r="B19" s="14">
        <f t="shared" si="3"/>
        <v>42619</v>
      </c>
      <c r="C19" s="13">
        <f t="shared" si="3"/>
        <v>42619</v>
      </c>
      <c r="D19" s="2">
        <v>0.33333333333333331</v>
      </c>
      <c r="E19" s="2">
        <v>0.5</v>
      </c>
      <c r="F19" s="2">
        <v>0.54166666666666663</v>
      </c>
      <c r="G19" s="2">
        <v>0.75</v>
      </c>
      <c r="H19" s="2">
        <f t="shared" si="0"/>
        <v>0.37500000000000006</v>
      </c>
      <c r="I19" s="47"/>
      <c r="J19" s="2"/>
      <c r="K19" s="48"/>
      <c r="L19" s="48"/>
      <c r="N19" s="15"/>
      <c r="O19" s="14">
        <f t="shared" si="4"/>
        <v>42619</v>
      </c>
      <c r="P19" s="13">
        <f t="shared" si="4"/>
        <v>42619</v>
      </c>
      <c r="Q19" s="2">
        <v>0.33333333333333331</v>
      </c>
      <c r="R19" s="2">
        <v>0.54166666666666663</v>
      </c>
      <c r="S19" s="2">
        <v>0.58333333333333337</v>
      </c>
      <c r="T19" s="2">
        <v>0.75</v>
      </c>
      <c r="U19" s="2">
        <f t="shared" si="1"/>
        <v>0.37499999999999994</v>
      </c>
      <c r="V19" s="47"/>
      <c r="W19" s="2"/>
      <c r="X19" s="48"/>
      <c r="Y19" s="48"/>
      <c r="AA19" s="15"/>
      <c r="AB19" s="14">
        <f t="shared" si="5"/>
        <v>42619</v>
      </c>
      <c r="AC19" s="13">
        <f t="shared" si="5"/>
        <v>42619</v>
      </c>
      <c r="AD19" s="2">
        <v>0.33333333333333331</v>
      </c>
      <c r="AE19" s="2">
        <v>0.54166666666666663</v>
      </c>
      <c r="AF19" s="2">
        <v>0.58333333333333337</v>
      </c>
      <c r="AG19" s="2">
        <v>0.75</v>
      </c>
      <c r="AH19" s="2">
        <f t="shared" si="2"/>
        <v>0.37499999999999994</v>
      </c>
      <c r="AI19" s="47"/>
      <c r="AJ19" s="2"/>
      <c r="AK19" s="48"/>
      <c r="AL19" s="48"/>
    </row>
    <row r="20" spans="1:38" x14ac:dyDescent="0.25">
      <c r="A20" s="15"/>
      <c r="B20" s="14">
        <f t="shared" si="3"/>
        <v>42620</v>
      </c>
      <c r="C20" s="13">
        <f t="shared" si="3"/>
        <v>42620</v>
      </c>
      <c r="D20" s="2">
        <v>0.33333333333333331</v>
      </c>
      <c r="E20" s="2">
        <v>0.5</v>
      </c>
      <c r="F20" s="2">
        <v>0.54166666666666663</v>
      </c>
      <c r="G20" s="2">
        <v>0.75</v>
      </c>
      <c r="H20" s="2">
        <f t="shared" si="0"/>
        <v>0.37500000000000006</v>
      </c>
      <c r="I20" s="47"/>
      <c r="J20" s="2"/>
      <c r="K20" s="48"/>
      <c r="L20" s="48"/>
      <c r="N20" s="15"/>
      <c r="O20" s="14">
        <f t="shared" si="4"/>
        <v>42620</v>
      </c>
      <c r="P20" s="13">
        <f t="shared" si="4"/>
        <v>42620</v>
      </c>
      <c r="Q20" s="2">
        <v>0.33333333333333331</v>
      </c>
      <c r="R20" s="2">
        <v>0.54166666666666663</v>
      </c>
      <c r="S20" s="2">
        <v>0.58333333333333337</v>
      </c>
      <c r="T20" s="2">
        <v>0.75</v>
      </c>
      <c r="U20" s="2">
        <f t="shared" si="1"/>
        <v>0.37499999999999994</v>
      </c>
      <c r="V20" s="47"/>
      <c r="W20" s="2"/>
      <c r="X20" s="48"/>
      <c r="Y20" s="48"/>
      <c r="AA20" s="15"/>
      <c r="AB20" s="14">
        <f t="shared" si="5"/>
        <v>42620</v>
      </c>
      <c r="AC20" s="13">
        <f t="shared" si="5"/>
        <v>42620</v>
      </c>
      <c r="AD20" s="2">
        <v>0.33333333333333331</v>
      </c>
      <c r="AE20" s="2">
        <v>0.54166666666666663</v>
      </c>
      <c r="AF20" s="2">
        <v>0.58333333333333337</v>
      </c>
      <c r="AG20" s="2">
        <v>0.75</v>
      </c>
      <c r="AH20" s="2">
        <f t="shared" si="2"/>
        <v>0.37499999999999994</v>
      </c>
      <c r="AI20" s="47"/>
      <c r="AJ20" s="2"/>
      <c r="AK20" s="48"/>
      <c r="AL20" s="48"/>
    </row>
    <row r="21" spans="1:38" x14ac:dyDescent="0.25">
      <c r="A21" s="15"/>
      <c r="B21" s="14">
        <f t="shared" si="3"/>
        <v>42621</v>
      </c>
      <c r="C21" s="13">
        <f t="shared" si="3"/>
        <v>42621</v>
      </c>
      <c r="D21" s="2">
        <v>0.33333333333333331</v>
      </c>
      <c r="E21" s="2">
        <v>0.5</v>
      </c>
      <c r="F21" s="2">
        <v>0.54166666666666663</v>
      </c>
      <c r="G21" s="2">
        <v>0.75</v>
      </c>
      <c r="H21" s="2">
        <f t="shared" si="0"/>
        <v>0.37500000000000006</v>
      </c>
      <c r="I21" s="47"/>
      <c r="J21" s="2"/>
      <c r="K21" s="48"/>
      <c r="L21" s="48"/>
      <c r="N21" s="15"/>
      <c r="O21" s="14">
        <f t="shared" si="4"/>
        <v>42621</v>
      </c>
      <c r="P21" s="13">
        <f t="shared" si="4"/>
        <v>42621</v>
      </c>
      <c r="Q21" s="2">
        <v>0.33333333333333331</v>
      </c>
      <c r="R21" s="2">
        <v>0.54166666666666663</v>
      </c>
      <c r="S21" s="2">
        <v>0.58333333333333337</v>
      </c>
      <c r="T21" s="2">
        <v>0.75</v>
      </c>
      <c r="U21" s="2">
        <f t="shared" si="1"/>
        <v>0.37499999999999994</v>
      </c>
      <c r="V21" s="47"/>
      <c r="W21" s="2"/>
      <c r="X21" s="48"/>
      <c r="Y21" s="48"/>
      <c r="AA21" s="15"/>
      <c r="AB21" s="14">
        <f t="shared" si="5"/>
        <v>42621</v>
      </c>
      <c r="AC21" s="13">
        <f t="shared" si="5"/>
        <v>42621</v>
      </c>
      <c r="AD21" s="2">
        <v>0.33333333333333331</v>
      </c>
      <c r="AE21" s="2">
        <v>0.54166666666666663</v>
      </c>
      <c r="AF21" s="2">
        <v>0.58333333333333337</v>
      </c>
      <c r="AG21" s="2">
        <v>0.75</v>
      </c>
      <c r="AH21" s="2">
        <f t="shared" si="2"/>
        <v>0.37499999999999994</v>
      </c>
      <c r="AI21" s="47"/>
      <c r="AJ21" s="2"/>
      <c r="AK21" s="48"/>
      <c r="AL21" s="48"/>
    </row>
    <row r="22" spans="1:38" x14ac:dyDescent="0.25">
      <c r="A22" s="15"/>
      <c r="B22" s="14">
        <f t="shared" si="3"/>
        <v>42622</v>
      </c>
      <c r="C22" s="13">
        <f t="shared" si="3"/>
        <v>42622</v>
      </c>
      <c r="D22" s="2">
        <v>0.33333333333333331</v>
      </c>
      <c r="E22" s="2">
        <v>0.5</v>
      </c>
      <c r="F22" s="2">
        <v>0.54166666666666663</v>
      </c>
      <c r="G22" s="2">
        <v>0.75</v>
      </c>
      <c r="H22" s="2">
        <f t="shared" si="0"/>
        <v>0.37500000000000006</v>
      </c>
      <c r="I22" s="47"/>
      <c r="J22" s="2"/>
      <c r="K22" s="48"/>
      <c r="L22" s="48"/>
      <c r="N22" s="15"/>
      <c r="O22" s="14">
        <f t="shared" si="4"/>
        <v>42622</v>
      </c>
      <c r="P22" s="13">
        <f t="shared" si="4"/>
        <v>42622</v>
      </c>
      <c r="Q22" s="2">
        <v>0.33333333333333331</v>
      </c>
      <c r="R22" s="2">
        <v>0.54166666666666663</v>
      </c>
      <c r="S22" s="2">
        <v>0.58333333333333337</v>
      </c>
      <c r="T22" s="2">
        <v>0.75</v>
      </c>
      <c r="U22" s="2">
        <f t="shared" si="1"/>
        <v>0.37499999999999994</v>
      </c>
      <c r="V22" s="47"/>
      <c r="W22" s="2"/>
      <c r="X22" s="48"/>
      <c r="Y22" s="48"/>
      <c r="AA22" s="15"/>
      <c r="AB22" s="14">
        <f t="shared" si="5"/>
        <v>42622</v>
      </c>
      <c r="AC22" s="13">
        <f t="shared" si="5"/>
        <v>42622</v>
      </c>
      <c r="AD22" s="2">
        <v>0.33333333333333331</v>
      </c>
      <c r="AE22" s="2">
        <v>0.54166666666666663</v>
      </c>
      <c r="AF22" s="2">
        <v>0.58333333333333337</v>
      </c>
      <c r="AG22" s="2">
        <v>0.75</v>
      </c>
      <c r="AH22" s="2">
        <f t="shared" si="2"/>
        <v>0.37499999999999994</v>
      </c>
      <c r="AI22" s="47"/>
      <c r="AJ22" s="2"/>
      <c r="AK22" s="48"/>
      <c r="AL22" s="48"/>
    </row>
    <row r="23" spans="1:38" x14ac:dyDescent="0.25">
      <c r="A23" s="15"/>
      <c r="B23" s="14">
        <f t="shared" si="3"/>
        <v>42623</v>
      </c>
      <c r="C23" s="13">
        <f t="shared" si="3"/>
        <v>42623</v>
      </c>
      <c r="D23" s="2">
        <v>0.33333333333333331</v>
      </c>
      <c r="E23" s="2">
        <v>0.5</v>
      </c>
      <c r="F23" s="2">
        <v>0.54166666666666663</v>
      </c>
      <c r="G23" s="2">
        <v>0.75</v>
      </c>
      <c r="H23" s="2">
        <f t="shared" si="0"/>
        <v>0.37500000000000006</v>
      </c>
      <c r="I23" s="47"/>
      <c r="J23" s="2"/>
      <c r="K23" s="48"/>
      <c r="L23" s="48"/>
      <c r="N23" s="15"/>
      <c r="O23" s="14">
        <f t="shared" si="4"/>
        <v>42623</v>
      </c>
      <c r="P23" s="13">
        <f t="shared" si="4"/>
        <v>42623</v>
      </c>
      <c r="Q23" s="2">
        <v>0.33333333333333331</v>
      </c>
      <c r="R23" s="2">
        <v>0.54166666666666663</v>
      </c>
      <c r="S23" s="2">
        <v>0.58333333333333337</v>
      </c>
      <c r="T23" s="2">
        <v>0.75</v>
      </c>
      <c r="U23" s="2">
        <f t="shared" si="1"/>
        <v>0.37499999999999994</v>
      </c>
      <c r="V23" s="47"/>
      <c r="W23" s="2"/>
      <c r="X23" s="48"/>
      <c r="Y23" s="48"/>
      <c r="AA23" s="15"/>
      <c r="AB23" s="14">
        <f t="shared" si="5"/>
        <v>42623</v>
      </c>
      <c r="AC23" s="13">
        <f t="shared" si="5"/>
        <v>42623</v>
      </c>
      <c r="AD23" s="2">
        <v>0.33333333333333331</v>
      </c>
      <c r="AE23" s="2">
        <v>0.54166666666666663</v>
      </c>
      <c r="AF23" s="2">
        <v>0.58333333333333337</v>
      </c>
      <c r="AG23" s="2">
        <v>0.75</v>
      </c>
      <c r="AH23" s="2">
        <f t="shared" si="2"/>
        <v>0.37499999999999994</v>
      </c>
      <c r="AI23" s="47"/>
      <c r="AJ23" s="2"/>
      <c r="AK23" s="48"/>
      <c r="AL23" s="48"/>
    </row>
    <row r="24" spans="1:38" x14ac:dyDescent="0.25">
      <c r="A24" s="15"/>
      <c r="B24" s="14">
        <f t="shared" si="3"/>
        <v>42624</v>
      </c>
      <c r="C24" s="13">
        <f t="shared" si="3"/>
        <v>42624</v>
      </c>
      <c r="D24" s="2"/>
      <c r="E24" s="2"/>
      <c r="F24" s="2"/>
      <c r="G24" s="2"/>
      <c r="H24" s="2"/>
      <c r="I24" s="47"/>
      <c r="J24" s="2"/>
      <c r="K24" s="48"/>
      <c r="L24" s="48"/>
      <c r="N24" s="15"/>
      <c r="O24" s="14">
        <f t="shared" si="4"/>
        <v>42624</v>
      </c>
      <c r="P24" s="13">
        <f t="shared" si="4"/>
        <v>42624</v>
      </c>
      <c r="Q24" s="2"/>
      <c r="R24" s="2"/>
      <c r="S24" s="2"/>
      <c r="T24" s="2"/>
      <c r="U24" s="2"/>
      <c r="V24" s="47"/>
      <c r="W24" s="2"/>
      <c r="X24" s="48"/>
      <c r="Y24" s="48"/>
      <c r="AA24" s="15"/>
      <c r="AB24" s="14">
        <f t="shared" si="5"/>
        <v>42624</v>
      </c>
      <c r="AC24" s="13">
        <f t="shared" si="5"/>
        <v>42624</v>
      </c>
      <c r="AD24" s="2"/>
      <c r="AE24" s="2"/>
      <c r="AF24" s="2"/>
      <c r="AG24" s="2"/>
      <c r="AH24" s="2">
        <f t="shared" si="2"/>
        <v>0</v>
      </c>
      <c r="AI24" s="47"/>
      <c r="AJ24" s="2"/>
      <c r="AK24" s="48"/>
      <c r="AL24" s="48"/>
    </row>
    <row r="25" spans="1:38" x14ac:dyDescent="0.25">
      <c r="A25" s="15"/>
      <c r="B25" s="14">
        <f t="shared" si="3"/>
        <v>42625</v>
      </c>
      <c r="C25" s="13">
        <f t="shared" si="3"/>
        <v>42625</v>
      </c>
      <c r="D25" s="2"/>
      <c r="E25" s="2"/>
      <c r="F25" s="2"/>
      <c r="G25" s="2"/>
      <c r="H25" s="2"/>
      <c r="I25" s="47"/>
      <c r="J25" s="2"/>
      <c r="K25" s="48"/>
      <c r="L25" s="48"/>
      <c r="N25" s="15"/>
      <c r="O25" s="14">
        <f t="shared" si="4"/>
        <v>42625</v>
      </c>
      <c r="P25" s="13">
        <f t="shared" si="4"/>
        <v>42625</v>
      </c>
      <c r="Q25" s="2"/>
      <c r="R25" s="2"/>
      <c r="S25" s="2"/>
      <c r="T25" s="2"/>
      <c r="U25" s="2"/>
      <c r="V25" s="47"/>
      <c r="W25" s="2"/>
      <c r="X25" s="48"/>
      <c r="Y25" s="48"/>
      <c r="AA25" s="15"/>
      <c r="AB25" s="14">
        <f t="shared" si="5"/>
        <v>42625</v>
      </c>
      <c r="AC25" s="13">
        <f t="shared" si="5"/>
        <v>42625</v>
      </c>
      <c r="AD25" s="2"/>
      <c r="AE25" s="2"/>
      <c r="AF25" s="2"/>
      <c r="AG25" s="2"/>
      <c r="AH25" s="2">
        <f t="shared" si="2"/>
        <v>0</v>
      </c>
      <c r="AI25" s="47"/>
      <c r="AJ25" s="2"/>
      <c r="AK25" s="48"/>
      <c r="AL25" s="48"/>
    </row>
    <row r="26" spans="1:38" x14ac:dyDescent="0.25">
      <c r="A26" s="15"/>
      <c r="B26" s="14">
        <f t="shared" si="3"/>
        <v>42626</v>
      </c>
      <c r="C26" s="13">
        <f t="shared" si="3"/>
        <v>42626</v>
      </c>
      <c r="D26" s="2">
        <v>0.33333333333333331</v>
      </c>
      <c r="E26" s="2">
        <v>0.54166666666666663</v>
      </c>
      <c r="F26" s="2">
        <v>0.58333333333333337</v>
      </c>
      <c r="G26" s="2">
        <v>0.75</v>
      </c>
      <c r="H26" s="2">
        <f t="shared" si="0"/>
        <v>0.37499999999999994</v>
      </c>
      <c r="I26" s="47"/>
      <c r="J26" s="2"/>
      <c r="K26" s="48"/>
      <c r="L26" s="48"/>
      <c r="N26" s="15"/>
      <c r="O26" s="14">
        <f t="shared" si="4"/>
        <v>42626</v>
      </c>
      <c r="P26" s="13">
        <f t="shared" si="4"/>
        <v>42626</v>
      </c>
      <c r="Q26" s="2">
        <v>0.33333333333333331</v>
      </c>
      <c r="R26" s="2">
        <v>0.5</v>
      </c>
      <c r="S26" s="2">
        <v>0.54166666666666663</v>
      </c>
      <c r="T26" s="2">
        <v>0.75</v>
      </c>
      <c r="U26" s="2">
        <f t="shared" si="1"/>
        <v>0.37500000000000006</v>
      </c>
      <c r="V26" s="47"/>
      <c r="W26" s="2"/>
      <c r="X26" s="48"/>
      <c r="Y26" s="48"/>
      <c r="AA26" s="15"/>
      <c r="AB26" s="14">
        <f t="shared" si="5"/>
        <v>42626</v>
      </c>
      <c r="AC26" s="13">
        <f t="shared" si="5"/>
        <v>42626</v>
      </c>
      <c r="AD26" s="2">
        <v>0.33333333333333331</v>
      </c>
      <c r="AE26" s="2">
        <v>0.5</v>
      </c>
      <c r="AF26" s="2">
        <v>0.54166666666666663</v>
      </c>
      <c r="AG26" s="2">
        <v>0.75</v>
      </c>
      <c r="AH26" s="2">
        <f>SUM(AE26-AD26)+(AG26-AF26)</f>
        <v>0.37500000000000006</v>
      </c>
      <c r="AI26" s="47"/>
      <c r="AJ26" s="2"/>
      <c r="AK26" s="48"/>
      <c r="AL26" s="48"/>
    </row>
    <row r="27" spans="1:38" x14ac:dyDescent="0.25">
      <c r="B27" s="14">
        <f t="shared" si="3"/>
        <v>42627</v>
      </c>
      <c r="C27" s="13">
        <f t="shared" si="3"/>
        <v>42627</v>
      </c>
      <c r="D27" s="2">
        <v>0.33333333333333331</v>
      </c>
      <c r="E27" s="2">
        <v>0.54166666666666663</v>
      </c>
      <c r="F27" s="2">
        <v>0.58333333333333337</v>
      </c>
      <c r="G27" s="2">
        <v>0.75</v>
      </c>
      <c r="H27" s="2">
        <f t="shared" si="0"/>
        <v>0.37499999999999994</v>
      </c>
      <c r="I27" s="47"/>
      <c r="J27" s="2"/>
      <c r="K27" s="48"/>
      <c r="L27" s="48"/>
      <c r="O27" s="14">
        <f t="shared" si="4"/>
        <v>42627</v>
      </c>
      <c r="P27" s="13">
        <f t="shared" si="4"/>
        <v>42627</v>
      </c>
      <c r="Q27" s="2">
        <v>0.33333333333333331</v>
      </c>
      <c r="R27" s="2">
        <v>0.5</v>
      </c>
      <c r="S27" s="2">
        <v>0.54166666666666663</v>
      </c>
      <c r="T27" s="2">
        <v>0.75</v>
      </c>
      <c r="U27" s="2">
        <f t="shared" si="1"/>
        <v>0.37500000000000006</v>
      </c>
      <c r="V27" s="47"/>
      <c r="W27" s="2"/>
      <c r="X27" s="48"/>
      <c r="Y27" s="48"/>
      <c r="AB27" s="14">
        <f t="shared" si="5"/>
        <v>42627</v>
      </c>
      <c r="AC27" s="13">
        <f t="shared" si="5"/>
        <v>42627</v>
      </c>
      <c r="AD27" s="2">
        <v>0.33333333333333331</v>
      </c>
      <c r="AE27" s="2">
        <v>0.5</v>
      </c>
      <c r="AF27" s="2">
        <v>0.54166666666666663</v>
      </c>
      <c r="AG27" s="2">
        <v>0.75</v>
      </c>
      <c r="AH27" s="2">
        <f t="shared" ref="AH27:AH29" si="6">SUM(AE27-AD27)+(AG27-AF27)</f>
        <v>0.37500000000000006</v>
      </c>
      <c r="AI27" s="47"/>
      <c r="AJ27" s="2"/>
      <c r="AK27" s="48"/>
      <c r="AL27" s="48"/>
    </row>
    <row r="28" spans="1:38" x14ac:dyDescent="0.25">
      <c r="B28" s="14">
        <f t="shared" si="3"/>
        <v>42628</v>
      </c>
      <c r="C28" s="13">
        <f t="shared" si="3"/>
        <v>42628</v>
      </c>
      <c r="D28" s="2">
        <v>0.33333333333333331</v>
      </c>
      <c r="E28" s="2">
        <v>0.54166666666666663</v>
      </c>
      <c r="F28" s="2">
        <v>0.58333333333333337</v>
      </c>
      <c r="G28" s="2">
        <v>0.75</v>
      </c>
      <c r="H28" s="2">
        <f t="shared" si="0"/>
        <v>0.37499999999999994</v>
      </c>
      <c r="I28" s="47"/>
      <c r="J28" s="2"/>
      <c r="K28" s="48"/>
      <c r="L28" s="48"/>
      <c r="O28" s="14">
        <f t="shared" si="4"/>
        <v>42628</v>
      </c>
      <c r="P28" s="13">
        <f t="shared" si="4"/>
        <v>42628</v>
      </c>
      <c r="Q28" s="2">
        <v>0.33333333333333331</v>
      </c>
      <c r="R28" s="2">
        <v>0.5</v>
      </c>
      <c r="S28" s="2">
        <v>0.54166666666666663</v>
      </c>
      <c r="T28" s="2">
        <v>0.75</v>
      </c>
      <c r="U28" s="2">
        <f t="shared" si="1"/>
        <v>0.37500000000000006</v>
      </c>
      <c r="V28" s="47"/>
      <c r="W28" s="2"/>
      <c r="X28" s="48"/>
      <c r="Y28" s="48"/>
      <c r="AB28" s="14">
        <f t="shared" si="5"/>
        <v>42628</v>
      </c>
      <c r="AC28" s="13">
        <f t="shared" si="5"/>
        <v>42628</v>
      </c>
      <c r="AD28" s="2">
        <v>0.33333333333333331</v>
      </c>
      <c r="AE28" s="2">
        <v>0.5</v>
      </c>
      <c r="AF28" s="2">
        <v>0.54166666666666663</v>
      </c>
      <c r="AG28" s="2">
        <v>0.75</v>
      </c>
      <c r="AH28" s="2">
        <f t="shared" si="6"/>
        <v>0.37500000000000006</v>
      </c>
      <c r="AI28" s="47"/>
      <c r="AJ28" s="2"/>
      <c r="AK28" s="48"/>
      <c r="AL28" s="48"/>
    </row>
    <row r="29" spans="1:38" x14ac:dyDescent="0.25">
      <c r="B29" s="14">
        <f t="shared" si="3"/>
        <v>42629</v>
      </c>
      <c r="C29" s="13">
        <f t="shared" si="3"/>
        <v>42629</v>
      </c>
      <c r="D29" s="2">
        <v>0.33333333333333331</v>
      </c>
      <c r="E29" s="2">
        <v>0.54166666666666663</v>
      </c>
      <c r="F29" s="2">
        <v>0.58333333333333337</v>
      </c>
      <c r="G29" s="2">
        <v>0.75</v>
      </c>
      <c r="H29" s="2">
        <f t="shared" si="0"/>
        <v>0.37499999999999994</v>
      </c>
      <c r="I29" s="47"/>
      <c r="J29" s="2"/>
      <c r="K29" s="48"/>
      <c r="L29" s="48"/>
      <c r="O29" s="14">
        <f t="shared" si="4"/>
        <v>42629</v>
      </c>
      <c r="P29" s="13">
        <f t="shared" si="4"/>
        <v>42629</v>
      </c>
      <c r="Q29" s="2">
        <v>0.33333333333333331</v>
      </c>
      <c r="R29" s="2">
        <v>0.5</v>
      </c>
      <c r="S29" s="2">
        <v>0.54166666666666663</v>
      </c>
      <c r="T29" s="2">
        <v>0.75</v>
      </c>
      <c r="U29" s="2">
        <f t="shared" si="1"/>
        <v>0.37500000000000006</v>
      </c>
      <c r="V29" s="47"/>
      <c r="W29" s="2"/>
      <c r="X29" s="48"/>
      <c r="Y29" s="48"/>
      <c r="AB29" s="14">
        <f t="shared" si="5"/>
        <v>42629</v>
      </c>
      <c r="AC29" s="13">
        <f t="shared" si="5"/>
        <v>42629</v>
      </c>
      <c r="AD29" s="2">
        <v>0.33333333333333331</v>
      </c>
      <c r="AE29" s="2">
        <v>0.5</v>
      </c>
      <c r="AF29" s="2">
        <v>0.54166666666666663</v>
      </c>
      <c r="AG29" s="2">
        <v>0.75</v>
      </c>
      <c r="AH29" s="2">
        <f t="shared" si="6"/>
        <v>0.37500000000000006</v>
      </c>
      <c r="AI29" s="47"/>
      <c r="AJ29" s="2"/>
      <c r="AK29" s="48"/>
      <c r="AL29" s="48"/>
    </row>
    <row r="30" spans="1:38" x14ac:dyDescent="0.25">
      <c r="B30" s="14">
        <f t="shared" si="3"/>
        <v>42630</v>
      </c>
      <c r="C30" s="13">
        <f t="shared" si="3"/>
        <v>42630</v>
      </c>
      <c r="D30" s="2">
        <v>0.33333333333333331</v>
      </c>
      <c r="E30" s="2">
        <v>0.54166666666666663</v>
      </c>
      <c r="F30" s="2">
        <v>0.58333333333333337</v>
      </c>
      <c r="G30" s="2">
        <v>0.75</v>
      </c>
      <c r="H30" s="2">
        <f t="shared" si="0"/>
        <v>0.37499999999999994</v>
      </c>
      <c r="I30" s="47"/>
      <c r="J30" s="2"/>
      <c r="K30" s="48"/>
      <c r="L30" s="48"/>
      <c r="O30" s="14">
        <f t="shared" si="4"/>
        <v>42630</v>
      </c>
      <c r="P30" s="13">
        <f t="shared" si="4"/>
        <v>42630</v>
      </c>
      <c r="Q30" s="2">
        <v>0.33333333333333331</v>
      </c>
      <c r="R30" s="2">
        <v>0.5</v>
      </c>
      <c r="S30" s="2">
        <v>0.54166666666666663</v>
      </c>
      <c r="T30" s="2">
        <v>0.75</v>
      </c>
      <c r="U30" s="2">
        <f t="shared" si="1"/>
        <v>0.37500000000000006</v>
      </c>
      <c r="V30" s="47"/>
      <c r="W30" s="2"/>
      <c r="X30" s="48"/>
      <c r="Y30" s="48"/>
      <c r="AB30" s="14">
        <f t="shared" si="5"/>
        <v>42630</v>
      </c>
      <c r="AC30" s="13">
        <f t="shared" si="5"/>
        <v>42630</v>
      </c>
      <c r="AD30" s="2">
        <v>0.33333333333333331</v>
      </c>
      <c r="AE30" s="2">
        <v>0.5</v>
      </c>
      <c r="AF30" s="2">
        <v>0.54166666666666663</v>
      </c>
      <c r="AG30" s="2">
        <v>0.75</v>
      </c>
      <c r="AH30" s="2">
        <f t="shared" si="2"/>
        <v>0.37500000000000006</v>
      </c>
      <c r="AI30" s="47"/>
      <c r="AJ30" s="2"/>
      <c r="AK30" s="48"/>
      <c r="AL30" s="48"/>
    </row>
    <row r="31" spans="1:38" x14ac:dyDescent="0.25">
      <c r="B31" s="14">
        <f t="shared" ref="B31:C43" si="7">SUM(B30+1)</f>
        <v>42631</v>
      </c>
      <c r="C31" s="13">
        <f t="shared" si="7"/>
        <v>42631</v>
      </c>
      <c r="D31" s="2"/>
      <c r="E31" s="2"/>
      <c r="F31" s="2"/>
      <c r="G31" s="2"/>
      <c r="H31" s="2"/>
      <c r="I31" s="47"/>
      <c r="J31" s="2"/>
      <c r="K31" s="48"/>
      <c r="L31" s="48"/>
      <c r="O31" s="14">
        <f t="shared" ref="O31:P43" si="8">SUM(O30+1)</f>
        <v>42631</v>
      </c>
      <c r="P31" s="13">
        <f t="shared" si="8"/>
        <v>42631</v>
      </c>
      <c r="Q31" s="2"/>
      <c r="R31" s="2"/>
      <c r="S31" s="2"/>
      <c r="T31" s="2"/>
      <c r="U31" s="2"/>
      <c r="V31" s="47"/>
      <c r="W31" s="2"/>
      <c r="X31" s="48"/>
      <c r="Y31" s="48"/>
      <c r="AB31" s="14">
        <f t="shared" ref="AB31:AC43" si="9">SUM(AB30+1)</f>
        <v>42631</v>
      </c>
      <c r="AC31" s="13">
        <f t="shared" si="9"/>
        <v>42631</v>
      </c>
      <c r="AD31" s="2"/>
      <c r="AE31" s="2"/>
      <c r="AF31" s="2"/>
      <c r="AG31" s="2"/>
      <c r="AH31" s="2">
        <f t="shared" si="2"/>
        <v>0</v>
      </c>
      <c r="AI31" s="47"/>
      <c r="AJ31" s="2"/>
      <c r="AK31" s="48"/>
      <c r="AL31" s="48"/>
    </row>
    <row r="32" spans="1:38" x14ac:dyDescent="0.25">
      <c r="B32" s="14">
        <f t="shared" si="7"/>
        <v>42632</v>
      </c>
      <c r="C32" s="13">
        <f t="shared" si="7"/>
        <v>42632</v>
      </c>
      <c r="D32" s="2"/>
      <c r="E32" s="2"/>
      <c r="F32" s="2"/>
      <c r="G32" s="2"/>
      <c r="H32" s="2"/>
      <c r="I32" s="47"/>
      <c r="J32" s="2"/>
      <c r="K32" s="48"/>
      <c r="L32" s="48"/>
      <c r="O32" s="14">
        <f t="shared" si="8"/>
        <v>42632</v>
      </c>
      <c r="P32" s="13">
        <f t="shared" si="8"/>
        <v>42632</v>
      </c>
      <c r="Q32" s="2"/>
      <c r="R32" s="2"/>
      <c r="S32" s="2"/>
      <c r="T32" s="2"/>
      <c r="U32" s="2"/>
      <c r="V32" s="47"/>
      <c r="W32" s="2"/>
      <c r="X32" s="48"/>
      <c r="Y32" s="48"/>
      <c r="AB32" s="14">
        <f t="shared" si="9"/>
        <v>42632</v>
      </c>
      <c r="AC32" s="13">
        <f t="shared" si="9"/>
        <v>42632</v>
      </c>
      <c r="AD32" s="2"/>
      <c r="AE32" s="2"/>
      <c r="AF32" s="2"/>
      <c r="AG32" s="2"/>
      <c r="AH32" s="2">
        <f t="shared" si="2"/>
        <v>0</v>
      </c>
      <c r="AI32" s="47"/>
      <c r="AJ32" s="2"/>
      <c r="AK32" s="48"/>
      <c r="AL32" s="48"/>
    </row>
    <row r="33" spans="1:38" x14ac:dyDescent="0.25">
      <c r="B33" s="14">
        <f t="shared" si="7"/>
        <v>42633</v>
      </c>
      <c r="C33" s="13">
        <f t="shared" si="7"/>
        <v>42633</v>
      </c>
      <c r="D33" s="2">
        <v>0.33333333333333331</v>
      </c>
      <c r="E33" s="2">
        <v>0.5</v>
      </c>
      <c r="F33" s="2">
        <v>0.54166666666666663</v>
      </c>
      <c r="G33" s="2">
        <v>0.75</v>
      </c>
      <c r="H33" s="2">
        <f t="shared" si="0"/>
        <v>0.37500000000000006</v>
      </c>
      <c r="I33" s="47"/>
      <c r="J33" s="2"/>
      <c r="K33" s="48"/>
      <c r="L33" s="48"/>
      <c r="O33" s="14">
        <f t="shared" si="8"/>
        <v>42633</v>
      </c>
      <c r="P33" s="13">
        <f t="shared" si="8"/>
        <v>42633</v>
      </c>
      <c r="Q33" s="2">
        <v>0.33333333333333331</v>
      </c>
      <c r="R33" s="2">
        <v>0.54166666666666663</v>
      </c>
      <c r="S33" s="2">
        <v>0.58333333333333337</v>
      </c>
      <c r="T33" s="2">
        <v>0.75</v>
      </c>
      <c r="U33" s="2">
        <f t="shared" si="1"/>
        <v>0.37499999999999994</v>
      </c>
      <c r="V33" s="47"/>
      <c r="W33" s="2"/>
      <c r="X33" s="48"/>
      <c r="Y33" s="48"/>
      <c r="AB33" s="14">
        <f t="shared" si="9"/>
        <v>42633</v>
      </c>
      <c r="AC33" s="13">
        <f t="shared" si="9"/>
        <v>42633</v>
      </c>
      <c r="AD33" s="2">
        <v>0.33333333333333331</v>
      </c>
      <c r="AE33" s="2">
        <v>0.54166666666666663</v>
      </c>
      <c r="AF33" s="2">
        <v>0.58333333333333337</v>
      </c>
      <c r="AG33" s="2">
        <v>0.75</v>
      </c>
      <c r="AH33" s="2">
        <f t="shared" si="2"/>
        <v>0.37499999999999994</v>
      </c>
      <c r="AI33" s="47"/>
      <c r="AJ33" s="2"/>
      <c r="AK33" s="48"/>
      <c r="AL33" s="48"/>
    </row>
    <row r="34" spans="1:38" x14ac:dyDescent="0.25">
      <c r="B34" s="14">
        <f t="shared" si="7"/>
        <v>42634</v>
      </c>
      <c r="C34" s="13">
        <f t="shared" si="7"/>
        <v>42634</v>
      </c>
      <c r="D34" s="2">
        <v>0.33333333333333331</v>
      </c>
      <c r="E34" s="2">
        <v>0.5</v>
      </c>
      <c r="F34" s="2">
        <v>0.54166666666666663</v>
      </c>
      <c r="G34" s="2">
        <v>0.75</v>
      </c>
      <c r="H34" s="2">
        <f t="shared" si="0"/>
        <v>0.37500000000000006</v>
      </c>
      <c r="I34" s="47"/>
      <c r="J34" s="2"/>
      <c r="K34" s="48"/>
      <c r="L34" s="48"/>
      <c r="O34" s="14">
        <f t="shared" si="8"/>
        <v>42634</v>
      </c>
      <c r="P34" s="13">
        <f t="shared" si="8"/>
        <v>42634</v>
      </c>
      <c r="Q34" s="2">
        <v>0.33333333333333331</v>
      </c>
      <c r="R34" s="2">
        <v>0.54166666666666663</v>
      </c>
      <c r="S34" s="2">
        <v>0.58333333333333337</v>
      </c>
      <c r="T34" s="2">
        <v>0.75</v>
      </c>
      <c r="U34" s="2">
        <f t="shared" si="1"/>
        <v>0.37499999999999994</v>
      </c>
      <c r="V34" s="47"/>
      <c r="W34" s="2"/>
      <c r="X34" s="48"/>
      <c r="Y34" s="48"/>
      <c r="AB34" s="14">
        <f t="shared" si="9"/>
        <v>42634</v>
      </c>
      <c r="AC34" s="13">
        <f t="shared" si="9"/>
        <v>42634</v>
      </c>
      <c r="AD34" s="2">
        <v>0.33333333333333331</v>
      </c>
      <c r="AE34" s="2">
        <v>0.54166666666666663</v>
      </c>
      <c r="AF34" s="2">
        <v>0.58333333333333337</v>
      </c>
      <c r="AG34" s="2">
        <v>0.75</v>
      </c>
      <c r="AH34" s="2">
        <f t="shared" si="2"/>
        <v>0.37499999999999994</v>
      </c>
      <c r="AI34" s="47"/>
      <c r="AJ34" s="2"/>
      <c r="AK34" s="48"/>
      <c r="AL34" s="48"/>
    </row>
    <row r="35" spans="1:38" x14ac:dyDescent="0.25">
      <c r="B35" s="14">
        <f t="shared" si="7"/>
        <v>42635</v>
      </c>
      <c r="C35" s="13">
        <f t="shared" si="7"/>
        <v>42635</v>
      </c>
      <c r="D35" s="2">
        <v>0.33333333333333331</v>
      </c>
      <c r="E35" s="2">
        <v>0.5</v>
      </c>
      <c r="F35" s="2">
        <v>0.54166666666666663</v>
      </c>
      <c r="G35" s="2">
        <v>0.75</v>
      </c>
      <c r="H35" s="2">
        <f t="shared" si="0"/>
        <v>0.37500000000000006</v>
      </c>
      <c r="I35" s="47"/>
      <c r="J35" s="2"/>
      <c r="K35" s="48"/>
      <c r="L35" s="48"/>
      <c r="O35" s="14">
        <f t="shared" si="8"/>
        <v>42635</v>
      </c>
      <c r="P35" s="13">
        <f t="shared" si="8"/>
        <v>42635</v>
      </c>
      <c r="Q35" s="2">
        <v>0.33333333333333331</v>
      </c>
      <c r="R35" s="2">
        <v>0.54166666666666663</v>
      </c>
      <c r="S35" s="2">
        <v>0.58333333333333337</v>
      </c>
      <c r="T35" s="2">
        <v>0.75</v>
      </c>
      <c r="U35" s="2">
        <f t="shared" si="1"/>
        <v>0.37499999999999994</v>
      </c>
      <c r="V35" s="47"/>
      <c r="W35" s="2"/>
      <c r="X35" s="116"/>
      <c r="Y35" s="48"/>
      <c r="AB35" s="14">
        <f t="shared" si="9"/>
        <v>42635</v>
      </c>
      <c r="AC35" s="13">
        <f t="shared" si="9"/>
        <v>42635</v>
      </c>
      <c r="AD35" s="2">
        <v>0.33333333333333331</v>
      </c>
      <c r="AE35" s="2">
        <v>0.54166666666666663</v>
      </c>
      <c r="AF35" s="2">
        <v>0.58333333333333337</v>
      </c>
      <c r="AG35" s="2">
        <v>0.75</v>
      </c>
      <c r="AH35" s="2">
        <f t="shared" si="2"/>
        <v>0.37499999999999994</v>
      </c>
      <c r="AI35" s="47"/>
      <c r="AJ35" s="2"/>
      <c r="AK35" s="48"/>
      <c r="AL35" s="48"/>
    </row>
    <row r="36" spans="1:38" x14ac:dyDescent="0.25">
      <c r="B36" s="14">
        <f t="shared" si="7"/>
        <v>42636</v>
      </c>
      <c r="C36" s="13">
        <f t="shared" si="7"/>
        <v>42636</v>
      </c>
      <c r="D36" s="2">
        <v>0.33333333333333331</v>
      </c>
      <c r="E36" s="2">
        <v>0.5</v>
      </c>
      <c r="F36" s="2">
        <v>0.54166666666666663</v>
      </c>
      <c r="G36" s="2">
        <v>0.75</v>
      </c>
      <c r="H36" s="2">
        <f t="shared" si="0"/>
        <v>0.37500000000000006</v>
      </c>
      <c r="I36" s="47"/>
      <c r="J36" s="2"/>
      <c r="K36" s="48"/>
      <c r="L36" s="48"/>
      <c r="O36" s="14">
        <f t="shared" si="8"/>
        <v>42636</v>
      </c>
      <c r="P36" s="13">
        <f t="shared" si="8"/>
        <v>42636</v>
      </c>
      <c r="Q36" s="2">
        <v>0.33333333333333331</v>
      </c>
      <c r="R36" s="2">
        <v>0.54166666666666663</v>
      </c>
      <c r="S36" s="2">
        <v>0.58333333333333337</v>
      </c>
      <c r="T36" s="2">
        <v>0.75</v>
      </c>
      <c r="U36" s="2">
        <f t="shared" si="1"/>
        <v>0.37499999999999994</v>
      </c>
      <c r="V36" s="47"/>
      <c r="W36" s="2"/>
      <c r="X36" s="116"/>
      <c r="Y36" s="48"/>
      <c r="AB36" s="14">
        <f t="shared" si="9"/>
        <v>42636</v>
      </c>
      <c r="AC36" s="13">
        <f t="shared" si="9"/>
        <v>42636</v>
      </c>
      <c r="AD36" s="2">
        <v>0.33333333333333331</v>
      </c>
      <c r="AE36" s="2">
        <v>0.54166666666666663</v>
      </c>
      <c r="AF36" s="2">
        <v>0.58333333333333337</v>
      </c>
      <c r="AG36" s="2">
        <v>0.75</v>
      </c>
      <c r="AH36" s="2">
        <f t="shared" si="2"/>
        <v>0.37499999999999994</v>
      </c>
      <c r="AI36" s="47"/>
      <c r="AJ36" s="2"/>
      <c r="AK36" s="48"/>
      <c r="AL36" s="48"/>
    </row>
    <row r="37" spans="1:38" x14ac:dyDescent="0.25">
      <c r="B37" s="14">
        <f t="shared" si="7"/>
        <v>42637</v>
      </c>
      <c r="C37" s="13">
        <f t="shared" si="7"/>
        <v>42637</v>
      </c>
      <c r="D37" s="2">
        <v>0.33333333333333331</v>
      </c>
      <c r="E37" s="2">
        <v>0.5</v>
      </c>
      <c r="F37" s="2">
        <v>0.54166666666666663</v>
      </c>
      <c r="G37" s="2">
        <v>0.75</v>
      </c>
      <c r="H37" s="2">
        <f t="shared" si="0"/>
        <v>0.37500000000000006</v>
      </c>
      <c r="I37" s="47"/>
      <c r="J37" s="2"/>
      <c r="K37" s="48"/>
      <c r="L37" s="48"/>
      <c r="O37" s="14">
        <f t="shared" si="8"/>
        <v>42637</v>
      </c>
      <c r="P37" s="13">
        <f t="shared" si="8"/>
        <v>42637</v>
      </c>
      <c r="Q37" s="2">
        <v>0.33333333333333331</v>
      </c>
      <c r="R37" s="2">
        <v>0.54166666666666663</v>
      </c>
      <c r="S37" s="2">
        <v>0.58333333333333337</v>
      </c>
      <c r="T37" s="2">
        <v>0.75</v>
      </c>
      <c r="U37" s="2">
        <f t="shared" si="1"/>
        <v>0.37499999999999994</v>
      </c>
      <c r="V37" s="47"/>
      <c r="W37" s="2"/>
      <c r="X37" s="48"/>
      <c r="Y37" s="48"/>
      <c r="AB37" s="14">
        <f t="shared" si="9"/>
        <v>42637</v>
      </c>
      <c r="AC37" s="13">
        <f t="shared" si="9"/>
        <v>42637</v>
      </c>
      <c r="AD37" s="2">
        <v>0.33333333333333331</v>
      </c>
      <c r="AE37" s="2">
        <v>0.54166666666666663</v>
      </c>
      <c r="AF37" s="2">
        <v>0.58333333333333337</v>
      </c>
      <c r="AG37" s="2">
        <v>0.75</v>
      </c>
      <c r="AH37" s="2">
        <f t="shared" si="2"/>
        <v>0.37499999999999994</v>
      </c>
      <c r="AI37" s="47"/>
      <c r="AJ37" s="2"/>
      <c r="AK37" s="48"/>
      <c r="AL37" s="48"/>
    </row>
    <row r="38" spans="1:38" x14ac:dyDescent="0.25">
      <c r="B38" s="14">
        <f t="shared" si="7"/>
        <v>42638</v>
      </c>
      <c r="C38" s="13">
        <f t="shared" si="7"/>
        <v>42638</v>
      </c>
      <c r="D38" s="2"/>
      <c r="E38" s="2"/>
      <c r="F38" s="2"/>
      <c r="G38" s="2"/>
      <c r="H38" s="2"/>
      <c r="I38" s="47"/>
      <c r="J38" s="2"/>
      <c r="K38" s="48"/>
      <c r="L38" s="48"/>
      <c r="O38" s="14">
        <f t="shared" si="8"/>
        <v>42638</v>
      </c>
      <c r="P38" s="13">
        <f t="shared" si="8"/>
        <v>42638</v>
      </c>
      <c r="Q38" s="2"/>
      <c r="R38" s="2"/>
      <c r="S38" s="2"/>
      <c r="T38" s="2"/>
      <c r="U38" s="2"/>
      <c r="V38" s="47"/>
      <c r="W38" s="2"/>
      <c r="X38" s="48"/>
      <c r="Y38" s="48"/>
      <c r="AB38" s="14">
        <f t="shared" si="9"/>
        <v>42638</v>
      </c>
      <c r="AC38" s="13">
        <f t="shared" si="9"/>
        <v>42638</v>
      </c>
      <c r="AD38" s="2"/>
      <c r="AE38" s="2"/>
      <c r="AF38" s="2"/>
      <c r="AG38" s="2"/>
      <c r="AH38" s="2">
        <f t="shared" si="2"/>
        <v>0</v>
      </c>
      <c r="AI38" s="47"/>
      <c r="AJ38" s="2"/>
      <c r="AK38" s="48"/>
      <c r="AL38" s="48"/>
    </row>
    <row r="39" spans="1:38" x14ac:dyDescent="0.25">
      <c r="B39" s="14">
        <f t="shared" si="7"/>
        <v>42639</v>
      </c>
      <c r="C39" s="13">
        <f t="shared" si="7"/>
        <v>42639</v>
      </c>
      <c r="D39" s="2"/>
      <c r="E39" s="2"/>
      <c r="F39" s="2"/>
      <c r="G39" s="2"/>
      <c r="H39" s="2"/>
      <c r="I39" s="47"/>
      <c r="J39" s="2"/>
      <c r="K39" s="48"/>
      <c r="L39" s="48"/>
      <c r="O39" s="14">
        <f t="shared" si="8"/>
        <v>42639</v>
      </c>
      <c r="P39" s="13">
        <f t="shared" si="8"/>
        <v>42639</v>
      </c>
      <c r="Q39" s="2"/>
      <c r="R39" s="2"/>
      <c r="S39" s="2"/>
      <c r="T39" s="2"/>
      <c r="U39" s="2"/>
      <c r="V39" s="47"/>
      <c r="W39" s="2"/>
      <c r="X39" s="48"/>
      <c r="Y39" s="48"/>
      <c r="AB39" s="14">
        <f t="shared" si="9"/>
        <v>42639</v>
      </c>
      <c r="AC39" s="13">
        <f t="shared" si="9"/>
        <v>42639</v>
      </c>
      <c r="AD39" s="2"/>
      <c r="AE39" s="2"/>
      <c r="AF39" s="2"/>
      <c r="AG39" s="2"/>
      <c r="AH39" s="2">
        <f t="shared" si="2"/>
        <v>0</v>
      </c>
      <c r="AI39" s="47"/>
      <c r="AJ39" s="2"/>
      <c r="AK39" s="48"/>
      <c r="AL39" s="48"/>
    </row>
    <row r="40" spans="1:38" x14ac:dyDescent="0.25">
      <c r="B40" s="14">
        <f t="shared" si="7"/>
        <v>42640</v>
      </c>
      <c r="C40" s="13">
        <f t="shared" si="7"/>
        <v>42640</v>
      </c>
      <c r="D40" s="2">
        <v>0.33333333333333331</v>
      </c>
      <c r="E40" s="2">
        <v>0.5</v>
      </c>
      <c r="F40" s="2">
        <v>0.54166666666666663</v>
      </c>
      <c r="G40" s="2">
        <v>0.75</v>
      </c>
      <c r="H40" s="2">
        <f t="shared" si="0"/>
        <v>0.37500000000000006</v>
      </c>
      <c r="I40" s="47"/>
      <c r="J40" s="2"/>
      <c r="K40" s="48"/>
      <c r="L40" s="48"/>
      <c r="O40" s="14">
        <f t="shared" si="8"/>
        <v>42640</v>
      </c>
      <c r="P40" s="13">
        <f t="shared" si="8"/>
        <v>42640</v>
      </c>
      <c r="Q40" s="2">
        <v>0.33333333333333331</v>
      </c>
      <c r="R40" s="2">
        <v>0.5</v>
      </c>
      <c r="S40" s="2">
        <v>0.54166666666666663</v>
      </c>
      <c r="T40" s="2">
        <v>0.75</v>
      </c>
      <c r="U40" s="2">
        <f t="shared" si="1"/>
        <v>0.37500000000000006</v>
      </c>
      <c r="V40" s="47"/>
      <c r="W40" s="2"/>
      <c r="X40" s="48"/>
      <c r="Y40" s="48"/>
      <c r="AB40" s="14">
        <f t="shared" si="9"/>
        <v>42640</v>
      </c>
      <c r="AC40" s="13">
        <f t="shared" si="9"/>
        <v>42640</v>
      </c>
      <c r="AD40" s="2">
        <v>0.33333333333333331</v>
      </c>
      <c r="AE40" s="2">
        <v>0.5</v>
      </c>
      <c r="AF40" s="2">
        <v>0.54166666666666663</v>
      </c>
      <c r="AG40" s="2">
        <v>0.75</v>
      </c>
      <c r="AH40" s="2">
        <f t="shared" si="2"/>
        <v>0.37500000000000006</v>
      </c>
      <c r="AI40" s="47"/>
      <c r="AJ40" s="2"/>
      <c r="AK40" s="48"/>
      <c r="AL40" s="48"/>
    </row>
    <row r="41" spans="1:38" x14ac:dyDescent="0.25">
      <c r="B41" s="14">
        <f t="shared" si="7"/>
        <v>42641</v>
      </c>
      <c r="C41" s="13">
        <f t="shared" si="7"/>
        <v>42641</v>
      </c>
      <c r="D41" s="2">
        <v>0.33333333333333331</v>
      </c>
      <c r="E41" s="2">
        <v>0.5</v>
      </c>
      <c r="F41" s="2">
        <v>0.54166666666666663</v>
      </c>
      <c r="G41" s="2">
        <v>0.75</v>
      </c>
      <c r="H41" s="2">
        <f t="shared" si="0"/>
        <v>0.37500000000000006</v>
      </c>
      <c r="I41" s="47"/>
      <c r="J41" s="2"/>
      <c r="K41" s="48"/>
      <c r="L41" s="48"/>
      <c r="O41" s="14">
        <f t="shared" si="8"/>
        <v>42641</v>
      </c>
      <c r="P41" s="13">
        <f t="shared" si="8"/>
        <v>42641</v>
      </c>
      <c r="Q41" s="2">
        <v>0.33333333333333331</v>
      </c>
      <c r="R41" s="2">
        <v>0.5</v>
      </c>
      <c r="S41" s="2">
        <v>0.54166666666666663</v>
      </c>
      <c r="T41" s="2">
        <v>0.75</v>
      </c>
      <c r="U41" s="2">
        <f t="shared" si="1"/>
        <v>0.37500000000000006</v>
      </c>
      <c r="V41" s="47"/>
      <c r="W41" s="2"/>
      <c r="X41" s="48"/>
      <c r="Y41" s="48"/>
      <c r="AB41" s="14">
        <f t="shared" si="9"/>
        <v>42641</v>
      </c>
      <c r="AC41" s="13">
        <f t="shared" si="9"/>
        <v>42641</v>
      </c>
      <c r="AD41" s="2">
        <v>0.33333333333333331</v>
      </c>
      <c r="AE41" s="2">
        <v>0.5</v>
      </c>
      <c r="AF41" s="2">
        <v>0.54166666666666663</v>
      </c>
      <c r="AG41" s="2">
        <v>0.75</v>
      </c>
      <c r="AH41" s="2">
        <f t="shared" si="2"/>
        <v>0.37500000000000006</v>
      </c>
      <c r="AI41" s="47"/>
      <c r="AJ41" s="2"/>
      <c r="AK41" s="48"/>
      <c r="AL41" s="48"/>
    </row>
    <row r="42" spans="1:38" x14ac:dyDescent="0.25">
      <c r="B42" s="14">
        <f t="shared" si="7"/>
        <v>42642</v>
      </c>
      <c r="C42" s="13">
        <f t="shared" si="7"/>
        <v>42642</v>
      </c>
      <c r="D42" s="2">
        <v>0.33333333333333331</v>
      </c>
      <c r="E42" s="2">
        <v>0.5</v>
      </c>
      <c r="F42" s="2">
        <v>0.54166666666666663</v>
      </c>
      <c r="G42" s="2">
        <v>0.75</v>
      </c>
      <c r="H42" s="2">
        <f t="shared" si="0"/>
        <v>0.37500000000000006</v>
      </c>
      <c r="I42" s="47"/>
      <c r="J42" s="2"/>
      <c r="K42" s="48"/>
      <c r="L42" s="48"/>
      <c r="O42" s="14">
        <f t="shared" si="8"/>
        <v>42642</v>
      </c>
      <c r="P42" s="13">
        <f t="shared" si="8"/>
        <v>42642</v>
      </c>
      <c r="Q42" s="2">
        <v>0.33333333333333331</v>
      </c>
      <c r="R42" s="2">
        <v>0.5</v>
      </c>
      <c r="S42" s="2">
        <v>0.54166666666666663</v>
      </c>
      <c r="T42" s="2">
        <v>0.75</v>
      </c>
      <c r="U42" s="2">
        <f t="shared" si="1"/>
        <v>0.37500000000000006</v>
      </c>
      <c r="V42" s="47"/>
      <c r="W42" s="2"/>
      <c r="X42" s="48"/>
      <c r="Y42" s="48"/>
      <c r="AB42" s="14">
        <f t="shared" si="9"/>
        <v>42642</v>
      </c>
      <c r="AC42" s="13">
        <f t="shared" si="9"/>
        <v>42642</v>
      </c>
      <c r="AD42" s="2">
        <v>0.33333333333333331</v>
      </c>
      <c r="AE42" s="2">
        <v>0.5</v>
      </c>
      <c r="AF42" s="2">
        <v>0.54166666666666663</v>
      </c>
      <c r="AG42" s="2">
        <v>0.75</v>
      </c>
      <c r="AH42" s="2">
        <f t="shared" si="2"/>
        <v>0.37500000000000006</v>
      </c>
      <c r="AI42" s="47"/>
      <c r="AJ42" s="2"/>
      <c r="AK42" s="48"/>
      <c r="AL42" s="48"/>
    </row>
    <row r="43" spans="1:38" x14ac:dyDescent="0.25">
      <c r="B43" s="14">
        <f t="shared" si="7"/>
        <v>42643</v>
      </c>
      <c r="C43" s="13">
        <f t="shared" si="7"/>
        <v>42643</v>
      </c>
      <c r="D43" s="2"/>
      <c r="E43" s="2"/>
      <c r="F43" s="2"/>
      <c r="G43" s="2"/>
      <c r="H43" s="2"/>
      <c r="I43" s="47"/>
      <c r="J43" s="2"/>
      <c r="K43" s="48"/>
      <c r="L43" s="48"/>
      <c r="O43" s="14">
        <f t="shared" si="8"/>
        <v>42643</v>
      </c>
      <c r="P43" s="13">
        <f t="shared" si="8"/>
        <v>42643</v>
      </c>
      <c r="Q43" s="2"/>
      <c r="R43" s="2"/>
      <c r="S43" s="2"/>
      <c r="T43" s="2"/>
      <c r="U43" s="2"/>
      <c r="V43" s="47"/>
      <c r="W43" s="2"/>
      <c r="X43" s="48"/>
      <c r="Y43" s="48"/>
      <c r="AB43" s="14">
        <f t="shared" si="9"/>
        <v>42643</v>
      </c>
      <c r="AC43" s="13">
        <f t="shared" si="9"/>
        <v>42643</v>
      </c>
      <c r="AD43" s="2"/>
      <c r="AE43" s="2"/>
      <c r="AF43" s="2"/>
      <c r="AG43" s="2"/>
      <c r="AH43" s="2"/>
      <c r="AI43" s="47"/>
      <c r="AJ43" s="2"/>
      <c r="AK43" s="48"/>
      <c r="AL43" s="48"/>
    </row>
    <row r="44" spans="1:38" x14ac:dyDescent="0.25">
      <c r="A44" s="53"/>
      <c r="B44" s="54"/>
      <c r="C44" s="46"/>
      <c r="D44" s="3"/>
      <c r="E44" s="3"/>
      <c r="F44" s="3"/>
      <c r="G44" s="3"/>
      <c r="H44" s="89">
        <f>SUM(H13:H43)</f>
        <v>8.25</v>
      </c>
      <c r="I44" s="90">
        <f>SUM(I11:I43)</f>
        <v>0</v>
      </c>
      <c r="J44" s="3"/>
      <c r="K44" s="3"/>
      <c r="L44" s="3"/>
      <c r="N44" s="53"/>
      <c r="O44" s="54"/>
      <c r="P44" s="46"/>
      <c r="Q44" s="3"/>
      <c r="R44" s="3"/>
      <c r="S44" s="3"/>
      <c r="T44" s="3"/>
      <c r="U44" s="89">
        <f>SUM(U13:U43)</f>
        <v>8.25</v>
      </c>
      <c r="V44" s="90">
        <f>SUM(V11:V43)</f>
        <v>0</v>
      </c>
      <c r="W44" s="3"/>
      <c r="X44" s="3"/>
      <c r="Y44" s="3"/>
      <c r="AA44" s="53"/>
      <c r="AB44" s="54"/>
      <c r="AC44" s="46"/>
      <c r="AD44" s="3"/>
      <c r="AE44" s="3"/>
      <c r="AF44" s="3"/>
      <c r="AG44" s="3"/>
      <c r="AH44" s="89">
        <f>SUM(AH13:AH43)</f>
        <v>8.25</v>
      </c>
      <c r="AI44" s="90">
        <f>SUM(AI11:AI43)</f>
        <v>0</v>
      </c>
      <c r="AJ44" s="3"/>
      <c r="AK44" s="3"/>
      <c r="AL44" s="3"/>
    </row>
    <row r="45" spans="1:38" ht="27.75" customHeight="1" x14ac:dyDescent="0.25">
      <c r="B45" s="133" t="s">
        <v>32</v>
      </c>
      <c r="C45" s="134"/>
      <c r="D45" s="133" t="s">
        <v>6</v>
      </c>
      <c r="E45" s="134"/>
      <c r="F45" s="133" t="s">
        <v>49</v>
      </c>
      <c r="G45" s="134"/>
      <c r="H45" s="133" t="s">
        <v>7</v>
      </c>
      <c r="I45" s="134"/>
      <c r="J45" s="133" t="s">
        <v>48</v>
      </c>
      <c r="K45" s="134"/>
      <c r="O45" s="133" t="s">
        <v>32</v>
      </c>
      <c r="P45" s="134"/>
      <c r="Q45" s="133" t="s">
        <v>6</v>
      </c>
      <c r="R45" s="134"/>
      <c r="S45" s="133" t="s">
        <v>49</v>
      </c>
      <c r="T45" s="134"/>
      <c r="U45" s="133" t="s">
        <v>7</v>
      </c>
      <c r="V45" s="134"/>
      <c r="W45" s="133" t="s">
        <v>48</v>
      </c>
      <c r="X45" s="134"/>
      <c r="AB45" s="133" t="s">
        <v>32</v>
      </c>
      <c r="AC45" s="134"/>
      <c r="AD45" s="133" t="s">
        <v>6</v>
      </c>
      <c r="AE45" s="134"/>
      <c r="AF45" s="133" t="s">
        <v>49</v>
      </c>
      <c r="AG45" s="134"/>
      <c r="AH45" s="133" t="s">
        <v>7</v>
      </c>
      <c r="AI45" s="134"/>
      <c r="AJ45" s="133" t="s">
        <v>48</v>
      </c>
      <c r="AK45" s="134"/>
    </row>
    <row r="46" spans="1:38" x14ac:dyDescent="0.25">
      <c r="B46" s="164">
        <f>SUM(H44-I44)</f>
        <v>8.25</v>
      </c>
      <c r="C46" s="165"/>
      <c r="D46" s="158">
        <f>IF(B46&gt;169/24,MIN(B46-169/24,7/24),"")</f>
        <v>0.29166666666666669</v>
      </c>
      <c r="E46" s="159"/>
      <c r="F46" s="160">
        <f>SUM(I44)</f>
        <v>0</v>
      </c>
      <c r="G46" s="161"/>
      <c r="H46" s="160" t="str">
        <f>IF(B46&lt;169/24,169/24-B46,"")</f>
        <v/>
      </c>
      <c r="I46" s="161"/>
      <c r="J46" s="162">
        <f>IF(B46&gt;169/24,B46-169/24,"")</f>
        <v>1.208333333333333</v>
      </c>
      <c r="K46" s="163"/>
      <c r="O46" s="164">
        <f>SUM(U44-V44)</f>
        <v>8.25</v>
      </c>
      <c r="P46" s="165"/>
      <c r="Q46" s="158">
        <f>IF(O46&gt;169/24,MIN(O46-169/24,7/24),"")</f>
        <v>0.29166666666666669</v>
      </c>
      <c r="R46" s="159"/>
      <c r="S46" s="160">
        <f>SUM(V44)</f>
        <v>0</v>
      </c>
      <c r="T46" s="161"/>
      <c r="U46" s="160" t="str">
        <f>IF(O46&lt;169/24,169/24-O46,"")</f>
        <v/>
      </c>
      <c r="V46" s="161"/>
      <c r="W46" s="162">
        <f>IF(O46&gt;169/24,O46-169/24,"")</f>
        <v>1.208333333333333</v>
      </c>
      <c r="X46" s="163"/>
      <c r="AB46" s="164">
        <f>SUM(AH44-AI44)</f>
        <v>8.25</v>
      </c>
      <c r="AC46" s="165"/>
      <c r="AD46" s="158">
        <f>IF(AB46&gt;169/24,MIN(AB46-169/24,7/24),"")</f>
        <v>0.29166666666666669</v>
      </c>
      <c r="AE46" s="159"/>
      <c r="AF46" s="160">
        <f>SUM(AI44)</f>
        <v>0</v>
      </c>
      <c r="AG46" s="161"/>
      <c r="AH46" s="160" t="str">
        <f>IF(AB46&lt;169/24,169/24-AB46,"")</f>
        <v/>
      </c>
      <c r="AI46" s="161"/>
      <c r="AJ46" s="162">
        <f>IF(AB46&gt;169/24,AB46-169/24,"")</f>
        <v>1.208333333333333</v>
      </c>
      <c r="AK46" s="163"/>
    </row>
    <row r="47" spans="1:38" x14ac:dyDescent="0.25">
      <c r="B47" t="s">
        <v>51</v>
      </c>
      <c r="J47" t="s">
        <v>52</v>
      </c>
      <c r="O47" t="s">
        <v>51</v>
      </c>
      <c r="W47" t="s">
        <v>52</v>
      </c>
      <c r="AB47" t="s">
        <v>51</v>
      </c>
      <c r="AJ47" t="s">
        <v>52</v>
      </c>
    </row>
    <row r="52" spans="1:39" x14ac:dyDescent="0.25">
      <c r="B52" s="4"/>
      <c r="C52" s="92">
        <f>SUM(C1)</f>
        <v>9</v>
      </c>
      <c r="D52" s="169" t="str">
        <f>"Période du "&amp;TEXT(D54,"jj mmmm aaaa") &amp;" au "&amp; TEXT(E54,"jj mmmm aaaa")</f>
        <v>Période du 01 septembre 2020 au 30 septembre 2020</v>
      </c>
      <c r="E52" s="170"/>
      <c r="F52" s="170"/>
      <c r="G52" s="170"/>
      <c r="H52" s="170"/>
      <c r="I52" s="170"/>
      <c r="J52" s="170"/>
      <c r="K52" s="170"/>
      <c r="O52" s="4"/>
      <c r="P52" s="92">
        <f>SUM(C1)</f>
        <v>9</v>
      </c>
      <c r="Q52" s="171" t="str">
        <f>"Période du "&amp;TEXT(Q54,"jj mmmm aaaa") &amp;" au "&amp; TEXT(R54,"jj mmmm aaaa")</f>
        <v>Période du 01 septembre 2020 au 30 septembre 2020</v>
      </c>
      <c r="R52" s="171"/>
      <c r="S52" s="171"/>
      <c r="T52" s="171"/>
      <c r="U52" s="171"/>
      <c r="V52" s="171"/>
      <c r="W52" s="171"/>
      <c r="X52" s="171"/>
      <c r="Y52" s="171"/>
      <c r="AB52" s="4"/>
      <c r="AC52" s="92">
        <f>SUM(C1)</f>
        <v>9</v>
      </c>
      <c r="AD52" s="139" t="str">
        <f>"Période du "&amp;TEXT(AD54,"jj mmmm aaaa") &amp;" au "&amp; TEXT(AE54,"jj mmmm aaaa")</f>
        <v>Période du 01 septembre 2020 au 30 septembre 2020</v>
      </c>
      <c r="AE52" s="139"/>
      <c r="AF52" s="139"/>
      <c r="AG52" s="139"/>
      <c r="AH52" s="139"/>
      <c r="AI52" s="139"/>
      <c r="AJ52" s="139"/>
      <c r="AK52" s="139"/>
      <c r="AL52" s="139"/>
    </row>
    <row r="53" spans="1:39" ht="15" customHeight="1" x14ac:dyDescent="0.25">
      <c r="A53" s="7"/>
      <c r="B53" s="7"/>
      <c r="C53" s="108">
        <f>C2</f>
        <v>1</v>
      </c>
      <c r="N53" s="7"/>
      <c r="O53" s="7"/>
      <c r="P53" s="92">
        <f>SUM(C2)</f>
        <v>1</v>
      </c>
      <c r="AA53" s="7"/>
      <c r="AB53" s="7"/>
      <c r="AC53" s="92">
        <v>1</v>
      </c>
    </row>
    <row r="54" spans="1:39" ht="12.75" customHeight="1" x14ac:dyDescent="0.25">
      <c r="B54" s="7"/>
      <c r="D54" s="93">
        <f>DATE(C53+2019,C52,1)</f>
        <v>42613</v>
      </c>
      <c r="E54" s="91">
        <f>DATE(C53+2019,C52+1,1)-1</f>
        <v>42642</v>
      </c>
      <c r="M54" s="8"/>
      <c r="O54" s="7"/>
      <c r="Q54" s="93">
        <f>DATE(P53+2019,P52,1)</f>
        <v>42613</v>
      </c>
      <c r="R54" s="91">
        <f>DATE(P53+2019,P52+1,1)-1</f>
        <v>42642</v>
      </c>
      <c r="Z54" s="8"/>
      <c r="AB54" s="7"/>
      <c r="AD54" s="93">
        <f>DATE(AC53+2019,AC52,1)</f>
        <v>42613</v>
      </c>
      <c r="AE54" s="91">
        <f>DATE(AC53+2019,AC52+1,1)-1</f>
        <v>42642</v>
      </c>
      <c r="AM54" s="8"/>
    </row>
    <row r="55" spans="1:39" ht="23.25" customHeight="1" x14ac:dyDescent="0.25">
      <c r="D55" s="50" t="s">
        <v>5</v>
      </c>
      <c r="E55" s="131" t="s">
        <v>6</v>
      </c>
      <c r="F55" s="146"/>
      <c r="G55" s="131" t="s">
        <v>7</v>
      </c>
      <c r="H55" s="146"/>
      <c r="I55" s="133" t="s">
        <v>9</v>
      </c>
      <c r="J55" s="166"/>
      <c r="M55" s="9"/>
      <c r="Q55" s="50" t="s">
        <v>5</v>
      </c>
      <c r="R55" s="131" t="s">
        <v>6</v>
      </c>
      <c r="S55" s="146"/>
      <c r="T55" s="131" t="s">
        <v>7</v>
      </c>
      <c r="U55" s="146"/>
      <c r="V55" s="133" t="s">
        <v>9</v>
      </c>
      <c r="W55" s="166"/>
      <c r="Z55" s="9"/>
      <c r="AD55" s="50" t="s">
        <v>5</v>
      </c>
      <c r="AE55" s="85" t="s">
        <v>6</v>
      </c>
      <c r="AF55" s="85"/>
      <c r="AG55" s="85" t="s">
        <v>7</v>
      </c>
      <c r="AH55" s="85"/>
      <c r="AI55" s="86" t="s">
        <v>9</v>
      </c>
      <c r="AJ55" s="86"/>
      <c r="AM55" s="9"/>
    </row>
    <row r="56" spans="1:39" x14ac:dyDescent="0.25">
      <c r="B56" s="83" t="s">
        <v>33</v>
      </c>
      <c r="C56" s="83"/>
      <c r="D56" s="49">
        <v>7.041666666666667</v>
      </c>
      <c r="E56" s="143">
        <f>IF(B97&gt;169/24,MIN(B97-169/24,7/24),"")</f>
        <v>0.29166666666666669</v>
      </c>
      <c r="F56" s="144"/>
      <c r="G56" s="145" t="str">
        <f>IF(B97&lt;169/24,169/24-B97,"")</f>
        <v/>
      </c>
      <c r="H56" s="144"/>
      <c r="I56" s="143">
        <f>IF(B97&gt;169/24,B97-169/24,"")</f>
        <v>1.208333333333333</v>
      </c>
      <c r="J56" s="144"/>
      <c r="M56" s="9"/>
      <c r="O56" s="83" t="s">
        <v>33</v>
      </c>
      <c r="P56" s="83"/>
      <c r="Q56" s="49">
        <v>7.041666666666667</v>
      </c>
      <c r="R56" s="143" t="str">
        <f>IF(O97&gt;169/24,MIN(O97-169/24,7/24),"")</f>
        <v/>
      </c>
      <c r="S56" s="144"/>
      <c r="T56" s="145">
        <f>IF(O97&lt;169/24,169/24-O97,"")</f>
        <v>7.041666666666667</v>
      </c>
      <c r="U56" s="144"/>
      <c r="V56" s="143" t="str">
        <f>IF(O97&gt;169/24,O97-169/24,"")</f>
        <v/>
      </c>
      <c r="W56" s="144"/>
      <c r="Z56" s="9"/>
      <c r="AB56" s="83" t="s">
        <v>33</v>
      </c>
      <c r="AC56" s="83"/>
      <c r="AD56" s="49">
        <v>7.041666666666667</v>
      </c>
      <c r="AE56" s="84" t="str">
        <f>IF(AB97&gt;169/24,MIN(AB97-169/24,7/24),"")</f>
        <v/>
      </c>
      <c r="AF56" s="84"/>
      <c r="AG56" s="87">
        <f>IF(AB97&lt;169/24,169/24-AB97,"")</f>
        <v>7.041666666666667</v>
      </c>
      <c r="AH56" s="87"/>
      <c r="AI56" s="84" t="str">
        <f>IF(AB97&gt;169/24,AB97-169/24,"")</f>
        <v/>
      </c>
      <c r="AJ56" s="84"/>
      <c r="AM56" s="9"/>
    </row>
    <row r="57" spans="1:39" x14ac:dyDescent="0.25">
      <c r="B57" s="81" t="s">
        <v>36</v>
      </c>
      <c r="C57" s="81"/>
      <c r="D57" s="61" t="s">
        <v>39</v>
      </c>
      <c r="E57" s="62">
        <v>25</v>
      </c>
      <c r="F57" s="63" t="s">
        <v>38</v>
      </c>
      <c r="G57" s="64">
        <f>SUM(K64:K94)</f>
        <v>0</v>
      </c>
      <c r="H57" s="63" t="s">
        <v>40</v>
      </c>
      <c r="I57" s="65">
        <f>SUM(E57-G57)</f>
        <v>25</v>
      </c>
      <c r="J57" s="88"/>
      <c r="M57" s="9"/>
      <c r="O57" s="81" t="s">
        <v>36</v>
      </c>
      <c r="P57" s="81"/>
      <c r="Q57" s="61" t="s">
        <v>39</v>
      </c>
      <c r="R57" s="62">
        <v>25</v>
      </c>
      <c r="S57" s="63" t="s">
        <v>38</v>
      </c>
      <c r="T57" s="64">
        <f>SUM(X64:X94)</f>
        <v>0</v>
      </c>
      <c r="U57" s="63" t="s">
        <v>40</v>
      </c>
      <c r="V57" s="65">
        <f>SUM(R57-T57)</f>
        <v>25</v>
      </c>
      <c r="W57" s="88"/>
      <c r="Z57" s="9"/>
      <c r="AB57" s="81" t="s">
        <v>36</v>
      </c>
      <c r="AC57" s="81"/>
      <c r="AD57" s="61" t="s">
        <v>39</v>
      </c>
      <c r="AE57" s="62">
        <v>25</v>
      </c>
      <c r="AF57" s="63" t="s">
        <v>38</v>
      </c>
      <c r="AG57" s="64">
        <f>SUM(AK64:AK94)</f>
        <v>0</v>
      </c>
      <c r="AH57" s="63" t="s">
        <v>40</v>
      </c>
      <c r="AI57" s="65">
        <f>SUM(AE57-AG57)</f>
        <v>25</v>
      </c>
      <c r="AJ57" s="88"/>
      <c r="AM57" s="9"/>
    </row>
    <row r="58" spans="1:39" x14ac:dyDescent="0.25">
      <c r="B58" s="77" t="s">
        <v>46</v>
      </c>
      <c r="C58" s="78"/>
      <c r="D58" s="66" t="s">
        <v>43</v>
      </c>
      <c r="E58" s="67"/>
      <c r="F58" s="68" t="s">
        <v>44</v>
      </c>
      <c r="G58" s="69"/>
      <c r="H58" s="156" t="s">
        <v>50</v>
      </c>
      <c r="I58" s="144"/>
      <c r="J58" s="107"/>
      <c r="M58" s="9"/>
      <c r="O58" s="77" t="s">
        <v>46</v>
      </c>
      <c r="P58" s="78"/>
      <c r="Q58" s="66" t="s">
        <v>43</v>
      </c>
      <c r="R58" s="67"/>
      <c r="S58" s="68" t="s">
        <v>44</v>
      </c>
      <c r="T58" s="69"/>
      <c r="U58" s="156" t="s">
        <v>50</v>
      </c>
      <c r="V58" s="144"/>
      <c r="W58" s="107"/>
      <c r="Z58" s="9"/>
      <c r="AB58" s="77" t="s">
        <v>46</v>
      </c>
      <c r="AC58" s="78"/>
      <c r="AD58" s="66" t="s">
        <v>43</v>
      </c>
      <c r="AE58" s="67"/>
      <c r="AF58" s="68" t="s">
        <v>44</v>
      </c>
      <c r="AG58" s="69"/>
      <c r="AH58" s="156" t="s">
        <v>50</v>
      </c>
      <c r="AI58" s="176"/>
      <c r="AM58" s="9"/>
    </row>
    <row r="59" spans="1:39" x14ac:dyDescent="0.25">
      <c r="B59" s="79" t="s">
        <v>42</v>
      </c>
      <c r="C59" s="80"/>
      <c r="D59" s="56" t="s">
        <v>43</v>
      </c>
      <c r="E59" s="55"/>
      <c r="F59" s="56" t="s">
        <v>44</v>
      </c>
      <c r="G59" s="57"/>
      <c r="H59" s="182"/>
      <c r="I59" s="183"/>
      <c r="J59" s="183"/>
      <c r="K59" s="183"/>
      <c r="L59" s="183"/>
      <c r="M59" s="110"/>
      <c r="O59" s="79" t="s">
        <v>42</v>
      </c>
      <c r="P59" s="80"/>
      <c r="Q59" s="56" t="s">
        <v>43</v>
      </c>
      <c r="R59" s="55"/>
      <c r="S59" s="56" t="s">
        <v>44</v>
      </c>
      <c r="T59" s="57"/>
      <c r="U59" s="150"/>
      <c r="V59" s="177"/>
      <c r="W59" s="177"/>
      <c r="X59" s="177"/>
      <c r="Y59" s="178"/>
      <c r="Z59" s="109"/>
      <c r="AB59" s="79" t="s">
        <v>42</v>
      </c>
      <c r="AC59" s="80"/>
      <c r="AD59" s="56" t="s">
        <v>43</v>
      </c>
      <c r="AE59" s="55"/>
      <c r="AF59" s="56" t="s">
        <v>44</v>
      </c>
      <c r="AG59" s="57"/>
      <c r="AH59" s="150"/>
      <c r="AI59" s="177"/>
      <c r="AJ59" s="177"/>
      <c r="AK59" s="177"/>
      <c r="AL59" s="178"/>
      <c r="AM59" s="109"/>
    </row>
    <row r="60" spans="1:39" x14ac:dyDescent="0.25">
      <c r="B60" s="51" t="s">
        <v>45</v>
      </c>
      <c r="C60" s="52"/>
      <c r="D60" s="58" t="s">
        <v>43</v>
      </c>
      <c r="E60" s="59"/>
      <c r="F60" s="58" t="s">
        <v>44</v>
      </c>
      <c r="G60" s="60"/>
      <c r="H60" s="184"/>
      <c r="I60" s="185"/>
      <c r="J60" s="185"/>
      <c r="K60" s="185"/>
      <c r="L60" s="185"/>
      <c r="M60" s="110"/>
      <c r="O60" s="51" t="s">
        <v>45</v>
      </c>
      <c r="P60" s="52"/>
      <c r="Q60" s="58" t="s">
        <v>43</v>
      </c>
      <c r="R60" s="59"/>
      <c r="S60" s="58" t="s">
        <v>44</v>
      </c>
      <c r="T60" s="60"/>
      <c r="U60" s="179"/>
      <c r="V60" s="180"/>
      <c r="W60" s="180"/>
      <c r="X60" s="180"/>
      <c r="Y60" s="181"/>
      <c r="Z60" s="109"/>
      <c r="AB60" s="51" t="s">
        <v>45</v>
      </c>
      <c r="AC60" s="52"/>
      <c r="AD60" s="58" t="s">
        <v>43</v>
      </c>
      <c r="AE60" s="59"/>
      <c r="AF60" s="58" t="s">
        <v>44</v>
      </c>
      <c r="AG60" s="60"/>
      <c r="AH60" s="179"/>
      <c r="AI60" s="180"/>
      <c r="AJ60" s="180"/>
      <c r="AK60" s="180"/>
      <c r="AL60" s="181"/>
      <c r="AM60" s="109"/>
    </row>
    <row r="61" spans="1:39" x14ac:dyDescent="0.25">
      <c r="H61" s="82"/>
      <c r="I61" s="82"/>
      <c r="J61" s="82"/>
      <c r="K61" s="82"/>
      <c r="L61" s="1"/>
      <c r="M61" s="9"/>
      <c r="U61" s="82"/>
      <c r="V61" s="82"/>
      <c r="W61" s="82"/>
      <c r="X61" s="82"/>
      <c r="Y61" s="1"/>
      <c r="Z61" s="9"/>
      <c r="AH61" s="82"/>
      <c r="AI61" s="82"/>
      <c r="AJ61" s="82"/>
      <c r="AK61" s="82"/>
      <c r="AL61" s="1"/>
      <c r="AM61" s="9"/>
    </row>
    <row r="62" spans="1:39" ht="15" customHeight="1" x14ac:dyDescent="0.25">
      <c r="D62" s="72" t="s">
        <v>0</v>
      </c>
      <c r="E62" s="73"/>
      <c r="F62" s="74" t="s">
        <v>1</v>
      </c>
      <c r="G62" s="75"/>
      <c r="H62" s="125" t="s">
        <v>10</v>
      </c>
      <c r="I62" s="125" t="s">
        <v>34</v>
      </c>
      <c r="J62" s="141" t="s">
        <v>35</v>
      </c>
      <c r="K62" s="141" t="s">
        <v>37</v>
      </c>
      <c r="L62" s="141" t="s">
        <v>47</v>
      </c>
      <c r="M62" s="9"/>
      <c r="Q62" s="72" t="s">
        <v>0</v>
      </c>
      <c r="R62" s="73"/>
      <c r="S62" s="74" t="s">
        <v>1</v>
      </c>
      <c r="T62" s="75"/>
      <c r="U62" s="125" t="s">
        <v>10</v>
      </c>
      <c r="V62" s="125" t="s">
        <v>34</v>
      </c>
      <c r="W62" s="141" t="s">
        <v>35</v>
      </c>
      <c r="X62" s="141" t="s">
        <v>37</v>
      </c>
      <c r="Y62" s="141" t="s">
        <v>47</v>
      </c>
      <c r="Z62" s="9"/>
      <c r="AD62" s="72" t="s">
        <v>0</v>
      </c>
      <c r="AE62" s="73"/>
      <c r="AF62" s="74" t="s">
        <v>1</v>
      </c>
      <c r="AG62" s="75"/>
      <c r="AH62" s="125" t="s">
        <v>10</v>
      </c>
      <c r="AI62" s="125" t="s">
        <v>34</v>
      </c>
      <c r="AJ62" s="141" t="s">
        <v>35</v>
      </c>
      <c r="AK62" s="141" t="s">
        <v>37</v>
      </c>
      <c r="AL62" s="141" t="s">
        <v>47</v>
      </c>
      <c r="AM62" s="9"/>
    </row>
    <row r="63" spans="1:39" ht="29.25" customHeight="1" x14ac:dyDescent="0.25">
      <c r="B63" s="127" t="s">
        <v>66</v>
      </c>
      <c r="C63" s="128"/>
      <c r="D63" s="76" t="s">
        <v>2</v>
      </c>
      <c r="E63" s="76" t="s">
        <v>3</v>
      </c>
      <c r="F63" s="76" t="s">
        <v>4</v>
      </c>
      <c r="G63" s="76" t="s">
        <v>8</v>
      </c>
      <c r="H63" s="126"/>
      <c r="I63" s="126"/>
      <c r="J63" s="126"/>
      <c r="K63" s="126"/>
      <c r="L63" s="126"/>
      <c r="M63" s="9"/>
      <c r="O63" s="127"/>
      <c r="P63" s="128"/>
      <c r="Q63" s="76" t="s">
        <v>2</v>
      </c>
      <c r="R63" s="76" t="s">
        <v>3</v>
      </c>
      <c r="S63" s="76" t="s">
        <v>4</v>
      </c>
      <c r="T63" s="76" t="s">
        <v>8</v>
      </c>
      <c r="U63" s="126"/>
      <c r="V63" s="126"/>
      <c r="W63" s="126"/>
      <c r="X63" s="126"/>
      <c r="Y63" s="126"/>
      <c r="Z63" s="9"/>
      <c r="AB63" s="127"/>
      <c r="AC63" s="128"/>
      <c r="AD63" s="76" t="s">
        <v>2</v>
      </c>
      <c r="AE63" s="76" t="s">
        <v>3</v>
      </c>
      <c r="AF63" s="76" t="s">
        <v>4</v>
      </c>
      <c r="AG63" s="76" t="s">
        <v>8</v>
      </c>
      <c r="AH63" s="126"/>
      <c r="AI63" s="126"/>
      <c r="AJ63" s="126"/>
      <c r="AK63" s="126"/>
      <c r="AL63" s="126"/>
      <c r="AM63" s="9"/>
    </row>
    <row r="64" spans="1:39" x14ac:dyDescent="0.25">
      <c r="A64" s="15"/>
      <c r="B64" s="14">
        <f>D54</f>
        <v>42613</v>
      </c>
      <c r="C64" s="13">
        <f>D54</f>
        <v>42613</v>
      </c>
      <c r="D64" s="2">
        <v>0.33333333333333331</v>
      </c>
      <c r="E64" s="2">
        <v>0.54166666666666663</v>
      </c>
      <c r="F64" s="2">
        <v>0.58333333333333337</v>
      </c>
      <c r="G64" s="2">
        <v>0.75</v>
      </c>
      <c r="H64" s="47">
        <f>SUM(E64-D64)+(G64-F64)</f>
        <v>0.37499999999999994</v>
      </c>
      <c r="I64" s="47"/>
      <c r="J64" s="2"/>
      <c r="K64" s="48"/>
      <c r="L64" s="48"/>
      <c r="M64" s="9"/>
      <c r="N64" s="15"/>
      <c r="O64" s="14">
        <f>Q54</f>
        <v>42613</v>
      </c>
      <c r="P64" s="13">
        <f>Q54</f>
        <v>42613</v>
      </c>
      <c r="Q64" s="2"/>
      <c r="R64" s="2"/>
      <c r="S64" s="2"/>
      <c r="T64" s="2"/>
      <c r="U64" s="2"/>
      <c r="V64" s="47"/>
      <c r="W64" s="2"/>
      <c r="X64" s="48"/>
      <c r="Y64" s="48"/>
      <c r="Z64" s="9"/>
      <c r="AA64" s="15"/>
      <c r="AB64" s="14">
        <f>AD54</f>
        <v>42613</v>
      </c>
      <c r="AC64" s="13">
        <f>AD54</f>
        <v>42613</v>
      </c>
      <c r="AD64" s="2"/>
      <c r="AE64" s="2"/>
      <c r="AF64" s="2"/>
      <c r="AG64" s="2"/>
      <c r="AH64" s="2"/>
      <c r="AI64" s="47"/>
      <c r="AJ64" s="2"/>
      <c r="AK64" s="48"/>
      <c r="AL64" s="48"/>
      <c r="AM64" s="9"/>
    </row>
    <row r="65" spans="1:39" x14ac:dyDescent="0.25">
      <c r="A65" s="15"/>
      <c r="B65" s="14">
        <f>SUM(B64+1)</f>
        <v>42614</v>
      </c>
      <c r="C65" s="13">
        <f>SUM(C64+1)</f>
        <v>42614</v>
      </c>
      <c r="D65" s="2">
        <v>0.33333333333333331</v>
      </c>
      <c r="E65" s="2">
        <v>0.54166666666666663</v>
      </c>
      <c r="F65" s="2">
        <v>0.58333333333333337</v>
      </c>
      <c r="G65" s="2">
        <v>0.75</v>
      </c>
      <c r="H65" s="47">
        <f t="shared" ref="H65:H94" si="10">SUM(E65-D65)+(G65-F65)</f>
        <v>0.37499999999999994</v>
      </c>
      <c r="I65" s="47"/>
      <c r="J65" s="2"/>
      <c r="K65" s="48"/>
      <c r="L65" s="48"/>
      <c r="M65" s="9"/>
      <c r="N65" s="15"/>
      <c r="O65" s="14">
        <f>SUM(O64+1)</f>
        <v>42614</v>
      </c>
      <c r="P65" s="13">
        <f>SUM(P64+1)</f>
        <v>42614</v>
      </c>
      <c r="Q65" s="2"/>
      <c r="R65" s="2"/>
      <c r="S65" s="2"/>
      <c r="T65" s="2"/>
      <c r="U65" s="2"/>
      <c r="V65" s="47"/>
      <c r="W65" s="2"/>
      <c r="X65" s="48"/>
      <c r="Y65" s="48"/>
      <c r="Z65" s="9"/>
      <c r="AA65" s="15"/>
      <c r="AB65" s="14">
        <f>SUM(AB64+1)</f>
        <v>42614</v>
      </c>
      <c r="AC65" s="13">
        <f>SUM(AC64+1)</f>
        <v>42614</v>
      </c>
      <c r="AD65" s="2"/>
      <c r="AE65" s="2"/>
      <c r="AF65" s="2"/>
      <c r="AG65" s="2"/>
      <c r="AH65" s="2"/>
      <c r="AI65" s="47"/>
      <c r="AJ65" s="2"/>
      <c r="AK65" s="48"/>
      <c r="AL65" s="48"/>
      <c r="AM65" s="9"/>
    </row>
    <row r="66" spans="1:39" x14ac:dyDescent="0.25">
      <c r="A66" s="15"/>
      <c r="B66" s="14">
        <f t="shared" ref="B66:C81" si="11">SUM(B65+1)</f>
        <v>42615</v>
      </c>
      <c r="C66" s="13">
        <f t="shared" si="11"/>
        <v>42615</v>
      </c>
      <c r="D66" s="2">
        <v>0.33333333333333331</v>
      </c>
      <c r="E66" s="2">
        <v>0.54166666666666663</v>
      </c>
      <c r="F66" s="2">
        <v>0.58333333333333337</v>
      </c>
      <c r="G66" s="2">
        <v>0.75</v>
      </c>
      <c r="H66" s="47">
        <f t="shared" si="10"/>
        <v>0.37499999999999994</v>
      </c>
      <c r="I66" s="47"/>
      <c r="J66" s="2"/>
      <c r="K66" s="48"/>
      <c r="L66" s="48"/>
      <c r="N66" s="15"/>
      <c r="O66" s="14">
        <f t="shared" ref="O66:P81" si="12">SUM(O65+1)</f>
        <v>42615</v>
      </c>
      <c r="P66" s="13">
        <f t="shared" si="12"/>
        <v>42615</v>
      </c>
      <c r="Q66" s="2"/>
      <c r="R66" s="2"/>
      <c r="S66" s="2"/>
      <c r="T66" s="2"/>
      <c r="U66" s="2"/>
      <c r="V66" s="47"/>
      <c r="W66" s="2"/>
      <c r="X66" s="48"/>
      <c r="Y66" s="48"/>
      <c r="AA66" s="15"/>
      <c r="AB66" s="14">
        <f t="shared" ref="AB66:AC81" si="13">SUM(AB65+1)</f>
        <v>42615</v>
      </c>
      <c r="AC66" s="13">
        <f t="shared" si="13"/>
        <v>42615</v>
      </c>
      <c r="AD66" s="2"/>
      <c r="AE66" s="2"/>
      <c r="AF66" s="2"/>
      <c r="AG66" s="2"/>
      <c r="AH66" s="2"/>
      <c r="AI66" s="47"/>
      <c r="AJ66" s="2"/>
      <c r="AK66" s="48"/>
      <c r="AL66" s="48"/>
    </row>
    <row r="67" spans="1:39" x14ac:dyDescent="0.25">
      <c r="A67" s="15"/>
      <c r="B67" s="14">
        <f t="shared" si="11"/>
        <v>42616</v>
      </c>
      <c r="C67" s="13">
        <f t="shared" si="11"/>
        <v>42616</v>
      </c>
      <c r="D67" s="2">
        <v>0.33333333333333331</v>
      </c>
      <c r="E67" s="2">
        <v>0.54166666666666663</v>
      </c>
      <c r="F67" s="2">
        <v>0.58333333333333337</v>
      </c>
      <c r="G67" s="2">
        <v>0.75</v>
      </c>
      <c r="H67" s="47">
        <f t="shared" si="10"/>
        <v>0.37499999999999994</v>
      </c>
      <c r="I67" s="47"/>
      <c r="J67" s="2"/>
      <c r="K67" s="48"/>
      <c r="L67" s="48"/>
      <c r="N67" s="15"/>
      <c r="O67" s="14">
        <f t="shared" si="12"/>
        <v>42616</v>
      </c>
      <c r="P67" s="13">
        <f t="shared" si="12"/>
        <v>42616</v>
      </c>
      <c r="Q67" s="2"/>
      <c r="R67" s="2"/>
      <c r="S67" s="2"/>
      <c r="T67" s="2"/>
      <c r="U67" s="2"/>
      <c r="V67" s="47"/>
      <c r="W67" s="2"/>
      <c r="X67" s="48"/>
      <c r="Y67" s="48"/>
      <c r="AA67" s="15"/>
      <c r="AB67" s="14">
        <f t="shared" si="13"/>
        <v>42616</v>
      </c>
      <c r="AC67" s="13">
        <f t="shared" si="13"/>
        <v>42616</v>
      </c>
      <c r="AD67" s="2"/>
      <c r="AE67" s="2"/>
      <c r="AF67" s="2"/>
      <c r="AG67" s="2"/>
      <c r="AH67" s="2"/>
      <c r="AI67" s="47"/>
      <c r="AJ67" s="2"/>
      <c r="AK67" s="48"/>
      <c r="AL67" s="48"/>
    </row>
    <row r="68" spans="1:39" x14ac:dyDescent="0.25">
      <c r="A68" s="15"/>
      <c r="B68" s="14">
        <f t="shared" si="11"/>
        <v>42617</v>
      </c>
      <c r="C68" s="13">
        <f t="shared" si="11"/>
        <v>42617</v>
      </c>
      <c r="D68" s="2"/>
      <c r="E68" s="2"/>
      <c r="F68" s="2"/>
      <c r="G68" s="2"/>
      <c r="H68" s="47"/>
      <c r="I68" s="47"/>
      <c r="J68" s="2"/>
      <c r="K68" s="48"/>
      <c r="L68" s="48"/>
      <c r="N68" s="15"/>
      <c r="O68" s="14">
        <f t="shared" si="12"/>
        <v>42617</v>
      </c>
      <c r="P68" s="13">
        <f t="shared" si="12"/>
        <v>42617</v>
      </c>
      <c r="Q68" s="2"/>
      <c r="R68" s="2"/>
      <c r="S68" s="2"/>
      <c r="T68" s="2"/>
      <c r="U68" s="2"/>
      <c r="V68" s="47"/>
      <c r="W68" s="2"/>
      <c r="X68" s="48"/>
      <c r="Y68" s="48"/>
      <c r="AA68" s="15"/>
      <c r="AB68" s="14">
        <f t="shared" si="13"/>
        <v>42617</v>
      </c>
      <c r="AC68" s="13">
        <f t="shared" si="13"/>
        <v>42617</v>
      </c>
      <c r="AD68" s="2"/>
      <c r="AE68" s="2"/>
      <c r="AF68" s="2"/>
      <c r="AG68" s="2"/>
      <c r="AH68" s="2"/>
      <c r="AI68" s="47"/>
      <c r="AJ68" s="2"/>
      <c r="AK68" s="48"/>
      <c r="AL68" s="48"/>
    </row>
    <row r="69" spans="1:39" x14ac:dyDescent="0.25">
      <c r="A69" s="15"/>
      <c r="B69" s="14">
        <f t="shared" si="11"/>
        <v>42618</v>
      </c>
      <c r="C69" s="13">
        <f t="shared" si="11"/>
        <v>42618</v>
      </c>
      <c r="D69" s="2"/>
      <c r="E69" s="2"/>
      <c r="F69" s="2"/>
      <c r="G69" s="2"/>
      <c r="H69" s="47"/>
      <c r="I69" s="47"/>
      <c r="J69" s="2"/>
      <c r="K69" s="48"/>
      <c r="L69" s="48"/>
      <c r="N69" s="15"/>
      <c r="O69" s="14">
        <f t="shared" si="12"/>
        <v>42618</v>
      </c>
      <c r="P69" s="13">
        <f t="shared" si="12"/>
        <v>42618</v>
      </c>
      <c r="Q69" s="2"/>
      <c r="R69" s="2"/>
      <c r="S69" s="2"/>
      <c r="T69" s="2"/>
      <c r="U69" s="2"/>
      <c r="V69" s="47"/>
      <c r="W69" s="2"/>
      <c r="X69" s="48"/>
      <c r="Y69" s="48"/>
      <c r="AA69" s="15"/>
      <c r="AB69" s="14">
        <f t="shared" si="13"/>
        <v>42618</v>
      </c>
      <c r="AC69" s="13">
        <f t="shared" si="13"/>
        <v>42618</v>
      </c>
      <c r="AD69" s="2"/>
      <c r="AE69" s="2"/>
      <c r="AF69" s="2"/>
      <c r="AG69" s="2"/>
      <c r="AH69" s="2"/>
      <c r="AI69" s="47"/>
      <c r="AJ69" s="2"/>
      <c r="AK69" s="48"/>
      <c r="AL69" s="48"/>
    </row>
    <row r="70" spans="1:39" x14ac:dyDescent="0.25">
      <c r="A70" s="15"/>
      <c r="B70" s="14">
        <f t="shared" si="11"/>
        <v>42619</v>
      </c>
      <c r="C70" s="13">
        <f t="shared" si="11"/>
        <v>42619</v>
      </c>
      <c r="D70" s="2">
        <v>0.33333333333333331</v>
      </c>
      <c r="E70" s="2">
        <v>0.5</v>
      </c>
      <c r="F70" s="2">
        <v>0.54166666666666663</v>
      </c>
      <c r="G70" s="2">
        <v>0.75</v>
      </c>
      <c r="H70" s="47">
        <f t="shared" si="10"/>
        <v>0.37500000000000006</v>
      </c>
      <c r="I70" s="47"/>
      <c r="J70" s="2"/>
      <c r="K70" s="48"/>
      <c r="L70" s="48"/>
      <c r="N70" s="15"/>
      <c r="O70" s="14">
        <f t="shared" si="12"/>
        <v>42619</v>
      </c>
      <c r="P70" s="13">
        <f t="shared" si="12"/>
        <v>42619</v>
      </c>
      <c r="Q70" s="2"/>
      <c r="R70" s="2"/>
      <c r="S70" s="2"/>
      <c r="T70" s="2"/>
      <c r="U70" s="2"/>
      <c r="V70" s="47"/>
      <c r="W70" s="2"/>
      <c r="X70" s="48"/>
      <c r="Y70" s="48"/>
      <c r="AA70" s="15"/>
      <c r="AB70" s="14">
        <f t="shared" si="13"/>
        <v>42619</v>
      </c>
      <c r="AC70" s="13">
        <f t="shared" si="13"/>
        <v>42619</v>
      </c>
      <c r="AD70" s="2"/>
      <c r="AE70" s="2"/>
      <c r="AF70" s="2"/>
      <c r="AG70" s="2"/>
      <c r="AH70" s="2"/>
      <c r="AI70" s="47"/>
      <c r="AJ70" s="2"/>
      <c r="AK70" s="48"/>
      <c r="AL70" s="48"/>
    </row>
    <row r="71" spans="1:39" x14ac:dyDescent="0.25">
      <c r="A71" s="15"/>
      <c r="B71" s="14">
        <f t="shared" si="11"/>
        <v>42620</v>
      </c>
      <c r="C71" s="13">
        <f t="shared" si="11"/>
        <v>42620</v>
      </c>
      <c r="D71" s="2">
        <v>0.33333333333333331</v>
      </c>
      <c r="E71" s="2">
        <v>0.5</v>
      </c>
      <c r="F71" s="2">
        <v>0.54166666666666663</v>
      </c>
      <c r="G71" s="2">
        <v>0.75</v>
      </c>
      <c r="H71" s="47">
        <f t="shared" si="10"/>
        <v>0.37500000000000006</v>
      </c>
      <c r="I71" s="47"/>
      <c r="J71" s="2"/>
      <c r="K71" s="48"/>
      <c r="L71" s="48"/>
      <c r="N71" s="15"/>
      <c r="O71" s="14">
        <f t="shared" si="12"/>
        <v>42620</v>
      </c>
      <c r="P71" s="13">
        <f t="shared" si="12"/>
        <v>42620</v>
      </c>
      <c r="Q71" s="2"/>
      <c r="R71" s="2"/>
      <c r="S71" s="2"/>
      <c r="T71" s="2"/>
      <c r="U71" s="2"/>
      <c r="V71" s="47"/>
      <c r="W71" s="2"/>
      <c r="X71" s="48"/>
      <c r="Y71" s="48"/>
      <c r="AA71" s="15"/>
      <c r="AB71" s="14">
        <f t="shared" si="13"/>
        <v>42620</v>
      </c>
      <c r="AC71" s="13">
        <f t="shared" si="13"/>
        <v>42620</v>
      </c>
      <c r="AD71" s="2"/>
      <c r="AE71" s="2"/>
      <c r="AF71" s="2"/>
      <c r="AG71" s="2"/>
      <c r="AH71" s="2"/>
      <c r="AI71" s="47"/>
      <c r="AJ71" s="2"/>
      <c r="AK71" s="48"/>
      <c r="AL71" s="48"/>
    </row>
    <row r="72" spans="1:39" x14ac:dyDescent="0.25">
      <c r="A72" s="15"/>
      <c r="B72" s="14">
        <f t="shared" si="11"/>
        <v>42621</v>
      </c>
      <c r="C72" s="13">
        <f t="shared" si="11"/>
        <v>42621</v>
      </c>
      <c r="D72" s="2">
        <v>0.33333333333333331</v>
      </c>
      <c r="E72" s="2">
        <v>0.5</v>
      </c>
      <c r="F72" s="2">
        <v>0.54166666666666663</v>
      </c>
      <c r="G72" s="2">
        <v>0.75</v>
      </c>
      <c r="H72" s="47">
        <f t="shared" si="10"/>
        <v>0.37500000000000006</v>
      </c>
      <c r="I72" s="47"/>
      <c r="J72" s="2"/>
      <c r="K72" s="48"/>
      <c r="L72" s="48"/>
      <c r="N72" s="15"/>
      <c r="O72" s="14">
        <f t="shared" si="12"/>
        <v>42621</v>
      </c>
      <c r="P72" s="13">
        <f t="shared" si="12"/>
        <v>42621</v>
      </c>
      <c r="Q72" s="2"/>
      <c r="R72" s="2"/>
      <c r="S72" s="2"/>
      <c r="T72" s="2"/>
      <c r="U72" s="2"/>
      <c r="V72" s="47"/>
      <c r="W72" s="2"/>
      <c r="X72" s="48"/>
      <c r="Y72" s="48"/>
      <c r="AA72" s="15"/>
      <c r="AB72" s="14">
        <f t="shared" si="13"/>
        <v>42621</v>
      </c>
      <c r="AC72" s="13">
        <f t="shared" si="13"/>
        <v>42621</v>
      </c>
      <c r="AD72" s="2"/>
      <c r="AE72" s="2"/>
      <c r="AF72" s="2"/>
      <c r="AG72" s="2"/>
      <c r="AH72" s="2"/>
      <c r="AI72" s="47"/>
      <c r="AJ72" s="2"/>
      <c r="AK72" s="48"/>
      <c r="AL72" s="48"/>
    </row>
    <row r="73" spans="1:39" x14ac:dyDescent="0.25">
      <c r="A73" s="15"/>
      <c r="B73" s="14">
        <f t="shared" si="11"/>
        <v>42622</v>
      </c>
      <c r="C73" s="13">
        <f t="shared" si="11"/>
        <v>42622</v>
      </c>
      <c r="D73" s="2">
        <v>0.33333333333333331</v>
      </c>
      <c r="E73" s="2">
        <v>0.5</v>
      </c>
      <c r="F73" s="2">
        <v>0.54166666666666663</v>
      </c>
      <c r="G73" s="2">
        <v>0.75</v>
      </c>
      <c r="H73" s="47">
        <f t="shared" si="10"/>
        <v>0.37500000000000006</v>
      </c>
      <c r="I73" s="47"/>
      <c r="J73" s="2"/>
      <c r="K73" s="48"/>
      <c r="L73" s="48"/>
      <c r="N73" s="15"/>
      <c r="O73" s="14">
        <f t="shared" si="12"/>
        <v>42622</v>
      </c>
      <c r="P73" s="13">
        <f t="shared" si="12"/>
        <v>42622</v>
      </c>
      <c r="Q73" s="2"/>
      <c r="R73" s="2"/>
      <c r="S73" s="2"/>
      <c r="T73" s="2"/>
      <c r="U73" s="2"/>
      <c r="V73" s="47"/>
      <c r="W73" s="2"/>
      <c r="X73" s="48"/>
      <c r="Y73" s="48"/>
      <c r="AA73" s="15"/>
      <c r="AB73" s="14">
        <f t="shared" si="13"/>
        <v>42622</v>
      </c>
      <c r="AC73" s="13">
        <f t="shared" si="13"/>
        <v>42622</v>
      </c>
      <c r="AD73" s="2"/>
      <c r="AE73" s="2"/>
      <c r="AF73" s="2"/>
      <c r="AG73" s="2"/>
      <c r="AH73" s="2"/>
      <c r="AI73" s="47"/>
      <c r="AJ73" s="2"/>
      <c r="AK73" s="48"/>
      <c r="AL73" s="48"/>
    </row>
    <row r="74" spans="1:39" x14ac:dyDescent="0.25">
      <c r="A74" s="15"/>
      <c r="B74" s="14">
        <f t="shared" si="11"/>
        <v>42623</v>
      </c>
      <c r="C74" s="13">
        <f t="shared" si="11"/>
        <v>42623</v>
      </c>
      <c r="D74" s="2">
        <v>0.33333333333333331</v>
      </c>
      <c r="E74" s="2">
        <v>0.5</v>
      </c>
      <c r="F74" s="2">
        <v>0.54166666666666663</v>
      </c>
      <c r="G74" s="2">
        <v>0.75</v>
      </c>
      <c r="H74" s="47">
        <f t="shared" si="10"/>
        <v>0.37500000000000006</v>
      </c>
      <c r="I74" s="47"/>
      <c r="J74" s="2"/>
      <c r="K74" s="48"/>
      <c r="L74" s="48"/>
      <c r="N74" s="15"/>
      <c r="O74" s="14">
        <f t="shared" si="12"/>
        <v>42623</v>
      </c>
      <c r="P74" s="13">
        <f t="shared" si="12"/>
        <v>42623</v>
      </c>
      <c r="Q74" s="2"/>
      <c r="R74" s="2"/>
      <c r="S74" s="2"/>
      <c r="T74" s="2"/>
      <c r="U74" s="2"/>
      <c r="V74" s="47"/>
      <c r="W74" s="2"/>
      <c r="X74" s="48"/>
      <c r="Y74" s="48"/>
      <c r="AA74" s="15"/>
      <c r="AB74" s="14">
        <f t="shared" si="13"/>
        <v>42623</v>
      </c>
      <c r="AC74" s="13">
        <f t="shared" si="13"/>
        <v>42623</v>
      </c>
      <c r="AD74" s="2"/>
      <c r="AE74" s="2"/>
      <c r="AF74" s="2"/>
      <c r="AG74" s="2"/>
      <c r="AH74" s="2"/>
      <c r="AI74" s="47"/>
      <c r="AJ74" s="2"/>
      <c r="AK74" s="48"/>
      <c r="AL74" s="48"/>
    </row>
    <row r="75" spans="1:39" x14ac:dyDescent="0.25">
      <c r="A75" s="15"/>
      <c r="B75" s="14">
        <f t="shared" si="11"/>
        <v>42624</v>
      </c>
      <c r="C75" s="13">
        <f t="shared" si="11"/>
        <v>42624</v>
      </c>
      <c r="D75" s="2"/>
      <c r="E75" s="2"/>
      <c r="F75" s="2"/>
      <c r="G75" s="2"/>
      <c r="H75" s="47"/>
      <c r="I75" s="47"/>
      <c r="J75" s="2"/>
      <c r="K75" s="48"/>
      <c r="L75" s="48"/>
      <c r="N75" s="15"/>
      <c r="O75" s="14">
        <f t="shared" si="12"/>
        <v>42624</v>
      </c>
      <c r="P75" s="13">
        <f t="shared" si="12"/>
        <v>42624</v>
      </c>
      <c r="Q75" s="2"/>
      <c r="R75" s="2"/>
      <c r="S75" s="2"/>
      <c r="T75" s="2"/>
      <c r="U75" s="2"/>
      <c r="V75" s="47"/>
      <c r="W75" s="2"/>
      <c r="X75" s="48"/>
      <c r="Y75" s="48"/>
      <c r="AA75" s="15"/>
      <c r="AB75" s="14">
        <f t="shared" si="13"/>
        <v>42624</v>
      </c>
      <c r="AC75" s="13">
        <f t="shared" si="13"/>
        <v>42624</v>
      </c>
      <c r="AD75" s="2"/>
      <c r="AE75" s="2"/>
      <c r="AF75" s="2"/>
      <c r="AG75" s="2"/>
      <c r="AH75" s="2"/>
      <c r="AI75" s="47"/>
      <c r="AJ75" s="2"/>
      <c r="AK75" s="48"/>
      <c r="AL75" s="48"/>
    </row>
    <row r="76" spans="1:39" x14ac:dyDescent="0.25">
      <c r="A76" s="15"/>
      <c r="B76" s="14">
        <f t="shared" si="11"/>
        <v>42625</v>
      </c>
      <c r="C76" s="13">
        <f t="shared" si="11"/>
        <v>42625</v>
      </c>
      <c r="D76" s="2"/>
      <c r="E76" s="2"/>
      <c r="F76" s="2"/>
      <c r="G76" s="2"/>
      <c r="H76" s="47"/>
      <c r="I76" s="47"/>
      <c r="J76" s="2"/>
      <c r="K76" s="48"/>
      <c r="L76" s="48"/>
      <c r="N76" s="15"/>
      <c r="O76" s="14">
        <f t="shared" si="12"/>
        <v>42625</v>
      </c>
      <c r="P76" s="13">
        <f t="shared" si="12"/>
        <v>42625</v>
      </c>
      <c r="Q76" s="2"/>
      <c r="R76" s="2"/>
      <c r="S76" s="2"/>
      <c r="T76" s="2"/>
      <c r="U76" s="2"/>
      <c r="V76" s="47"/>
      <c r="W76" s="2"/>
      <c r="X76" s="48"/>
      <c r="Y76" s="48"/>
      <c r="AA76" s="15"/>
      <c r="AB76" s="14">
        <f t="shared" si="13"/>
        <v>42625</v>
      </c>
      <c r="AC76" s="13">
        <f t="shared" si="13"/>
        <v>42625</v>
      </c>
      <c r="AD76" s="2"/>
      <c r="AE76" s="2"/>
      <c r="AF76" s="2"/>
      <c r="AG76" s="2"/>
      <c r="AH76" s="2"/>
      <c r="AI76" s="47"/>
      <c r="AJ76" s="2"/>
      <c r="AK76" s="48"/>
      <c r="AL76" s="48"/>
    </row>
    <row r="77" spans="1:39" x14ac:dyDescent="0.25">
      <c r="A77" s="15"/>
      <c r="B77" s="14">
        <f t="shared" si="11"/>
        <v>42626</v>
      </c>
      <c r="C77" s="13">
        <f t="shared" si="11"/>
        <v>42626</v>
      </c>
      <c r="D77" s="2">
        <v>0.33333333333333331</v>
      </c>
      <c r="E77" s="2">
        <v>0.54166666666666663</v>
      </c>
      <c r="F77" s="2">
        <v>0.58333333333333337</v>
      </c>
      <c r="G77" s="2">
        <v>0.75</v>
      </c>
      <c r="H77" s="47">
        <f t="shared" si="10"/>
        <v>0.37499999999999994</v>
      </c>
      <c r="I77" s="47"/>
      <c r="J77" s="2"/>
      <c r="K77" s="48"/>
      <c r="L77" s="48"/>
      <c r="N77" s="15"/>
      <c r="O77" s="14">
        <f t="shared" si="12"/>
        <v>42626</v>
      </c>
      <c r="P77" s="13">
        <f t="shared" si="12"/>
        <v>42626</v>
      </c>
      <c r="Q77" s="2"/>
      <c r="R77" s="2"/>
      <c r="S77" s="2"/>
      <c r="T77" s="2"/>
      <c r="U77" s="2"/>
      <c r="V77" s="47"/>
      <c r="W77" s="2"/>
      <c r="X77" s="48"/>
      <c r="Y77" s="48"/>
      <c r="AA77" s="15"/>
      <c r="AB77" s="14">
        <f t="shared" si="13"/>
        <v>42626</v>
      </c>
      <c r="AC77" s="13">
        <f t="shared" si="13"/>
        <v>42626</v>
      </c>
      <c r="AD77" s="2"/>
      <c r="AE77" s="2"/>
      <c r="AF77" s="2"/>
      <c r="AG77" s="2"/>
      <c r="AH77" s="2"/>
      <c r="AI77" s="47"/>
      <c r="AJ77" s="2"/>
      <c r="AK77" s="48"/>
      <c r="AL77" s="48"/>
    </row>
    <row r="78" spans="1:39" x14ac:dyDescent="0.25">
      <c r="B78" s="14">
        <f t="shared" si="11"/>
        <v>42627</v>
      </c>
      <c r="C78" s="13">
        <f t="shared" si="11"/>
        <v>42627</v>
      </c>
      <c r="D78" s="2">
        <v>0.33333333333333331</v>
      </c>
      <c r="E78" s="2">
        <v>0.54166666666666663</v>
      </c>
      <c r="F78" s="2">
        <v>0.58333333333333337</v>
      </c>
      <c r="G78" s="2">
        <v>0.75</v>
      </c>
      <c r="H78" s="47">
        <f t="shared" si="10"/>
        <v>0.37499999999999994</v>
      </c>
      <c r="I78" s="47"/>
      <c r="J78" s="2"/>
      <c r="K78" s="48"/>
      <c r="L78" s="48"/>
      <c r="O78" s="14">
        <f t="shared" si="12"/>
        <v>42627</v>
      </c>
      <c r="P78" s="13">
        <f t="shared" si="12"/>
        <v>42627</v>
      </c>
      <c r="Q78" s="2"/>
      <c r="R78" s="2"/>
      <c r="S78" s="2"/>
      <c r="T78" s="2"/>
      <c r="U78" s="2"/>
      <c r="V78" s="47"/>
      <c r="W78" s="2"/>
      <c r="X78" s="48"/>
      <c r="Y78" s="48"/>
      <c r="AB78" s="14">
        <f t="shared" si="13"/>
        <v>42627</v>
      </c>
      <c r="AC78" s="13">
        <f t="shared" si="13"/>
        <v>42627</v>
      </c>
      <c r="AD78" s="2"/>
      <c r="AE78" s="2"/>
      <c r="AF78" s="2"/>
      <c r="AG78" s="2"/>
      <c r="AH78" s="2"/>
      <c r="AI78" s="47"/>
      <c r="AJ78" s="2"/>
      <c r="AK78" s="48"/>
      <c r="AL78" s="48"/>
    </row>
    <row r="79" spans="1:39" x14ac:dyDescent="0.25">
      <c r="B79" s="14">
        <f t="shared" si="11"/>
        <v>42628</v>
      </c>
      <c r="C79" s="13">
        <f t="shared" si="11"/>
        <v>42628</v>
      </c>
      <c r="D79" s="2">
        <v>0.33333333333333331</v>
      </c>
      <c r="E79" s="2">
        <v>0.54166666666666663</v>
      </c>
      <c r="F79" s="2">
        <v>0.58333333333333337</v>
      </c>
      <c r="G79" s="2">
        <v>0.75</v>
      </c>
      <c r="H79" s="47">
        <f t="shared" si="10"/>
        <v>0.37499999999999994</v>
      </c>
      <c r="I79" s="47"/>
      <c r="J79" s="2"/>
      <c r="K79" s="48"/>
      <c r="L79" s="48"/>
      <c r="O79" s="14">
        <f t="shared" si="12"/>
        <v>42628</v>
      </c>
      <c r="P79" s="13">
        <f t="shared" si="12"/>
        <v>42628</v>
      </c>
      <c r="Q79" s="2"/>
      <c r="R79" s="2"/>
      <c r="S79" s="2"/>
      <c r="T79" s="2"/>
      <c r="U79" s="2"/>
      <c r="V79" s="47"/>
      <c r="W79" s="2"/>
      <c r="X79" s="48"/>
      <c r="Y79" s="48"/>
      <c r="AB79" s="14">
        <f t="shared" si="13"/>
        <v>42628</v>
      </c>
      <c r="AC79" s="13">
        <f t="shared" si="13"/>
        <v>42628</v>
      </c>
      <c r="AD79" s="2"/>
      <c r="AE79" s="2"/>
      <c r="AF79" s="2"/>
      <c r="AG79" s="2"/>
      <c r="AH79" s="2"/>
      <c r="AI79" s="47"/>
      <c r="AJ79" s="2"/>
      <c r="AK79" s="48"/>
      <c r="AL79" s="48"/>
    </row>
    <row r="80" spans="1:39" x14ac:dyDescent="0.25">
      <c r="B80" s="14">
        <f t="shared" si="11"/>
        <v>42629</v>
      </c>
      <c r="C80" s="13">
        <f t="shared" si="11"/>
        <v>42629</v>
      </c>
      <c r="D80" s="2">
        <v>0.33333333333333331</v>
      </c>
      <c r="E80" s="2">
        <v>0.54166666666666663</v>
      </c>
      <c r="F80" s="2">
        <v>0.58333333333333337</v>
      </c>
      <c r="G80" s="2">
        <v>0.75</v>
      </c>
      <c r="H80" s="47">
        <f t="shared" si="10"/>
        <v>0.37499999999999994</v>
      </c>
      <c r="I80" s="47"/>
      <c r="J80" s="2"/>
      <c r="K80" s="48"/>
      <c r="L80" s="48"/>
      <c r="O80" s="14">
        <f t="shared" si="12"/>
        <v>42629</v>
      </c>
      <c r="P80" s="13">
        <f t="shared" si="12"/>
        <v>42629</v>
      </c>
      <c r="Q80" s="2"/>
      <c r="R80" s="2"/>
      <c r="S80" s="2"/>
      <c r="T80" s="2"/>
      <c r="U80" s="2"/>
      <c r="V80" s="47"/>
      <c r="W80" s="2"/>
      <c r="X80" s="48"/>
      <c r="Y80" s="48"/>
      <c r="AB80" s="14">
        <f t="shared" si="13"/>
        <v>42629</v>
      </c>
      <c r="AC80" s="13">
        <f t="shared" si="13"/>
        <v>42629</v>
      </c>
      <c r="AD80" s="2"/>
      <c r="AE80" s="2"/>
      <c r="AF80" s="2"/>
      <c r="AG80" s="2"/>
      <c r="AH80" s="2"/>
      <c r="AI80" s="47"/>
      <c r="AJ80" s="2"/>
      <c r="AK80" s="48"/>
      <c r="AL80" s="48"/>
    </row>
    <row r="81" spans="1:38" x14ac:dyDescent="0.25">
      <c r="B81" s="14">
        <f t="shared" si="11"/>
        <v>42630</v>
      </c>
      <c r="C81" s="13">
        <f t="shared" si="11"/>
        <v>42630</v>
      </c>
      <c r="D81" s="2">
        <v>0.33333333333333331</v>
      </c>
      <c r="E81" s="2">
        <v>0.54166666666666663</v>
      </c>
      <c r="F81" s="2">
        <v>0.58333333333333337</v>
      </c>
      <c r="G81" s="2">
        <v>0.75</v>
      </c>
      <c r="H81" s="47">
        <f t="shared" si="10"/>
        <v>0.37499999999999994</v>
      </c>
      <c r="I81" s="47"/>
      <c r="J81" s="2"/>
      <c r="K81" s="48"/>
      <c r="L81" s="48"/>
      <c r="O81" s="14">
        <f t="shared" si="12"/>
        <v>42630</v>
      </c>
      <c r="P81" s="13">
        <f t="shared" si="12"/>
        <v>42630</v>
      </c>
      <c r="Q81" s="2"/>
      <c r="R81" s="2"/>
      <c r="S81" s="2"/>
      <c r="T81" s="2"/>
      <c r="U81" s="2"/>
      <c r="V81" s="47"/>
      <c r="W81" s="2"/>
      <c r="X81" s="48"/>
      <c r="Y81" s="48"/>
      <c r="AB81" s="14">
        <f t="shared" si="13"/>
        <v>42630</v>
      </c>
      <c r="AC81" s="13">
        <f t="shared" si="13"/>
        <v>42630</v>
      </c>
      <c r="AD81" s="2"/>
      <c r="AE81" s="2"/>
      <c r="AF81" s="2"/>
      <c r="AG81" s="2"/>
      <c r="AH81" s="2"/>
      <c r="AI81" s="47"/>
      <c r="AJ81" s="2"/>
      <c r="AK81" s="48"/>
      <c r="AL81" s="48"/>
    </row>
    <row r="82" spans="1:38" x14ac:dyDescent="0.25">
      <c r="B82" s="14">
        <f t="shared" ref="B82:C94" si="14">SUM(B81+1)</f>
        <v>42631</v>
      </c>
      <c r="C82" s="13">
        <f t="shared" si="14"/>
        <v>42631</v>
      </c>
      <c r="D82" s="2"/>
      <c r="E82" s="2"/>
      <c r="F82" s="2"/>
      <c r="G82" s="2"/>
      <c r="H82" s="47"/>
      <c r="I82" s="47"/>
      <c r="J82" s="2"/>
      <c r="K82" s="48"/>
      <c r="L82" s="48"/>
      <c r="O82" s="14">
        <f t="shared" ref="O82:P94" si="15">SUM(O81+1)</f>
        <v>42631</v>
      </c>
      <c r="P82" s="13">
        <f t="shared" si="15"/>
        <v>42631</v>
      </c>
      <c r="Q82" s="2"/>
      <c r="R82" s="2"/>
      <c r="S82" s="2"/>
      <c r="T82" s="2"/>
      <c r="U82" s="2"/>
      <c r="V82" s="47"/>
      <c r="W82" s="2"/>
      <c r="X82" s="48"/>
      <c r="Y82" s="48"/>
      <c r="AB82" s="14">
        <f t="shared" ref="AB82:AC94" si="16">SUM(AB81+1)</f>
        <v>42631</v>
      </c>
      <c r="AC82" s="13">
        <f t="shared" si="16"/>
        <v>42631</v>
      </c>
      <c r="AD82" s="2"/>
      <c r="AE82" s="2"/>
      <c r="AF82" s="2"/>
      <c r="AG82" s="2"/>
      <c r="AH82" s="2"/>
      <c r="AI82" s="47"/>
      <c r="AJ82" s="2"/>
      <c r="AK82" s="48"/>
      <c r="AL82" s="48"/>
    </row>
    <row r="83" spans="1:38" x14ac:dyDescent="0.25">
      <c r="B83" s="14">
        <f t="shared" si="14"/>
        <v>42632</v>
      </c>
      <c r="C83" s="13">
        <f t="shared" si="14"/>
        <v>42632</v>
      </c>
      <c r="D83" s="2"/>
      <c r="E83" s="2"/>
      <c r="F83" s="2"/>
      <c r="G83" s="2"/>
      <c r="H83" s="47"/>
      <c r="I83" s="47"/>
      <c r="J83" s="2"/>
      <c r="K83" s="48"/>
      <c r="L83" s="48"/>
      <c r="O83" s="14">
        <f t="shared" si="15"/>
        <v>42632</v>
      </c>
      <c r="P83" s="13">
        <f t="shared" si="15"/>
        <v>42632</v>
      </c>
      <c r="Q83" s="2"/>
      <c r="R83" s="2"/>
      <c r="S83" s="2"/>
      <c r="T83" s="2"/>
      <c r="U83" s="2"/>
      <c r="V83" s="47"/>
      <c r="W83" s="2"/>
      <c r="X83" s="48"/>
      <c r="Y83" s="48"/>
      <c r="AB83" s="14">
        <f t="shared" si="16"/>
        <v>42632</v>
      </c>
      <c r="AC83" s="13">
        <f t="shared" si="16"/>
        <v>42632</v>
      </c>
      <c r="AD83" s="2"/>
      <c r="AE83" s="2"/>
      <c r="AF83" s="2"/>
      <c r="AG83" s="2"/>
      <c r="AH83" s="2"/>
      <c r="AI83" s="47"/>
      <c r="AJ83" s="2"/>
      <c r="AK83" s="48"/>
      <c r="AL83" s="48"/>
    </row>
    <row r="84" spans="1:38" x14ac:dyDescent="0.25">
      <c r="B84" s="14">
        <f t="shared" si="14"/>
        <v>42633</v>
      </c>
      <c r="C84" s="13">
        <f t="shared" si="14"/>
        <v>42633</v>
      </c>
      <c r="D84" s="2">
        <v>0.33333333333333331</v>
      </c>
      <c r="E84" s="2">
        <v>0.5</v>
      </c>
      <c r="F84" s="2">
        <v>0.54166666666666663</v>
      </c>
      <c r="G84" s="2">
        <v>0.75</v>
      </c>
      <c r="H84" s="47">
        <f t="shared" si="10"/>
        <v>0.37500000000000006</v>
      </c>
      <c r="I84" s="47"/>
      <c r="J84" s="2"/>
      <c r="K84" s="48"/>
      <c r="L84" s="48"/>
      <c r="O84" s="14">
        <f t="shared" si="15"/>
        <v>42633</v>
      </c>
      <c r="P84" s="13">
        <f t="shared" si="15"/>
        <v>42633</v>
      </c>
      <c r="Q84" s="2"/>
      <c r="R84" s="2"/>
      <c r="S84" s="2"/>
      <c r="T84" s="2"/>
      <c r="U84" s="2"/>
      <c r="V84" s="47"/>
      <c r="W84" s="2"/>
      <c r="X84" s="48"/>
      <c r="Y84" s="48"/>
      <c r="AB84" s="14">
        <f t="shared" si="16"/>
        <v>42633</v>
      </c>
      <c r="AC84" s="13">
        <f t="shared" si="16"/>
        <v>42633</v>
      </c>
      <c r="AD84" s="2"/>
      <c r="AE84" s="2"/>
      <c r="AF84" s="2"/>
      <c r="AG84" s="2"/>
      <c r="AH84" s="2"/>
      <c r="AI84" s="47"/>
      <c r="AJ84" s="2"/>
      <c r="AK84" s="48"/>
      <c r="AL84" s="48"/>
    </row>
    <row r="85" spans="1:38" x14ac:dyDescent="0.25">
      <c r="B85" s="14">
        <f t="shared" si="14"/>
        <v>42634</v>
      </c>
      <c r="C85" s="13">
        <f t="shared" si="14"/>
        <v>42634</v>
      </c>
      <c r="D85" s="2">
        <v>0.33333333333333331</v>
      </c>
      <c r="E85" s="2">
        <v>0.5</v>
      </c>
      <c r="F85" s="2">
        <v>0.54166666666666663</v>
      </c>
      <c r="G85" s="2">
        <v>0.75</v>
      </c>
      <c r="H85" s="47">
        <f t="shared" si="10"/>
        <v>0.37500000000000006</v>
      </c>
      <c r="I85" s="47"/>
      <c r="J85" s="2"/>
      <c r="K85" s="48"/>
      <c r="L85" s="48"/>
      <c r="O85" s="14">
        <f t="shared" si="15"/>
        <v>42634</v>
      </c>
      <c r="P85" s="13">
        <f t="shared" si="15"/>
        <v>42634</v>
      </c>
      <c r="Q85" s="2"/>
      <c r="R85" s="2"/>
      <c r="S85" s="2"/>
      <c r="T85" s="2"/>
      <c r="U85" s="2"/>
      <c r="V85" s="47"/>
      <c r="W85" s="2"/>
      <c r="X85" s="48"/>
      <c r="Y85" s="48"/>
      <c r="AB85" s="14">
        <f t="shared" si="16"/>
        <v>42634</v>
      </c>
      <c r="AC85" s="13">
        <f t="shared" si="16"/>
        <v>42634</v>
      </c>
      <c r="AD85" s="2"/>
      <c r="AE85" s="2"/>
      <c r="AF85" s="2"/>
      <c r="AG85" s="2"/>
      <c r="AH85" s="2"/>
      <c r="AI85" s="47"/>
      <c r="AJ85" s="2"/>
      <c r="AK85" s="48"/>
      <c r="AL85" s="48"/>
    </row>
    <row r="86" spans="1:38" x14ac:dyDescent="0.25">
      <c r="B86" s="14">
        <f t="shared" si="14"/>
        <v>42635</v>
      </c>
      <c r="C86" s="13">
        <f t="shared" si="14"/>
        <v>42635</v>
      </c>
      <c r="D86" s="2">
        <v>0.33333333333333331</v>
      </c>
      <c r="E86" s="2">
        <v>0.5</v>
      </c>
      <c r="F86" s="2">
        <v>0.54166666666666663</v>
      </c>
      <c r="G86" s="2">
        <v>0.75</v>
      </c>
      <c r="H86" s="47">
        <f t="shared" si="10"/>
        <v>0.37500000000000006</v>
      </c>
      <c r="I86" s="47"/>
      <c r="J86" s="2"/>
      <c r="K86" s="48"/>
      <c r="L86" s="48"/>
      <c r="O86" s="14">
        <f t="shared" si="15"/>
        <v>42635</v>
      </c>
      <c r="P86" s="13">
        <f t="shared" si="15"/>
        <v>42635</v>
      </c>
      <c r="Q86" s="2"/>
      <c r="R86" s="2"/>
      <c r="S86" s="2"/>
      <c r="T86" s="2"/>
      <c r="U86" s="2"/>
      <c r="V86" s="47"/>
      <c r="W86" s="2"/>
      <c r="X86" s="48"/>
      <c r="Y86" s="48"/>
      <c r="AB86" s="14">
        <f t="shared" si="16"/>
        <v>42635</v>
      </c>
      <c r="AC86" s="13">
        <f t="shared" si="16"/>
        <v>42635</v>
      </c>
      <c r="AD86" s="2"/>
      <c r="AE86" s="2"/>
      <c r="AF86" s="2"/>
      <c r="AG86" s="2"/>
      <c r="AH86" s="2"/>
      <c r="AI86" s="47"/>
      <c r="AJ86" s="2"/>
      <c r="AK86" s="48"/>
      <c r="AL86" s="48"/>
    </row>
    <row r="87" spans="1:38" x14ac:dyDescent="0.25">
      <c r="B87" s="14">
        <f t="shared" si="14"/>
        <v>42636</v>
      </c>
      <c r="C87" s="13">
        <f t="shared" si="14"/>
        <v>42636</v>
      </c>
      <c r="D87" s="2">
        <v>0.33333333333333331</v>
      </c>
      <c r="E87" s="2">
        <v>0.5</v>
      </c>
      <c r="F87" s="2">
        <v>0.54166666666666663</v>
      </c>
      <c r="G87" s="2">
        <v>0.75</v>
      </c>
      <c r="H87" s="47">
        <f t="shared" si="10"/>
        <v>0.37500000000000006</v>
      </c>
      <c r="I87" s="47"/>
      <c r="J87" s="2"/>
      <c r="K87" s="48"/>
      <c r="L87" s="48"/>
      <c r="O87" s="14">
        <f t="shared" si="15"/>
        <v>42636</v>
      </c>
      <c r="P87" s="13">
        <f t="shared" si="15"/>
        <v>42636</v>
      </c>
      <c r="Q87" s="2"/>
      <c r="R87" s="2"/>
      <c r="S87" s="2"/>
      <c r="T87" s="2"/>
      <c r="U87" s="2"/>
      <c r="V87" s="47"/>
      <c r="W87" s="2"/>
      <c r="X87" s="48"/>
      <c r="Y87" s="48"/>
      <c r="AB87" s="14">
        <f t="shared" si="16"/>
        <v>42636</v>
      </c>
      <c r="AC87" s="13">
        <f t="shared" si="16"/>
        <v>42636</v>
      </c>
      <c r="AD87" s="2"/>
      <c r="AE87" s="2"/>
      <c r="AF87" s="2"/>
      <c r="AG87" s="2"/>
      <c r="AH87" s="2"/>
      <c r="AI87" s="47"/>
      <c r="AJ87" s="2"/>
      <c r="AK87" s="48"/>
      <c r="AL87" s="48"/>
    </row>
    <row r="88" spans="1:38" x14ac:dyDescent="0.25">
      <c r="B88" s="14">
        <f t="shared" si="14"/>
        <v>42637</v>
      </c>
      <c r="C88" s="13">
        <f t="shared" si="14"/>
        <v>42637</v>
      </c>
      <c r="D88" s="2">
        <v>0.33333333333333331</v>
      </c>
      <c r="E88" s="2">
        <v>0.5</v>
      </c>
      <c r="F88" s="2">
        <v>0.54166666666666663</v>
      </c>
      <c r="G88" s="2">
        <v>0.75</v>
      </c>
      <c r="H88" s="47">
        <f t="shared" si="10"/>
        <v>0.37500000000000006</v>
      </c>
      <c r="I88" s="47"/>
      <c r="J88" s="2"/>
      <c r="K88" s="48"/>
      <c r="L88" s="48"/>
      <c r="O88" s="14">
        <f t="shared" si="15"/>
        <v>42637</v>
      </c>
      <c r="P88" s="13">
        <f t="shared" si="15"/>
        <v>42637</v>
      </c>
      <c r="Q88" s="2"/>
      <c r="R88" s="2"/>
      <c r="S88" s="2"/>
      <c r="T88" s="2"/>
      <c r="U88" s="2"/>
      <c r="V88" s="47"/>
      <c r="W88" s="2"/>
      <c r="X88" s="48"/>
      <c r="Y88" s="48"/>
      <c r="AB88" s="14">
        <f t="shared" si="16"/>
        <v>42637</v>
      </c>
      <c r="AC88" s="13">
        <f t="shared" si="16"/>
        <v>42637</v>
      </c>
      <c r="AD88" s="2"/>
      <c r="AE88" s="2"/>
      <c r="AF88" s="2"/>
      <c r="AG88" s="2"/>
      <c r="AH88" s="2"/>
      <c r="AI88" s="47"/>
      <c r="AJ88" s="2"/>
      <c r="AK88" s="48"/>
      <c r="AL88" s="48"/>
    </row>
    <row r="89" spans="1:38" x14ac:dyDescent="0.25">
      <c r="B89" s="14">
        <f t="shared" si="14"/>
        <v>42638</v>
      </c>
      <c r="C89" s="13">
        <f t="shared" si="14"/>
        <v>42638</v>
      </c>
      <c r="D89" s="2"/>
      <c r="E89" s="2"/>
      <c r="F89" s="2"/>
      <c r="G89" s="2"/>
      <c r="H89" s="47"/>
      <c r="I89" s="47"/>
      <c r="J89" s="2"/>
      <c r="K89" s="48"/>
      <c r="L89" s="48"/>
      <c r="O89" s="14">
        <f t="shared" si="15"/>
        <v>42638</v>
      </c>
      <c r="P89" s="13">
        <f t="shared" si="15"/>
        <v>42638</v>
      </c>
      <c r="Q89" s="2"/>
      <c r="R89" s="2"/>
      <c r="S89" s="2"/>
      <c r="T89" s="2"/>
      <c r="U89" s="2"/>
      <c r="V89" s="47"/>
      <c r="W89" s="2"/>
      <c r="X89" s="48"/>
      <c r="Y89" s="48"/>
      <c r="AB89" s="14">
        <f t="shared" si="16"/>
        <v>42638</v>
      </c>
      <c r="AC89" s="13">
        <f t="shared" si="16"/>
        <v>42638</v>
      </c>
      <c r="AD89" s="2"/>
      <c r="AE89" s="2"/>
      <c r="AF89" s="2"/>
      <c r="AG89" s="2"/>
      <c r="AH89" s="2"/>
      <c r="AI89" s="47"/>
      <c r="AJ89" s="2"/>
      <c r="AK89" s="48"/>
      <c r="AL89" s="48"/>
    </row>
    <row r="90" spans="1:38" x14ac:dyDescent="0.25">
      <c r="B90" s="14">
        <f t="shared" si="14"/>
        <v>42639</v>
      </c>
      <c r="C90" s="13">
        <f t="shared" si="14"/>
        <v>42639</v>
      </c>
      <c r="D90" s="2"/>
      <c r="E90" s="2"/>
      <c r="F90" s="2"/>
      <c r="G90" s="2"/>
      <c r="H90" s="47"/>
      <c r="I90" s="47"/>
      <c r="J90" s="2"/>
      <c r="K90" s="48"/>
      <c r="L90" s="48"/>
      <c r="O90" s="14">
        <f t="shared" si="15"/>
        <v>42639</v>
      </c>
      <c r="P90" s="13">
        <f t="shared" si="15"/>
        <v>42639</v>
      </c>
      <c r="Q90" s="2"/>
      <c r="R90" s="2"/>
      <c r="S90" s="2"/>
      <c r="T90" s="2"/>
      <c r="U90" s="2"/>
      <c r="V90" s="47"/>
      <c r="W90" s="2"/>
      <c r="X90" s="48"/>
      <c r="Y90" s="48"/>
      <c r="AB90" s="14">
        <f t="shared" si="16"/>
        <v>42639</v>
      </c>
      <c r="AC90" s="13">
        <f t="shared" si="16"/>
        <v>42639</v>
      </c>
      <c r="AD90" s="2"/>
      <c r="AE90" s="2"/>
      <c r="AF90" s="2"/>
      <c r="AG90" s="2"/>
      <c r="AH90" s="2"/>
      <c r="AI90" s="47"/>
      <c r="AJ90" s="2"/>
      <c r="AK90" s="48"/>
      <c r="AL90" s="48"/>
    </row>
    <row r="91" spans="1:38" x14ac:dyDescent="0.25">
      <c r="B91" s="14">
        <f t="shared" si="14"/>
        <v>42640</v>
      </c>
      <c r="C91" s="13">
        <f t="shared" si="14"/>
        <v>42640</v>
      </c>
      <c r="D91" s="2">
        <v>0.33333333333333331</v>
      </c>
      <c r="E91" s="2">
        <v>0.5</v>
      </c>
      <c r="F91" s="2">
        <v>0.54166666666666663</v>
      </c>
      <c r="G91" s="2">
        <v>0.75</v>
      </c>
      <c r="H91" s="47">
        <f t="shared" si="10"/>
        <v>0.37500000000000006</v>
      </c>
      <c r="I91" s="47"/>
      <c r="J91" s="2"/>
      <c r="K91" s="48"/>
      <c r="L91" s="48"/>
      <c r="O91" s="14">
        <f t="shared" si="15"/>
        <v>42640</v>
      </c>
      <c r="P91" s="13">
        <f t="shared" si="15"/>
        <v>42640</v>
      </c>
      <c r="Q91" s="2"/>
      <c r="R91" s="2"/>
      <c r="S91" s="2"/>
      <c r="T91" s="2"/>
      <c r="U91" s="2"/>
      <c r="V91" s="47"/>
      <c r="W91" s="2"/>
      <c r="X91" s="48"/>
      <c r="Y91" s="48"/>
      <c r="AB91" s="14">
        <f t="shared" si="16"/>
        <v>42640</v>
      </c>
      <c r="AC91" s="13">
        <f t="shared" si="16"/>
        <v>42640</v>
      </c>
      <c r="AD91" s="2"/>
      <c r="AE91" s="2"/>
      <c r="AF91" s="2"/>
      <c r="AG91" s="2"/>
      <c r="AH91" s="2"/>
      <c r="AI91" s="47"/>
      <c r="AJ91" s="2"/>
      <c r="AK91" s="48"/>
      <c r="AL91" s="48"/>
    </row>
    <row r="92" spans="1:38" x14ac:dyDescent="0.25">
      <c r="B92" s="14">
        <f t="shared" si="14"/>
        <v>42641</v>
      </c>
      <c r="C92" s="13">
        <f t="shared" si="14"/>
        <v>42641</v>
      </c>
      <c r="D92" s="2">
        <v>0.33333333333333331</v>
      </c>
      <c r="E92" s="2">
        <v>0.5</v>
      </c>
      <c r="F92" s="2">
        <v>0.54166666666666663</v>
      </c>
      <c r="G92" s="2">
        <v>0.75</v>
      </c>
      <c r="H92" s="47">
        <f t="shared" si="10"/>
        <v>0.37500000000000006</v>
      </c>
      <c r="I92" s="47"/>
      <c r="J92" s="2"/>
      <c r="K92" s="48"/>
      <c r="L92" s="48"/>
      <c r="O92" s="14">
        <f t="shared" si="15"/>
        <v>42641</v>
      </c>
      <c r="P92" s="13">
        <f t="shared" si="15"/>
        <v>42641</v>
      </c>
      <c r="Q92" s="2"/>
      <c r="R92" s="2"/>
      <c r="S92" s="2"/>
      <c r="T92" s="2"/>
      <c r="U92" s="2"/>
      <c r="V92" s="47"/>
      <c r="W92" s="2"/>
      <c r="X92" s="48"/>
      <c r="Y92" s="48"/>
      <c r="AB92" s="14">
        <f t="shared" si="16"/>
        <v>42641</v>
      </c>
      <c r="AC92" s="13">
        <f t="shared" si="16"/>
        <v>42641</v>
      </c>
      <c r="AD92" s="2"/>
      <c r="AE92" s="2"/>
      <c r="AF92" s="2"/>
      <c r="AG92" s="2"/>
      <c r="AH92" s="2"/>
      <c r="AI92" s="47"/>
      <c r="AJ92" s="2"/>
      <c r="AK92" s="48"/>
      <c r="AL92" s="48"/>
    </row>
    <row r="93" spans="1:38" x14ac:dyDescent="0.25">
      <c r="B93" s="14">
        <f t="shared" si="14"/>
        <v>42642</v>
      </c>
      <c r="C93" s="13">
        <f t="shared" si="14"/>
        <v>42642</v>
      </c>
      <c r="D93" s="2">
        <v>0.33333333333333331</v>
      </c>
      <c r="E93" s="2">
        <v>0.5</v>
      </c>
      <c r="F93" s="2">
        <v>0.54166666666666663</v>
      </c>
      <c r="G93" s="2">
        <v>0.75</v>
      </c>
      <c r="H93" s="47">
        <f t="shared" si="10"/>
        <v>0.37500000000000006</v>
      </c>
      <c r="I93" s="47"/>
      <c r="J93" s="2"/>
      <c r="K93" s="48"/>
      <c r="L93" s="48"/>
      <c r="O93" s="14">
        <f t="shared" si="15"/>
        <v>42642</v>
      </c>
      <c r="P93" s="13">
        <f t="shared" si="15"/>
        <v>42642</v>
      </c>
      <c r="Q93" s="2"/>
      <c r="R93" s="2"/>
      <c r="S93" s="2"/>
      <c r="T93" s="2"/>
      <c r="U93" s="2"/>
      <c r="V93" s="47"/>
      <c r="W93" s="2"/>
      <c r="X93" s="48"/>
      <c r="Y93" s="48"/>
      <c r="AB93" s="14">
        <f t="shared" si="16"/>
        <v>42642</v>
      </c>
      <c r="AC93" s="13">
        <f t="shared" si="16"/>
        <v>42642</v>
      </c>
      <c r="AD93" s="2"/>
      <c r="AE93" s="2"/>
      <c r="AF93" s="2"/>
      <c r="AG93" s="2"/>
      <c r="AH93" s="2"/>
      <c r="AI93" s="47"/>
      <c r="AJ93" s="2"/>
      <c r="AK93" s="48"/>
      <c r="AL93" s="48"/>
    </row>
    <row r="94" spans="1:38" x14ac:dyDescent="0.25">
      <c r="B94" s="14">
        <f t="shared" si="14"/>
        <v>42643</v>
      </c>
      <c r="C94" s="13">
        <f t="shared" si="14"/>
        <v>42643</v>
      </c>
      <c r="D94" s="2"/>
      <c r="E94" s="2"/>
      <c r="F94" s="2"/>
      <c r="G94" s="2"/>
      <c r="H94" s="47">
        <f t="shared" si="10"/>
        <v>0</v>
      </c>
      <c r="I94" s="47"/>
      <c r="J94" s="2"/>
      <c r="K94" s="48"/>
      <c r="L94" s="48"/>
      <c r="O94" s="14">
        <f t="shared" si="15"/>
        <v>42643</v>
      </c>
      <c r="P94" s="13">
        <f t="shared" si="15"/>
        <v>42643</v>
      </c>
      <c r="Q94" s="2"/>
      <c r="R94" s="2"/>
      <c r="S94" s="2"/>
      <c r="T94" s="2"/>
      <c r="U94" s="2"/>
      <c r="V94" s="47"/>
      <c r="W94" s="2"/>
      <c r="X94" s="48"/>
      <c r="Y94" s="48"/>
      <c r="AB94" s="14">
        <f t="shared" si="16"/>
        <v>42643</v>
      </c>
      <c r="AC94" s="13">
        <f t="shared" si="16"/>
        <v>42643</v>
      </c>
      <c r="AD94" s="2"/>
      <c r="AE94" s="2"/>
      <c r="AF94" s="2"/>
      <c r="AG94" s="2"/>
      <c r="AH94" s="2"/>
      <c r="AI94" s="47"/>
      <c r="AJ94" s="2"/>
      <c r="AK94" s="48"/>
      <c r="AL94" s="48"/>
    </row>
    <row r="95" spans="1:38" x14ac:dyDescent="0.25">
      <c r="A95" s="53"/>
      <c r="B95" s="54"/>
      <c r="C95" s="46"/>
      <c r="D95" s="3"/>
      <c r="E95" s="3"/>
      <c r="F95" s="3"/>
      <c r="G95" s="3"/>
      <c r="H95" s="89">
        <f>SUM(H64:H94)</f>
        <v>8.25</v>
      </c>
      <c r="I95" s="90">
        <f>SUM(I62:I94)</f>
        <v>0</v>
      </c>
      <c r="J95" s="3"/>
      <c r="K95" s="3"/>
      <c r="L95" s="3"/>
      <c r="N95" s="53"/>
      <c r="O95" s="54"/>
      <c r="P95" s="46"/>
      <c r="Q95" s="3"/>
      <c r="R95" s="3"/>
      <c r="S95" s="3"/>
      <c r="T95" s="3"/>
      <c r="U95" s="89">
        <f>SUM(U64:U94)</f>
        <v>0</v>
      </c>
      <c r="V95" s="90">
        <f>SUM(V62:V94)</f>
        <v>0</v>
      </c>
      <c r="W95" s="3"/>
      <c r="X95" s="3"/>
      <c r="Y95" s="3"/>
      <c r="AA95" s="53"/>
      <c r="AB95" s="54"/>
      <c r="AC95" s="46"/>
      <c r="AD95" s="3"/>
      <c r="AE95" s="3"/>
      <c r="AF95" s="3"/>
      <c r="AG95" s="3"/>
      <c r="AH95" s="89">
        <f>SUM(AH64:AH94)</f>
        <v>0</v>
      </c>
      <c r="AI95" s="90">
        <f>SUM(AI62:AI94)</f>
        <v>0</v>
      </c>
      <c r="AJ95" s="3"/>
      <c r="AK95" s="3"/>
      <c r="AL95" s="3"/>
    </row>
    <row r="96" spans="1:38" ht="27.75" customHeight="1" x14ac:dyDescent="0.25">
      <c r="B96" s="133" t="s">
        <v>32</v>
      </c>
      <c r="C96" s="166"/>
      <c r="D96" s="133" t="s">
        <v>6</v>
      </c>
      <c r="E96" s="166"/>
      <c r="F96" s="133" t="s">
        <v>49</v>
      </c>
      <c r="G96" s="166"/>
      <c r="H96" s="133" t="s">
        <v>7</v>
      </c>
      <c r="I96" s="166"/>
      <c r="J96" s="133" t="s">
        <v>48</v>
      </c>
      <c r="K96" s="166"/>
      <c r="O96" s="133" t="s">
        <v>32</v>
      </c>
      <c r="P96" s="166"/>
      <c r="Q96" s="133" t="s">
        <v>6</v>
      </c>
      <c r="R96" s="166"/>
      <c r="S96" s="133" t="s">
        <v>49</v>
      </c>
      <c r="T96" s="166"/>
      <c r="U96" s="133" t="s">
        <v>7</v>
      </c>
      <c r="V96" s="166"/>
      <c r="W96" s="133" t="s">
        <v>48</v>
      </c>
      <c r="X96" s="166"/>
      <c r="AB96" s="133" t="s">
        <v>32</v>
      </c>
      <c r="AC96" s="166"/>
      <c r="AD96" s="133" t="s">
        <v>6</v>
      </c>
      <c r="AE96" s="166"/>
      <c r="AF96" s="133" t="s">
        <v>49</v>
      </c>
      <c r="AG96" s="166"/>
      <c r="AH96" s="133" t="s">
        <v>7</v>
      </c>
      <c r="AI96" s="166"/>
      <c r="AJ96" s="133" t="s">
        <v>48</v>
      </c>
      <c r="AK96" s="166"/>
    </row>
    <row r="97" spans="1:39" x14ac:dyDescent="0.25">
      <c r="B97" s="164">
        <f>SUM(H95-I95)</f>
        <v>8.25</v>
      </c>
      <c r="C97" s="166"/>
      <c r="D97" s="158">
        <f>IF(B97&gt;169/24,MIN(B97-169/24,7/24),"")</f>
        <v>0.29166666666666669</v>
      </c>
      <c r="E97" s="146"/>
      <c r="F97" s="173">
        <f>SUM(I95)</f>
        <v>0</v>
      </c>
      <c r="G97" s="144"/>
      <c r="H97" s="173" t="str">
        <f>IF(B97&lt;169/24,169/24-B97,"")</f>
        <v/>
      </c>
      <c r="I97" s="144"/>
      <c r="J97" s="175">
        <f>IF(B97&gt;169/24,B97-169/24,"")</f>
        <v>1.208333333333333</v>
      </c>
      <c r="K97" s="144"/>
      <c r="O97" s="164">
        <f>SUM(U95-V95)</f>
        <v>0</v>
      </c>
      <c r="P97" s="166"/>
      <c r="Q97" s="158" t="str">
        <f>IF(O97&gt;169/24,MIN(O97-169/24,7/24),"")</f>
        <v/>
      </c>
      <c r="R97" s="146"/>
      <c r="S97" s="173">
        <f>SUM(V95)</f>
        <v>0</v>
      </c>
      <c r="T97" s="144"/>
      <c r="U97" s="173">
        <f>IF(O97&lt;169/24,169/24-O97,"")</f>
        <v>7.041666666666667</v>
      </c>
      <c r="V97" s="144"/>
      <c r="W97" s="175" t="str">
        <f>IF(O97&gt;169/24,O97-169/24,"")</f>
        <v/>
      </c>
      <c r="X97" s="144"/>
      <c r="AB97" s="97">
        <f>SUM(AH95-AI95)</f>
        <v>0</v>
      </c>
      <c r="AC97" s="98"/>
      <c r="AD97" s="158" t="str">
        <f>IF(AB97&gt;169/24,MIN(AB97-169/24,7/24),"")</f>
        <v/>
      </c>
      <c r="AE97" s="146"/>
      <c r="AF97" s="173">
        <f>SUM(AI95)</f>
        <v>0</v>
      </c>
      <c r="AG97" s="144"/>
      <c r="AH97" s="173">
        <f>IF(AB97&lt;169/24,169/24-AB97,"")</f>
        <v>7.041666666666667</v>
      </c>
      <c r="AI97" s="144"/>
      <c r="AJ97" s="175" t="str">
        <f>IF(AB97&gt;169/24,AB97-169/24,"")</f>
        <v/>
      </c>
      <c r="AK97" s="144"/>
    </row>
    <row r="98" spans="1:39" x14ac:dyDescent="0.25">
      <c r="B98" t="s">
        <v>51</v>
      </c>
      <c r="J98" t="s">
        <v>52</v>
      </c>
      <c r="O98" t="s">
        <v>51</v>
      </c>
      <c r="W98" t="s">
        <v>52</v>
      </c>
      <c r="AB98" t="s">
        <v>51</v>
      </c>
      <c r="AJ98" t="s">
        <v>52</v>
      </c>
    </row>
    <row r="103" spans="1:39" x14ac:dyDescent="0.25">
      <c r="B103" s="4"/>
      <c r="C103" s="92">
        <v>9</v>
      </c>
      <c r="D103" s="139" t="str">
        <f>"Période du "&amp;TEXT(D105,"jj mmmm aaaa") &amp;" au "&amp; TEXT(E105,"jj mmmm aaaa")</f>
        <v>Période du 01 septembre 2020 au 30 septembre 2020</v>
      </c>
      <c r="E103" s="139"/>
      <c r="F103" s="139"/>
      <c r="G103" s="139"/>
      <c r="H103" s="139"/>
      <c r="I103" s="139"/>
      <c r="J103" s="139"/>
      <c r="K103" s="139"/>
      <c r="O103" s="4"/>
      <c r="P103" s="92">
        <v>1</v>
      </c>
      <c r="Q103" s="139" t="str">
        <f>"Période du "&amp;TEXT(Q105,"jj mmmm aaaa") &amp;" au "&amp; TEXT(R105,"jj mmmm aaaa")</f>
        <v>Période du 01 janvier 2020 au 31 janvier 2020</v>
      </c>
      <c r="R103" s="139"/>
      <c r="S103" s="139"/>
      <c r="T103" s="139"/>
      <c r="U103" s="139"/>
      <c r="V103" s="139"/>
      <c r="W103" s="139"/>
      <c r="X103" s="103"/>
      <c r="AB103" s="4"/>
      <c r="AC103" s="92">
        <v>1</v>
      </c>
      <c r="AD103" s="139" t="str">
        <f>"Période du "&amp;TEXT(AD105,"jj mmmm aaaa") &amp;" au "&amp; TEXT(AE105,"jj mmmm aaaa")</f>
        <v>Période du 01 janvier 2020 au 31 janvier 2020</v>
      </c>
      <c r="AE103" s="139"/>
      <c r="AF103" s="139"/>
      <c r="AG103" s="139"/>
      <c r="AH103" s="139"/>
      <c r="AI103" s="139"/>
      <c r="AJ103" s="139"/>
      <c r="AK103" s="139"/>
    </row>
    <row r="104" spans="1:39" ht="15" customHeight="1" x14ac:dyDescent="0.25">
      <c r="A104" s="7"/>
      <c r="B104" s="7"/>
      <c r="C104" s="92">
        <v>1</v>
      </c>
      <c r="N104" s="7"/>
      <c r="O104" s="7"/>
      <c r="P104" s="92">
        <v>1</v>
      </c>
      <c r="AA104" s="7"/>
      <c r="AB104" s="7"/>
      <c r="AC104" s="92">
        <v>1</v>
      </c>
    </row>
    <row r="105" spans="1:39" ht="12.75" customHeight="1" x14ac:dyDescent="0.25">
      <c r="B105" s="7"/>
      <c r="D105" s="93">
        <f>DATE(C104+2019,C103,1)</f>
        <v>42613</v>
      </c>
      <c r="E105" s="91">
        <f>DATE(C104+2019,C103+1,1)-1</f>
        <v>42642</v>
      </c>
      <c r="M105" s="8"/>
      <c r="O105" s="7"/>
      <c r="Q105" s="93">
        <f>DATE(P104+2019,P103,1)</f>
        <v>42369</v>
      </c>
      <c r="R105" s="91">
        <f>DATE(P104+2019,P103+1,1)-1</f>
        <v>42399</v>
      </c>
      <c r="Z105" s="8"/>
      <c r="AB105" s="7"/>
      <c r="AD105" s="93">
        <f>DATE(AC104+2019,AC103,1)</f>
        <v>42369</v>
      </c>
      <c r="AE105" s="91">
        <f>DATE(AC104+2019,AC103+1,1)-1</f>
        <v>42399</v>
      </c>
      <c r="AM105" s="8"/>
    </row>
    <row r="106" spans="1:39" ht="23.25" customHeight="1" x14ac:dyDescent="0.25">
      <c r="D106" s="50" t="s">
        <v>5</v>
      </c>
      <c r="E106" s="131" t="s">
        <v>6</v>
      </c>
      <c r="F106" s="132"/>
      <c r="G106" s="131" t="s">
        <v>7</v>
      </c>
      <c r="H106" s="132"/>
      <c r="I106" s="133" t="s">
        <v>9</v>
      </c>
      <c r="J106" s="134"/>
      <c r="M106" s="9"/>
      <c r="Q106" s="50" t="s">
        <v>5</v>
      </c>
      <c r="R106" s="131" t="s">
        <v>6</v>
      </c>
      <c r="S106" s="132"/>
      <c r="T106" s="131" t="s">
        <v>7</v>
      </c>
      <c r="U106" s="132"/>
      <c r="V106" s="133" t="s">
        <v>9</v>
      </c>
      <c r="W106" s="134"/>
      <c r="Z106" s="9"/>
      <c r="AD106" s="50" t="s">
        <v>5</v>
      </c>
      <c r="AE106" s="106" t="s">
        <v>6</v>
      </c>
      <c r="AF106" s="101"/>
      <c r="AG106" s="106" t="s">
        <v>7</v>
      </c>
      <c r="AH106" s="101"/>
      <c r="AI106" s="102" t="s">
        <v>9</v>
      </c>
      <c r="AJ106" s="98"/>
      <c r="AM106" s="9"/>
    </row>
    <row r="107" spans="1:39" x14ac:dyDescent="0.25">
      <c r="B107" s="83" t="s">
        <v>33</v>
      </c>
      <c r="C107" s="83"/>
      <c r="D107" s="49">
        <v>7.041666666666667</v>
      </c>
      <c r="E107" s="137" t="str">
        <f>IF(B148&gt;169/24,MIN(B148-169/24,7/24),"")</f>
        <v/>
      </c>
      <c r="F107" s="138"/>
      <c r="G107" s="135">
        <f>IF(B148&lt;169/24,169/24-B148,"")</f>
        <v>7.041666666666667</v>
      </c>
      <c r="H107" s="136"/>
      <c r="I107" s="137" t="str">
        <f>IF(B148&gt;169/24,B148-169/24,"")</f>
        <v/>
      </c>
      <c r="J107" s="138"/>
      <c r="M107" s="9"/>
      <c r="O107" s="83" t="s">
        <v>33</v>
      </c>
      <c r="P107" s="83"/>
      <c r="Q107" s="49">
        <v>7.041666666666667</v>
      </c>
      <c r="R107" s="137" t="str">
        <f>IF(O148&gt;169/24,MIN(O148-169/24,7/24),"")</f>
        <v/>
      </c>
      <c r="S107" s="138"/>
      <c r="T107" s="135">
        <f>IF(O148&lt;169/24,169/24-O148,"")</f>
        <v>7.041666666666667</v>
      </c>
      <c r="U107" s="136"/>
      <c r="V107" s="137" t="str">
        <f>IF(O148&gt;169/24,O148-169/24,"")</f>
        <v/>
      </c>
      <c r="W107" s="138"/>
      <c r="Z107" s="9"/>
      <c r="AB107" s="83" t="s">
        <v>33</v>
      </c>
      <c r="AC107" s="83"/>
      <c r="AD107" s="49">
        <v>7.041666666666667</v>
      </c>
      <c r="AE107" s="104" t="str">
        <f>IF(AB148&gt;169/24,MIN(AB148-169/24,7/24),"")</f>
        <v/>
      </c>
      <c r="AF107" s="99"/>
      <c r="AG107" s="105">
        <f>IF(AB148&lt;169/24,169/24-AB148,"")</f>
        <v>7.041666666666667</v>
      </c>
      <c r="AH107" s="99"/>
      <c r="AI107" s="104" t="str">
        <f>IF(AB148&gt;169/24,AB148-169/24,"")</f>
        <v/>
      </c>
      <c r="AJ107" s="99"/>
      <c r="AM107" s="9"/>
    </row>
    <row r="108" spans="1:39" x14ac:dyDescent="0.25">
      <c r="B108" s="81" t="s">
        <v>36</v>
      </c>
      <c r="C108" s="81"/>
      <c r="D108" s="61" t="s">
        <v>39</v>
      </c>
      <c r="E108" s="62">
        <v>25</v>
      </c>
      <c r="F108" s="63" t="s">
        <v>38</v>
      </c>
      <c r="G108" s="64">
        <f>SUM(K115:K145)</f>
        <v>0</v>
      </c>
      <c r="H108" s="94" t="s">
        <v>40</v>
      </c>
      <c r="I108" s="95">
        <f>SUM(E108-G108)</f>
        <v>25</v>
      </c>
      <c r="J108" s="88"/>
      <c r="M108" s="9"/>
      <c r="O108" s="81" t="s">
        <v>36</v>
      </c>
      <c r="P108" s="81"/>
      <c r="Q108" s="61" t="s">
        <v>39</v>
      </c>
      <c r="R108" s="62">
        <v>25</v>
      </c>
      <c r="S108" s="63" t="s">
        <v>38</v>
      </c>
      <c r="T108" s="64">
        <f>SUM(X115:X145)</f>
        <v>0</v>
      </c>
      <c r="U108" s="94" t="s">
        <v>40</v>
      </c>
      <c r="V108" s="95">
        <f>SUM(R108-T108)</f>
        <v>25</v>
      </c>
      <c r="W108" s="88"/>
      <c r="Z108" s="9"/>
      <c r="AB108" s="81" t="s">
        <v>36</v>
      </c>
      <c r="AC108" s="81"/>
      <c r="AD108" s="61" t="s">
        <v>39</v>
      </c>
      <c r="AE108" s="62">
        <v>25</v>
      </c>
      <c r="AF108" s="63" t="s">
        <v>38</v>
      </c>
      <c r="AG108" s="64">
        <f>SUM(AK115:AK145)</f>
        <v>0</v>
      </c>
      <c r="AH108" s="63" t="s">
        <v>40</v>
      </c>
      <c r="AI108" s="65">
        <f>SUM(AE108-AG108)</f>
        <v>25</v>
      </c>
      <c r="AJ108" s="88"/>
      <c r="AM108" s="9"/>
    </row>
    <row r="109" spans="1:39" x14ac:dyDescent="0.25">
      <c r="B109" s="77" t="s">
        <v>46</v>
      </c>
      <c r="C109" s="78"/>
      <c r="D109" s="66" t="s">
        <v>43</v>
      </c>
      <c r="E109" s="67"/>
      <c r="F109" s="68" t="s">
        <v>44</v>
      </c>
      <c r="G109" s="69"/>
      <c r="H109" s="147" t="s">
        <v>50</v>
      </c>
      <c r="I109" s="149"/>
      <c r="J109" s="114"/>
      <c r="M109" s="9"/>
      <c r="O109" s="77" t="s">
        <v>46</v>
      </c>
      <c r="P109" s="78"/>
      <c r="Q109" s="66" t="s">
        <v>43</v>
      </c>
      <c r="R109" s="67"/>
      <c r="S109" s="68" t="s">
        <v>44</v>
      </c>
      <c r="T109" s="69"/>
      <c r="U109" s="147" t="s">
        <v>50</v>
      </c>
      <c r="V109" s="149"/>
      <c r="W109" s="114"/>
      <c r="Z109" s="9"/>
      <c r="AB109" s="77" t="s">
        <v>46</v>
      </c>
      <c r="AC109" s="78"/>
      <c r="AD109" s="66" t="s">
        <v>43</v>
      </c>
      <c r="AE109" s="67"/>
      <c r="AF109" s="68" t="s">
        <v>44</v>
      </c>
      <c r="AG109" s="69"/>
      <c r="AH109" s="156" t="s">
        <v>50</v>
      </c>
      <c r="AI109" s="157"/>
      <c r="AJ109" s="114"/>
      <c r="AM109" s="9"/>
    </row>
    <row r="110" spans="1:39" x14ac:dyDescent="0.25">
      <c r="B110" s="79" t="s">
        <v>42</v>
      </c>
      <c r="C110" s="80"/>
      <c r="D110" s="56" t="s">
        <v>43</v>
      </c>
      <c r="E110" s="55"/>
      <c r="F110" s="56" t="s">
        <v>44</v>
      </c>
      <c r="G110" s="57"/>
      <c r="H110" s="150"/>
      <c r="I110" s="151"/>
      <c r="J110" s="151"/>
      <c r="K110" s="151"/>
      <c r="L110" s="152"/>
      <c r="M110" s="111"/>
      <c r="O110" s="79" t="s">
        <v>42</v>
      </c>
      <c r="P110" s="80"/>
      <c r="Q110" s="56" t="s">
        <v>43</v>
      </c>
      <c r="R110" s="55"/>
      <c r="S110" s="56" t="s">
        <v>44</v>
      </c>
      <c r="T110" s="57"/>
      <c r="U110" s="150"/>
      <c r="V110" s="151"/>
      <c r="W110" s="151"/>
      <c r="X110" s="151"/>
      <c r="Y110" s="152"/>
      <c r="Z110" s="111"/>
      <c r="AB110" s="79" t="s">
        <v>42</v>
      </c>
      <c r="AC110" s="80"/>
      <c r="AD110" s="56" t="s">
        <v>43</v>
      </c>
      <c r="AE110" s="55"/>
      <c r="AF110" s="56" t="s">
        <v>44</v>
      </c>
      <c r="AG110" s="112"/>
      <c r="AH110" s="150"/>
      <c r="AI110" s="151"/>
      <c r="AJ110" s="151"/>
      <c r="AK110" s="151"/>
      <c r="AL110" s="152"/>
      <c r="AM110" s="111"/>
    </row>
    <row r="111" spans="1:39" x14ac:dyDescent="0.25">
      <c r="B111" s="51" t="s">
        <v>45</v>
      </c>
      <c r="C111" s="52"/>
      <c r="D111" s="58" t="s">
        <v>43</v>
      </c>
      <c r="E111" s="59"/>
      <c r="F111" s="58" t="s">
        <v>44</v>
      </c>
      <c r="G111" s="60"/>
      <c r="H111" s="153"/>
      <c r="I111" s="154"/>
      <c r="J111" s="154"/>
      <c r="K111" s="154"/>
      <c r="L111" s="155"/>
      <c r="M111" s="111"/>
      <c r="O111" s="51" t="s">
        <v>45</v>
      </c>
      <c r="P111" s="52"/>
      <c r="Q111" s="58" t="s">
        <v>43</v>
      </c>
      <c r="R111" s="59"/>
      <c r="S111" s="58" t="s">
        <v>44</v>
      </c>
      <c r="T111" s="60"/>
      <c r="U111" s="153"/>
      <c r="V111" s="154"/>
      <c r="W111" s="154"/>
      <c r="X111" s="154"/>
      <c r="Y111" s="155"/>
      <c r="Z111" s="111"/>
      <c r="AB111" s="51" t="s">
        <v>45</v>
      </c>
      <c r="AC111" s="52"/>
      <c r="AD111" s="58" t="s">
        <v>43</v>
      </c>
      <c r="AE111" s="59"/>
      <c r="AF111" s="58" t="s">
        <v>44</v>
      </c>
      <c r="AG111" s="113"/>
      <c r="AH111" s="153"/>
      <c r="AI111" s="154"/>
      <c r="AJ111" s="154"/>
      <c r="AK111" s="154"/>
      <c r="AL111" s="155"/>
      <c r="AM111" s="111"/>
    </row>
    <row r="112" spans="1:39" x14ac:dyDescent="0.25">
      <c r="H112" s="82"/>
      <c r="I112" s="82"/>
      <c r="J112" s="82"/>
      <c r="K112" s="82"/>
      <c r="L112" s="1"/>
      <c r="M112" s="9"/>
      <c r="U112" s="82"/>
      <c r="V112" s="82"/>
      <c r="W112" s="82"/>
      <c r="X112" s="82"/>
      <c r="Y112" s="1"/>
      <c r="Z112" s="9"/>
      <c r="AH112" s="82"/>
      <c r="AI112" s="82"/>
      <c r="AJ112" s="82"/>
      <c r="AK112" s="82"/>
      <c r="AL112" s="1"/>
      <c r="AM112" s="9"/>
    </row>
    <row r="113" spans="1:39" ht="15" customHeight="1" x14ac:dyDescent="0.25">
      <c r="D113" s="72" t="s">
        <v>0</v>
      </c>
      <c r="E113" s="73"/>
      <c r="F113" s="74" t="s">
        <v>1</v>
      </c>
      <c r="G113" s="75"/>
      <c r="H113" s="125" t="s">
        <v>10</v>
      </c>
      <c r="I113" s="125" t="s">
        <v>34</v>
      </c>
      <c r="J113" s="141" t="s">
        <v>35</v>
      </c>
      <c r="K113" s="141" t="s">
        <v>37</v>
      </c>
      <c r="L113" s="141" t="s">
        <v>47</v>
      </c>
      <c r="M113" s="9"/>
      <c r="Q113" s="72" t="s">
        <v>0</v>
      </c>
      <c r="R113" s="73"/>
      <c r="S113" s="74" t="s">
        <v>1</v>
      </c>
      <c r="T113" s="75"/>
      <c r="U113" s="125" t="s">
        <v>10</v>
      </c>
      <c r="V113" s="125" t="s">
        <v>34</v>
      </c>
      <c r="W113" s="141" t="s">
        <v>35</v>
      </c>
      <c r="X113" s="141" t="s">
        <v>37</v>
      </c>
      <c r="Y113" s="141" t="s">
        <v>47</v>
      </c>
      <c r="Z113" s="9"/>
      <c r="AD113" s="72" t="s">
        <v>0</v>
      </c>
      <c r="AE113" s="73"/>
      <c r="AF113" s="74" t="s">
        <v>1</v>
      </c>
      <c r="AG113" s="75"/>
      <c r="AH113" s="125" t="s">
        <v>10</v>
      </c>
      <c r="AI113" s="125" t="s">
        <v>34</v>
      </c>
      <c r="AJ113" s="141" t="s">
        <v>35</v>
      </c>
      <c r="AK113" s="141" t="s">
        <v>37</v>
      </c>
      <c r="AL113" s="141" t="s">
        <v>47</v>
      </c>
      <c r="AM113" s="9"/>
    </row>
    <row r="114" spans="1:39" ht="29.25" customHeight="1" x14ac:dyDescent="0.25">
      <c r="B114" s="127"/>
      <c r="C114" s="128"/>
      <c r="D114" s="76" t="s">
        <v>2</v>
      </c>
      <c r="E114" s="76" t="s">
        <v>3</v>
      </c>
      <c r="F114" s="76" t="s">
        <v>4</v>
      </c>
      <c r="G114" s="76" t="s">
        <v>8</v>
      </c>
      <c r="H114" s="140"/>
      <c r="I114" s="140"/>
      <c r="J114" s="142"/>
      <c r="K114" s="142"/>
      <c r="L114" s="142"/>
      <c r="M114" s="9"/>
      <c r="O114" s="127"/>
      <c r="P114" s="128"/>
      <c r="Q114" s="76" t="s">
        <v>2</v>
      </c>
      <c r="R114" s="76" t="s">
        <v>3</v>
      </c>
      <c r="S114" s="76" t="s">
        <v>4</v>
      </c>
      <c r="T114" s="76" t="s">
        <v>8</v>
      </c>
      <c r="U114" s="140"/>
      <c r="V114" s="140"/>
      <c r="W114" s="142"/>
      <c r="X114" s="142"/>
      <c r="Y114" s="142"/>
      <c r="Z114" s="9"/>
      <c r="AB114" s="127"/>
      <c r="AC114" s="128"/>
      <c r="AD114" s="76" t="s">
        <v>2</v>
      </c>
      <c r="AE114" s="76" t="s">
        <v>3</v>
      </c>
      <c r="AF114" s="76" t="s">
        <v>4</v>
      </c>
      <c r="AG114" s="76" t="s">
        <v>8</v>
      </c>
      <c r="AH114" s="140"/>
      <c r="AI114" s="140"/>
      <c r="AJ114" s="142"/>
      <c r="AK114" s="142"/>
      <c r="AL114" s="142"/>
      <c r="AM114" s="9"/>
    </row>
    <row r="115" spans="1:39" x14ac:dyDescent="0.25">
      <c r="A115" s="15"/>
      <c r="B115" s="14">
        <f>D105</f>
        <v>42613</v>
      </c>
      <c r="C115" s="13">
        <f>D105</f>
        <v>42613</v>
      </c>
      <c r="D115" s="2"/>
      <c r="E115" s="2"/>
      <c r="F115" s="2"/>
      <c r="G115" s="2"/>
      <c r="H115" s="2"/>
      <c r="I115" s="47"/>
      <c r="J115" s="2"/>
      <c r="K115" s="48"/>
      <c r="L115" s="48"/>
      <c r="M115" s="9"/>
      <c r="N115" s="15"/>
      <c r="O115" s="14">
        <f>Q105</f>
        <v>42369</v>
      </c>
      <c r="P115" s="13">
        <f>Q105</f>
        <v>42369</v>
      </c>
      <c r="Q115" s="2"/>
      <c r="R115" s="2"/>
      <c r="S115" s="2"/>
      <c r="T115" s="2"/>
      <c r="U115" s="2"/>
      <c r="V115" s="47"/>
      <c r="W115" s="2"/>
      <c r="X115" s="48"/>
      <c r="Y115" s="48"/>
      <c r="Z115" s="9"/>
      <c r="AA115" s="15"/>
      <c r="AB115" s="14">
        <f>AD105</f>
        <v>42369</v>
      </c>
      <c r="AC115" s="13">
        <f>AD105</f>
        <v>42369</v>
      </c>
      <c r="AD115" s="2"/>
      <c r="AE115" s="2"/>
      <c r="AF115" s="2"/>
      <c r="AG115" s="2"/>
      <c r="AH115" s="2"/>
      <c r="AI115" s="47"/>
      <c r="AJ115" s="2"/>
      <c r="AK115" s="48"/>
      <c r="AL115" s="48"/>
      <c r="AM115" s="9"/>
    </row>
    <row r="116" spans="1:39" x14ac:dyDescent="0.25">
      <c r="A116" s="15"/>
      <c r="B116" s="14">
        <f>SUM(B115+1)</f>
        <v>42614</v>
      </c>
      <c r="C116" s="13">
        <f>SUM(C115+1)</f>
        <v>42614</v>
      </c>
      <c r="D116" s="2"/>
      <c r="E116" s="2"/>
      <c r="F116" s="2"/>
      <c r="G116" s="2"/>
      <c r="H116" s="2"/>
      <c r="I116" s="47"/>
      <c r="J116" s="2"/>
      <c r="K116" s="48"/>
      <c r="L116" s="48"/>
      <c r="M116" s="9"/>
      <c r="N116" s="15"/>
      <c r="O116" s="14">
        <f>SUM(O115+1)</f>
        <v>42370</v>
      </c>
      <c r="P116" s="13">
        <f>SUM(P115+1)</f>
        <v>42370</v>
      </c>
      <c r="Q116" s="2"/>
      <c r="R116" s="2"/>
      <c r="S116" s="2"/>
      <c r="T116" s="2"/>
      <c r="U116" s="2"/>
      <c r="V116" s="47"/>
      <c r="W116" s="2"/>
      <c r="X116" s="48"/>
      <c r="Y116" s="48"/>
      <c r="Z116" s="9"/>
      <c r="AA116" s="15"/>
      <c r="AB116" s="14">
        <f>SUM(AB115+1)</f>
        <v>42370</v>
      </c>
      <c r="AC116" s="13">
        <f>SUM(AC115+1)</f>
        <v>42370</v>
      </c>
      <c r="AD116" s="2"/>
      <c r="AE116" s="2"/>
      <c r="AF116" s="2"/>
      <c r="AG116" s="2"/>
      <c r="AH116" s="2"/>
      <c r="AI116" s="47"/>
      <c r="AJ116" s="2"/>
      <c r="AK116" s="48"/>
      <c r="AL116" s="48"/>
      <c r="AM116" s="9"/>
    </row>
    <row r="117" spans="1:39" x14ac:dyDescent="0.25">
      <c r="A117" s="15"/>
      <c r="B117" s="14">
        <f t="shared" ref="B117:C132" si="17">SUM(B116+1)</f>
        <v>42615</v>
      </c>
      <c r="C117" s="13">
        <f t="shared" si="17"/>
        <v>42615</v>
      </c>
      <c r="D117" s="2"/>
      <c r="E117" s="2"/>
      <c r="F117" s="2"/>
      <c r="G117" s="2"/>
      <c r="H117" s="2"/>
      <c r="I117" s="47"/>
      <c r="J117" s="2"/>
      <c r="K117" s="48"/>
      <c r="L117" s="48"/>
      <c r="N117" s="15"/>
      <c r="O117" s="14">
        <f t="shared" ref="O117:P132" si="18">SUM(O116+1)</f>
        <v>42371</v>
      </c>
      <c r="P117" s="13">
        <f t="shared" si="18"/>
        <v>42371</v>
      </c>
      <c r="Q117" s="2"/>
      <c r="R117" s="2"/>
      <c r="S117" s="2"/>
      <c r="T117" s="2"/>
      <c r="U117" s="2"/>
      <c r="V117" s="47"/>
      <c r="W117" s="2"/>
      <c r="X117" s="48"/>
      <c r="Y117" s="48"/>
      <c r="AA117" s="15"/>
      <c r="AB117" s="14">
        <f t="shared" ref="AB117:AC132" si="19">SUM(AB116+1)</f>
        <v>42371</v>
      </c>
      <c r="AC117" s="13">
        <f t="shared" si="19"/>
        <v>42371</v>
      </c>
      <c r="AD117" s="2"/>
      <c r="AE117" s="2"/>
      <c r="AF117" s="2"/>
      <c r="AG117" s="2"/>
      <c r="AH117" s="2"/>
      <c r="AI117" s="47"/>
      <c r="AJ117" s="2"/>
      <c r="AK117" s="48"/>
      <c r="AL117" s="48"/>
    </row>
    <row r="118" spans="1:39" x14ac:dyDescent="0.25">
      <c r="A118" s="15"/>
      <c r="B118" s="14">
        <f t="shared" si="17"/>
        <v>42616</v>
      </c>
      <c r="C118" s="13">
        <f t="shared" si="17"/>
        <v>42616</v>
      </c>
      <c r="D118" s="2"/>
      <c r="E118" s="2"/>
      <c r="F118" s="2"/>
      <c r="G118" s="2"/>
      <c r="H118" s="2"/>
      <c r="I118" s="47"/>
      <c r="J118" s="2"/>
      <c r="K118" s="48"/>
      <c r="L118" s="48"/>
      <c r="N118" s="15"/>
      <c r="O118" s="14">
        <f t="shared" si="18"/>
        <v>42372</v>
      </c>
      <c r="P118" s="13">
        <f t="shared" si="18"/>
        <v>42372</v>
      </c>
      <c r="Q118" s="2"/>
      <c r="R118" s="2"/>
      <c r="S118" s="2"/>
      <c r="T118" s="2"/>
      <c r="U118" s="2"/>
      <c r="V118" s="47"/>
      <c r="W118" s="2"/>
      <c r="X118" s="48"/>
      <c r="Y118" s="48"/>
      <c r="AA118" s="15"/>
      <c r="AB118" s="14">
        <f t="shared" si="19"/>
        <v>42372</v>
      </c>
      <c r="AC118" s="13">
        <f t="shared" si="19"/>
        <v>42372</v>
      </c>
      <c r="AD118" s="2"/>
      <c r="AE118" s="2"/>
      <c r="AF118" s="2"/>
      <c r="AG118" s="2"/>
      <c r="AH118" s="2"/>
      <c r="AI118" s="47"/>
      <c r="AJ118" s="2"/>
      <c r="AK118" s="48"/>
      <c r="AL118" s="48"/>
    </row>
    <row r="119" spans="1:39" x14ac:dyDescent="0.25">
      <c r="A119" s="15"/>
      <c r="B119" s="14">
        <f t="shared" si="17"/>
        <v>42617</v>
      </c>
      <c r="C119" s="13">
        <f t="shared" si="17"/>
        <v>42617</v>
      </c>
      <c r="D119" s="2"/>
      <c r="E119" s="2"/>
      <c r="F119" s="2"/>
      <c r="G119" s="2"/>
      <c r="H119" s="2"/>
      <c r="I119" s="47"/>
      <c r="J119" s="2"/>
      <c r="K119" s="48"/>
      <c r="L119" s="48"/>
      <c r="N119" s="15"/>
      <c r="O119" s="14">
        <f t="shared" si="18"/>
        <v>42373</v>
      </c>
      <c r="P119" s="13">
        <f t="shared" si="18"/>
        <v>42373</v>
      </c>
      <c r="Q119" s="2"/>
      <c r="R119" s="2"/>
      <c r="S119" s="2"/>
      <c r="T119" s="2"/>
      <c r="U119" s="2"/>
      <c r="V119" s="47"/>
      <c r="W119" s="2"/>
      <c r="X119" s="48"/>
      <c r="Y119" s="48"/>
      <c r="AA119" s="15"/>
      <c r="AB119" s="14">
        <f t="shared" si="19"/>
        <v>42373</v>
      </c>
      <c r="AC119" s="13">
        <f t="shared" si="19"/>
        <v>42373</v>
      </c>
      <c r="AD119" s="2"/>
      <c r="AE119" s="2"/>
      <c r="AF119" s="2"/>
      <c r="AG119" s="2"/>
      <c r="AH119" s="2"/>
      <c r="AI119" s="47"/>
      <c r="AJ119" s="2"/>
      <c r="AK119" s="48"/>
      <c r="AL119" s="48"/>
    </row>
    <row r="120" spans="1:39" x14ac:dyDescent="0.25">
      <c r="A120" s="15"/>
      <c r="B120" s="14">
        <f t="shared" si="17"/>
        <v>42618</v>
      </c>
      <c r="C120" s="13">
        <f t="shared" si="17"/>
        <v>42618</v>
      </c>
      <c r="D120" s="2"/>
      <c r="E120" s="2"/>
      <c r="F120" s="2"/>
      <c r="G120" s="2"/>
      <c r="H120" s="2"/>
      <c r="I120" s="47"/>
      <c r="J120" s="2"/>
      <c r="K120" s="48"/>
      <c r="L120" s="48"/>
      <c r="N120" s="15"/>
      <c r="O120" s="14">
        <f t="shared" si="18"/>
        <v>42374</v>
      </c>
      <c r="P120" s="13">
        <f t="shared" si="18"/>
        <v>42374</v>
      </c>
      <c r="Q120" s="2"/>
      <c r="R120" s="2"/>
      <c r="S120" s="2"/>
      <c r="T120" s="2"/>
      <c r="U120" s="2"/>
      <c r="V120" s="47"/>
      <c r="W120" s="2"/>
      <c r="X120" s="48"/>
      <c r="Y120" s="48"/>
      <c r="AA120" s="15"/>
      <c r="AB120" s="14">
        <f t="shared" si="19"/>
        <v>42374</v>
      </c>
      <c r="AC120" s="13">
        <f t="shared" si="19"/>
        <v>42374</v>
      </c>
      <c r="AD120" s="2"/>
      <c r="AE120" s="2"/>
      <c r="AF120" s="2"/>
      <c r="AG120" s="2"/>
      <c r="AH120" s="2"/>
      <c r="AI120" s="47"/>
      <c r="AJ120" s="2"/>
      <c r="AK120" s="48"/>
      <c r="AL120" s="48"/>
    </row>
    <row r="121" spans="1:39" x14ac:dyDescent="0.25">
      <c r="A121" s="15"/>
      <c r="B121" s="14">
        <f t="shared" si="17"/>
        <v>42619</v>
      </c>
      <c r="C121" s="13">
        <f t="shared" si="17"/>
        <v>42619</v>
      </c>
      <c r="D121" s="2"/>
      <c r="E121" s="2"/>
      <c r="F121" s="2"/>
      <c r="G121" s="2"/>
      <c r="H121" s="2"/>
      <c r="I121" s="47"/>
      <c r="J121" s="2"/>
      <c r="K121" s="48"/>
      <c r="L121" s="48"/>
      <c r="N121" s="15"/>
      <c r="O121" s="14">
        <f t="shared" si="18"/>
        <v>42375</v>
      </c>
      <c r="P121" s="13">
        <f t="shared" si="18"/>
        <v>42375</v>
      </c>
      <c r="Q121" s="2"/>
      <c r="R121" s="2"/>
      <c r="S121" s="2"/>
      <c r="T121" s="2"/>
      <c r="U121" s="2"/>
      <c r="V121" s="47"/>
      <c r="W121" s="2"/>
      <c r="X121" s="48"/>
      <c r="Y121" s="48"/>
      <c r="AA121" s="15"/>
      <c r="AB121" s="14">
        <f t="shared" si="19"/>
        <v>42375</v>
      </c>
      <c r="AC121" s="13">
        <f t="shared" si="19"/>
        <v>42375</v>
      </c>
      <c r="AD121" s="2"/>
      <c r="AE121" s="2"/>
      <c r="AF121" s="2"/>
      <c r="AG121" s="2"/>
      <c r="AH121" s="2"/>
      <c r="AI121" s="47"/>
      <c r="AJ121" s="2"/>
      <c r="AK121" s="48"/>
      <c r="AL121" s="48"/>
    </row>
    <row r="122" spans="1:39" x14ac:dyDescent="0.25">
      <c r="A122" s="15"/>
      <c r="B122" s="14">
        <f t="shared" si="17"/>
        <v>42620</v>
      </c>
      <c r="C122" s="13">
        <f t="shared" si="17"/>
        <v>42620</v>
      </c>
      <c r="D122" s="2"/>
      <c r="E122" s="2"/>
      <c r="F122" s="2"/>
      <c r="G122" s="2"/>
      <c r="H122" s="2"/>
      <c r="I122" s="47"/>
      <c r="J122" s="2"/>
      <c r="K122" s="48"/>
      <c r="L122" s="48"/>
      <c r="N122" s="15"/>
      <c r="O122" s="14">
        <f t="shared" si="18"/>
        <v>42376</v>
      </c>
      <c r="P122" s="13">
        <f t="shared" si="18"/>
        <v>42376</v>
      </c>
      <c r="Q122" s="2"/>
      <c r="R122" s="2"/>
      <c r="S122" s="2"/>
      <c r="T122" s="2"/>
      <c r="U122" s="2"/>
      <c r="V122" s="47"/>
      <c r="W122" s="2"/>
      <c r="X122" s="48"/>
      <c r="Y122" s="48"/>
      <c r="AA122" s="15"/>
      <c r="AB122" s="14">
        <f t="shared" si="19"/>
        <v>42376</v>
      </c>
      <c r="AC122" s="13">
        <f t="shared" si="19"/>
        <v>42376</v>
      </c>
      <c r="AD122" s="2"/>
      <c r="AE122" s="2"/>
      <c r="AF122" s="2"/>
      <c r="AG122" s="2"/>
      <c r="AH122" s="2"/>
      <c r="AI122" s="47"/>
      <c r="AJ122" s="2"/>
      <c r="AK122" s="48"/>
      <c r="AL122" s="48"/>
    </row>
    <row r="123" spans="1:39" x14ac:dyDescent="0.25">
      <c r="A123" s="15"/>
      <c r="B123" s="14">
        <f t="shared" si="17"/>
        <v>42621</v>
      </c>
      <c r="C123" s="13">
        <f t="shared" si="17"/>
        <v>42621</v>
      </c>
      <c r="D123" s="2"/>
      <c r="E123" s="2"/>
      <c r="F123" s="2"/>
      <c r="G123" s="2"/>
      <c r="H123" s="2"/>
      <c r="I123" s="47"/>
      <c r="J123" s="2"/>
      <c r="K123" s="48"/>
      <c r="L123" s="48"/>
      <c r="N123" s="15"/>
      <c r="O123" s="14">
        <f t="shared" si="18"/>
        <v>42377</v>
      </c>
      <c r="P123" s="13">
        <f t="shared" si="18"/>
        <v>42377</v>
      </c>
      <c r="Q123" s="2"/>
      <c r="R123" s="2"/>
      <c r="S123" s="2"/>
      <c r="T123" s="2"/>
      <c r="U123" s="2"/>
      <c r="V123" s="47"/>
      <c r="W123" s="2"/>
      <c r="X123" s="48"/>
      <c r="Y123" s="48"/>
      <c r="AA123" s="15"/>
      <c r="AB123" s="14">
        <f t="shared" si="19"/>
        <v>42377</v>
      </c>
      <c r="AC123" s="13">
        <f t="shared" si="19"/>
        <v>42377</v>
      </c>
      <c r="AD123" s="2"/>
      <c r="AE123" s="2"/>
      <c r="AF123" s="2"/>
      <c r="AG123" s="2"/>
      <c r="AH123" s="2"/>
      <c r="AI123" s="47"/>
      <c r="AJ123" s="2"/>
      <c r="AK123" s="48"/>
      <c r="AL123" s="48"/>
    </row>
    <row r="124" spans="1:39" x14ac:dyDescent="0.25">
      <c r="A124" s="15"/>
      <c r="B124" s="14">
        <f t="shared" si="17"/>
        <v>42622</v>
      </c>
      <c r="C124" s="13">
        <f t="shared" si="17"/>
        <v>42622</v>
      </c>
      <c r="D124" s="2"/>
      <c r="E124" s="2"/>
      <c r="F124" s="2"/>
      <c r="G124" s="2"/>
      <c r="H124" s="2"/>
      <c r="I124" s="47"/>
      <c r="J124" s="2"/>
      <c r="K124" s="48"/>
      <c r="L124" s="48"/>
      <c r="N124" s="15"/>
      <c r="O124" s="14">
        <f t="shared" si="18"/>
        <v>42378</v>
      </c>
      <c r="P124" s="13">
        <f t="shared" si="18"/>
        <v>42378</v>
      </c>
      <c r="Q124" s="2"/>
      <c r="R124" s="2"/>
      <c r="S124" s="2"/>
      <c r="T124" s="2"/>
      <c r="U124" s="2"/>
      <c r="V124" s="47"/>
      <c r="W124" s="2"/>
      <c r="X124" s="48"/>
      <c r="Y124" s="48"/>
      <c r="AA124" s="15"/>
      <c r="AB124" s="14">
        <f t="shared" si="19"/>
        <v>42378</v>
      </c>
      <c r="AC124" s="13">
        <f t="shared" si="19"/>
        <v>42378</v>
      </c>
      <c r="AD124" s="2"/>
      <c r="AE124" s="2"/>
      <c r="AF124" s="2"/>
      <c r="AG124" s="2"/>
      <c r="AH124" s="2"/>
      <c r="AI124" s="47"/>
      <c r="AJ124" s="2"/>
      <c r="AK124" s="48"/>
      <c r="AL124" s="48"/>
    </row>
    <row r="125" spans="1:39" x14ac:dyDescent="0.25">
      <c r="A125" s="15"/>
      <c r="B125" s="14">
        <f t="shared" si="17"/>
        <v>42623</v>
      </c>
      <c r="C125" s="13">
        <f t="shared" si="17"/>
        <v>42623</v>
      </c>
      <c r="D125" s="2"/>
      <c r="E125" s="2"/>
      <c r="F125" s="2"/>
      <c r="G125" s="2"/>
      <c r="H125" s="2"/>
      <c r="I125" s="47"/>
      <c r="J125" s="2"/>
      <c r="K125" s="48"/>
      <c r="L125" s="48"/>
      <c r="N125" s="15"/>
      <c r="O125" s="14">
        <f t="shared" si="18"/>
        <v>42379</v>
      </c>
      <c r="P125" s="13">
        <f t="shared" si="18"/>
        <v>42379</v>
      </c>
      <c r="Q125" s="2"/>
      <c r="R125" s="2"/>
      <c r="S125" s="2"/>
      <c r="T125" s="2"/>
      <c r="U125" s="2"/>
      <c r="V125" s="47"/>
      <c r="W125" s="2"/>
      <c r="X125" s="48"/>
      <c r="Y125" s="48"/>
      <c r="AA125" s="15"/>
      <c r="AB125" s="14">
        <f t="shared" si="19"/>
        <v>42379</v>
      </c>
      <c r="AC125" s="13">
        <f t="shared" si="19"/>
        <v>42379</v>
      </c>
      <c r="AD125" s="2"/>
      <c r="AE125" s="2"/>
      <c r="AF125" s="2"/>
      <c r="AG125" s="2"/>
      <c r="AH125" s="2"/>
      <c r="AI125" s="47"/>
      <c r="AJ125" s="2"/>
      <c r="AK125" s="48"/>
      <c r="AL125" s="48"/>
    </row>
    <row r="126" spans="1:39" x14ac:dyDescent="0.25">
      <c r="A126" s="15"/>
      <c r="B126" s="14">
        <f t="shared" si="17"/>
        <v>42624</v>
      </c>
      <c r="C126" s="13">
        <f t="shared" si="17"/>
        <v>42624</v>
      </c>
      <c r="D126" s="2"/>
      <c r="E126" s="2"/>
      <c r="F126" s="2"/>
      <c r="G126" s="2"/>
      <c r="H126" s="2"/>
      <c r="I126" s="47"/>
      <c r="J126" s="2"/>
      <c r="K126" s="48"/>
      <c r="L126" s="48"/>
      <c r="N126" s="15"/>
      <c r="O126" s="14">
        <f t="shared" si="18"/>
        <v>42380</v>
      </c>
      <c r="P126" s="13">
        <f t="shared" si="18"/>
        <v>42380</v>
      </c>
      <c r="Q126" s="2"/>
      <c r="R126" s="2"/>
      <c r="S126" s="2"/>
      <c r="T126" s="2"/>
      <c r="U126" s="2"/>
      <c r="V126" s="47"/>
      <c r="W126" s="2"/>
      <c r="X126" s="48"/>
      <c r="Y126" s="48"/>
      <c r="AA126" s="15"/>
      <c r="AB126" s="14">
        <f t="shared" si="19"/>
        <v>42380</v>
      </c>
      <c r="AC126" s="13">
        <f t="shared" si="19"/>
        <v>42380</v>
      </c>
      <c r="AD126" s="2"/>
      <c r="AE126" s="2"/>
      <c r="AF126" s="2"/>
      <c r="AG126" s="2"/>
      <c r="AH126" s="2"/>
      <c r="AI126" s="47"/>
      <c r="AJ126" s="2"/>
      <c r="AK126" s="48"/>
      <c r="AL126" s="48"/>
    </row>
    <row r="127" spans="1:39" x14ac:dyDescent="0.25">
      <c r="A127" s="15"/>
      <c r="B127" s="14">
        <f t="shared" si="17"/>
        <v>42625</v>
      </c>
      <c r="C127" s="13">
        <f t="shared" si="17"/>
        <v>42625</v>
      </c>
      <c r="D127" s="2"/>
      <c r="E127" s="2"/>
      <c r="F127" s="2"/>
      <c r="G127" s="2"/>
      <c r="H127" s="2"/>
      <c r="I127" s="47"/>
      <c r="J127" s="2"/>
      <c r="K127" s="48"/>
      <c r="L127" s="48"/>
      <c r="N127" s="15"/>
      <c r="O127" s="14">
        <f t="shared" si="18"/>
        <v>42381</v>
      </c>
      <c r="P127" s="13">
        <f t="shared" si="18"/>
        <v>42381</v>
      </c>
      <c r="Q127" s="2"/>
      <c r="R127" s="2"/>
      <c r="S127" s="2"/>
      <c r="T127" s="2"/>
      <c r="U127" s="2"/>
      <c r="V127" s="47"/>
      <c r="W127" s="2"/>
      <c r="X127" s="48"/>
      <c r="Y127" s="48"/>
      <c r="AA127" s="15"/>
      <c r="AB127" s="14">
        <f t="shared" si="19"/>
        <v>42381</v>
      </c>
      <c r="AC127" s="13">
        <f t="shared" si="19"/>
        <v>42381</v>
      </c>
      <c r="AD127" s="2"/>
      <c r="AE127" s="2"/>
      <c r="AF127" s="2"/>
      <c r="AG127" s="2"/>
      <c r="AH127" s="2"/>
      <c r="AI127" s="47"/>
      <c r="AJ127" s="2"/>
      <c r="AK127" s="48"/>
      <c r="AL127" s="48"/>
    </row>
    <row r="128" spans="1:39" x14ac:dyDescent="0.25">
      <c r="A128" s="15"/>
      <c r="B128" s="14">
        <f t="shared" si="17"/>
        <v>42626</v>
      </c>
      <c r="C128" s="13">
        <f t="shared" si="17"/>
        <v>42626</v>
      </c>
      <c r="D128" s="2"/>
      <c r="E128" s="2"/>
      <c r="F128" s="2"/>
      <c r="G128" s="2"/>
      <c r="H128" s="2"/>
      <c r="I128" s="47"/>
      <c r="J128" s="2"/>
      <c r="K128" s="48"/>
      <c r="L128" s="48"/>
      <c r="N128" s="15"/>
      <c r="O128" s="14">
        <f t="shared" si="18"/>
        <v>42382</v>
      </c>
      <c r="P128" s="13">
        <f t="shared" si="18"/>
        <v>42382</v>
      </c>
      <c r="Q128" s="2"/>
      <c r="R128" s="2"/>
      <c r="S128" s="2"/>
      <c r="T128" s="2"/>
      <c r="U128" s="2"/>
      <c r="V128" s="47"/>
      <c r="W128" s="2"/>
      <c r="X128" s="48"/>
      <c r="Y128" s="48"/>
      <c r="AA128" s="15"/>
      <c r="AB128" s="14">
        <f t="shared" si="19"/>
        <v>42382</v>
      </c>
      <c r="AC128" s="13">
        <f t="shared" si="19"/>
        <v>42382</v>
      </c>
      <c r="AD128" s="2"/>
      <c r="AE128" s="2"/>
      <c r="AF128" s="2"/>
      <c r="AG128" s="2"/>
      <c r="AH128" s="2"/>
      <c r="AI128" s="47"/>
      <c r="AJ128" s="2"/>
      <c r="AK128" s="48"/>
      <c r="AL128" s="48"/>
    </row>
    <row r="129" spans="2:38" x14ac:dyDescent="0.25">
      <c r="B129" s="14">
        <f t="shared" si="17"/>
        <v>42627</v>
      </c>
      <c r="C129" s="13">
        <f t="shared" si="17"/>
        <v>42627</v>
      </c>
      <c r="D129" s="2"/>
      <c r="E129" s="2"/>
      <c r="F129" s="2"/>
      <c r="G129" s="2"/>
      <c r="H129" s="2"/>
      <c r="I129" s="47"/>
      <c r="J129" s="2"/>
      <c r="K129" s="48"/>
      <c r="L129" s="48"/>
      <c r="O129" s="14">
        <f t="shared" si="18"/>
        <v>42383</v>
      </c>
      <c r="P129" s="13">
        <f t="shared" si="18"/>
        <v>42383</v>
      </c>
      <c r="Q129" s="2"/>
      <c r="R129" s="2"/>
      <c r="S129" s="2"/>
      <c r="T129" s="2"/>
      <c r="U129" s="2"/>
      <c r="V129" s="47"/>
      <c r="W129" s="2"/>
      <c r="X129" s="48"/>
      <c r="Y129" s="48"/>
      <c r="AB129" s="14">
        <f t="shared" si="19"/>
        <v>42383</v>
      </c>
      <c r="AC129" s="13">
        <f t="shared" si="19"/>
        <v>42383</v>
      </c>
      <c r="AD129" s="2"/>
      <c r="AE129" s="2"/>
      <c r="AF129" s="2"/>
      <c r="AG129" s="2"/>
      <c r="AH129" s="2"/>
      <c r="AI129" s="47"/>
      <c r="AJ129" s="2"/>
      <c r="AK129" s="48"/>
      <c r="AL129" s="48"/>
    </row>
    <row r="130" spans="2:38" x14ac:dyDescent="0.25">
      <c r="B130" s="14">
        <f t="shared" si="17"/>
        <v>42628</v>
      </c>
      <c r="C130" s="13">
        <f t="shared" si="17"/>
        <v>42628</v>
      </c>
      <c r="D130" s="2"/>
      <c r="E130" s="2"/>
      <c r="F130" s="2"/>
      <c r="G130" s="2"/>
      <c r="H130" s="2"/>
      <c r="I130" s="47"/>
      <c r="J130" s="2"/>
      <c r="K130" s="48"/>
      <c r="L130" s="48"/>
      <c r="O130" s="14">
        <f t="shared" si="18"/>
        <v>42384</v>
      </c>
      <c r="P130" s="13">
        <f t="shared" si="18"/>
        <v>42384</v>
      </c>
      <c r="Q130" s="2"/>
      <c r="R130" s="2"/>
      <c r="S130" s="2"/>
      <c r="T130" s="2"/>
      <c r="U130" s="2"/>
      <c r="V130" s="47"/>
      <c r="W130" s="2"/>
      <c r="X130" s="48"/>
      <c r="Y130" s="48"/>
      <c r="AB130" s="14">
        <f t="shared" si="19"/>
        <v>42384</v>
      </c>
      <c r="AC130" s="13">
        <f t="shared" si="19"/>
        <v>42384</v>
      </c>
      <c r="AD130" s="2"/>
      <c r="AE130" s="2"/>
      <c r="AF130" s="2"/>
      <c r="AG130" s="2"/>
      <c r="AH130" s="2"/>
      <c r="AI130" s="47"/>
      <c r="AJ130" s="2"/>
      <c r="AK130" s="48"/>
      <c r="AL130" s="48"/>
    </row>
    <row r="131" spans="2:38" x14ac:dyDescent="0.25">
      <c r="B131" s="14">
        <f t="shared" si="17"/>
        <v>42629</v>
      </c>
      <c r="C131" s="13">
        <f t="shared" si="17"/>
        <v>42629</v>
      </c>
      <c r="D131" s="2"/>
      <c r="E131" s="2"/>
      <c r="F131" s="2"/>
      <c r="G131" s="2"/>
      <c r="H131" s="2"/>
      <c r="I131" s="47"/>
      <c r="J131" s="2"/>
      <c r="K131" s="48"/>
      <c r="L131" s="48"/>
      <c r="O131" s="14">
        <f t="shared" si="18"/>
        <v>42385</v>
      </c>
      <c r="P131" s="13">
        <f t="shared" si="18"/>
        <v>42385</v>
      </c>
      <c r="Q131" s="2"/>
      <c r="R131" s="2"/>
      <c r="S131" s="2"/>
      <c r="T131" s="2"/>
      <c r="U131" s="2"/>
      <c r="V131" s="47"/>
      <c r="W131" s="2"/>
      <c r="X131" s="48"/>
      <c r="Y131" s="48"/>
      <c r="AB131" s="14">
        <f t="shared" si="19"/>
        <v>42385</v>
      </c>
      <c r="AC131" s="13">
        <f t="shared" si="19"/>
        <v>42385</v>
      </c>
      <c r="AD131" s="2"/>
      <c r="AE131" s="2"/>
      <c r="AF131" s="2"/>
      <c r="AG131" s="2"/>
      <c r="AH131" s="2"/>
      <c r="AI131" s="47"/>
      <c r="AJ131" s="2"/>
      <c r="AK131" s="48"/>
      <c r="AL131" s="48"/>
    </row>
    <row r="132" spans="2:38" x14ac:dyDescent="0.25">
      <c r="B132" s="14">
        <f t="shared" si="17"/>
        <v>42630</v>
      </c>
      <c r="C132" s="13">
        <f t="shared" si="17"/>
        <v>42630</v>
      </c>
      <c r="D132" s="2"/>
      <c r="E132" s="2"/>
      <c r="F132" s="2"/>
      <c r="G132" s="2"/>
      <c r="H132" s="2"/>
      <c r="I132" s="47"/>
      <c r="J132" s="2"/>
      <c r="K132" s="48"/>
      <c r="L132" s="48"/>
      <c r="O132" s="14">
        <f t="shared" si="18"/>
        <v>42386</v>
      </c>
      <c r="P132" s="13">
        <f t="shared" si="18"/>
        <v>42386</v>
      </c>
      <c r="Q132" s="2"/>
      <c r="R132" s="2"/>
      <c r="S132" s="2"/>
      <c r="T132" s="2"/>
      <c r="U132" s="2"/>
      <c r="V132" s="47"/>
      <c r="W132" s="2"/>
      <c r="X132" s="48"/>
      <c r="Y132" s="48"/>
      <c r="AB132" s="14">
        <f t="shared" si="19"/>
        <v>42386</v>
      </c>
      <c r="AC132" s="13">
        <f t="shared" si="19"/>
        <v>42386</v>
      </c>
      <c r="AD132" s="2"/>
      <c r="AE132" s="2"/>
      <c r="AF132" s="2"/>
      <c r="AG132" s="2"/>
      <c r="AH132" s="2"/>
      <c r="AI132" s="47"/>
      <c r="AJ132" s="2"/>
      <c r="AK132" s="48"/>
      <c r="AL132" s="48"/>
    </row>
    <row r="133" spans="2:38" x14ac:dyDescent="0.25">
      <c r="B133" s="14">
        <f t="shared" ref="B133:C145" si="20">SUM(B132+1)</f>
        <v>42631</v>
      </c>
      <c r="C133" s="13">
        <f t="shared" si="20"/>
        <v>42631</v>
      </c>
      <c r="D133" s="2"/>
      <c r="E133" s="2"/>
      <c r="F133" s="2"/>
      <c r="G133" s="2"/>
      <c r="H133" s="2"/>
      <c r="I133" s="47"/>
      <c r="J133" s="2"/>
      <c r="K133" s="48"/>
      <c r="L133" s="48"/>
      <c r="O133" s="14">
        <f t="shared" ref="O133:P145" si="21">SUM(O132+1)</f>
        <v>42387</v>
      </c>
      <c r="P133" s="13">
        <f t="shared" si="21"/>
        <v>42387</v>
      </c>
      <c r="Q133" s="2"/>
      <c r="R133" s="2"/>
      <c r="S133" s="2"/>
      <c r="T133" s="2"/>
      <c r="U133" s="2"/>
      <c r="V133" s="47"/>
      <c r="W133" s="2"/>
      <c r="X133" s="48"/>
      <c r="Y133" s="48"/>
      <c r="AB133" s="14">
        <f t="shared" ref="AB133:AC145" si="22">SUM(AB132+1)</f>
        <v>42387</v>
      </c>
      <c r="AC133" s="13">
        <f t="shared" si="22"/>
        <v>42387</v>
      </c>
      <c r="AD133" s="2"/>
      <c r="AE133" s="2"/>
      <c r="AF133" s="2"/>
      <c r="AG133" s="2"/>
      <c r="AH133" s="2"/>
      <c r="AI133" s="47"/>
      <c r="AJ133" s="2"/>
      <c r="AK133" s="48"/>
      <c r="AL133" s="48"/>
    </row>
    <row r="134" spans="2:38" x14ac:dyDescent="0.25">
      <c r="B134" s="14">
        <f t="shared" si="20"/>
        <v>42632</v>
      </c>
      <c r="C134" s="13">
        <f t="shared" si="20"/>
        <v>42632</v>
      </c>
      <c r="D134" s="2"/>
      <c r="E134" s="2"/>
      <c r="F134" s="2"/>
      <c r="G134" s="2"/>
      <c r="H134" s="2"/>
      <c r="I134" s="47"/>
      <c r="J134" s="2"/>
      <c r="K134" s="48"/>
      <c r="L134" s="48"/>
      <c r="O134" s="14">
        <f t="shared" si="21"/>
        <v>42388</v>
      </c>
      <c r="P134" s="13">
        <f t="shared" si="21"/>
        <v>42388</v>
      </c>
      <c r="Q134" s="2"/>
      <c r="R134" s="2"/>
      <c r="S134" s="2"/>
      <c r="T134" s="2"/>
      <c r="U134" s="2"/>
      <c r="V134" s="47"/>
      <c r="W134" s="2"/>
      <c r="X134" s="48"/>
      <c r="Y134" s="48"/>
      <c r="AB134" s="14">
        <f t="shared" si="22"/>
        <v>42388</v>
      </c>
      <c r="AC134" s="13">
        <f t="shared" si="22"/>
        <v>42388</v>
      </c>
      <c r="AD134" s="2"/>
      <c r="AE134" s="2"/>
      <c r="AF134" s="2"/>
      <c r="AG134" s="2"/>
      <c r="AH134" s="2"/>
      <c r="AI134" s="47"/>
      <c r="AJ134" s="2"/>
      <c r="AK134" s="48"/>
      <c r="AL134" s="48"/>
    </row>
    <row r="135" spans="2:38" x14ac:dyDescent="0.25">
      <c r="B135" s="14">
        <f t="shared" si="20"/>
        <v>42633</v>
      </c>
      <c r="C135" s="13">
        <f t="shared" si="20"/>
        <v>42633</v>
      </c>
      <c r="D135" s="2"/>
      <c r="E135" s="2"/>
      <c r="F135" s="2"/>
      <c r="G135" s="2"/>
      <c r="H135" s="2"/>
      <c r="I135" s="47"/>
      <c r="J135" s="2"/>
      <c r="K135" s="48"/>
      <c r="L135" s="48"/>
      <c r="O135" s="14">
        <f t="shared" si="21"/>
        <v>42389</v>
      </c>
      <c r="P135" s="13">
        <f t="shared" si="21"/>
        <v>42389</v>
      </c>
      <c r="Q135" s="2"/>
      <c r="R135" s="2"/>
      <c r="S135" s="2"/>
      <c r="T135" s="2"/>
      <c r="U135" s="2"/>
      <c r="V135" s="47"/>
      <c r="W135" s="2"/>
      <c r="X135" s="48"/>
      <c r="Y135" s="48"/>
      <c r="AB135" s="14">
        <f t="shared" si="22"/>
        <v>42389</v>
      </c>
      <c r="AC135" s="13">
        <f t="shared" si="22"/>
        <v>42389</v>
      </c>
      <c r="AD135" s="2"/>
      <c r="AE135" s="2"/>
      <c r="AF135" s="2"/>
      <c r="AG135" s="2"/>
      <c r="AH135" s="2"/>
      <c r="AI135" s="47"/>
      <c r="AJ135" s="2"/>
      <c r="AK135" s="48"/>
      <c r="AL135" s="48"/>
    </row>
    <row r="136" spans="2:38" x14ac:dyDescent="0.25">
      <c r="B136" s="14">
        <f t="shared" si="20"/>
        <v>42634</v>
      </c>
      <c r="C136" s="13">
        <f t="shared" si="20"/>
        <v>42634</v>
      </c>
      <c r="D136" s="2"/>
      <c r="E136" s="2"/>
      <c r="F136" s="2"/>
      <c r="G136" s="2"/>
      <c r="H136" s="2"/>
      <c r="I136" s="47"/>
      <c r="J136" s="2"/>
      <c r="K136" s="48"/>
      <c r="L136" s="48"/>
      <c r="O136" s="14">
        <f t="shared" si="21"/>
        <v>42390</v>
      </c>
      <c r="P136" s="13">
        <f t="shared" si="21"/>
        <v>42390</v>
      </c>
      <c r="Q136" s="2"/>
      <c r="R136" s="2"/>
      <c r="S136" s="2"/>
      <c r="T136" s="2"/>
      <c r="U136" s="2"/>
      <c r="V136" s="47"/>
      <c r="W136" s="2"/>
      <c r="X136" s="48"/>
      <c r="Y136" s="48"/>
      <c r="AB136" s="14">
        <f t="shared" si="22"/>
        <v>42390</v>
      </c>
      <c r="AC136" s="13">
        <f t="shared" si="22"/>
        <v>42390</v>
      </c>
      <c r="AD136" s="2"/>
      <c r="AE136" s="2"/>
      <c r="AF136" s="2"/>
      <c r="AG136" s="2"/>
      <c r="AH136" s="2"/>
      <c r="AI136" s="47"/>
      <c r="AJ136" s="2"/>
      <c r="AK136" s="48"/>
      <c r="AL136" s="48"/>
    </row>
    <row r="137" spans="2:38" x14ac:dyDescent="0.25">
      <c r="B137" s="14">
        <f t="shared" si="20"/>
        <v>42635</v>
      </c>
      <c r="C137" s="13">
        <f t="shared" si="20"/>
        <v>42635</v>
      </c>
      <c r="D137" s="2"/>
      <c r="E137" s="2"/>
      <c r="F137" s="2"/>
      <c r="G137" s="2"/>
      <c r="H137" s="2"/>
      <c r="I137" s="47"/>
      <c r="J137" s="2"/>
      <c r="K137" s="48"/>
      <c r="L137" s="48"/>
      <c r="O137" s="14">
        <f t="shared" si="21"/>
        <v>42391</v>
      </c>
      <c r="P137" s="13">
        <f t="shared" si="21"/>
        <v>42391</v>
      </c>
      <c r="Q137" s="2"/>
      <c r="R137" s="2"/>
      <c r="S137" s="2"/>
      <c r="T137" s="2"/>
      <c r="U137" s="2"/>
      <c r="V137" s="47"/>
      <c r="W137" s="2"/>
      <c r="X137" s="48"/>
      <c r="Y137" s="48"/>
      <c r="AB137" s="14">
        <f t="shared" si="22"/>
        <v>42391</v>
      </c>
      <c r="AC137" s="13">
        <f t="shared" si="22"/>
        <v>42391</v>
      </c>
      <c r="AD137" s="2"/>
      <c r="AE137" s="2"/>
      <c r="AF137" s="2"/>
      <c r="AG137" s="2"/>
      <c r="AH137" s="2"/>
      <c r="AI137" s="47"/>
      <c r="AJ137" s="2"/>
      <c r="AK137" s="48"/>
      <c r="AL137" s="48"/>
    </row>
    <row r="138" spans="2:38" x14ac:dyDescent="0.25">
      <c r="B138" s="14">
        <f t="shared" si="20"/>
        <v>42636</v>
      </c>
      <c r="C138" s="13">
        <f t="shared" si="20"/>
        <v>42636</v>
      </c>
      <c r="D138" s="2"/>
      <c r="E138" s="2"/>
      <c r="F138" s="2"/>
      <c r="G138" s="2"/>
      <c r="H138" s="2"/>
      <c r="I138" s="47"/>
      <c r="J138" s="2"/>
      <c r="K138" s="48"/>
      <c r="L138" s="48"/>
      <c r="O138" s="14">
        <f t="shared" si="21"/>
        <v>42392</v>
      </c>
      <c r="P138" s="13">
        <f t="shared" si="21"/>
        <v>42392</v>
      </c>
      <c r="Q138" s="2"/>
      <c r="R138" s="2"/>
      <c r="S138" s="2"/>
      <c r="T138" s="2"/>
      <c r="U138" s="2"/>
      <c r="V138" s="47"/>
      <c r="W138" s="2"/>
      <c r="X138" s="48"/>
      <c r="Y138" s="48"/>
      <c r="AB138" s="14">
        <f t="shared" si="22"/>
        <v>42392</v>
      </c>
      <c r="AC138" s="13">
        <f t="shared" si="22"/>
        <v>42392</v>
      </c>
      <c r="AD138" s="2"/>
      <c r="AE138" s="2"/>
      <c r="AF138" s="2"/>
      <c r="AG138" s="2"/>
      <c r="AH138" s="2"/>
      <c r="AI138" s="47"/>
      <c r="AJ138" s="2"/>
      <c r="AK138" s="48"/>
      <c r="AL138" s="48"/>
    </row>
    <row r="139" spans="2:38" x14ac:dyDescent="0.25">
      <c r="B139" s="14">
        <f t="shared" si="20"/>
        <v>42637</v>
      </c>
      <c r="C139" s="13">
        <f t="shared" si="20"/>
        <v>42637</v>
      </c>
      <c r="D139" s="2"/>
      <c r="E139" s="2"/>
      <c r="F139" s="2"/>
      <c r="G139" s="2"/>
      <c r="H139" s="2"/>
      <c r="I139" s="47"/>
      <c r="J139" s="2"/>
      <c r="K139" s="48"/>
      <c r="L139" s="48"/>
      <c r="O139" s="14">
        <f t="shared" si="21"/>
        <v>42393</v>
      </c>
      <c r="P139" s="13">
        <f t="shared" si="21"/>
        <v>42393</v>
      </c>
      <c r="Q139" s="2"/>
      <c r="R139" s="2"/>
      <c r="S139" s="2"/>
      <c r="T139" s="2"/>
      <c r="U139" s="2"/>
      <c r="V139" s="47"/>
      <c r="W139" s="2"/>
      <c r="X139" s="48"/>
      <c r="Y139" s="48"/>
      <c r="AB139" s="14">
        <f t="shared" si="22"/>
        <v>42393</v>
      </c>
      <c r="AC139" s="13">
        <f t="shared" si="22"/>
        <v>42393</v>
      </c>
      <c r="AD139" s="2"/>
      <c r="AE139" s="2"/>
      <c r="AF139" s="2"/>
      <c r="AG139" s="2"/>
      <c r="AH139" s="2"/>
      <c r="AI139" s="47"/>
      <c r="AJ139" s="2"/>
      <c r="AK139" s="48"/>
      <c r="AL139" s="48"/>
    </row>
    <row r="140" spans="2:38" x14ac:dyDescent="0.25">
      <c r="B140" s="14">
        <f t="shared" si="20"/>
        <v>42638</v>
      </c>
      <c r="C140" s="13">
        <f t="shared" si="20"/>
        <v>42638</v>
      </c>
      <c r="D140" s="2"/>
      <c r="E140" s="2"/>
      <c r="F140" s="2"/>
      <c r="G140" s="2"/>
      <c r="H140" s="2"/>
      <c r="I140" s="47"/>
      <c r="J140" s="2"/>
      <c r="K140" s="48"/>
      <c r="L140" s="48"/>
      <c r="O140" s="14">
        <f t="shared" si="21"/>
        <v>42394</v>
      </c>
      <c r="P140" s="13">
        <f t="shared" si="21"/>
        <v>42394</v>
      </c>
      <c r="Q140" s="2"/>
      <c r="R140" s="2"/>
      <c r="S140" s="2"/>
      <c r="T140" s="2"/>
      <c r="U140" s="2"/>
      <c r="V140" s="47"/>
      <c r="W140" s="2"/>
      <c r="X140" s="48"/>
      <c r="Y140" s="48"/>
      <c r="AB140" s="14">
        <f t="shared" si="22"/>
        <v>42394</v>
      </c>
      <c r="AC140" s="13">
        <f t="shared" si="22"/>
        <v>42394</v>
      </c>
      <c r="AD140" s="2"/>
      <c r="AE140" s="2"/>
      <c r="AF140" s="2"/>
      <c r="AG140" s="2"/>
      <c r="AH140" s="2"/>
      <c r="AI140" s="47"/>
      <c r="AJ140" s="2"/>
      <c r="AK140" s="48"/>
      <c r="AL140" s="48"/>
    </row>
    <row r="141" spans="2:38" x14ac:dyDescent="0.25">
      <c r="B141" s="14">
        <f t="shared" si="20"/>
        <v>42639</v>
      </c>
      <c r="C141" s="13">
        <f t="shared" si="20"/>
        <v>42639</v>
      </c>
      <c r="D141" s="2"/>
      <c r="E141" s="2"/>
      <c r="F141" s="2"/>
      <c r="G141" s="2"/>
      <c r="H141" s="2"/>
      <c r="I141" s="47"/>
      <c r="J141" s="2"/>
      <c r="K141" s="48"/>
      <c r="L141" s="48"/>
      <c r="O141" s="14">
        <f t="shared" si="21"/>
        <v>42395</v>
      </c>
      <c r="P141" s="13">
        <f t="shared" si="21"/>
        <v>42395</v>
      </c>
      <c r="Q141" s="2"/>
      <c r="R141" s="2"/>
      <c r="S141" s="2"/>
      <c r="T141" s="2"/>
      <c r="U141" s="2"/>
      <c r="V141" s="47"/>
      <c r="W141" s="2"/>
      <c r="X141" s="48"/>
      <c r="Y141" s="48"/>
      <c r="AB141" s="14">
        <f t="shared" si="22"/>
        <v>42395</v>
      </c>
      <c r="AC141" s="13">
        <f t="shared" si="22"/>
        <v>42395</v>
      </c>
      <c r="AD141" s="2"/>
      <c r="AE141" s="2"/>
      <c r="AF141" s="2"/>
      <c r="AG141" s="2"/>
      <c r="AH141" s="2"/>
      <c r="AI141" s="47"/>
      <c r="AJ141" s="2"/>
      <c r="AK141" s="48"/>
      <c r="AL141" s="48"/>
    </row>
    <row r="142" spans="2:38" x14ac:dyDescent="0.25">
      <c r="B142" s="14">
        <f t="shared" si="20"/>
        <v>42640</v>
      </c>
      <c r="C142" s="13">
        <f t="shared" si="20"/>
        <v>42640</v>
      </c>
      <c r="D142" s="2"/>
      <c r="E142" s="2"/>
      <c r="F142" s="2"/>
      <c r="G142" s="2"/>
      <c r="H142" s="2"/>
      <c r="I142" s="47"/>
      <c r="J142" s="2"/>
      <c r="K142" s="48"/>
      <c r="L142" s="48"/>
      <c r="O142" s="14">
        <f t="shared" si="21"/>
        <v>42396</v>
      </c>
      <c r="P142" s="13">
        <f t="shared" si="21"/>
        <v>42396</v>
      </c>
      <c r="Q142" s="2"/>
      <c r="R142" s="2"/>
      <c r="S142" s="2"/>
      <c r="T142" s="2"/>
      <c r="U142" s="2"/>
      <c r="V142" s="47"/>
      <c r="W142" s="2"/>
      <c r="X142" s="48"/>
      <c r="Y142" s="48"/>
      <c r="AB142" s="14">
        <f t="shared" si="22"/>
        <v>42396</v>
      </c>
      <c r="AC142" s="13">
        <f t="shared" si="22"/>
        <v>42396</v>
      </c>
      <c r="AD142" s="2"/>
      <c r="AE142" s="2"/>
      <c r="AF142" s="2"/>
      <c r="AG142" s="2"/>
      <c r="AH142" s="2"/>
      <c r="AI142" s="47"/>
      <c r="AJ142" s="2"/>
      <c r="AK142" s="48"/>
      <c r="AL142" s="48"/>
    </row>
    <row r="143" spans="2:38" x14ac:dyDescent="0.25">
      <c r="B143" s="14">
        <f t="shared" si="20"/>
        <v>42641</v>
      </c>
      <c r="C143" s="13">
        <f t="shared" si="20"/>
        <v>42641</v>
      </c>
      <c r="D143" s="2"/>
      <c r="E143" s="2"/>
      <c r="F143" s="2"/>
      <c r="G143" s="2"/>
      <c r="H143" s="2"/>
      <c r="I143" s="47"/>
      <c r="J143" s="2"/>
      <c r="K143" s="48"/>
      <c r="L143" s="48"/>
      <c r="O143" s="14">
        <f t="shared" si="21"/>
        <v>42397</v>
      </c>
      <c r="P143" s="13">
        <f t="shared" si="21"/>
        <v>42397</v>
      </c>
      <c r="Q143" s="2"/>
      <c r="R143" s="2"/>
      <c r="S143" s="2"/>
      <c r="T143" s="2"/>
      <c r="U143" s="2"/>
      <c r="V143" s="47"/>
      <c r="W143" s="2"/>
      <c r="X143" s="48"/>
      <c r="Y143" s="48"/>
      <c r="AB143" s="14">
        <f t="shared" si="22"/>
        <v>42397</v>
      </c>
      <c r="AC143" s="13">
        <f t="shared" si="22"/>
        <v>42397</v>
      </c>
      <c r="AD143" s="2"/>
      <c r="AE143" s="2"/>
      <c r="AF143" s="2"/>
      <c r="AG143" s="2"/>
      <c r="AH143" s="2"/>
      <c r="AI143" s="47"/>
      <c r="AJ143" s="2"/>
      <c r="AK143" s="48"/>
      <c r="AL143" s="48"/>
    </row>
    <row r="144" spans="2:38" x14ac:dyDescent="0.25">
      <c r="B144" s="14">
        <f t="shared" si="20"/>
        <v>42642</v>
      </c>
      <c r="C144" s="13">
        <f t="shared" si="20"/>
        <v>42642</v>
      </c>
      <c r="D144" s="2"/>
      <c r="E144" s="2"/>
      <c r="F144" s="2"/>
      <c r="G144" s="2"/>
      <c r="H144" s="2"/>
      <c r="I144" s="47"/>
      <c r="J144" s="2"/>
      <c r="K144" s="48"/>
      <c r="L144" s="48"/>
      <c r="O144" s="14">
        <f t="shared" si="21"/>
        <v>42398</v>
      </c>
      <c r="P144" s="13">
        <f t="shared" si="21"/>
        <v>42398</v>
      </c>
      <c r="Q144" s="2"/>
      <c r="R144" s="2"/>
      <c r="S144" s="2"/>
      <c r="T144" s="2"/>
      <c r="U144" s="2"/>
      <c r="V144" s="47"/>
      <c r="W144" s="2"/>
      <c r="X144" s="48"/>
      <c r="Y144" s="48"/>
      <c r="AB144" s="14">
        <f t="shared" si="22"/>
        <v>42398</v>
      </c>
      <c r="AC144" s="13">
        <f t="shared" si="22"/>
        <v>42398</v>
      </c>
      <c r="AD144" s="2"/>
      <c r="AE144" s="2"/>
      <c r="AF144" s="2"/>
      <c r="AG144" s="2"/>
      <c r="AH144" s="2"/>
      <c r="AI144" s="47"/>
      <c r="AJ144" s="2"/>
      <c r="AK144" s="48"/>
      <c r="AL144" s="48"/>
    </row>
    <row r="145" spans="1:38" x14ac:dyDescent="0.25">
      <c r="B145" s="14">
        <f t="shared" si="20"/>
        <v>42643</v>
      </c>
      <c r="C145" s="13">
        <f t="shared" si="20"/>
        <v>42643</v>
      </c>
      <c r="D145" s="2"/>
      <c r="E145" s="2"/>
      <c r="F145" s="2"/>
      <c r="G145" s="2"/>
      <c r="H145" s="2"/>
      <c r="I145" s="47"/>
      <c r="J145" s="2"/>
      <c r="K145" s="48"/>
      <c r="L145" s="48"/>
      <c r="O145" s="14">
        <f t="shared" si="21"/>
        <v>42399</v>
      </c>
      <c r="P145" s="13">
        <f t="shared" si="21"/>
        <v>42399</v>
      </c>
      <c r="Q145" s="2"/>
      <c r="R145" s="2"/>
      <c r="S145" s="2"/>
      <c r="T145" s="2"/>
      <c r="U145" s="2"/>
      <c r="V145" s="47"/>
      <c r="W145" s="2"/>
      <c r="X145" s="48"/>
      <c r="Y145" s="48"/>
      <c r="AB145" s="14">
        <f t="shared" si="22"/>
        <v>42399</v>
      </c>
      <c r="AC145" s="13">
        <f t="shared" si="22"/>
        <v>42399</v>
      </c>
      <c r="AD145" s="2"/>
      <c r="AE145" s="2"/>
      <c r="AF145" s="2"/>
      <c r="AG145" s="2"/>
      <c r="AH145" s="2"/>
      <c r="AI145" s="47"/>
      <c r="AJ145" s="2"/>
      <c r="AK145" s="48"/>
      <c r="AL145" s="48"/>
    </row>
    <row r="146" spans="1:38" x14ac:dyDescent="0.25">
      <c r="A146" s="53"/>
      <c r="B146" s="54"/>
      <c r="C146" s="46"/>
      <c r="D146" s="3"/>
      <c r="E146" s="3"/>
      <c r="F146" s="3"/>
      <c r="G146" s="3"/>
      <c r="H146" s="89">
        <f>SUM(H115:H145)</f>
        <v>0</v>
      </c>
      <c r="I146" s="90">
        <f>SUM(I113:I145)</f>
        <v>0</v>
      </c>
      <c r="J146" s="3"/>
      <c r="K146" s="3"/>
      <c r="L146" s="3"/>
      <c r="N146" s="53"/>
      <c r="O146" s="54"/>
      <c r="P146" s="46"/>
      <c r="Q146" s="3"/>
      <c r="R146" s="3"/>
      <c r="S146" s="3"/>
      <c r="T146" s="3"/>
      <c r="U146" s="89">
        <f>SUM(U115:U145)</f>
        <v>0</v>
      </c>
      <c r="V146" s="90">
        <f>SUM(V113:V145)</f>
        <v>0</v>
      </c>
      <c r="W146" s="3"/>
      <c r="X146" s="3"/>
      <c r="Y146" s="3"/>
      <c r="AA146" s="53"/>
      <c r="AB146" s="54"/>
      <c r="AC146" s="46"/>
      <c r="AD146" s="3"/>
      <c r="AE146" s="3"/>
      <c r="AF146" s="3"/>
      <c r="AG146" s="3"/>
      <c r="AH146" s="89">
        <f>SUM(AH115:AH145)</f>
        <v>0</v>
      </c>
      <c r="AI146" s="90">
        <f>SUM(AI113:AI145)</f>
        <v>0</v>
      </c>
      <c r="AJ146" s="3"/>
      <c r="AK146" s="3"/>
      <c r="AL146" s="3"/>
    </row>
    <row r="147" spans="1:38" ht="27.75" customHeight="1" x14ac:dyDescent="0.25">
      <c r="B147" s="133" t="s">
        <v>32</v>
      </c>
      <c r="C147" s="166"/>
      <c r="D147" s="133" t="s">
        <v>6</v>
      </c>
      <c r="E147" s="166"/>
      <c r="F147" s="133" t="s">
        <v>49</v>
      </c>
      <c r="G147" s="166"/>
      <c r="H147" s="133" t="s">
        <v>7</v>
      </c>
      <c r="I147" s="166"/>
      <c r="J147" s="133" t="s">
        <v>48</v>
      </c>
      <c r="K147" s="166"/>
      <c r="O147" s="133" t="s">
        <v>32</v>
      </c>
      <c r="P147" s="134"/>
      <c r="Q147" s="133" t="s">
        <v>6</v>
      </c>
      <c r="R147" s="134"/>
      <c r="S147" s="133" t="s">
        <v>49</v>
      </c>
      <c r="T147" s="134"/>
      <c r="U147" s="133" t="s">
        <v>7</v>
      </c>
      <c r="V147" s="134"/>
      <c r="W147" s="133" t="s">
        <v>48</v>
      </c>
      <c r="X147" s="134"/>
      <c r="AB147" s="133" t="s">
        <v>32</v>
      </c>
      <c r="AC147" s="134"/>
      <c r="AD147" s="133" t="s">
        <v>6</v>
      </c>
      <c r="AE147" s="134"/>
      <c r="AF147" s="133" t="s">
        <v>49</v>
      </c>
      <c r="AG147" s="134"/>
      <c r="AH147" s="133" t="s">
        <v>7</v>
      </c>
      <c r="AI147" s="134"/>
      <c r="AJ147" s="133" t="s">
        <v>48</v>
      </c>
      <c r="AK147" s="134"/>
    </row>
    <row r="148" spans="1:38" x14ac:dyDescent="0.25">
      <c r="B148" s="164">
        <f>SUM(H146-I146)</f>
        <v>0</v>
      </c>
      <c r="C148" s="166"/>
      <c r="D148" s="158" t="str">
        <f>IF(B148&gt;169/24,MIN(B148-169/24,7/24),"")</f>
        <v/>
      </c>
      <c r="E148" s="159"/>
      <c r="F148" s="160">
        <f>SUM(I146)</f>
        <v>0</v>
      </c>
      <c r="G148" s="161"/>
      <c r="H148" s="160">
        <f>IF(B148&lt;169/24,169/24-B148,"")</f>
        <v>7.041666666666667</v>
      </c>
      <c r="I148" s="161"/>
      <c r="J148" s="162" t="str">
        <f>IF(B148&gt;169/24,B148-169/24,"")</f>
        <v/>
      </c>
      <c r="K148" s="163"/>
      <c r="O148" s="164">
        <f>SUM(U146-V146)</f>
        <v>0</v>
      </c>
      <c r="P148" s="165"/>
      <c r="Q148" s="100" t="str">
        <f>IF(O148&gt;169/24,MIN(O148-169/24,7/24),"")</f>
        <v/>
      </c>
      <c r="R148" s="101"/>
      <c r="S148" s="160">
        <f>SUM(V146)</f>
        <v>0</v>
      </c>
      <c r="T148" s="161"/>
      <c r="U148" s="160">
        <f>IF(O148&lt;169/24,169/24-O148,"")</f>
        <v>7.041666666666667</v>
      </c>
      <c r="V148" s="161"/>
      <c r="W148" s="70" t="str">
        <f>IF(O148&gt;169/24,O148-169/24,"")</f>
        <v/>
      </c>
      <c r="X148" s="71"/>
      <c r="AB148" s="164">
        <f>SUM(AH146-AI146)</f>
        <v>0</v>
      </c>
      <c r="AC148" s="165"/>
      <c r="AD148" s="158" t="str">
        <f>IF(AB148&gt;169/24,MIN(AB148-169/24,7/24),"")</f>
        <v/>
      </c>
      <c r="AE148" s="159"/>
      <c r="AF148" s="160">
        <f>SUM(AI146)</f>
        <v>0</v>
      </c>
      <c r="AG148" s="161"/>
      <c r="AH148" s="160">
        <f>IF(AB148&lt;169/24,169/24-AB148,"")</f>
        <v>7.041666666666667</v>
      </c>
      <c r="AI148" s="161"/>
      <c r="AJ148" s="162" t="str">
        <f>IF(AB148&gt;169/24,AB148-169/24,"")</f>
        <v/>
      </c>
      <c r="AK148" s="163"/>
    </row>
    <row r="149" spans="1:38" x14ac:dyDescent="0.25">
      <c r="B149" t="s">
        <v>51</v>
      </c>
      <c r="J149" t="s">
        <v>52</v>
      </c>
      <c r="O149" t="s">
        <v>51</v>
      </c>
      <c r="W149" t="s">
        <v>52</v>
      </c>
      <c r="AB149" t="s">
        <v>51</v>
      </c>
      <c r="AJ149" t="s">
        <v>52</v>
      </c>
    </row>
  </sheetData>
  <mergeCells count="210">
    <mergeCell ref="E5:F5"/>
    <mergeCell ref="G5:H5"/>
    <mergeCell ref="I5:J5"/>
    <mergeCell ref="R5:S5"/>
    <mergeCell ref="T5:U5"/>
    <mergeCell ref="V5:W5"/>
    <mergeCell ref="AE5:AF5"/>
    <mergeCell ref="AG5:AH5"/>
    <mergeCell ref="D1:L1"/>
    <mergeCell ref="Q1:X1"/>
    <mergeCell ref="AD1:AL1"/>
    <mergeCell ref="E4:F4"/>
    <mergeCell ref="G4:H4"/>
    <mergeCell ref="I4:J4"/>
    <mergeCell ref="R4:S4"/>
    <mergeCell ref="T4:U4"/>
    <mergeCell ref="V4:W4"/>
    <mergeCell ref="AE4:AF4"/>
    <mergeCell ref="AI5:AJ5"/>
    <mergeCell ref="H7:I7"/>
    <mergeCell ref="U7:V7"/>
    <mergeCell ref="AH7:AI7"/>
    <mergeCell ref="H8:L9"/>
    <mergeCell ref="U8:Y9"/>
    <mergeCell ref="AH8:AL9"/>
    <mergeCell ref="AG4:AH4"/>
    <mergeCell ref="AI4:AJ4"/>
    <mergeCell ref="AJ11:AJ12"/>
    <mergeCell ref="AK11:AK12"/>
    <mergeCell ref="AL11:AL12"/>
    <mergeCell ref="B12:C12"/>
    <mergeCell ref="O12:P12"/>
    <mergeCell ref="AB12:AC12"/>
    <mergeCell ref="V11:V12"/>
    <mergeCell ref="W11:W12"/>
    <mergeCell ref="X11:X12"/>
    <mergeCell ref="Y11:Y12"/>
    <mergeCell ref="AH11:AH12"/>
    <mergeCell ref="AI11:AI12"/>
    <mergeCell ref="H11:H12"/>
    <mergeCell ref="I11:I12"/>
    <mergeCell ref="J11:J12"/>
    <mergeCell ref="K11:K12"/>
    <mergeCell ref="L11:L12"/>
    <mergeCell ref="U11:U12"/>
    <mergeCell ref="AF45:AG45"/>
    <mergeCell ref="AH45:AI45"/>
    <mergeCell ref="AJ45:AK45"/>
    <mergeCell ref="B46:C46"/>
    <mergeCell ref="D46:E46"/>
    <mergeCell ref="F46:G46"/>
    <mergeCell ref="H46:I46"/>
    <mergeCell ref="J46:K46"/>
    <mergeCell ref="O46:P46"/>
    <mergeCell ref="Q46:R46"/>
    <mergeCell ref="Q45:R45"/>
    <mergeCell ref="S45:T45"/>
    <mergeCell ref="U45:V45"/>
    <mergeCell ref="W45:X45"/>
    <mergeCell ref="AB45:AC45"/>
    <mergeCell ref="AD45:AE45"/>
    <mergeCell ref="B45:C45"/>
    <mergeCell ref="D45:E45"/>
    <mergeCell ref="F45:G45"/>
    <mergeCell ref="H45:I45"/>
    <mergeCell ref="J45:K45"/>
    <mergeCell ref="O45:P45"/>
    <mergeCell ref="AH46:AI46"/>
    <mergeCell ref="AJ46:AK46"/>
    <mergeCell ref="D52:K52"/>
    <mergeCell ref="Q52:Y52"/>
    <mergeCell ref="AD52:AL52"/>
    <mergeCell ref="E55:F55"/>
    <mergeCell ref="G55:H55"/>
    <mergeCell ref="I55:J55"/>
    <mergeCell ref="R55:S55"/>
    <mergeCell ref="T55:U55"/>
    <mergeCell ref="S46:T46"/>
    <mergeCell ref="U46:V46"/>
    <mergeCell ref="W46:X46"/>
    <mergeCell ref="AB46:AC46"/>
    <mergeCell ref="AD46:AE46"/>
    <mergeCell ref="AF46:AG46"/>
    <mergeCell ref="H58:I58"/>
    <mergeCell ref="U58:V58"/>
    <mergeCell ref="AH58:AI58"/>
    <mergeCell ref="H59:L60"/>
    <mergeCell ref="U59:Y60"/>
    <mergeCell ref="AH59:AL60"/>
    <mergeCell ref="V55:W55"/>
    <mergeCell ref="E56:F56"/>
    <mergeCell ref="G56:H56"/>
    <mergeCell ref="I56:J56"/>
    <mergeCell ref="R56:S56"/>
    <mergeCell ref="T56:U56"/>
    <mergeCell ref="V56:W56"/>
    <mergeCell ref="AJ62:AJ63"/>
    <mergeCell ref="AK62:AK63"/>
    <mergeCell ref="AL62:AL63"/>
    <mergeCell ref="B63:C63"/>
    <mergeCell ref="O63:P63"/>
    <mergeCell ref="AB63:AC63"/>
    <mergeCell ref="V62:V63"/>
    <mergeCell ref="W62:W63"/>
    <mergeCell ref="X62:X63"/>
    <mergeCell ref="Y62:Y63"/>
    <mergeCell ref="AH62:AH63"/>
    <mergeCell ref="AI62:AI63"/>
    <mergeCell ref="H62:H63"/>
    <mergeCell ref="I62:I63"/>
    <mergeCell ref="J62:J63"/>
    <mergeCell ref="K62:K63"/>
    <mergeCell ref="L62:L63"/>
    <mergeCell ref="U62:U63"/>
    <mergeCell ref="AF96:AG96"/>
    <mergeCell ref="AH96:AI96"/>
    <mergeCell ref="AJ96:AK96"/>
    <mergeCell ref="B97:C97"/>
    <mergeCell ref="D97:E97"/>
    <mergeCell ref="F97:G97"/>
    <mergeCell ref="H97:I97"/>
    <mergeCell ref="J97:K97"/>
    <mergeCell ref="O97:P97"/>
    <mergeCell ref="Q97:R97"/>
    <mergeCell ref="Q96:R96"/>
    <mergeCell ref="S96:T96"/>
    <mergeCell ref="U96:V96"/>
    <mergeCell ref="W96:X96"/>
    <mergeCell ref="AB96:AC96"/>
    <mergeCell ref="AD96:AE96"/>
    <mergeCell ref="B96:C96"/>
    <mergeCell ref="D96:E96"/>
    <mergeCell ref="F96:G96"/>
    <mergeCell ref="H96:I96"/>
    <mergeCell ref="J96:K96"/>
    <mergeCell ref="O96:P96"/>
    <mergeCell ref="AJ97:AK97"/>
    <mergeCell ref="S97:T97"/>
    <mergeCell ref="U97:V97"/>
    <mergeCell ref="W97:X97"/>
    <mergeCell ref="AD97:AE97"/>
    <mergeCell ref="AF97:AG97"/>
    <mergeCell ref="AH97:AI97"/>
    <mergeCell ref="H109:I109"/>
    <mergeCell ref="U109:V109"/>
    <mergeCell ref="AH109:AI109"/>
    <mergeCell ref="H110:L111"/>
    <mergeCell ref="U110:Y111"/>
    <mergeCell ref="AH110:AL111"/>
    <mergeCell ref="D103:K103"/>
    <mergeCell ref="Q103:W103"/>
    <mergeCell ref="AD103:AK103"/>
    <mergeCell ref="E106:F106"/>
    <mergeCell ref="G106:H106"/>
    <mergeCell ref="I106:J106"/>
    <mergeCell ref="R106:S106"/>
    <mergeCell ref="T106:U106"/>
    <mergeCell ref="V106:W106"/>
    <mergeCell ref="E107:F107"/>
    <mergeCell ref="G107:H107"/>
    <mergeCell ref="I107:J107"/>
    <mergeCell ref="R107:S107"/>
    <mergeCell ref="T107:U107"/>
    <mergeCell ref="V107:W107"/>
    <mergeCell ref="AJ113:AJ114"/>
    <mergeCell ref="AK113:AK114"/>
    <mergeCell ref="AL113:AL114"/>
    <mergeCell ref="B114:C114"/>
    <mergeCell ref="O114:P114"/>
    <mergeCell ref="AB114:AC114"/>
    <mergeCell ref="V113:V114"/>
    <mergeCell ref="W113:W114"/>
    <mergeCell ref="X113:X114"/>
    <mergeCell ref="Y113:Y114"/>
    <mergeCell ref="AH113:AH114"/>
    <mergeCell ref="AI113:AI114"/>
    <mergeCell ref="H113:H114"/>
    <mergeCell ref="I113:I114"/>
    <mergeCell ref="J113:J114"/>
    <mergeCell ref="K113:K114"/>
    <mergeCell ref="L113:L114"/>
    <mergeCell ref="U113:U114"/>
    <mergeCell ref="B148:C148"/>
    <mergeCell ref="D148:E148"/>
    <mergeCell ref="F148:G148"/>
    <mergeCell ref="H148:I148"/>
    <mergeCell ref="J148:K148"/>
    <mergeCell ref="O148:P148"/>
    <mergeCell ref="S148:T148"/>
    <mergeCell ref="Q147:R147"/>
    <mergeCell ref="S147:T147"/>
    <mergeCell ref="B147:C147"/>
    <mergeCell ref="D147:E147"/>
    <mergeCell ref="F147:G147"/>
    <mergeCell ref="H147:I147"/>
    <mergeCell ref="J147:K147"/>
    <mergeCell ref="O147:P147"/>
    <mergeCell ref="U148:V148"/>
    <mergeCell ref="AB148:AC148"/>
    <mergeCell ref="AD148:AE148"/>
    <mergeCell ref="AF148:AG148"/>
    <mergeCell ref="AH148:AI148"/>
    <mergeCell ref="AJ148:AK148"/>
    <mergeCell ref="AF147:AG147"/>
    <mergeCell ref="AH147:AI147"/>
    <mergeCell ref="AJ147:AK147"/>
    <mergeCell ref="U147:V147"/>
    <mergeCell ref="W147:X147"/>
    <mergeCell ref="AB147:AC147"/>
    <mergeCell ref="AD147:AE147"/>
  </mergeCells>
  <conditionalFormatting sqref="B17:L18 B13:C16 H13:L16 B24:L25 B19:C23 H19:L23 B38:L39 B33:C37 H33:L37 B31:L32 B26:C30 H26:L30 B40:C43 H40:L43">
    <cfRule type="expression" dxfId="49" priority="58">
      <formula>WEEKDAY($B13,2)&gt;5</formula>
    </cfRule>
  </conditionalFormatting>
  <conditionalFormatting sqref="O13:Y13 O18:T18 O14:P17 O24:T25 O19:P23 O43:T43 O26:P42 U14:Y43">
    <cfRule type="expression" dxfId="48" priority="56">
      <formula>WEEKDAY($B13,2)&gt;5</formula>
    </cfRule>
  </conditionalFormatting>
  <conditionalFormatting sqref="AB13:AL43">
    <cfRule type="expression" dxfId="47" priority="54">
      <formula>WEEKDAY($B13,2)&gt;5</formula>
    </cfRule>
  </conditionalFormatting>
  <conditionalFormatting sqref="B94:L94 B64:C93 H64:L93">
    <cfRule type="expression" dxfId="46" priority="52">
      <formula>WEEKDAY($B64,2)&gt;5</formula>
    </cfRule>
  </conditionalFormatting>
  <conditionalFormatting sqref="O64:Y94">
    <cfRule type="expression" dxfId="45" priority="50">
      <formula>WEEKDAY($B64,2)&gt;5</formula>
    </cfRule>
  </conditionalFormatting>
  <conditionalFormatting sqref="AB64:AL94">
    <cfRule type="expression" dxfId="44" priority="48">
      <formula>WEEKDAY($B64,2)&gt;5</formula>
    </cfRule>
  </conditionalFormatting>
  <conditionalFormatting sqref="B115:L145">
    <cfRule type="expression" dxfId="43" priority="46">
      <formula>WEEKDAY($B115,2)&gt;5</formula>
    </cfRule>
  </conditionalFormatting>
  <conditionalFormatting sqref="O115:Y145">
    <cfRule type="expression" dxfId="42" priority="44">
      <formula>WEEKDAY($B115,2)&gt;5</formula>
    </cfRule>
  </conditionalFormatting>
  <conditionalFormatting sqref="AB115:AL145">
    <cfRule type="expression" dxfId="41" priority="42">
      <formula>WEEKDAY($B115,2)&gt;5</formula>
    </cfRule>
  </conditionalFormatting>
  <conditionalFormatting sqref="Q14:T17">
    <cfRule type="expression" dxfId="40" priority="40">
      <formula>WEEKDAY($B14,2)&gt;5</formula>
    </cfRule>
  </conditionalFormatting>
  <conditionalFormatting sqref="Q19:T23">
    <cfRule type="expression" dxfId="39" priority="38">
      <formula>WEEKDAY($B19,2)&gt;5</formula>
    </cfRule>
  </conditionalFormatting>
  <conditionalFormatting sqref="Q26:T42">
    <cfRule type="expression" dxfId="38" priority="36">
      <formula>WEEKDAY($B26,2)&gt;5</formula>
    </cfRule>
  </conditionalFormatting>
  <conditionalFormatting sqref="D13:G16">
    <cfRule type="expression" dxfId="37" priority="34">
      <formula>WEEKDAY($B13,2)&gt;5</formula>
    </cfRule>
  </conditionalFormatting>
  <conditionalFormatting sqref="D26:G29">
    <cfRule type="expression" dxfId="36" priority="24">
      <formula>WEEKDAY($B26,2)&gt;5</formula>
    </cfRule>
  </conditionalFormatting>
  <conditionalFormatting sqref="D30:G30">
    <cfRule type="expression" dxfId="35" priority="22">
      <formula>WEEKDAY($B30,2)&gt;5</formula>
    </cfRule>
  </conditionalFormatting>
  <conditionalFormatting sqref="D19:G23">
    <cfRule type="expression" dxfId="34" priority="20">
      <formula>WEEKDAY($B19,2)&gt;5</formula>
    </cfRule>
  </conditionalFormatting>
  <conditionalFormatting sqref="D33:G37">
    <cfRule type="expression" dxfId="33" priority="18">
      <formula>WEEKDAY($B33,2)&gt;5</formula>
    </cfRule>
  </conditionalFormatting>
  <conditionalFormatting sqref="D40:G43">
    <cfRule type="expression" dxfId="32" priority="16">
      <formula>WEEKDAY($B40,2)&gt;5</formula>
    </cfRule>
  </conditionalFormatting>
  <conditionalFormatting sqref="D68:G69 D75:G76 D89:G90 D82:G83">
    <cfRule type="expression" dxfId="31" priority="14">
      <formula>WEEKDAY($B68,2)&gt;5</formula>
    </cfRule>
  </conditionalFormatting>
  <conditionalFormatting sqref="D64:G67">
    <cfRule type="expression" dxfId="30" priority="12">
      <formula>WEEKDAY($B64,2)&gt;5</formula>
    </cfRule>
  </conditionalFormatting>
  <conditionalFormatting sqref="D77:G80">
    <cfRule type="expression" dxfId="29" priority="10">
      <formula>WEEKDAY($B77,2)&gt;5</formula>
    </cfRule>
  </conditionalFormatting>
  <conditionalFormatting sqref="D81:G81">
    <cfRule type="expression" dxfId="28" priority="8">
      <formula>WEEKDAY($B81,2)&gt;5</formula>
    </cfRule>
  </conditionalFormatting>
  <conditionalFormatting sqref="D70:G74">
    <cfRule type="expression" dxfId="27" priority="6">
      <formula>WEEKDAY($B70,2)&gt;5</formula>
    </cfRule>
  </conditionalFormatting>
  <conditionalFormatting sqref="D84:G88">
    <cfRule type="expression" dxfId="26" priority="4">
      <formula>WEEKDAY($B84,2)&gt;5</formula>
    </cfRule>
  </conditionalFormatting>
  <conditionalFormatting sqref="D91:G93">
    <cfRule type="expression" dxfId="25" priority="2">
      <formula>WEEKDAY($B91,2)&gt;5</formula>
    </cfRule>
  </conditionalFormatting>
  <dataValidations count="2">
    <dataValidation type="custom" allowBlank="1" showInputMessage="1" showErrorMessage="1" errorTitle="WE" error="WE" sqref="Q64:Y94 AD64:AL94 AD13:AL43 Q13:Y43 Q115:Y145 D13:L43 AD115:AL145 D115:L145 D64:L94" xr:uid="{73F8D1B3-5B9B-4B50-A842-382DEB4220F4}">
      <formula1>WEEKDAY($B13,2)&lt;6</formula1>
    </dataValidation>
    <dataValidation type="list" allowBlank="1" showInputMessage="1" showErrorMessage="1" sqref="H61:L61 B54 U61:Y61 O54 AH61:AL61 AB54 H10:L10 B3 U10:Y10 O3 AH10:AL10 AB3 H112:L112 B105 U112:Y112 O105 AH112:AL112 AB105" xr:uid="{C1988F41-B4B8-4676-BBAE-2A4C1354FA07}">
      <formula1>"1,2,3,4,5,6,7,8,9,10,11,12"</formula1>
    </dataValidation>
  </dataValidations>
  <pageMargins left="0.11811023622047245" right="0.19685039370078741" top="0.62992125984251968" bottom="0.27559055118110237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19050</xdr:rowOff>
                  </from>
                  <to>
                    <xdr:col>1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autoLine="0" autoPict="0">
                <anchor moveWithCells="1">
                  <from>
                    <xdr:col>0</xdr:col>
                    <xdr:colOff>9525</xdr:colOff>
                    <xdr:row>1</xdr:row>
                    <xdr:rowOff>28575</xdr:rowOff>
                  </from>
                  <to>
                    <xdr:col>1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>
                <anchor moveWithCells="1">
                  <from>
                    <xdr:col>13</xdr:col>
                    <xdr:colOff>0</xdr:colOff>
                    <xdr:row>0</xdr:row>
                    <xdr:rowOff>19050</xdr:rowOff>
                  </from>
                  <to>
                    <xdr:col>14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Drop Down 4">
              <controlPr defaultSize="0" autoLine="0" autoPict="0">
                <anchor moveWithCells="1">
                  <from>
                    <xdr:col>13</xdr:col>
                    <xdr:colOff>9525</xdr:colOff>
                    <xdr:row>1</xdr:row>
                    <xdr:rowOff>28575</xdr:rowOff>
                  </from>
                  <to>
                    <xdr:col>14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Drop Down 5">
              <controlPr defaultSize="0" autoLine="0" autoPict="0">
                <anchor moveWithCells="1">
                  <from>
                    <xdr:col>26</xdr:col>
                    <xdr:colOff>0</xdr:colOff>
                    <xdr:row>0</xdr:row>
                    <xdr:rowOff>19050</xdr:rowOff>
                  </from>
                  <to>
                    <xdr:col>27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Drop Down 6">
              <controlPr defaultSize="0" autoLine="0" autoPict="0">
                <anchor moveWithCells="1">
                  <from>
                    <xdr:col>26</xdr:col>
                    <xdr:colOff>9525</xdr:colOff>
                    <xdr:row>1</xdr:row>
                    <xdr:rowOff>28575</xdr:rowOff>
                  </from>
                  <to>
                    <xdr:col>27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Drop Down 7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19050</xdr:rowOff>
                  </from>
                  <to>
                    <xdr:col>1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Drop Down 8">
              <controlPr defaultSize="0" autoLine="0" autoPict="0">
                <anchor moveWithCells="1">
                  <from>
                    <xdr:col>0</xdr:col>
                    <xdr:colOff>9525</xdr:colOff>
                    <xdr:row>1</xdr:row>
                    <xdr:rowOff>28575</xdr:rowOff>
                  </from>
                  <to>
                    <xdr:col>1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Drop Down 9">
              <controlPr defaultSize="0" autoLine="0" autoPict="0">
                <anchor moveWithCells="1">
                  <from>
                    <xdr:col>13</xdr:col>
                    <xdr:colOff>0</xdr:colOff>
                    <xdr:row>0</xdr:row>
                    <xdr:rowOff>19050</xdr:rowOff>
                  </from>
                  <to>
                    <xdr:col>14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Drop Down 10">
              <controlPr defaultSize="0" autoLine="0" autoPict="0">
                <anchor moveWithCells="1">
                  <from>
                    <xdr:col>13</xdr:col>
                    <xdr:colOff>9525</xdr:colOff>
                    <xdr:row>1</xdr:row>
                    <xdr:rowOff>28575</xdr:rowOff>
                  </from>
                  <to>
                    <xdr:col>14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Drop Down 11">
              <controlPr defaultSize="0" autoLine="0" autoPict="0">
                <anchor moveWithCells="1">
                  <from>
                    <xdr:col>26</xdr:col>
                    <xdr:colOff>0</xdr:colOff>
                    <xdr:row>0</xdr:row>
                    <xdr:rowOff>19050</xdr:rowOff>
                  </from>
                  <to>
                    <xdr:col>27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Drop Down 12">
              <controlPr defaultSize="0" autoLine="0" autoPict="0">
                <anchor moveWithCells="1">
                  <from>
                    <xdr:col>26</xdr:col>
                    <xdr:colOff>9525</xdr:colOff>
                    <xdr:row>1</xdr:row>
                    <xdr:rowOff>28575</xdr:rowOff>
                  </from>
                  <to>
                    <xdr:col>27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Drop Down 13">
              <controlPr defaultSize="0" autoLine="0" autoPict="0">
                <anchor moveWithCells="1">
                  <from>
                    <xdr:col>0</xdr:col>
                    <xdr:colOff>0</xdr:colOff>
                    <xdr:row>51</xdr:row>
                    <xdr:rowOff>19050</xdr:rowOff>
                  </from>
                  <to>
                    <xdr:col>1</xdr:col>
                    <xdr:colOff>9525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Drop Down 14">
              <controlPr defaultSize="0" autoLine="0" autoPict="0">
                <anchor moveWithCells="1">
                  <from>
                    <xdr:col>0</xdr:col>
                    <xdr:colOff>9525</xdr:colOff>
                    <xdr:row>52</xdr:row>
                    <xdr:rowOff>28575</xdr:rowOff>
                  </from>
                  <to>
                    <xdr:col>1</xdr:col>
                    <xdr:colOff>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8" name="Drop Down 15">
              <controlPr defaultSize="0" autoLine="0" autoPict="0">
                <anchor moveWithCells="1">
                  <from>
                    <xdr:col>13</xdr:col>
                    <xdr:colOff>0</xdr:colOff>
                    <xdr:row>51</xdr:row>
                    <xdr:rowOff>19050</xdr:rowOff>
                  </from>
                  <to>
                    <xdr:col>14</xdr:col>
                    <xdr:colOff>9525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9" name="Drop Down 16">
              <controlPr defaultSize="0" autoLine="0" autoPict="0">
                <anchor moveWithCells="1">
                  <from>
                    <xdr:col>13</xdr:col>
                    <xdr:colOff>9525</xdr:colOff>
                    <xdr:row>52</xdr:row>
                    <xdr:rowOff>28575</xdr:rowOff>
                  </from>
                  <to>
                    <xdr:col>14</xdr:col>
                    <xdr:colOff>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20" name="Drop Down 17">
              <controlPr defaultSize="0" autoLine="0" autoPict="0">
                <anchor moveWithCells="1">
                  <from>
                    <xdr:col>26</xdr:col>
                    <xdr:colOff>0</xdr:colOff>
                    <xdr:row>51</xdr:row>
                    <xdr:rowOff>19050</xdr:rowOff>
                  </from>
                  <to>
                    <xdr:col>27</xdr:col>
                    <xdr:colOff>9525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1" name="Drop Down 18">
              <controlPr defaultSize="0" autoLine="0" autoPict="0">
                <anchor moveWithCells="1">
                  <from>
                    <xdr:col>26</xdr:col>
                    <xdr:colOff>9525</xdr:colOff>
                    <xdr:row>52</xdr:row>
                    <xdr:rowOff>28575</xdr:rowOff>
                  </from>
                  <to>
                    <xdr:col>27</xdr:col>
                    <xdr:colOff>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2" name="Drop Down 19">
              <controlPr defaultSize="0" autoLine="0" autoPict="0">
                <anchor moveWithCells="1">
                  <from>
                    <xdr:col>0</xdr:col>
                    <xdr:colOff>0</xdr:colOff>
                    <xdr:row>51</xdr:row>
                    <xdr:rowOff>19050</xdr:rowOff>
                  </from>
                  <to>
                    <xdr:col>1</xdr:col>
                    <xdr:colOff>9525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3" name="Drop Down 20">
              <controlPr defaultSize="0" autoLine="0" autoPict="0">
                <anchor moveWithCells="1">
                  <from>
                    <xdr:col>0</xdr:col>
                    <xdr:colOff>9525</xdr:colOff>
                    <xdr:row>52</xdr:row>
                    <xdr:rowOff>28575</xdr:rowOff>
                  </from>
                  <to>
                    <xdr:col>1</xdr:col>
                    <xdr:colOff>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4" name="Drop Down 21">
              <controlPr defaultSize="0" autoLine="0" autoPict="0">
                <anchor moveWithCells="1">
                  <from>
                    <xdr:col>13</xdr:col>
                    <xdr:colOff>0</xdr:colOff>
                    <xdr:row>51</xdr:row>
                    <xdr:rowOff>19050</xdr:rowOff>
                  </from>
                  <to>
                    <xdr:col>14</xdr:col>
                    <xdr:colOff>9525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5" name="Drop Down 22">
              <controlPr defaultSize="0" autoLine="0" autoPict="0">
                <anchor moveWithCells="1">
                  <from>
                    <xdr:col>13</xdr:col>
                    <xdr:colOff>9525</xdr:colOff>
                    <xdr:row>52</xdr:row>
                    <xdr:rowOff>28575</xdr:rowOff>
                  </from>
                  <to>
                    <xdr:col>14</xdr:col>
                    <xdr:colOff>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6" name="Drop Down 23">
              <controlPr defaultSize="0" autoLine="0" autoPict="0">
                <anchor moveWithCells="1">
                  <from>
                    <xdr:col>26</xdr:col>
                    <xdr:colOff>0</xdr:colOff>
                    <xdr:row>51</xdr:row>
                    <xdr:rowOff>19050</xdr:rowOff>
                  </from>
                  <to>
                    <xdr:col>27</xdr:col>
                    <xdr:colOff>9525</xdr:colOff>
                    <xdr:row>52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7" name="Drop Down 24">
              <controlPr defaultSize="0" autoLine="0" autoPict="0">
                <anchor moveWithCells="1">
                  <from>
                    <xdr:col>26</xdr:col>
                    <xdr:colOff>9525</xdr:colOff>
                    <xdr:row>52</xdr:row>
                    <xdr:rowOff>28575</xdr:rowOff>
                  </from>
                  <to>
                    <xdr:col>27</xdr:col>
                    <xdr:colOff>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8" name="Drop Down 25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19050</xdr:rowOff>
                  </from>
                  <to>
                    <xdr:col>1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9" name="Drop Down 26">
              <controlPr defaultSize="0" autoLine="0" autoPict="0">
                <anchor moveWithCells="1">
                  <from>
                    <xdr:col>0</xdr:col>
                    <xdr:colOff>9525</xdr:colOff>
                    <xdr:row>1</xdr:row>
                    <xdr:rowOff>28575</xdr:rowOff>
                  </from>
                  <to>
                    <xdr:col>1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30" name="Drop Down 27">
              <controlPr defaultSize="0" autoLine="0" autoPict="0">
                <anchor moveWithCells="1">
                  <from>
                    <xdr:col>13</xdr:col>
                    <xdr:colOff>0</xdr:colOff>
                    <xdr:row>0</xdr:row>
                    <xdr:rowOff>19050</xdr:rowOff>
                  </from>
                  <to>
                    <xdr:col>14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31" name="Drop Down 28">
              <controlPr defaultSize="0" autoLine="0" autoPict="0">
                <anchor moveWithCells="1">
                  <from>
                    <xdr:col>13</xdr:col>
                    <xdr:colOff>9525</xdr:colOff>
                    <xdr:row>1</xdr:row>
                    <xdr:rowOff>28575</xdr:rowOff>
                  </from>
                  <to>
                    <xdr:col>14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32" name="Drop Down 29">
              <controlPr defaultSize="0" autoLine="0" autoPict="0">
                <anchor moveWithCells="1">
                  <from>
                    <xdr:col>26</xdr:col>
                    <xdr:colOff>0</xdr:colOff>
                    <xdr:row>0</xdr:row>
                    <xdr:rowOff>19050</xdr:rowOff>
                  </from>
                  <to>
                    <xdr:col>27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33" name="Drop Down 30">
              <controlPr defaultSize="0" autoLine="0" autoPict="0">
                <anchor moveWithCells="1">
                  <from>
                    <xdr:col>26</xdr:col>
                    <xdr:colOff>9525</xdr:colOff>
                    <xdr:row>1</xdr:row>
                    <xdr:rowOff>28575</xdr:rowOff>
                  </from>
                  <to>
                    <xdr:col>27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34" name="Drop Down 3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19050</xdr:rowOff>
                  </from>
                  <to>
                    <xdr:col>1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35" name="Drop Down 32">
              <controlPr defaultSize="0" autoLine="0" autoPict="0">
                <anchor moveWithCells="1">
                  <from>
                    <xdr:col>0</xdr:col>
                    <xdr:colOff>9525</xdr:colOff>
                    <xdr:row>1</xdr:row>
                    <xdr:rowOff>28575</xdr:rowOff>
                  </from>
                  <to>
                    <xdr:col>1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36" name="Drop Down 33">
              <controlPr defaultSize="0" autoLine="0" autoPict="0">
                <anchor moveWithCells="1">
                  <from>
                    <xdr:col>13</xdr:col>
                    <xdr:colOff>0</xdr:colOff>
                    <xdr:row>0</xdr:row>
                    <xdr:rowOff>19050</xdr:rowOff>
                  </from>
                  <to>
                    <xdr:col>14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37" name="Drop Down 34">
              <controlPr defaultSize="0" autoLine="0" autoPict="0">
                <anchor moveWithCells="1">
                  <from>
                    <xdr:col>13</xdr:col>
                    <xdr:colOff>9525</xdr:colOff>
                    <xdr:row>1</xdr:row>
                    <xdr:rowOff>28575</xdr:rowOff>
                  </from>
                  <to>
                    <xdr:col>14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38" name="Drop Down 35">
              <controlPr defaultSize="0" autoLine="0" autoPict="0">
                <anchor moveWithCells="1">
                  <from>
                    <xdr:col>26</xdr:col>
                    <xdr:colOff>0</xdr:colOff>
                    <xdr:row>0</xdr:row>
                    <xdr:rowOff>19050</xdr:rowOff>
                  </from>
                  <to>
                    <xdr:col>27</xdr:col>
                    <xdr:colOff>9525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39" name="Drop Down 36">
              <controlPr defaultSize="0" autoLine="0" autoPict="0">
                <anchor moveWithCells="1">
                  <from>
                    <xdr:col>26</xdr:col>
                    <xdr:colOff>9525</xdr:colOff>
                    <xdr:row>1</xdr:row>
                    <xdr:rowOff>28575</xdr:rowOff>
                  </from>
                  <to>
                    <xdr:col>27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40" name="Drop Down 37">
              <controlPr defaultSize="0" autoLine="0" autoPict="0">
                <anchor moveWithCells="1">
                  <from>
                    <xdr:col>0</xdr:col>
                    <xdr:colOff>0</xdr:colOff>
                    <xdr:row>102</xdr:row>
                    <xdr:rowOff>19050</xdr:rowOff>
                  </from>
                  <to>
                    <xdr:col>1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41" name="Drop Down 38">
              <controlPr defaultSize="0" autoLine="0" autoPict="0">
                <anchor moveWithCells="1">
                  <from>
                    <xdr:col>0</xdr:col>
                    <xdr:colOff>9525</xdr:colOff>
                    <xdr:row>103</xdr:row>
                    <xdr:rowOff>28575</xdr:rowOff>
                  </from>
                  <to>
                    <xdr:col>1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42" name="Drop Down 39">
              <controlPr defaultSize="0" autoLine="0" autoPict="0">
                <anchor moveWithCells="1">
                  <from>
                    <xdr:col>13</xdr:col>
                    <xdr:colOff>0</xdr:colOff>
                    <xdr:row>102</xdr:row>
                    <xdr:rowOff>19050</xdr:rowOff>
                  </from>
                  <to>
                    <xdr:col>14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43" name="Drop Down 40">
              <controlPr defaultSize="0" autoLine="0" autoPict="0">
                <anchor moveWithCells="1">
                  <from>
                    <xdr:col>13</xdr:col>
                    <xdr:colOff>9525</xdr:colOff>
                    <xdr:row>103</xdr:row>
                    <xdr:rowOff>28575</xdr:rowOff>
                  </from>
                  <to>
                    <xdr:col>14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44" name="Drop Down 41">
              <controlPr defaultSize="0" autoLine="0" autoPict="0">
                <anchor moveWithCells="1">
                  <from>
                    <xdr:col>26</xdr:col>
                    <xdr:colOff>0</xdr:colOff>
                    <xdr:row>102</xdr:row>
                    <xdr:rowOff>19050</xdr:rowOff>
                  </from>
                  <to>
                    <xdr:col>27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45" name="Drop Down 42">
              <controlPr defaultSize="0" autoLine="0" autoPict="0">
                <anchor moveWithCells="1">
                  <from>
                    <xdr:col>26</xdr:col>
                    <xdr:colOff>9525</xdr:colOff>
                    <xdr:row>103</xdr:row>
                    <xdr:rowOff>28575</xdr:rowOff>
                  </from>
                  <to>
                    <xdr:col>27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46" name="Drop Down 43">
              <controlPr defaultSize="0" autoLine="0" autoPict="0">
                <anchor moveWithCells="1">
                  <from>
                    <xdr:col>0</xdr:col>
                    <xdr:colOff>0</xdr:colOff>
                    <xdr:row>102</xdr:row>
                    <xdr:rowOff>19050</xdr:rowOff>
                  </from>
                  <to>
                    <xdr:col>1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47" name="Drop Down 44">
              <controlPr defaultSize="0" autoLine="0" autoPict="0">
                <anchor moveWithCells="1">
                  <from>
                    <xdr:col>0</xdr:col>
                    <xdr:colOff>9525</xdr:colOff>
                    <xdr:row>103</xdr:row>
                    <xdr:rowOff>28575</xdr:rowOff>
                  </from>
                  <to>
                    <xdr:col>1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48" name="Drop Down 45">
              <controlPr defaultSize="0" autoLine="0" autoPict="0">
                <anchor moveWithCells="1">
                  <from>
                    <xdr:col>13</xdr:col>
                    <xdr:colOff>0</xdr:colOff>
                    <xdr:row>102</xdr:row>
                    <xdr:rowOff>19050</xdr:rowOff>
                  </from>
                  <to>
                    <xdr:col>14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49" name="Drop Down 46">
              <controlPr defaultSize="0" autoLine="0" autoPict="0">
                <anchor moveWithCells="1">
                  <from>
                    <xdr:col>13</xdr:col>
                    <xdr:colOff>9525</xdr:colOff>
                    <xdr:row>103</xdr:row>
                    <xdr:rowOff>28575</xdr:rowOff>
                  </from>
                  <to>
                    <xdr:col>14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50" name="Drop Down 47">
              <controlPr defaultSize="0" autoLine="0" autoPict="0">
                <anchor moveWithCells="1">
                  <from>
                    <xdr:col>26</xdr:col>
                    <xdr:colOff>0</xdr:colOff>
                    <xdr:row>102</xdr:row>
                    <xdr:rowOff>19050</xdr:rowOff>
                  </from>
                  <to>
                    <xdr:col>27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4" r:id="rId51" name="Drop Down 48">
              <controlPr defaultSize="0" autoLine="0" autoPict="0">
                <anchor moveWithCells="1">
                  <from>
                    <xdr:col>26</xdr:col>
                    <xdr:colOff>9525</xdr:colOff>
                    <xdr:row>103</xdr:row>
                    <xdr:rowOff>28575</xdr:rowOff>
                  </from>
                  <to>
                    <xdr:col>27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52" name="Drop Down 49">
              <controlPr defaultSize="0" autoLine="0" autoPict="0">
                <anchor moveWithCells="1">
                  <from>
                    <xdr:col>0</xdr:col>
                    <xdr:colOff>0</xdr:colOff>
                    <xdr:row>102</xdr:row>
                    <xdr:rowOff>19050</xdr:rowOff>
                  </from>
                  <to>
                    <xdr:col>1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53" name="Drop Down 50">
              <controlPr defaultSize="0" autoLine="0" autoPict="0">
                <anchor moveWithCells="1">
                  <from>
                    <xdr:col>0</xdr:col>
                    <xdr:colOff>9525</xdr:colOff>
                    <xdr:row>103</xdr:row>
                    <xdr:rowOff>28575</xdr:rowOff>
                  </from>
                  <to>
                    <xdr:col>1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54" name="Drop Down 51">
              <controlPr defaultSize="0" autoLine="0" autoPict="0">
                <anchor moveWithCells="1">
                  <from>
                    <xdr:col>13</xdr:col>
                    <xdr:colOff>0</xdr:colOff>
                    <xdr:row>102</xdr:row>
                    <xdr:rowOff>19050</xdr:rowOff>
                  </from>
                  <to>
                    <xdr:col>14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55" name="Drop Down 52">
              <controlPr defaultSize="0" autoLine="0" autoPict="0">
                <anchor moveWithCells="1">
                  <from>
                    <xdr:col>13</xdr:col>
                    <xdr:colOff>9525</xdr:colOff>
                    <xdr:row>103</xdr:row>
                    <xdr:rowOff>28575</xdr:rowOff>
                  </from>
                  <to>
                    <xdr:col>14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56" name="Drop Down 53">
              <controlPr defaultSize="0" autoLine="0" autoPict="0">
                <anchor moveWithCells="1">
                  <from>
                    <xdr:col>26</xdr:col>
                    <xdr:colOff>0</xdr:colOff>
                    <xdr:row>102</xdr:row>
                    <xdr:rowOff>19050</xdr:rowOff>
                  </from>
                  <to>
                    <xdr:col>27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57" name="Drop Down 54">
              <controlPr defaultSize="0" autoLine="0" autoPict="0">
                <anchor moveWithCells="1">
                  <from>
                    <xdr:col>26</xdr:col>
                    <xdr:colOff>9525</xdr:colOff>
                    <xdr:row>103</xdr:row>
                    <xdr:rowOff>28575</xdr:rowOff>
                  </from>
                  <to>
                    <xdr:col>27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58" name="Drop Down 55">
              <controlPr defaultSize="0" autoLine="0" autoPict="0">
                <anchor moveWithCells="1">
                  <from>
                    <xdr:col>0</xdr:col>
                    <xdr:colOff>0</xdr:colOff>
                    <xdr:row>102</xdr:row>
                    <xdr:rowOff>19050</xdr:rowOff>
                  </from>
                  <to>
                    <xdr:col>1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2" r:id="rId59" name="Drop Down 56">
              <controlPr defaultSize="0" autoLine="0" autoPict="0">
                <anchor moveWithCells="1">
                  <from>
                    <xdr:col>0</xdr:col>
                    <xdr:colOff>9525</xdr:colOff>
                    <xdr:row>103</xdr:row>
                    <xdr:rowOff>28575</xdr:rowOff>
                  </from>
                  <to>
                    <xdr:col>1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3" r:id="rId60" name="Drop Down 57">
              <controlPr defaultSize="0" autoLine="0" autoPict="0">
                <anchor moveWithCells="1">
                  <from>
                    <xdr:col>13</xdr:col>
                    <xdr:colOff>0</xdr:colOff>
                    <xdr:row>102</xdr:row>
                    <xdr:rowOff>19050</xdr:rowOff>
                  </from>
                  <to>
                    <xdr:col>14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4" r:id="rId61" name="Drop Down 58">
              <controlPr defaultSize="0" autoLine="0" autoPict="0">
                <anchor moveWithCells="1">
                  <from>
                    <xdr:col>13</xdr:col>
                    <xdr:colOff>9525</xdr:colOff>
                    <xdr:row>103</xdr:row>
                    <xdr:rowOff>28575</xdr:rowOff>
                  </from>
                  <to>
                    <xdr:col>14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62" name="Drop Down 59">
              <controlPr defaultSize="0" autoLine="0" autoPict="0">
                <anchor moveWithCells="1">
                  <from>
                    <xdr:col>26</xdr:col>
                    <xdr:colOff>0</xdr:colOff>
                    <xdr:row>102</xdr:row>
                    <xdr:rowOff>19050</xdr:rowOff>
                  </from>
                  <to>
                    <xdr:col>27</xdr:col>
                    <xdr:colOff>9525</xdr:colOff>
                    <xdr:row>103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63" name="Drop Down 60">
              <controlPr defaultSize="0" autoLine="0" autoPict="0">
                <anchor moveWithCells="1">
                  <from>
                    <xdr:col>26</xdr:col>
                    <xdr:colOff>9525</xdr:colOff>
                    <xdr:row>103</xdr:row>
                    <xdr:rowOff>28575</xdr:rowOff>
                  </from>
                  <to>
                    <xdr:col>27</xdr:col>
                    <xdr:colOff>0</xdr:colOff>
                    <xdr:row>104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1095BFFC-8998-4CA8-8C63-068FD968EBC9}">
            <xm:f>NOT(ISNA(VLOOKUP($B13,CONFIG!$B$3:$B$15,1,0)))</xm:f>
            <x14:dxf>
              <fill>
                <patternFill>
                  <bgColor rgb="FF86E8FC"/>
                </patternFill>
              </fill>
            </x14:dxf>
          </x14:cfRule>
          <xm:sqref>B17:L18 B13:C16 H13:L16 B24:L25 B19:C23 H19:L23 B38:L39 B33:C37 H33:L37 B31:L32 B26:C30 H26:L30 B40:C43 H40:L43</xm:sqref>
        </x14:conditionalFormatting>
        <x14:conditionalFormatting xmlns:xm="http://schemas.microsoft.com/office/excel/2006/main">
          <x14:cfRule type="expression" priority="47" id="{43BFBCE9-4973-4CE4-AAD1-EED3D9352938}">
            <xm:f>NOT(ISNA(VLOOKUP($B64,CONFIG!$B$3:$B$15,1,0)))</xm:f>
            <x14:dxf>
              <fill>
                <patternFill>
                  <bgColor rgb="FF86E8FC"/>
                </patternFill>
              </fill>
            </x14:dxf>
          </x14:cfRule>
          <xm:sqref>AB64:AL94</xm:sqref>
        </x14:conditionalFormatting>
        <x14:conditionalFormatting xmlns:xm="http://schemas.microsoft.com/office/excel/2006/main">
          <x14:cfRule type="expression" priority="55" id="{2FC3CE0D-4B69-4667-8ED9-92AB13182A76}">
            <xm:f>NOT(ISNA(VLOOKUP($B13,CONFIG!$B$3:$B$15,1,0)))</xm:f>
            <x14:dxf>
              <fill>
                <patternFill>
                  <bgColor rgb="FF86E8FC"/>
                </patternFill>
              </fill>
            </x14:dxf>
          </x14:cfRule>
          <xm:sqref>O13:Y13 O18:T18 O14:P17 O24:T25 O19:P23 O43:T43 O26:P42 U14:Y43</xm:sqref>
        </x14:conditionalFormatting>
        <x14:conditionalFormatting xmlns:xm="http://schemas.microsoft.com/office/excel/2006/main">
          <x14:cfRule type="expression" priority="53" id="{E49633B8-8B7D-4443-8EEF-966044E9BF41}">
            <xm:f>NOT(ISNA(VLOOKUP($B13,CONFIG!$B$3:$B$15,1,0)))</xm:f>
            <x14:dxf>
              <fill>
                <patternFill>
                  <bgColor rgb="FF86E8FC"/>
                </patternFill>
              </fill>
            </x14:dxf>
          </x14:cfRule>
          <xm:sqref>AB13:AL43</xm:sqref>
        </x14:conditionalFormatting>
        <x14:conditionalFormatting xmlns:xm="http://schemas.microsoft.com/office/excel/2006/main">
          <x14:cfRule type="expression" priority="51" id="{3CB06142-23D0-43A1-9F33-CEC533910537}">
            <xm:f>NOT(ISNA(VLOOKUP($B64,CONFIG!$B$3:$B$15,1,0)))</xm:f>
            <x14:dxf>
              <fill>
                <patternFill>
                  <bgColor rgb="FF86E8FC"/>
                </patternFill>
              </fill>
            </x14:dxf>
          </x14:cfRule>
          <xm:sqref>B94:L94 B64:C93 H64:L93</xm:sqref>
        </x14:conditionalFormatting>
        <x14:conditionalFormatting xmlns:xm="http://schemas.microsoft.com/office/excel/2006/main">
          <x14:cfRule type="expression" priority="49" id="{36723920-B75E-4E2A-A11C-F341969BC536}">
            <xm:f>NOT(ISNA(VLOOKUP($B64,CONFIG!$B$3:$B$15,1,0)))</xm:f>
            <x14:dxf>
              <fill>
                <patternFill>
                  <bgColor rgb="FF86E8FC"/>
                </patternFill>
              </fill>
            </x14:dxf>
          </x14:cfRule>
          <xm:sqref>O64:Y94</xm:sqref>
        </x14:conditionalFormatting>
        <x14:conditionalFormatting xmlns:xm="http://schemas.microsoft.com/office/excel/2006/main">
          <x14:cfRule type="expression" priority="45" id="{C80EF3C5-D1E3-40E3-9117-3E79F11AB7D0}">
            <xm:f>NOT(ISNA(VLOOKUP($B115,CONFIG!$B$3:$B$15,1,0)))</xm:f>
            <x14:dxf>
              <fill>
                <patternFill>
                  <bgColor rgb="FF86E8FC"/>
                </patternFill>
              </fill>
            </x14:dxf>
          </x14:cfRule>
          <xm:sqref>B115:L145</xm:sqref>
        </x14:conditionalFormatting>
        <x14:conditionalFormatting xmlns:xm="http://schemas.microsoft.com/office/excel/2006/main">
          <x14:cfRule type="expression" priority="43" id="{A13096B8-5C37-4BAB-B198-6F3B262D4B4E}">
            <xm:f>NOT(ISNA(VLOOKUP($B115,CONFIG!$B$3:$B$15,1,0)))</xm:f>
            <x14:dxf>
              <fill>
                <patternFill>
                  <bgColor rgb="FF86E8FC"/>
                </patternFill>
              </fill>
            </x14:dxf>
          </x14:cfRule>
          <xm:sqref>O115:Y145</xm:sqref>
        </x14:conditionalFormatting>
        <x14:conditionalFormatting xmlns:xm="http://schemas.microsoft.com/office/excel/2006/main">
          <x14:cfRule type="expression" priority="41" id="{F9E606D9-2FCB-4D42-B723-3FE6F1EFAEF6}">
            <xm:f>NOT(ISNA(VLOOKUP($B115,CONFIG!$B$3:$B$15,1,0)))</xm:f>
            <x14:dxf>
              <fill>
                <patternFill>
                  <bgColor rgb="FF86E8FC"/>
                </patternFill>
              </fill>
            </x14:dxf>
          </x14:cfRule>
          <xm:sqref>AB115:AL145</xm:sqref>
        </x14:conditionalFormatting>
        <x14:conditionalFormatting xmlns:xm="http://schemas.microsoft.com/office/excel/2006/main">
          <x14:cfRule type="expression" priority="39" id="{C5B51FB4-4C5E-4404-B675-BEF1EF661AD0}">
            <xm:f>NOT(ISNA(VLOOKUP($B14,CONFIG!$B$3:$B$15,1,0)))</xm:f>
            <x14:dxf>
              <fill>
                <patternFill>
                  <bgColor rgb="FF86E8FC"/>
                </patternFill>
              </fill>
            </x14:dxf>
          </x14:cfRule>
          <xm:sqref>Q14:T17</xm:sqref>
        </x14:conditionalFormatting>
        <x14:conditionalFormatting xmlns:xm="http://schemas.microsoft.com/office/excel/2006/main">
          <x14:cfRule type="expression" priority="37" id="{2CBEB6D6-8414-476A-BE95-E48B0F432656}">
            <xm:f>NOT(ISNA(VLOOKUP($B19,CONFIG!$B$3:$B$15,1,0)))</xm:f>
            <x14:dxf>
              <fill>
                <patternFill>
                  <bgColor rgb="FF86E8FC"/>
                </patternFill>
              </fill>
            </x14:dxf>
          </x14:cfRule>
          <xm:sqref>Q19:T23</xm:sqref>
        </x14:conditionalFormatting>
        <x14:conditionalFormatting xmlns:xm="http://schemas.microsoft.com/office/excel/2006/main">
          <x14:cfRule type="expression" priority="35" id="{3C01C95E-6AB0-4125-82CE-3F8724C0B935}">
            <xm:f>NOT(ISNA(VLOOKUP($B26,CONFIG!$B$3:$B$15,1,0)))</xm:f>
            <x14:dxf>
              <fill>
                <patternFill>
                  <bgColor rgb="FF86E8FC"/>
                </patternFill>
              </fill>
            </x14:dxf>
          </x14:cfRule>
          <xm:sqref>Q26:T42</xm:sqref>
        </x14:conditionalFormatting>
        <x14:conditionalFormatting xmlns:xm="http://schemas.microsoft.com/office/excel/2006/main">
          <x14:cfRule type="expression" priority="33" id="{8357CE15-B933-44A9-B0E0-331AB19D0EBC}">
            <xm:f>NOT(ISNA(VLOOKUP($B13,CONFIG!$B$3:$B$15,1,0)))</xm:f>
            <x14:dxf>
              <fill>
                <patternFill>
                  <bgColor rgb="FF86E8FC"/>
                </patternFill>
              </fill>
            </x14:dxf>
          </x14:cfRule>
          <xm:sqref>D13:G16</xm:sqref>
        </x14:conditionalFormatting>
        <x14:conditionalFormatting xmlns:xm="http://schemas.microsoft.com/office/excel/2006/main">
          <x14:cfRule type="expression" priority="23" id="{A7DD68A9-A160-4551-AFA3-027117F10C1E}">
            <xm:f>NOT(ISNA(VLOOKUP($B26,CONFIG!$B$3:$B$15,1,0)))</xm:f>
            <x14:dxf>
              <fill>
                <patternFill>
                  <bgColor rgb="FF86E8FC"/>
                </patternFill>
              </fill>
            </x14:dxf>
          </x14:cfRule>
          <xm:sqref>D26:G29</xm:sqref>
        </x14:conditionalFormatting>
        <x14:conditionalFormatting xmlns:xm="http://schemas.microsoft.com/office/excel/2006/main">
          <x14:cfRule type="expression" priority="21" id="{7944D5AC-1F24-4744-BC46-FD952E3EE66C}">
            <xm:f>NOT(ISNA(VLOOKUP($B30,CONFIG!$B$3:$B$15,1,0)))</xm:f>
            <x14:dxf>
              <fill>
                <patternFill>
                  <bgColor rgb="FF86E8FC"/>
                </patternFill>
              </fill>
            </x14:dxf>
          </x14:cfRule>
          <xm:sqref>D30:G30</xm:sqref>
        </x14:conditionalFormatting>
        <x14:conditionalFormatting xmlns:xm="http://schemas.microsoft.com/office/excel/2006/main">
          <x14:cfRule type="expression" priority="19" id="{FDF8604D-6B68-44BA-888A-2509184773B2}">
            <xm:f>NOT(ISNA(VLOOKUP($B19,CONFIG!$B$3:$B$15,1,0)))</xm:f>
            <x14:dxf>
              <fill>
                <patternFill>
                  <bgColor rgb="FF86E8FC"/>
                </patternFill>
              </fill>
            </x14:dxf>
          </x14:cfRule>
          <xm:sqref>D19:G23</xm:sqref>
        </x14:conditionalFormatting>
        <x14:conditionalFormatting xmlns:xm="http://schemas.microsoft.com/office/excel/2006/main">
          <x14:cfRule type="expression" priority="17" id="{F3EEEFA4-273B-474B-9629-4D1E3BC0D4CF}">
            <xm:f>NOT(ISNA(VLOOKUP($B33,CONFIG!$B$3:$B$15,1,0)))</xm:f>
            <x14:dxf>
              <fill>
                <patternFill>
                  <bgColor rgb="FF86E8FC"/>
                </patternFill>
              </fill>
            </x14:dxf>
          </x14:cfRule>
          <xm:sqref>D33:G37</xm:sqref>
        </x14:conditionalFormatting>
        <x14:conditionalFormatting xmlns:xm="http://schemas.microsoft.com/office/excel/2006/main">
          <x14:cfRule type="expression" priority="15" id="{5CBBCFCE-B4AB-4231-8088-1B1C8E5628F2}">
            <xm:f>NOT(ISNA(VLOOKUP($B40,CONFIG!$B$3:$B$15,1,0)))</xm:f>
            <x14:dxf>
              <fill>
                <patternFill>
                  <bgColor rgb="FF86E8FC"/>
                </patternFill>
              </fill>
            </x14:dxf>
          </x14:cfRule>
          <xm:sqref>D40:G43</xm:sqref>
        </x14:conditionalFormatting>
        <x14:conditionalFormatting xmlns:xm="http://schemas.microsoft.com/office/excel/2006/main">
          <x14:cfRule type="expression" priority="13" id="{D5910E1E-14A2-4E45-95DA-E88E5D904098}">
            <xm:f>NOT(ISNA(VLOOKUP($B68,CONFIG!$B$3:$B$15,1,0)))</xm:f>
            <x14:dxf>
              <fill>
                <patternFill>
                  <bgColor rgb="FF86E8FC"/>
                </patternFill>
              </fill>
            </x14:dxf>
          </x14:cfRule>
          <xm:sqref>D68:G69 D75:G76 D89:G90 D82:G83</xm:sqref>
        </x14:conditionalFormatting>
        <x14:conditionalFormatting xmlns:xm="http://schemas.microsoft.com/office/excel/2006/main">
          <x14:cfRule type="expression" priority="11" id="{2753E955-6D0A-40DA-ACF5-E54D3DDD1361}">
            <xm:f>NOT(ISNA(VLOOKUP($B64,CONFIG!$B$3:$B$15,1,0)))</xm:f>
            <x14:dxf>
              <fill>
                <patternFill>
                  <bgColor rgb="FF86E8FC"/>
                </patternFill>
              </fill>
            </x14:dxf>
          </x14:cfRule>
          <xm:sqref>D64:G67</xm:sqref>
        </x14:conditionalFormatting>
        <x14:conditionalFormatting xmlns:xm="http://schemas.microsoft.com/office/excel/2006/main">
          <x14:cfRule type="expression" priority="9" id="{AB7B0E37-DB85-44F8-970E-88132A6BB53A}">
            <xm:f>NOT(ISNA(VLOOKUP($B77,CONFIG!$B$3:$B$15,1,0)))</xm:f>
            <x14:dxf>
              <fill>
                <patternFill>
                  <bgColor rgb="FF86E8FC"/>
                </patternFill>
              </fill>
            </x14:dxf>
          </x14:cfRule>
          <xm:sqref>D77:G80</xm:sqref>
        </x14:conditionalFormatting>
        <x14:conditionalFormatting xmlns:xm="http://schemas.microsoft.com/office/excel/2006/main">
          <x14:cfRule type="expression" priority="7" id="{6369D2E2-38F8-40AB-8DB7-28ECF67316A1}">
            <xm:f>NOT(ISNA(VLOOKUP($B81,CONFIG!$B$3:$B$15,1,0)))</xm:f>
            <x14:dxf>
              <fill>
                <patternFill>
                  <bgColor rgb="FF86E8FC"/>
                </patternFill>
              </fill>
            </x14:dxf>
          </x14:cfRule>
          <xm:sqref>D81:G81</xm:sqref>
        </x14:conditionalFormatting>
        <x14:conditionalFormatting xmlns:xm="http://schemas.microsoft.com/office/excel/2006/main">
          <x14:cfRule type="expression" priority="5" id="{805BE593-AC2F-4052-BAD1-048AC22602CB}">
            <xm:f>NOT(ISNA(VLOOKUP($B70,CONFIG!$B$3:$B$15,1,0)))</xm:f>
            <x14:dxf>
              <fill>
                <patternFill>
                  <bgColor rgb="FF86E8FC"/>
                </patternFill>
              </fill>
            </x14:dxf>
          </x14:cfRule>
          <xm:sqref>D70:G74</xm:sqref>
        </x14:conditionalFormatting>
        <x14:conditionalFormatting xmlns:xm="http://schemas.microsoft.com/office/excel/2006/main">
          <x14:cfRule type="expression" priority="3" id="{FB48AE76-9D2B-4459-9345-DE004C80BCFF}">
            <xm:f>NOT(ISNA(VLOOKUP($B84,CONFIG!$B$3:$B$15,1,0)))</xm:f>
            <x14:dxf>
              <fill>
                <patternFill>
                  <bgColor rgb="FF86E8FC"/>
                </patternFill>
              </fill>
            </x14:dxf>
          </x14:cfRule>
          <xm:sqref>D84:G88</xm:sqref>
        </x14:conditionalFormatting>
        <x14:conditionalFormatting xmlns:xm="http://schemas.microsoft.com/office/excel/2006/main">
          <x14:cfRule type="expression" priority="1" id="{F3BA7B9F-71CB-44E0-8B97-B64595CD4BBD}">
            <xm:f>NOT(ISNA(VLOOKUP($B91,CONFIG!$B$3:$B$15,1,0)))</xm:f>
            <x14:dxf>
              <fill>
                <patternFill>
                  <bgColor rgb="FF86E8FC"/>
                </patternFill>
              </fill>
            </x14:dxf>
          </x14:cfRule>
          <xm:sqref>D91:G93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AB351-E98F-4323-8694-670D43E43A7A}">
  <sheetPr codeName="Feuil2"/>
  <dimension ref="A1:G536"/>
  <sheetViews>
    <sheetView workbookViewId="0">
      <selection activeCell="B16" sqref="B16"/>
    </sheetView>
  </sheetViews>
  <sheetFormatPr baseColWidth="10" defaultRowHeight="15" x14ac:dyDescent="0.25"/>
  <cols>
    <col min="1" max="1" width="21.5703125" customWidth="1"/>
    <col min="3" max="3" width="15" customWidth="1"/>
    <col min="4" max="4" width="43.85546875" customWidth="1"/>
    <col min="5" max="5" width="75.42578125" customWidth="1"/>
  </cols>
  <sheetData>
    <row r="1" spans="1:7" x14ac:dyDescent="0.25">
      <c r="A1" s="6" t="s">
        <v>57</v>
      </c>
      <c r="B1" s="6">
        <f>'MECA 09'!C2+2019</f>
        <v>2020</v>
      </c>
      <c r="C1" s="6"/>
      <c r="D1" s="6"/>
      <c r="E1" s="6"/>
    </row>
    <row r="2" spans="1:7" x14ac:dyDescent="0.25">
      <c r="A2" s="6"/>
      <c r="B2" s="6"/>
      <c r="C2" s="6"/>
      <c r="D2" s="6"/>
      <c r="E2" s="6"/>
    </row>
    <row r="3" spans="1:7" x14ac:dyDescent="0.25">
      <c r="A3" s="11" t="s">
        <v>53</v>
      </c>
      <c r="B3" s="10">
        <v>42369</v>
      </c>
      <c r="C3" s="10">
        <f>DATE($B$1,1,1)</f>
        <v>42369</v>
      </c>
      <c r="D3" s="6"/>
      <c r="E3" s="6"/>
    </row>
    <row r="4" spans="1:7" x14ac:dyDescent="0.25">
      <c r="A4" s="11" t="s">
        <v>11</v>
      </c>
      <c r="B4" s="10">
        <v>42471</v>
      </c>
      <c r="C4" s="10">
        <f>ROUND(DATE($B$1,4,MOD(234-11*MOD($B$1,19),30))/7,)*7-6</f>
        <v>42470</v>
      </c>
      <c r="D4" s="6"/>
      <c r="E4" s="6"/>
      <c r="F4" s="6"/>
      <c r="G4" s="6"/>
    </row>
    <row r="5" spans="1:7" x14ac:dyDescent="0.25">
      <c r="A5" s="11" t="s">
        <v>22</v>
      </c>
      <c r="B5" s="10">
        <v>42472</v>
      </c>
      <c r="C5" s="10">
        <f>B3+1</f>
        <v>42370</v>
      </c>
      <c r="D5" s="6"/>
      <c r="E5" s="6"/>
      <c r="F5" s="6"/>
      <c r="G5" s="6"/>
    </row>
    <row r="6" spans="1:7" x14ac:dyDescent="0.25">
      <c r="A6" s="12" t="s">
        <v>54</v>
      </c>
      <c r="B6" s="10">
        <v>42490</v>
      </c>
      <c r="C6" s="10">
        <f>DATE($B$1,5,1)</f>
        <v>42490</v>
      </c>
      <c r="D6" s="6"/>
      <c r="E6" s="6"/>
      <c r="F6" s="6"/>
      <c r="G6" s="6"/>
    </row>
    <row r="7" spans="1:7" ht="15.75" customHeight="1" x14ac:dyDescent="0.25">
      <c r="A7" s="11" t="s">
        <v>55</v>
      </c>
      <c r="B7" s="10">
        <v>42497</v>
      </c>
      <c r="C7" s="10">
        <f>DATE($B$1,5,8)</f>
        <v>42497</v>
      </c>
      <c r="D7" s="6"/>
      <c r="E7" s="6"/>
      <c r="F7" s="6"/>
      <c r="G7" s="6"/>
    </row>
    <row r="8" spans="1:7" ht="15.75" customHeight="1" x14ac:dyDescent="0.25">
      <c r="A8" s="11" t="s">
        <v>30</v>
      </c>
      <c r="B8" s="10">
        <v>42510</v>
      </c>
      <c r="C8" s="10">
        <f>B3+39</f>
        <v>42408</v>
      </c>
      <c r="D8" s="6"/>
      <c r="E8" s="6"/>
      <c r="F8" s="6"/>
      <c r="G8" s="6"/>
    </row>
    <row r="9" spans="1:7" ht="15.75" customHeight="1" x14ac:dyDescent="0.25">
      <c r="A9" s="11" t="s">
        <v>23</v>
      </c>
      <c r="B9" s="10">
        <v>42520</v>
      </c>
      <c r="C9" s="10">
        <f>B3+49</f>
        <v>42418</v>
      </c>
      <c r="D9" s="6"/>
      <c r="E9" s="6"/>
      <c r="F9" s="6"/>
      <c r="G9" s="6"/>
    </row>
    <row r="10" spans="1:7" ht="15.75" customHeight="1" x14ac:dyDescent="0.25">
      <c r="A10" s="11" t="s">
        <v>28</v>
      </c>
      <c r="B10" s="10">
        <v>42521</v>
      </c>
      <c r="C10" s="10">
        <f>B3+50</f>
        <v>42419</v>
      </c>
      <c r="D10" s="6"/>
      <c r="E10" s="6"/>
      <c r="F10" s="6"/>
      <c r="G10" s="6"/>
    </row>
    <row r="11" spans="1:7" ht="15.75" customHeight="1" x14ac:dyDescent="0.25">
      <c r="A11" s="12" t="s">
        <v>24</v>
      </c>
      <c r="B11" s="10">
        <v>42564</v>
      </c>
      <c r="C11" s="10">
        <f>DATE($B$1,7,14)</f>
        <v>42564</v>
      </c>
      <c r="D11" s="6"/>
      <c r="E11" s="6"/>
      <c r="F11" s="6"/>
      <c r="G11" s="6"/>
    </row>
    <row r="12" spans="1:7" ht="15.75" customHeight="1" x14ac:dyDescent="0.25">
      <c r="A12" s="12" t="s">
        <v>56</v>
      </c>
      <c r="B12" s="10">
        <v>42596</v>
      </c>
      <c r="C12" s="10">
        <f>DATE($B$1,8,15)</f>
        <v>42596</v>
      </c>
      <c r="D12" s="6"/>
      <c r="E12" s="6"/>
      <c r="F12" s="6"/>
      <c r="G12" s="6"/>
    </row>
    <row r="13" spans="1:7" ht="15.75" customHeight="1" x14ac:dyDescent="0.25">
      <c r="A13" s="11" t="s">
        <v>29</v>
      </c>
      <c r="B13" s="10">
        <v>42674</v>
      </c>
      <c r="C13" s="10">
        <f>DATE($B$1,11,1)</f>
        <v>42674</v>
      </c>
      <c r="D13" s="6"/>
      <c r="E13" s="6"/>
      <c r="F13" s="6"/>
      <c r="G13" s="6"/>
    </row>
    <row r="14" spans="1:7" ht="15.75" customHeight="1" x14ac:dyDescent="0.25">
      <c r="A14" s="12" t="s">
        <v>31</v>
      </c>
      <c r="B14" s="10">
        <v>42684</v>
      </c>
      <c r="C14" s="10">
        <f>DATE($B$1,11,11)</f>
        <v>42684</v>
      </c>
      <c r="D14" s="6"/>
      <c r="E14" s="6"/>
      <c r="F14" s="6"/>
      <c r="G14" s="6"/>
    </row>
    <row r="15" spans="1:7" ht="15.75" customHeight="1" x14ac:dyDescent="0.25">
      <c r="A15" s="12" t="s">
        <v>25</v>
      </c>
      <c r="B15" s="10">
        <v>42728</v>
      </c>
      <c r="C15" s="10">
        <f>DATE($B$1,12,25)</f>
        <v>42728</v>
      </c>
      <c r="D15" s="6"/>
      <c r="E15" s="6"/>
      <c r="F15" s="6"/>
      <c r="G15" s="6"/>
    </row>
    <row r="16" spans="1:7" ht="15.75" customHeight="1" x14ac:dyDescent="0.25">
      <c r="D16" s="6"/>
      <c r="E16" s="6"/>
      <c r="F16" s="6"/>
      <c r="G16" s="6"/>
    </row>
    <row r="17" spans="1:5" ht="15.75" customHeight="1" x14ac:dyDescent="0.25">
      <c r="D17" s="6"/>
      <c r="E17" s="6"/>
    </row>
    <row r="18" spans="1:5" ht="15.75" customHeight="1" x14ac:dyDescent="0.25">
      <c r="D18" s="6"/>
      <c r="E18" s="6"/>
    </row>
    <row r="19" spans="1:5" ht="15.75" customHeight="1" x14ac:dyDescent="0.25"/>
    <row r="20" spans="1:5" x14ac:dyDescent="0.25">
      <c r="A20" t="s">
        <v>26</v>
      </c>
      <c r="B20">
        <v>2020</v>
      </c>
    </row>
    <row r="21" spans="1:5" x14ac:dyDescent="0.25">
      <c r="A21" t="s">
        <v>12</v>
      </c>
      <c r="B21">
        <f>SUM(B20+1)</f>
        <v>2021</v>
      </c>
    </row>
    <row r="22" spans="1:5" x14ac:dyDescent="0.25">
      <c r="A22" t="s">
        <v>13</v>
      </c>
      <c r="B22">
        <f t="shared" ref="B22:B34" si="0">SUM(B21+1)</f>
        <v>2022</v>
      </c>
    </row>
    <row r="23" spans="1:5" x14ac:dyDescent="0.25">
      <c r="A23" t="s">
        <v>14</v>
      </c>
      <c r="B23">
        <f t="shared" si="0"/>
        <v>2023</v>
      </c>
      <c r="D23" s="16"/>
    </row>
    <row r="24" spans="1:5" x14ac:dyDescent="0.25">
      <c r="A24" t="s">
        <v>15</v>
      </c>
      <c r="B24">
        <f t="shared" si="0"/>
        <v>2024</v>
      </c>
    </row>
    <row r="25" spans="1:5" x14ac:dyDescent="0.25">
      <c r="A25" t="s">
        <v>16</v>
      </c>
      <c r="B25">
        <f t="shared" si="0"/>
        <v>2025</v>
      </c>
    </row>
    <row r="26" spans="1:5" x14ac:dyDescent="0.25">
      <c r="A26" t="s">
        <v>17</v>
      </c>
      <c r="B26">
        <f t="shared" si="0"/>
        <v>2026</v>
      </c>
    </row>
    <row r="27" spans="1:5" x14ac:dyDescent="0.25">
      <c r="A27" t="s">
        <v>18</v>
      </c>
      <c r="B27">
        <f t="shared" si="0"/>
        <v>2027</v>
      </c>
    </row>
    <row r="28" spans="1:5" x14ac:dyDescent="0.25">
      <c r="A28" t="s">
        <v>27</v>
      </c>
      <c r="B28">
        <f t="shared" si="0"/>
        <v>2028</v>
      </c>
    </row>
    <row r="29" spans="1:5" x14ac:dyDescent="0.25">
      <c r="A29" t="s">
        <v>19</v>
      </c>
      <c r="B29">
        <f t="shared" si="0"/>
        <v>2029</v>
      </c>
    </row>
    <row r="30" spans="1:5" x14ac:dyDescent="0.25">
      <c r="A30" t="s">
        <v>20</v>
      </c>
      <c r="B30">
        <f t="shared" si="0"/>
        <v>2030</v>
      </c>
    </row>
    <row r="31" spans="1:5" x14ac:dyDescent="0.25">
      <c r="A31" t="s">
        <v>21</v>
      </c>
      <c r="B31">
        <f t="shared" si="0"/>
        <v>2031</v>
      </c>
    </row>
    <row r="32" spans="1:5" x14ac:dyDescent="0.25">
      <c r="B32">
        <f t="shared" si="0"/>
        <v>2032</v>
      </c>
    </row>
    <row r="33" spans="2:4" x14ac:dyDescent="0.25">
      <c r="B33">
        <f t="shared" si="0"/>
        <v>2033</v>
      </c>
    </row>
    <row r="34" spans="2:4" x14ac:dyDescent="0.25">
      <c r="B34">
        <f t="shared" si="0"/>
        <v>2034</v>
      </c>
    </row>
    <row r="46" spans="2:4" ht="23.25" x14ac:dyDescent="0.25">
      <c r="D46" s="17"/>
    </row>
    <row r="48" spans="2:4" x14ac:dyDescent="0.25">
      <c r="D48" s="16"/>
    </row>
    <row r="50" spans="4:4" x14ac:dyDescent="0.25">
      <c r="D50" s="16"/>
    </row>
    <row r="52" spans="4:4" x14ac:dyDescent="0.25">
      <c r="D52" s="16"/>
    </row>
    <row r="53" spans="4:4" x14ac:dyDescent="0.25">
      <c r="D53" s="18"/>
    </row>
    <row r="54" spans="4:4" x14ac:dyDescent="0.25">
      <c r="D54" s="19"/>
    </row>
    <row r="55" spans="4:4" x14ac:dyDescent="0.25">
      <c r="D55" s="18"/>
    </row>
    <row r="56" spans="4:4" x14ac:dyDescent="0.25">
      <c r="D56" s="18"/>
    </row>
    <row r="58" spans="4:4" x14ac:dyDescent="0.25">
      <c r="D58" s="16"/>
    </row>
    <row r="59" spans="4:4" x14ac:dyDescent="0.25">
      <c r="D59" s="20"/>
    </row>
    <row r="60" spans="4:4" x14ac:dyDescent="0.25">
      <c r="D60" s="20"/>
    </row>
    <row r="61" spans="4:4" x14ac:dyDescent="0.25">
      <c r="D61" s="20"/>
    </row>
    <row r="62" spans="4:4" x14ac:dyDescent="0.25">
      <c r="D62" s="20"/>
    </row>
    <row r="70" spans="4:4" ht="23.25" x14ac:dyDescent="0.25">
      <c r="D70" s="17"/>
    </row>
    <row r="71" spans="4:4" ht="23.25" x14ac:dyDescent="0.25">
      <c r="D71" s="17"/>
    </row>
    <row r="72" spans="4:4" ht="23.25" x14ac:dyDescent="0.25">
      <c r="D72" s="17"/>
    </row>
    <row r="74" spans="4:4" x14ac:dyDescent="0.25">
      <c r="D74" s="16"/>
    </row>
    <row r="84" spans="4:4" ht="23.25" x14ac:dyDescent="0.25">
      <c r="D84" s="17"/>
    </row>
    <row r="90" spans="4:4" x14ac:dyDescent="0.25">
      <c r="D90" s="21"/>
    </row>
    <row r="91" spans="4:4" x14ac:dyDescent="0.25">
      <c r="D91" s="21"/>
    </row>
    <row r="92" spans="4:4" x14ac:dyDescent="0.25">
      <c r="D92" s="21"/>
    </row>
    <row r="93" spans="4:4" x14ac:dyDescent="0.25">
      <c r="D93" s="22"/>
    </row>
    <row r="95" spans="4:4" x14ac:dyDescent="0.25">
      <c r="D95" s="16"/>
    </row>
    <row r="96" spans="4:4" x14ac:dyDescent="0.25">
      <c r="D96" s="23"/>
    </row>
    <row r="97" spans="4:6" x14ac:dyDescent="0.25">
      <c r="D97" s="23"/>
    </row>
    <row r="98" spans="4:6" ht="15.75" thickBot="1" x14ac:dyDescent="0.3">
      <c r="D98" s="23"/>
    </row>
    <row r="99" spans="4:6" ht="15.75" thickBot="1" x14ac:dyDescent="0.3">
      <c r="D99" s="24"/>
    </row>
    <row r="100" spans="4:6" x14ac:dyDescent="0.25">
      <c r="D100" s="25"/>
    </row>
    <row r="104" spans="4:6" x14ac:dyDescent="0.25">
      <c r="D104" s="26"/>
    </row>
    <row r="105" spans="4:6" x14ac:dyDescent="0.25">
      <c r="D105" s="27"/>
      <c r="E105" s="27"/>
      <c r="F105" s="27"/>
    </row>
    <row r="107" spans="4:6" x14ac:dyDescent="0.25">
      <c r="D107" s="27"/>
    </row>
    <row r="109" spans="4:6" ht="18" x14ac:dyDescent="0.25">
      <c r="D109" s="28"/>
    </row>
    <row r="110" spans="4:6" x14ac:dyDescent="0.25">
      <c r="D110" s="18"/>
    </row>
    <row r="111" spans="4:6" x14ac:dyDescent="0.25">
      <c r="D111" s="18"/>
    </row>
    <row r="112" spans="4:6" x14ac:dyDescent="0.25">
      <c r="D112" s="18"/>
    </row>
    <row r="113" spans="4:4" x14ac:dyDescent="0.25">
      <c r="D113" s="18"/>
    </row>
    <row r="114" spans="4:4" x14ac:dyDescent="0.25">
      <c r="D114" s="18"/>
    </row>
    <row r="115" spans="4:4" x14ac:dyDescent="0.25">
      <c r="D115" s="18"/>
    </row>
    <row r="116" spans="4:4" x14ac:dyDescent="0.25">
      <c r="D116" s="18"/>
    </row>
    <row r="117" spans="4:4" x14ac:dyDescent="0.25">
      <c r="D117" s="18"/>
    </row>
    <row r="118" spans="4:4" x14ac:dyDescent="0.25">
      <c r="D118" s="18"/>
    </row>
    <row r="119" spans="4:4" x14ac:dyDescent="0.25">
      <c r="D119" s="18"/>
    </row>
    <row r="120" spans="4:4" x14ac:dyDescent="0.25">
      <c r="D120" s="18"/>
    </row>
    <row r="121" spans="4:4" x14ac:dyDescent="0.25">
      <c r="D121" s="18"/>
    </row>
    <row r="122" spans="4:4" x14ac:dyDescent="0.25">
      <c r="D122" s="18"/>
    </row>
    <row r="123" spans="4:4" x14ac:dyDescent="0.25">
      <c r="D123" s="18"/>
    </row>
    <row r="124" spans="4:4" x14ac:dyDescent="0.25">
      <c r="D124" s="18"/>
    </row>
    <row r="125" spans="4:4" x14ac:dyDescent="0.25">
      <c r="D125" s="18"/>
    </row>
    <row r="126" spans="4:4" x14ac:dyDescent="0.25">
      <c r="D126" s="18"/>
    </row>
    <row r="127" spans="4:4" x14ac:dyDescent="0.25">
      <c r="D127" s="18"/>
    </row>
    <row r="128" spans="4:4" x14ac:dyDescent="0.25">
      <c r="D128" s="18"/>
    </row>
    <row r="129" spans="4:4" x14ac:dyDescent="0.25">
      <c r="D129" s="18"/>
    </row>
    <row r="130" spans="4:4" x14ac:dyDescent="0.25">
      <c r="D130" s="18"/>
    </row>
    <row r="131" spans="4:4" x14ac:dyDescent="0.25">
      <c r="D131" s="18"/>
    </row>
    <row r="132" spans="4:4" x14ac:dyDescent="0.25">
      <c r="D132" s="18"/>
    </row>
    <row r="133" spans="4:4" x14ac:dyDescent="0.25">
      <c r="D133" s="18"/>
    </row>
    <row r="134" spans="4:4" x14ac:dyDescent="0.25">
      <c r="D134" s="18"/>
    </row>
    <row r="135" spans="4:4" x14ac:dyDescent="0.25">
      <c r="D135" s="18"/>
    </row>
    <row r="136" spans="4:4" x14ac:dyDescent="0.25">
      <c r="D136" s="18"/>
    </row>
    <row r="137" spans="4:4" x14ac:dyDescent="0.25">
      <c r="D137" s="18"/>
    </row>
    <row r="140" spans="4:4" x14ac:dyDescent="0.25">
      <c r="D140" s="22"/>
    </row>
    <row r="141" spans="4:4" x14ac:dyDescent="0.25">
      <c r="D141" s="18"/>
    </row>
    <row r="142" spans="4:4" x14ac:dyDescent="0.25">
      <c r="D142" s="19"/>
    </row>
    <row r="143" spans="4:4" x14ac:dyDescent="0.25">
      <c r="D143" s="18"/>
    </row>
    <row r="144" spans="4:4" x14ac:dyDescent="0.25">
      <c r="D144" s="19"/>
    </row>
    <row r="145" spans="4:4" x14ac:dyDescent="0.25">
      <c r="D145" s="19"/>
    </row>
    <row r="146" spans="4:4" x14ac:dyDescent="0.25">
      <c r="D146" s="19"/>
    </row>
    <row r="147" spans="4:4" x14ac:dyDescent="0.25">
      <c r="D147" s="19"/>
    </row>
    <row r="148" spans="4:4" x14ac:dyDescent="0.25">
      <c r="D148" s="19"/>
    </row>
    <row r="151" spans="4:4" x14ac:dyDescent="0.25">
      <c r="D151" s="22"/>
    </row>
    <row r="152" spans="4:4" x14ac:dyDescent="0.25">
      <c r="D152" s="22"/>
    </row>
    <row r="154" spans="4:4" ht="18" x14ac:dyDescent="0.25">
      <c r="D154" s="28"/>
    </row>
    <row r="155" spans="4:4" x14ac:dyDescent="0.25">
      <c r="D155" s="18"/>
    </row>
    <row r="156" spans="4:4" x14ac:dyDescent="0.25">
      <c r="D156" s="18"/>
    </row>
    <row r="157" spans="4:4" x14ac:dyDescent="0.25">
      <c r="D157" s="19"/>
    </row>
    <row r="158" spans="4:4" x14ac:dyDescent="0.25">
      <c r="D158" s="19"/>
    </row>
    <row r="159" spans="4:4" x14ac:dyDescent="0.25">
      <c r="D159" s="18"/>
    </row>
    <row r="161" spans="4:4" x14ac:dyDescent="0.25">
      <c r="D161" s="18"/>
    </row>
    <row r="163" spans="4:4" x14ac:dyDescent="0.25">
      <c r="D163" s="18"/>
    </row>
    <row r="166" spans="4:4" x14ac:dyDescent="0.25">
      <c r="D166" s="18"/>
    </row>
    <row r="167" spans="4:4" x14ac:dyDescent="0.25">
      <c r="D167" s="19"/>
    </row>
    <row r="168" spans="4:4" x14ac:dyDescent="0.25">
      <c r="D168" s="30"/>
    </row>
    <row r="169" spans="4:4" x14ac:dyDescent="0.25">
      <c r="D169" s="31"/>
    </row>
    <row r="170" spans="4:4" x14ac:dyDescent="0.25">
      <c r="D170" s="31"/>
    </row>
    <row r="171" spans="4:4" x14ac:dyDescent="0.25">
      <c r="D171" s="30"/>
    </row>
    <row r="173" spans="4:4" x14ac:dyDescent="0.25">
      <c r="D173" s="30"/>
    </row>
    <row r="175" spans="4:4" x14ac:dyDescent="0.25">
      <c r="D175" s="30"/>
    </row>
    <row r="177" spans="4:4" x14ac:dyDescent="0.25">
      <c r="D177" s="30"/>
    </row>
    <row r="180" spans="4:4" x14ac:dyDescent="0.25">
      <c r="D180" s="30"/>
    </row>
    <row r="181" spans="4:4" x14ac:dyDescent="0.25">
      <c r="D181" s="31"/>
    </row>
    <row r="182" spans="4:4" x14ac:dyDescent="0.25">
      <c r="D182" s="32"/>
    </row>
    <row r="183" spans="4:4" x14ac:dyDescent="0.25">
      <c r="D183" s="33"/>
    </row>
    <row r="184" spans="4:4" x14ac:dyDescent="0.25">
      <c r="D184" s="33"/>
    </row>
    <row r="185" spans="4:4" x14ac:dyDescent="0.25">
      <c r="D185" s="32"/>
    </row>
    <row r="187" spans="4:4" x14ac:dyDescent="0.25">
      <c r="D187" s="32"/>
    </row>
    <row r="189" spans="4:4" x14ac:dyDescent="0.25">
      <c r="D189" s="32"/>
    </row>
    <row r="193" spans="4:4" x14ac:dyDescent="0.25">
      <c r="D193" s="32"/>
    </row>
    <row r="194" spans="4:4" x14ac:dyDescent="0.25">
      <c r="D194" s="33"/>
    </row>
    <row r="195" spans="4:4" x14ac:dyDescent="0.25">
      <c r="D195" s="32"/>
    </row>
    <row r="196" spans="4:4" x14ac:dyDescent="0.25">
      <c r="D196" s="33"/>
    </row>
    <row r="197" spans="4:4" x14ac:dyDescent="0.25">
      <c r="D197" s="34"/>
    </row>
    <row r="198" spans="4:4" x14ac:dyDescent="0.25">
      <c r="D198" s="32"/>
    </row>
    <row r="202" spans="4:4" x14ac:dyDescent="0.25">
      <c r="D202" s="32"/>
    </row>
    <row r="203" spans="4:4" x14ac:dyDescent="0.25">
      <c r="D203" s="33"/>
    </row>
    <row r="204" spans="4:4" x14ac:dyDescent="0.25">
      <c r="D204" s="35"/>
    </row>
    <row r="205" spans="4:4" x14ac:dyDescent="0.25">
      <c r="D205" s="36"/>
    </row>
    <row r="206" spans="4:4" x14ac:dyDescent="0.25">
      <c r="D206" s="37"/>
    </row>
    <row r="207" spans="4:4" x14ac:dyDescent="0.25">
      <c r="D207" s="35"/>
    </row>
    <row r="209" spans="4:4" x14ac:dyDescent="0.25">
      <c r="D209" s="35"/>
    </row>
    <row r="210" spans="4:4" x14ac:dyDescent="0.25">
      <c r="D210" s="36"/>
    </row>
    <row r="211" spans="4:4" x14ac:dyDescent="0.25">
      <c r="D211" s="18"/>
    </row>
    <row r="212" spans="4:4" x14ac:dyDescent="0.25">
      <c r="D212" s="19"/>
    </row>
    <row r="213" spans="4:4" x14ac:dyDescent="0.25">
      <c r="D213" s="29"/>
    </row>
    <row r="214" spans="4:4" x14ac:dyDescent="0.25">
      <c r="D214" s="18"/>
    </row>
    <row r="216" spans="4:4" x14ac:dyDescent="0.25">
      <c r="D216" s="18"/>
    </row>
    <row r="219" spans="4:4" x14ac:dyDescent="0.25">
      <c r="D219" s="18"/>
    </row>
    <row r="221" spans="4:4" x14ac:dyDescent="0.25">
      <c r="D221" s="18"/>
    </row>
    <row r="222" spans="4:4" x14ac:dyDescent="0.25">
      <c r="D222" s="19"/>
    </row>
    <row r="223" spans="4:4" x14ac:dyDescent="0.25">
      <c r="D223" s="18"/>
    </row>
    <row r="224" spans="4:4" x14ac:dyDescent="0.25">
      <c r="D224" s="19"/>
    </row>
    <row r="225" spans="4:4" x14ac:dyDescent="0.25">
      <c r="D225" s="29"/>
    </row>
    <row r="226" spans="4:4" x14ac:dyDescent="0.25">
      <c r="D226" s="18"/>
    </row>
    <row r="228" spans="4:4" x14ac:dyDescent="0.25">
      <c r="D228" s="18"/>
    </row>
    <row r="230" spans="4:4" x14ac:dyDescent="0.25">
      <c r="D230" s="18"/>
    </row>
    <row r="232" spans="4:4" x14ac:dyDescent="0.25">
      <c r="D232" s="18"/>
    </row>
    <row r="233" spans="4:4" x14ac:dyDescent="0.25">
      <c r="D233" s="19"/>
    </row>
    <row r="234" spans="4:4" x14ac:dyDescent="0.25">
      <c r="D234" s="30"/>
    </row>
    <row r="235" spans="4:4" x14ac:dyDescent="0.25">
      <c r="D235" s="31"/>
    </row>
    <row r="236" spans="4:4" x14ac:dyDescent="0.25">
      <c r="D236" s="31"/>
    </row>
    <row r="237" spans="4:4" x14ac:dyDescent="0.25">
      <c r="D237" s="30"/>
    </row>
    <row r="239" spans="4:4" x14ac:dyDescent="0.25">
      <c r="D239" s="30"/>
    </row>
    <row r="246" spans="4:4" x14ac:dyDescent="0.25">
      <c r="D246" s="30"/>
    </row>
    <row r="247" spans="4:4" x14ac:dyDescent="0.25">
      <c r="D247" s="22"/>
    </row>
    <row r="248" spans="4:4" x14ac:dyDescent="0.25">
      <c r="D248" s="30"/>
    </row>
    <row r="250" spans="4:4" x14ac:dyDescent="0.25">
      <c r="D250" s="30"/>
    </row>
    <row r="252" spans="4:4" x14ac:dyDescent="0.25">
      <c r="D252" s="30"/>
    </row>
    <row r="254" spans="4:4" x14ac:dyDescent="0.25">
      <c r="D254" s="30"/>
    </row>
    <row r="255" spans="4:4" x14ac:dyDescent="0.25">
      <c r="D255" s="31"/>
    </row>
    <row r="256" spans="4:4" x14ac:dyDescent="0.25">
      <c r="D256" s="32"/>
    </row>
    <row r="257" spans="4:4" x14ac:dyDescent="0.25">
      <c r="D257" s="33"/>
    </row>
    <row r="258" spans="4:4" x14ac:dyDescent="0.25">
      <c r="D258" s="34"/>
    </row>
    <row r="259" spans="4:4" x14ac:dyDescent="0.25">
      <c r="D259" s="32"/>
    </row>
    <row r="261" spans="4:4" x14ac:dyDescent="0.25">
      <c r="D261" s="32"/>
    </row>
    <row r="265" spans="4:4" x14ac:dyDescent="0.25">
      <c r="D265" s="32"/>
    </row>
    <row r="267" spans="4:4" x14ac:dyDescent="0.25">
      <c r="D267" s="32"/>
    </row>
    <row r="270" spans="4:4" x14ac:dyDescent="0.25">
      <c r="D270" s="5"/>
    </row>
    <row r="271" spans="4:4" x14ac:dyDescent="0.25">
      <c r="D271" s="32"/>
    </row>
    <row r="273" spans="4:4" x14ac:dyDescent="0.25">
      <c r="D273" s="32"/>
    </row>
    <row r="275" spans="4:4" x14ac:dyDescent="0.25">
      <c r="D275" s="32"/>
    </row>
    <row r="276" spans="4:4" x14ac:dyDescent="0.25">
      <c r="D276" s="33"/>
    </row>
    <row r="277" spans="4:4" x14ac:dyDescent="0.25">
      <c r="D277" s="35"/>
    </row>
    <row r="278" spans="4:4" x14ac:dyDescent="0.25">
      <c r="D278" s="36"/>
    </row>
    <row r="279" spans="4:4" x14ac:dyDescent="0.25">
      <c r="D279" s="36"/>
    </row>
    <row r="280" spans="4:4" x14ac:dyDescent="0.25">
      <c r="D280" s="35"/>
    </row>
    <row r="284" spans="4:4" x14ac:dyDescent="0.25">
      <c r="D284" s="35"/>
    </row>
    <row r="285" spans="4:4" x14ac:dyDescent="0.25">
      <c r="D285" s="36"/>
    </row>
    <row r="286" spans="4:4" x14ac:dyDescent="0.25">
      <c r="D286" s="38"/>
    </row>
    <row r="287" spans="4:4" x14ac:dyDescent="0.25">
      <c r="D287" s="39"/>
    </row>
    <row r="288" spans="4:4" x14ac:dyDescent="0.25">
      <c r="D288" s="40"/>
    </row>
    <row r="289" spans="4:4" x14ac:dyDescent="0.25">
      <c r="D289" s="38"/>
    </row>
    <row r="291" spans="4:4" x14ac:dyDescent="0.25">
      <c r="D291" s="38"/>
    </row>
    <row r="296" spans="4:4" x14ac:dyDescent="0.25">
      <c r="D296" s="22"/>
    </row>
    <row r="297" spans="4:4" x14ac:dyDescent="0.25">
      <c r="D297" s="18"/>
    </row>
    <row r="298" spans="4:4" x14ac:dyDescent="0.25">
      <c r="D298" s="18"/>
    </row>
    <row r="299" spans="4:4" x14ac:dyDescent="0.25">
      <c r="D299" s="19"/>
    </row>
    <row r="300" spans="4:4" x14ac:dyDescent="0.25">
      <c r="D300" s="29"/>
    </row>
    <row r="301" spans="4:4" x14ac:dyDescent="0.25">
      <c r="D301" s="18"/>
    </row>
    <row r="303" spans="4:4" x14ac:dyDescent="0.25">
      <c r="D303" s="18"/>
    </row>
    <row r="306" spans="4:4" x14ac:dyDescent="0.25">
      <c r="D306" s="18"/>
    </row>
    <row r="308" spans="4:4" x14ac:dyDescent="0.25">
      <c r="D308" s="18"/>
    </row>
    <row r="309" spans="4:4" x14ac:dyDescent="0.25">
      <c r="D309" s="19"/>
    </row>
    <row r="310" spans="4:4" x14ac:dyDescent="0.25">
      <c r="D310" s="30"/>
    </row>
    <row r="311" spans="4:4" x14ac:dyDescent="0.25">
      <c r="D311" s="31"/>
    </row>
    <row r="312" spans="4:4" x14ac:dyDescent="0.25">
      <c r="D312" s="31"/>
    </row>
    <row r="313" spans="4:4" x14ac:dyDescent="0.25">
      <c r="D313" s="30"/>
    </row>
    <row r="315" spans="4:4" x14ac:dyDescent="0.25">
      <c r="D315" s="30"/>
    </row>
    <row r="320" spans="4:4" x14ac:dyDescent="0.25">
      <c r="D320" s="30"/>
    </row>
    <row r="322" spans="4:4" x14ac:dyDescent="0.25">
      <c r="D322" s="30"/>
    </row>
    <row r="323" spans="4:4" x14ac:dyDescent="0.25">
      <c r="D323" s="31"/>
    </row>
    <row r="324" spans="4:4" x14ac:dyDescent="0.25">
      <c r="D324" s="18"/>
    </row>
    <row r="325" spans="4:4" x14ac:dyDescent="0.25">
      <c r="D325" s="19"/>
    </row>
    <row r="326" spans="4:4" x14ac:dyDescent="0.25">
      <c r="D326" s="29"/>
    </row>
    <row r="327" spans="4:4" x14ac:dyDescent="0.25">
      <c r="D327" s="18"/>
    </row>
    <row r="332" spans="4:4" x14ac:dyDescent="0.25">
      <c r="D332" s="18"/>
    </row>
    <row r="334" spans="4:4" x14ac:dyDescent="0.25">
      <c r="D334" s="18"/>
    </row>
    <row r="335" spans="4:4" x14ac:dyDescent="0.25">
      <c r="D335" s="19"/>
    </row>
    <row r="336" spans="4:4" x14ac:dyDescent="0.25">
      <c r="D336" s="18"/>
    </row>
    <row r="337" spans="4:4" x14ac:dyDescent="0.25">
      <c r="D337" s="19"/>
    </row>
    <row r="338" spans="4:4" x14ac:dyDescent="0.25">
      <c r="D338" s="29"/>
    </row>
    <row r="339" spans="4:4" x14ac:dyDescent="0.25">
      <c r="D339" s="18"/>
    </row>
    <row r="341" spans="4:4" x14ac:dyDescent="0.25">
      <c r="D341" s="18"/>
    </row>
    <row r="343" spans="4:4" x14ac:dyDescent="0.25">
      <c r="D343" s="18"/>
    </row>
    <row r="344" spans="4:4" x14ac:dyDescent="0.25">
      <c r="D344" s="19"/>
    </row>
    <row r="345" spans="4:4" x14ac:dyDescent="0.25">
      <c r="D345" s="18"/>
    </row>
    <row r="346" spans="4:4" x14ac:dyDescent="0.25">
      <c r="D346" s="19"/>
    </row>
    <row r="347" spans="4:4" x14ac:dyDescent="0.25">
      <c r="D347" s="19"/>
    </row>
    <row r="348" spans="4:4" x14ac:dyDescent="0.25">
      <c r="D348" s="18"/>
    </row>
    <row r="352" spans="4:4" x14ac:dyDescent="0.25">
      <c r="D352" s="18"/>
    </row>
    <row r="353" spans="4:4" x14ac:dyDescent="0.25">
      <c r="D353" s="19"/>
    </row>
    <row r="354" spans="4:4" x14ac:dyDescent="0.25">
      <c r="D354" s="18"/>
    </row>
    <row r="355" spans="4:4" x14ac:dyDescent="0.25">
      <c r="D355" s="19"/>
    </row>
    <row r="356" spans="4:4" x14ac:dyDescent="0.25">
      <c r="D356" s="29"/>
    </row>
    <row r="357" spans="4:4" x14ac:dyDescent="0.25">
      <c r="D357" s="18"/>
    </row>
    <row r="359" spans="4:4" x14ac:dyDescent="0.25">
      <c r="D359" s="18"/>
    </row>
    <row r="360" spans="4:4" x14ac:dyDescent="0.25">
      <c r="D360" s="19"/>
    </row>
    <row r="361" spans="4:4" x14ac:dyDescent="0.25">
      <c r="D361" s="18"/>
    </row>
    <row r="362" spans="4:4" x14ac:dyDescent="0.25">
      <c r="D362" s="19"/>
    </row>
    <row r="363" spans="4:4" x14ac:dyDescent="0.25">
      <c r="D363" s="19"/>
    </row>
    <row r="364" spans="4:4" x14ac:dyDescent="0.25">
      <c r="D364" s="18"/>
    </row>
    <row r="366" spans="4:4" x14ac:dyDescent="0.25">
      <c r="D366" s="18"/>
    </row>
    <row r="367" spans="4:4" x14ac:dyDescent="0.25">
      <c r="D367" s="19"/>
    </row>
    <row r="368" spans="4:4" x14ac:dyDescent="0.25">
      <c r="D368" s="18"/>
    </row>
    <row r="369" spans="4:4" x14ac:dyDescent="0.25">
      <c r="D369" s="19"/>
    </row>
    <row r="370" spans="4:4" x14ac:dyDescent="0.25">
      <c r="D370" s="29"/>
    </row>
    <row r="371" spans="4:4" x14ac:dyDescent="0.25">
      <c r="D371" s="18"/>
    </row>
    <row r="375" spans="4:4" x14ac:dyDescent="0.25">
      <c r="D375" s="18"/>
    </row>
    <row r="376" spans="4:4" x14ac:dyDescent="0.25">
      <c r="D376" s="19"/>
    </row>
    <row r="377" spans="4:4" x14ac:dyDescent="0.25">
      <c r="D377" s="30"/>
    </row>
    <row r="378" spans="4:4" x14ac:dyDescent="0.25">
      <c r="D378" s="31"/>
    </row>
    <row r="379" spans="4:4" x14ac:dyDescent="0.25">
      <c r="D379" s="31"/>
    </row>
    <row r="380" spans="4:4" x14ac:dyDescent="0.25">
      <c r="D380" s="30"/>
    </row>
    <row r="382" spans="4:4" x14ac:dyDescent="0.25">
      <c r="D382" s="30"/>
    </row>
    <row r="386" spans="4:4" x14ac:dyDescent="0.25">
      <c r="D386" s="30"/>
    </row>
    <row r="388" spans="4:4" x14ac:dyDescent="0.25">
      <c r="D388" s="22"/>
    </row>
    <row r="389" spans="4:4" x14ac:dyDescent="0.25">
      <c r="D389" s="30"/>
    </row>
    <row r="391" spans="4:4" x14ac:dyDescent="0.25">
      <c r="D391" s="30"/>
    </row>
    <row r="392" spans="4:4" x14ac:dyDescent="0.25">
      <c r="D392" s="31"/>
    </row>
    <row r="393" spans="4:4" x14ac:dyDescent="0.25">
      <c r="D393" s="18"/>
    </row>
    <row r="394" spans="4:4" x14ac:dyDescent="0.25">
      <c r="D394" s="19"/>
    </row>
    <row r="395" spans="4:4" x14ac:dyDescent="0.25">
      <c r="D395" s="29"/>
    </row>
    <row r="396" spans="4:4" x14ac:dyDescent="0.25">
      <c r="D396" s="18"/>
    </row>
    <row r="398" spans="4:4" x14ac:dyDescent="0.25">
      <c r="D398" s="18"/>
    </row>
    <row r="400" spans="4:4" x14ac:dyDescent="0.25">
      <c r="D400" s="18"/>
    </row>
    <row r="402" spans="4:4" x14ac:dyDescent="0.25">
      <c r="D402" s="18"/>
    </row>
    <row r="404" spans="4:4" x14ac:dyDescent="0.25">
      <c r="D404" s="18"/>
    </row>
    <row r="405" spans="4:4" x14ac:dyDescent="0.25">
      <c r="D405" s="19"/>
    </row>
    <row r="407" spans="4:4" ht="18" x14ac:dyDescent="0.25">
      <c r="D407" s="28"/>
    </row>
    <row r="421" spans="4:4" ht="15.75" x14ac:dyDescent="0.25">
      <c r="D421" s="41"/>
    </row>
    <row r="424" spans="4:4" x14ac:dyDescent="0.25">
      <c r="D424" s="22"/>
    </row>
    <row r="426" spans="4:4" ht="15.75" x14ac:dyDescent="0.25">
      <c r="D426" s="41"/>
    </row>
    <row r="428" spans="4:4" ht="23.25" x14ac:dyDescent="0.25">
      <c r="D428" s="17"/>
    </row>
    <row r="429" spans="4:4" x14ac:dyDescent="0.25">
      <c r="D429" s="20"/>
    </row>
    <row r="430" spans="4:4" x14ac:dyDescent="0.25">
      <c r="D430" s="20"/>
    </row>
    <row r="431" spans="4:4" x14ac:dyDescent="0.25">
      <c r="D431" s="20"/>
    </row>
    <row r="432" spans="4:4" x14ac:dyDescent="0.25">
      <c r="D432" s="20"/>
    </row>
    <row r="433" spans="4:4" x14ac:dyDescent="0.25">
      <c r="D433" s="20"/>
    </row>
    <row r="434" spans="4:4" x14ac:dyDescent="0.25">
      <c r="D434" s="20"/>
    </row>
    <row r="435" spans="4:4" x14ac:dyDescent="0.25">
      <c r="D435" s="20"/>
    </row>
    <row r="436" spans="4:4" x14ac:dyDescent="0.25">
      <c r="D436" s="20"/>
    </row>
    <row r="437" spans="4:4" x14ac:dyDescent="0.25">
      <c r="D437" s="20"/>
    </row>
    <row r="438" spans="4:4" x14ac:dyDescent="0.25">
      <c r="D438" s="20"/>
    </row>
    <row r="439" spans="4:4" x14ac:dyDescent="0.25">
      <c r="D439" s="20"/>
    </row>
    <row r="440" spans="4:4" x14ac:dyDescent="0.25">
      <c r="D440" s="20"/>
    </row>
    <row r="441" spans="4:4" x14ac:dyDescent="0.25">
      <c r="D441" s="20"/>
    </row>
    <row r="442" spans="4:4" x14ac:dyDescent="0.25">
      <c r="D442" s="20"/>
    </row>
    <row r="443" spans="4:4" x14ac:dyDescent="0.25">
      <c r="D443" s="20"/>
    </row>
    <row r="444" spans="4:4" x14ac:dyDescent="0.25">
      <c r="D444" s="20"/>
    </row>
    <row r="445" spans="4:4" x14ac:dyDescent="0.25">
      <c r="D445" s="20"/>
    </row>
    <row r="446" spans="4:4" x14ac:dyDescent="0.25">
      <c r="D446" s="20"/>
    </row>
    <row r="447" spans="4:4" x14ac:dyDescent="0.25">
      <c r="D447" s="20"/>
    </row>
    <row r="448" spans="4:4" x14ac:dyDescent="0.25">
      <c r="D448" s="42"/>
    </row>
    <row r="449" spans="4:4" x14ac:dyDescent="0.25">
      <c r="D449" s="20"/>
    </row>
    <row r="450" spans="4:4" x14ac:dyDescent="0.25">
      <c r="D450" s="43"/>
    </row>
    <row r="452" spans="4:4" ht="15.75" x14ac:dyDescent="0.25">
      <c r="D452" s="41"/>
    </row>
    <row r="454" spans="4:4" ht="23.25" x14ac:dyDescent="0.25">
      <c r="D454" s="44"/>
    </row>
    <row r="460" spans="4:4" x14ac:dyDescent="0.25">
      <c r="D460" s="20"/>
    </row>
    <row r="462" spans="4:4" x14ac:dyDescent="0.25">
      <c r="D462" s="25"/>
    </row>
    <row r="464" spans="4:4" ht="15.75" x14ac:dyDescent="0.25">
      <c r="D464" s="41"/>
    </row>
    <row r="466" spans="4:4" x14ac:dyDescent="0.25">
      <c r="D466" s="22"/>
    </row>
    <row r="468" spans="4:4" ht="15.75" x14ac:dyDescent="0.25">
      <c r="D468" s="41"/>
    </row>
    <row r="490" spans="4:4" ht="15.75" x14ac:dyDescent="0.25">
      <c r="D490" s="41"/>
    </row>
    <row r="523" spans="4:4" ht="15.75" x14ac:dyDescent="0.25">
      <c r="D523" s="41"/>
    </row>
    <row r="524" spans="4:4" x14ac:dyDescent="0.25">
      <c r="D524" s="18"/>
    </row>
    <row r="525" spans="4:4" x14ac:dyDescent="0.25">
      <c r="D525" s="18"/>
    </row>
    <row r="526" spans="4:4" x14ac:dyDescent="0.25">
      <c r="D526" s="18"/>
    </row>
    <row r="530" spans="4:4" x14ac:dyDescent="0.25">
      <c r="D530" s="18"/>
    </row>
    <row r="531" spans="4:4" x14ac:dyDescent="0.25">
      <c r="D531" s="18"/>
    </row>
    <row r="532" spans="4:4" x14ac:dyDescent="0.25">
      <c r="D532" s="18"/>
    </row>
    <row r="534" spans="4:4" ht="15.75" x14ac:dyDescent="0.25">
      <c r="D534" s="41"/>
    </row>
    <row r="536" spans="4:4" ht="28.5" x14ac:dyDescent="0.45">
      <c r="D536" s="45"/>
    </row>
  </sheetData>
  <phoneticPr fontId="1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MECA 09</vt:lpstr>
      <vt:lpstr>LAV 09</vt:lpstr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Cathy</dc:creator>
  <cp:lastModifiedBy>Cathy</cp:lastModifiedBy>
  <cp:lastPrinted>2020-09-25T06:36:27Z</cp:lastPrinted>
  <dcterms:created xsi:type="dcterms:W3CDTF">2020-09-23T06:39:37Z</dcterms:created>
  <dcterms:modified xsi:type="dcterms:W3CDTF">2020-09-28T15:04:06Z</dcterms:modified>
</cp:coreProperties>
</file>