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therine\Desktop\"/>
    </mc:Choice>
  </mc:AlternateContent>
  <xr:revisionPtr revIDLastSave="0" documentId="13_ncr:1_{66220070-E05A-405C-B98D-753A3E352A21}" xr6:coauthVersionLast="45" xr6:coauthVersionMax="45" xr10:uidLastSave="{00000000-0000-0000-0000-000000000000}"/>
  <bookViews>
    <workbookView xWindow="-120" yWindow="-120" windowWidth="29040" windowHeight="15840" xr2:uid="{C979A6AA-879D-4696-831A-18A29E186C3B}"/>
  </bookViews>
  <sheets>
    <sheet name="Feuil1" sheetId="1" r:id="rId1"/>
    <sheet name="CONFIG" sheetId="2" r:id="rId2"/>
  </sheets>
  <externalReferences>
    <externalReference r:id="rId3"/>
  </externalReferences>
  <definedNames>
    <definedName name="année">'[1]01'!$F$4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I44" i="1"/>
  <c r="B46" i="1" s="1"/>
  <c r="F46" i="1" l="1"/>
  <c r="J46" i="1"/>
  <c r="H46" i="1"/>
  <c r="G6" i="1"/>
  <c r="I6" i="1" s="1"/>
  <c r="E3" i="1" l="1"/>
  <c r="D3" i="1"/>
  <c r="B1" i="2"/>
  <c r="C3" i="2" s="1"/>
  <c r="C5" i="2"/>
  <c r="C8" i="2"/>
  <c r="C9" i="2"/>
  <c r="C10" i="2"/>
  <c r="B21" i="2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13" i="1" l="1"/>
  <c r="E1" i="1"/>
  <c r="C15" i="2"/>
  <c r="C14" i="2"/>
  <c r="C6" i="2"/>
  <c r="C13" i="2"/>
  <c r="C12" i="2"/>
  <c r="C4" i="2"/>
  <c r="C7" i="2"/>
  <c r="C11" i="2"/>
  <c r="C13" i="1"/>
  <c r="B14" i="1" l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l="1"/>
  <c r="B29" i="1" l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C14" i="1" l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I5" i="1" l="1"/>
  <c r="G5" i="1"/>
  <c r="D46" i="1"/>
  <c r="E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Cathy</author>
  </authors>
  <commentList>
    <comment ref="C1" authorId="0" shapeId="0" xr:uid="{2C9177C2-A638-4BB5-8DC6-490C774628A1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3" authorId="0" shapeId="0" xr:uid="{C8269D26-1F4A-42C7-94B7-7A8BB0DFF0B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9214D2F8-8A41-41E4-90F8-DBD90499A37A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</commentList>
</comments>
</file>

<file path=xl/sharedStrings.xml><?xml version="1.0" encoding="utf-8"?>
<sst xmlns="http://schemas.openxmlformats.org/spreadsheetml/2006/main" count="63" uniqueCount="57">
  <si>
    <t>MATIN</t>
  </si>
  <si>
    <t>APRES MIDI</t>
  </si>
  <si>
    <t>Arrivée Matin</t>
  </si>
  <si>
    <t>Départ Matin</t>
  </si>
  <si>
    <t>Arrivée AM</t>
  </si>
  <si>
    <t xml:space="preserve">Contrat </t>
  </si>
  <si>
    <t>Compteur +</t>
  </si>
  <si>
    <t>Compteur -</t>
  </si>
  <si>
    <t>Départ AM</t>
  </si>
  <si>
    <t>Heures au-delà de 169 h</t>
  </si>
  <si>
    <t>NBRE HEURES       TRAVAIL</t>
  </si>
  <si>
    <t>Pâques</t>
  </si>
  <si>
    <t>FEVRIER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</si>
  <si>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</si>
  <si>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</si>
  <si>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</si>
  <si>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</si>
  <si>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</si>
  <si>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</si>
  <si>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</si>
  <si>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</si>
  <si>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</si>
  <si>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Lundi de Pâques</t>
  </si>
  <si>
    <t>Pentecôte</t>
  </si>
  <si>
    <t>Fête Nationale</t>
  </si>
  <si>
    <t>Noël</t>
  </si>
  <si>
    <t>JANVIER</t>
  </si>
  <si>
    <t>SEPTEMBRE</t>
  </si>
  <si>
    <t>Lundi de Pentecôte</t>
  </si>
  <si>
    <t>Toussaint</t>
  </si>
  <si>
    <t>1er Janvier</t>
  </si>
  <si>
    <t>1er Mai</t>
  </si>
  <si>
    <t>Ascencion</t>
  </si>
  <si>
    <t>Asomption</t>
  </si>
  <si>
    <t>Armistice 1918</t>
  </si>
  <si>
    <t>Fête de la Victoire</t>
  </si>
  <si>
    <t>Total Heures Travaillées</t>
  </si>
  <si>
    <t>TOTAL Heures</t>
  </si>
  <si>
    <t>Nbre Heures Récup</t>
  </si>
  <si>
    <t>Abs Injust.</t>
  </si>
  <si>
    <t>Congés</t>
  </si>
  <si>
    <t>Congés Pris</t>
  </si>
  <si>
    <t>Pris</t>
  </si>
  <si>
    <t>Acquis</t>
  </si>
  <si>
    <t>Solde</t>
  </si>
  <si>
    <t>Guedon Patrice</t>
  </si>
  <si>
    <t>Maladie</t>
  </si>
  <si>
    <t>Du</t>
  </si>
  <si>
    <t>Au</t>
  </si>
  <si>
    <t>AT</t>
  </si>
  <si>
    <t>Abs injust.</t>
  </si>
  <si>
    <t>Maladie AT</t>
  </si>
  <si>
    <t>H au-delà de 169H</t>
  </si>
  <si>
    <t>Heures Récup</t>
  </si>
  <si>
    <t>Commentaires</t>
  </si>
  <si>
    <t>Signature salarié</t>
  </si>
  <si>
    <t>Signature CEPL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</si>
</sst>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 dd"/>
    <numFmt numFmtId="165" formatCode="\ ddd"/>
    <numFmt numFmtId="166" formatCode="\ dd"/>
    <numFmt numFmtId="167" formatCode="[h]:mm;@"/>
    <numFmt numFmtId="168" formatCode="dd/mm/yy;@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3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4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1" fillId="0" borderId="0" applyNumberFormat="0" applyFill="0" applyBorder="0" applyAlignment="0" applyProtection="0"/>
  </cellStyleXfs>
  <cellXfs count="126">
    <xf numFmtId="0" fontId="0" fillId="0" borderId="0" xfId="0"/>
    <xf numFmtId="0" fontId="2" fillId="0" borderId="0" xfId="0" applyFont="1" applyAlignment="1">
      <alignment horizontal="center" vertical="center"/>
    </xf>
    <xf numFmtId="167" fontId="0" fillId="0" borderId="7" xfId="0" applyNumberFormat="1" applyBorder="1"/>
    <xf numFmtId="167" fontId="0" fillId="0" borderId="0" xfId="0" applyNumberFormat="1"/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/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16" fontId="0" fillId="0" borderId="0" xfId="0" applyNumberFormat="1" applyAlignment="1">
      <alignment horizontal="left" vertical="center" wrapText="1"/>
    </xf>
    <xf numFmtId="166" fontId="5" fillId="3" borderId="7" xfId="0" applyNumberFormat="1" applyFont="1" applyFill="1" applyBorder="1" applyAlignment="1">
      <alignment horizontal="left"/>
    </xf>
    <xf numFmtId="165" fontId="5" fillId="3" borderId="7" xfId="0" applyNumberFormat="1" applyFont="1" applyFill="1" applyBorder="1" applyAlignment="1">
      <alignment horizontal="left"/>
    </xf>
    <xf numFmtId="0" fontId="0" fillId="2" borderId="0" xfId="0" applyFill="1" applyBorder="1"/>
    <xf numFmtId="14" fontId="11" fillId="2" borderId="0" xfId="1" applyNumberFormat="1" applyFont="1" applyFill="1" applyBorder="1"/>
    <xf numFmtId="0" fontId="8" fillId="0" borderId="0" xfId="0" applyFont="1"/>
    <xf numFmtId="0" fontId="0" fillId="0" borderId="0" xfId="0" applyAlignment="1">
      <alignment horizontal="justify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1" fillId="0" borderId="0" xfId="2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4" fillId="0" borderId="0" xfId="0" applyFont="1"/>
    <xf numFmtId="0" fontId="21" fillId="0" borderId="0" xfId="2"/>
    <xf numFmtId="0" fontId="15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21" fillId="0" borderId="0" xfId="2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21" fillId="0" borderId="0" xfId="2" applyAlignment="1">
      <alignment horizontal="left" vertical="center" indent="2"/>
    </xf>
    <xf numFmtId="0" fontId="0" fillId="0" borderId="0" xfId="0" applyAlignment="1">
      <alignment horizontal="left" vertical="center" indent="3"/>
    </xf>
    <xf numFmtId="0" fontId="21" fillId="0" borderId="0" xfId="2" applyAlignment="1">
      <alignment horizontal="left" vertical="center" indent="3"/>
    </xf>
    <xf numFmtId="0" fontId="14" fillId="0" borderId="0" xfId="0" applyFont="1" applyAlignment="1">
      <alignment horizontal="left" vertical="center" indent="3"/>
    </xf>
    <xf numFmtId="0" fontId="0" fillId="0" borderId="0" xfId="0" applyAlignment="1">
      <alignment horizontal="left" vertical="center" indent="4"/>
    </xf>
    <xf numFmtId="0" fontId="21" fillId="0" borderId="0" xfId="2" applyAlignment="1">
      <alignment horizontal="left" vertical="center" indent="4"/>
    </xf>
    <xf numFmtId="0" fontId="14" fillId="0" borderId="0" xfId="0" applyFont="1" applyAlignment="1">
      <alignment horizontal="left" vertical="center" indent="4"/>
    </xf>
    <xf numFmtId="0" fontId="0" fillId="0" borderId="0" xfId="0" applyAlignment="1">
      <alignment horizontal="left" vertical="center" indent="5"/>
    </xf>
    <xf numFmtId="0" fontId="21" fillId="0" borderId="0" xfId="2" applyAlignment="1">
      <alignment horizontal="left" vertical="center" indent="5"/>
    </xf>
    <xf numFmtId="0" fontId="14" fillId="0" borderId="0" xfId="0" applyFont="1" applyAlignment="1">
      <alignment horizontal="left" vertical="center" indent="5"/>
    </xf>
    <xf numFmtId="0" fontId="1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/>
    <xf numFmtId="165" fontId="5" fillId="2" borderId="0" xfId="0" applyNumberFormat="1" applyFont="1" applyFill="1"/>
    <xf numFmtId="167" fontId="0" fillId="0" borderId="7" xfId="0" applyNumberFormat="1" applyFont="1" applyBorder="1"/>
    <xf numFmtId="0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167" fontId="0" fillId="0" borderId="3" xfId="0" applyNumberFormat="1" applyBorder="1" applyAlignment="1"/>
    <xf numFmtId="0" fontId="23" fillId="0" borderId="7" xfId="0" applyFont="1" applyBorder="1" applyAlignment="1">
      <alignment horizontal="center" vertical="center" wrapText="1"/>
    </xf>
    <xf numFmtId="0" fontId="25" fillId="6" borderId="2" xfId="0" applyFont="1" applyFill="1" applyBorder="1" applyAlignment="1"/>
    <xf numFmtId="0" fontId="23" fillId="6" borderId="3" xfId="0" applyFont="1" applyFill="1" applyBorder="1" applyAlignment="1"/>
    <xf numFmtId="0" fontId="22" fillId="0" borderId="0" xfId="0" applyFont="1"/>
    <xf numFmtId="167" fontId="22" fillId="0" borderId="0" xfId="0" applyNumberFormat="1" applyFont="1"/>
    <xf numFmtId="168" fontId="22" fillId="4" borderId="7" xfId="0" applyNumberFormat="1" applyFont="1" applyFill="1" applyBorder="1" applyAlignment="1">
      <alignment horizontal="center" vertical="center"/>
    </xf>
    <xf numFmtId="0" fontId="22" fillId="4" borderId="7" xfId="0" applyFont="1" applyFill="1" applyBorder="1"/>
    <xf numFmtId="168" fontId="22" fillId="4" borderId="7" xfId="0" applyNumberFormat="1" applyFont="1" applyFill="1" applyBorder="1" applyAlignment="1"/>
    <xf numFmtId="0" fontId="22" fillId="6" borderId="7" xfId="0" applyFont="1" applyFill="1" applyBorder="1"/>
    <xf numFmtId="168" fontId="22" fillId="6" borderId="7" xfId="0" applyNumberFormat="1" applyFont="1" applyFill="1" applyBorder="1" applyAlignment="1">
      <alignment horizontal="center" vertical="center"/>
    </xf>
    <xf numFmtId="168" fontId="22" fillId="6" borderId="7" xfId="0" applyNumberFormat="1" applyFont="1" applyFill="1" applyBorder="1" applyAlignment="1"/>
    <xf numFmtId="167" fontId="23" fillId="5" borderId="3" xfId="0" applyNumberFormat="1" applyFont="1" applyFill="1" applyBorder="1" applyAlignment="1"/>
    <xf numFmtId="0" fontId="23" fillId="5" borderId="7" xfId="0" applyNumberFormat="1" applyFont="1" applyFill="1" applyBorder="1" applyAlignment="1">
      <alignment horizontal="center" vertical="center"/>
    </xf>
    <xf numFmtId="167" fontId="23" fillId="5" borderId="7" xfId="0" applyNumberFormat="1" applyFont="1" applyFill="1" applyBorder="1" applyAlignment="1"/>
    <xf numFmtId="0" fontId="23" fillId="5" borderId="0" xfId="0" applyFont="1" applyFill="1" applyAlignment="1">
      <alignment horizontal="center" vertical="center"/>
    </xf>
    <xf numFmtId="0" fontId="25" fillId="5" borderId="7" xfId="0" applyNumberFormat="1" applyFont="1" applyFill="1" applyBorder="1" applyAlignment="1">
      <alignment horizontal="center"/>
    </xf>
    <xf numFmtId="0" fontId="26" fillId="7" borderId="3" xfId="0" applyFont="1" applyFill="1" applyBorder="1" applyAlignment="1"/>
    <xf numFmtId="168" fontId="27" fillId="7" borderId="7" xfId="0" applyNumberFormat="1" applyFont="1" applyFill="1" applyBorder="1" applyAlignment="1">
      <alignment horizontal="center" vertical="center"/>
    </xf>
    <xf numFmtId="0" fontId="26" fillId="7" borderId="7" xfId="0" applyFont="1" applyFill="1" applyBorder="1" applyAlignment="1"/>
    <xf numFmtId="168" fontId="26" fillId="7" borderId="7" xfId="0" applyNumberFormat="1" applyFont="1" applyFill="1" applyBorder="1" applyAlignment="1"/>
    <xf numFmtId="0" fontId="4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167" fontId="22" fillId="0" borderId="11" xfId="0" applyNumberFormat="1" applyFont="1" applyBorder="1" applyAlignment="1"/>
    <xf numFmtId="0" fontId="22" fillId="0" borderId="3" xfId="0" applyFont="1" applyBorder="1" applyAlignment="1"/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7" fontId="22" fillId="0" borderId="2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7" fontId="22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0" fillId="0" borderId="0" xfId="0" applyFont="1" applyAlignment="1"/>
    <xf numFmtId="0" fontId="23" fillId="7" borderId="2" xfId="0" applyFont="1" applyFill="1" applyBorder="1" applyAlignment="1"/>
    <xf numFmtId="0" fontId="23" fillId="7" borderId="3" xfId="0" applyFont="1" applyFill="1" applyBorder="1" applyAlignment="1"/>
    <xf numFmtId="0" fontId="25" fillId="4" borderId="2" xfId="0" applyFont="1" applyFill="1" applyBorder="1" applyAlignment="1"/>
    <xf numFmtId="0" fontId="23" fillId="4" borderId="3" xfId="0" applyFont="1" applyFill="1" applyBorder="1" applyAlignment="1"/>
    <xf numFmtId="0" fontId="23" fillId="5" borderId="7" xfId="0" applyFont="1" applyFill="1" applyBorder="1" applyAlignmen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7" xfId="0" applyFont="1" applyBorder="1" applyAlignment="1"/>
    <xf numFmtId="167" fontId="0" fillId="0" borderId="7" xfId="0" applyNumberFormat="1" applyBorder="1" applyAlignment="1"/>
    <xf numFmtId="0" fontId="23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7" fontId="30" fillId="0" borderId="2" xfId="0" applyNumberFormat="1" applyFont="1" applyBorder="1" applyAlignment="1"/>
    <xf numFmtId="0" fontId="28" fillId="0" borderId="3" xfId="0" applyFont="1" applyBorder="1" applyAlignment="1"/>
    <xf numFmtId="167" fontId="28" fillId="0" borderId="7" xfId="0" applyNumberFormat="1" applyFont="1" applyBorder="1" applyAlignment="1"/>
    <xf numFmtId="0" fontId="24" fillId="2" borderId="4" xfId="0" applyFont="1" applyFill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4" xfId="0" applyBorder="1" applyAlignment="1">
      <alignment wrapText="1"/>
    </xf>
    <xf numFmtId="0" fontId="22" fillId="8" borderId="4" xfId="0" applyFont="1" applyFill="1" applyBorder="1" applyAlignment="1">
      <alignment horizontal="center" vertical="center"/>
    </xf>
    <xf numFmtId="0" fontId="0" fillId="8" borderId="12" xfId="0" applyFill="1" applyBorder="1" applyAlignment="1"/>
    <xf numFmtId="167" fontId="31" fillId="0" borderId="0" xfId="0" applyNumberFormat="1" applyFont="1" applyFill="1"/>
    <xf numFmtId="167" fontId="29" fillId="0" borderId="0" xfId="0" applyNumberFormat="1" applyFont="1" applyFill="1"/>
    <xf numFmtId="14" fontId="32" fillId="0" borderId="0" xfId="0" applyNumberFormat="1" applyFont="1"/>
    <xf numFmtId="14" fontId="33" fillId="0" borderId="0" xfId="0" applyNumberFormat="1" applyFont="1"/>
    <xf numFmtId="0" fontId="29" fillId="0" borderId="0" xfId="0" applyFont="1"/>
  </cellXfs>
  <cellStyles count="3">
    <cellStyle name="Lien hypertexte" xfId="2" builtinId="8"/>
    <cellStyle name="Normal" xfId="0" builtinId="0"/>
    <cellStyle name="Normal_Planning_onglets2" xfId="1" xr:uid="{78154ADB-A240-49C4-8A43-466A47C03046}"/>
  </cellStyles>
  <dxfs count="2">
    <dxf>
      <fill>
        <patternFill>
          <bgColor rgb="FF86E8F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008000"/>
      <color rgb="FF86E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C$1" fmlaRange="CONFIG!$A$20:$A$31" noThreeD="1" sel="9"/>
</file>

<file path=xl/ctrlProps/ctrlProp2.xml><?xml version="1.0" encoding="utf-8"?>
<formControlPr xmlns="http://schemas.microsoft.com/office/spreadsheetml/2009/9/main" objectType="Drop" dropStyle="combo" dx="22" fmlaLink="$C$2" fmlaRange="CONFIG!$B$20:$B$34" noThreeD="1" sel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47625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0</xdr:colOff>
          <xdr:row>2</xdr:row>
          <xdr:rowOff>19050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4019550</xdr:colOff>
      <xdr:row>59</xdr:row>
      <xdr:rowOff>0</xdr:rowOff>
    </xdr:from>
    <xdr:to>
      <xdr:col>4</xdr:col>
      <xdr:colOff>4029075</xdr:colOff>
      <xdr:row>59</xdr:row>
      <xdr:rowOff>9525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356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304800</xdr:colOff>
      <xdr:row>72</xdr:row>
      <xdr:rowOff>9525</xdr:rowOff>
    </xdr:to>
    <xdr:sp macro="" textlink="">
      <xdr:nvSpPr>
        <xdr:cNvPr id="2055" name="AutoShape 7" descr="📥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>
          <a:spLocks noChangeAspect="1" noChangeArrowheads="1"/>
        </xdr:cNvSpPr>
      </xdr:nvSpPr>
      <xdr:spPr bwMode="auto">
        <a:xfrm>
          <a:off x="2962275" y="1605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96</xdr:row>
      <xdr:rowOff>0</xdr:rowOff>
    </xdr:from>
    <xdr:to>
      <xdr:col>3</xdr:col>
      <xdr:colOff>304800</xdr:colOff>
      <xdr:row>97</xdr:row>
      <xdr:rowOff>114300</xdr:rowOff>
    </xdr:to>
    <xdr:sp macro="" textlink="">
      <xdr:nvSpPr>
        <xdr:cNvPr id="2059" name="AutoShape 11" descr="🥇">
          <a:extLst>
            <a:ext uri="{FF2B5EF4-FFF2-40B4-BE49-F238E27FC236}">
              <a16:creationId xmlns:a16="http://schemas.microsoft.com/office/drawing/2014/main" id="{00000000-0008-0000-0100-00000B080000}"/>
            </a:ext>
          </a:extLst>
        </xdr:cNvPr>
        <xdr:cNvSpPr>
          <a:spLocks noChangeAspect="1" noChangeArrowheads="1"/>
        </xdr:cNvSpPr>
      </xdr:nvSpPr>
      <xdr:spPr bwMode="auto">
        <a:xfrm>
          <a:off x="2962275" y="2331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2867025</xdr:colOff>
      <xdr:row>491</xdr:row>
      <xdr:rowOff>0</xdr:rowOff>
    </xdr:from>
    <xdr:to>
      <xdr:col>3</xdr:col>
      <xdr:colOff>2876550</xdr:colOff>
      <xdr:row>491</xdr:row>
      <xdr:rowOff>9525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98964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EPL%20CATHY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GBA01"/>
      <sheetName val="02"/>
      <sheetName val="GBA02"/>
      <sheetName val="03"/>
      <sheetName val="GBA03"/>
      <sheetName val="04"/>
      <sheetName val="GBA04"/>
      <sheetName val="05"/>
      <sheetName val="GBA05"/>
      <sheetName val="06"/>
      <sheetName val="GBA06"/>
      <sheetName val="07"/>
      <sheetName val="GBA07"/>
      <sheetName val="08"/>
      <sheetName val="GBA08"/>
      <sheetName val="09"/>
      <sheetName val="GBA09"/>
      <sheetName val="10"/>
      <sheetName val="GBA10"/>
      <sheetName val="11"/>
      <sheetName val="GBA11"/>
      <sheetName val="12"/>
      <sheetName val="GBA12"/>
      <sheetName val="Feuil10"/>
      <sheetName val="Feuil1"/>
      <sheetName val="Feuil2"/>
    </sheetNames>
    <sheetDataSet>
      <sheetData sheetId="0">
        <row r="4">
          <cell r="F4">
            <v>2020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9E190-2B2E-4BB3-8C08-E27A99A8AC79}">
  <sheetPr codeName="Feuil1"/>
  <dimension ref="A1:P47"/>
  <sheetViews>
    <sheetView tabSelected="1" view="pageLayout" zoomScaleNormal="100" workbookViewId="0">
      <selection activeCell="D48" sqref="D48"/>
    </sheetView>
  </sheetViews>
  <sheetFormatPr baseColWidth="10" defaultRowHeight="15" x14ac:dyDescent="0.25"/>
  <cols>
    <col min="1" max="1" width="9.42578125" customWidth="1"/>
    <col min="2" max="2" width="7.5703125" customWidth="1"/>
    <col min="3" max="3" width="7.7109375" customWidth="1"/>
    <col min="4" max="7" width="7.28515625" customWidth="1"/>
    <col min="8" max="8" width="6.5703125" customWidth="1"/>
    <col min="9" max="11" width="6.28515625" customWidth="1"/>
    <col min="12" max="12" width="7" customWidth="1"/>
  </cols>
  <sheetData>
    <row r="1" spans="1:16" x14ac:dyDescent="0.25">
      <c r="B1" s="5"/>
      <c r="C1" s="125">
        <v>9</v>
      </c>
      <c r="D1" s="52"/>
      <c r="E1" s="95" t="str">
        <f>"Période du "&amp;TEXT(D3,"jj mmmm aaaa") &amp;" au "&amp; TEXT(E3,"jj mmmm aaaa")</f>
        <v>Période du 01 septembre 2020 au 30 septembre 2020</v>
      </c>
      <c r="F1" s="95"/>
      <c r="G1" s="95"/>
      <c r="H1" s="95"/>
      <c r="I1" s="95"/>
      <c r="J1" s="96"/>
      <c r="K1" s="96"/>
    </row>
    <row r="2" spans="1:16" ht="15" customHeight="1" x14ac:dyDescent="0.25">
      <c r="A2" s="8"/>
      <c r="B2" s="8"/>
      <c r="C2" s="125">
        <v>1</v>
      </c>
    </row>
    <row r="3" spans="1:16" ht="12.75" customHeight="1" x14ac:dyDescent="0.25">
      <c r="B3" s="8"/>
      <c r="D3" s="123">
        <f>DATE(C2+2019,C1,1)</f>
        <v>42613</v>
      </c>
      <c r="E3" s="124">
        <f>DATE(C2+2019,C1+1,1)-1</f>
        <v>42642</v>
      </c>
      <c r="M3" s="9"/>
    </row>
    <row r="4" spans="1:16" ht="23.25" customHeight="1" x14ac:dyDescent="0.25">
      <c r="D4" s="54" t="s">
        <v>5</v>
      </c>
      <c r="E4" s="106" t="s">
        <v>6</v>
      </c>
      <c r="F4" s="106"/>
      <c r="G4" s="106" t="s">
        <v>7</v>
      </c>
      <c r="H4" s="106"/>
      <c r="I4" s="107" t="s">
        <v>9</v>
      </c>
      <c r="J4" s="107"/>
      <c r="M4" s="10"/>
      <c r="O4" s="17"/>
      <c r="P4" s="17"/>
    </row>
    <row r="5" spans="1:16" x14ac:dyDescent="0.25">
      <c r="B5" s="104" t="s">
        <v>37</v>
      </c>
      <c r="C5" s="104"/>
      <c r="D5" s="53">
        <v>7.041666666666667</v>
      </c>
      <c r="E5" s="105" t="str">
        <f>IF(B46&gt;169/24,MIN(B46-169/24,7/24),"")</f>
        <v/>
      </c>
      <c r="F5" s="105"/>
      <c r="G5" s="112">
        <f>IF(B46&lt;169/24,169/24-B46,"")</f>
        <v>7.041666666666667</v>
      </c>
      <c r="H5" s="112"/>
      <c r="I5" s="105" t="str">
        <f>IF(B46&gt;169/24,B46-169/24,"")</f>
        <v/>
      </c>
      <c r="J5" s="105"/>
      <c r="M5" s="10"/>
      <c r="O5" s="17"/>
      <c r="P5" s="16"/>
    </row>
    <row r="6" spans="1:16" x14ac:dyDescent="0.25">
      <c r="B6" s="101" t="s">
        <v>40</v>
      </c>
      <c r="C6" s="101"/>
      <c r="D6" s="65" t="s">
        <v>43</v>
      </c>
      <c r="E6" s="66">
        <v>25</v>
      </c>
      <c r="F6" s="67" t="s">
        <v>42</v>
      </c>
      <c r="G6" s="68">
        <f>SUM(K13:K43)</f>
        <v>0</v>
      </c>
      <c r="H6" s="67" t="s">
        <v>44</v>
      </c>
      <c r="I6" s="69">
        <f>SUM(E6-G6)</f>
        <v>25</v>
      </c>
      <c r="J6" s="113"/>
      <c r="M6" s="10"/>
      <c r="O6" s="17"/>
      <c r="P6" s="16"/>
    </row>
    <row r="7" spans="1:16" x14ac:dyDescent="0.25">
      <c r="B7" s="97" t="s">
        <v>50</v>
      </c>
      <c r="C7" s="98"/>
      <c r="D7" s="70" t="s">
        <v>47</v>
      </c>
      <c r="E7" s="71"/>
      <c r="F7" s="72" t="s">
        <v>48</v>
      </c>
      <c r="G7" s="73"/>
      <c r="H7" s="119" t="s">
        <v>54</v>
      </c>
      <c r="I7" s="120"/>
      <c r="M7" s="10"/>
      <c r="O7" s="17"/>
      <c r="P7" s="16"/>
    </row>
    <row r="8" spans="1:16" x14ac:dyDescent="0.25">
      <c r="B8" s="99" t="s">
        <v>46</v>
      </c>
      <c r="C8" s="100"/>
      <c r="D8" s="60" t="s">
        <v>47</v>
      </c>
      <c r="E8" s="59"/>
      <c r="F8" s="60" t="s">
        <v>48</v>
      </c>
      <c r="G8" s="61"/>
      <c r="H8" s="76"/>
      <c r="I8" s="114"/>
      <c r="J8" s="114"/>
      <c r="K8" s="114"/>
      <c r="L8" s="114"/>
      <c r="M8" s="115"/>
      <c r="O8" s="17"/>
      <c r="P8" s="16"/>
    </row>
    <row r="9" spans="1:16" x14ac:dyDescent="0.25">
      <c r="B9" s="55" t="s">
        <v>49</v>
      </c>
      <c r="C9" s="56"/>
      <c r="D9" s="62" t="s">
        <v>47</v>
      </c>
      <c r="E9" s="63"/>
      <c r="F9" s="62" t="s">
        <v>48</v>
      </c>
      <c r="G9" s="64"/>
      <c r="H9" s="116"/>
      <c r="I9" s="117"/>
      <c r="J9" s="117"/>
      <c r="K9" s="117"/>
      <c r="L9" s="117"/>
      <c r="M9" s="118"/>
      <c r="O9" s="17"/>
      <c r="P9" s="16"/>
    </row>
    <row r="10" spans="1:16" x14ac:dyDescent="0.25">
      <c r="H10" s="103"/>
      <c r="I10" s="103"/>
      <c r="J10" s="103"/>
      <c r="K10" s="103"/>
      <c r="L10" s="1"/>
      <c r="M10" s="10"/>
      <c r="O10" s="17"/>
      <c r="P10" s="16"/>
    </row>
    <row r="11" spans="1:16" x14ac:dyDescent="0.25">
      <c r="D11" s="84" t="s">
        <v>0</v>
      </c>
      <c r="E11" s="85"/>
      <c r="F11" s="86" t="s">
        <v>1</v>
      </c>
      <c r="G11" s="87"/>
      <c r="H11" s="88" t="s">
        <v>10</v>
      </c>
      <c r="I11" s="90" t="s">
        <v>38</v>
      </c>
      <c r="J11" s="92" t="s">
        <v>39</v>
      </c>
      <c r="K11" s="74" t="s">
        <v>41</v>
      </c>
      <c r="L11" s="74" t="s">
        <v>51</v>
      </c>
      <c r="M11" s="10"/>
      <c r="O11" s="17"/>
      <c r="P11" s="16"/>
    </row>
    <row r="12" spans="1:16" ht="29.25" customHeight="1" x14ac:dyDescent="0.25">
      <c r="B12" s="102" t="s">
        <v>45</v>
      </c>
      <c r="C12" s="102"/>
      <c r="D12" s="4" t="s">
        <v>2</v>
      </c>
      <c r="E12" s="4" t="s">
        <v>3</v>
      </c>
      <c r="F12" s="4" t="s">
        <v>4</v>
      </c>
      <c r="G12" s="4" t="s">
        <v>8</v>
      </c>
      <c r="H12" s="89"/>
      <c r="I12" s="91"/>
      <c r="J12" s="93"/>
      <c r="K12" s="94"/>
      <c r="L12" s="75"/>
      <c r="M12" s="10"/>
      <c r="O12" s="17"/>
      <c r="P12" s="16"/>
    </row>
    <row r="13" spans="1:16" x14ac:dyDescent="0.25">
      <c r="A13" s="18"/>
      <c r="B13" s="15">
        <f>D3</f>
        <v>42613</v>
      </c>
      <c r="C13" s="14">
        <f>D3</f>
        <v>42613</v>
      </c>
      <c r="D13" s="2"/>
      <c r="E13" s="2"/>
      <c r="F13" s="2"/>
      <c r="G13" s="2"/>
      <c r="H13" s="2"/>
      <c r="I13" s="50"/>
      <c r="J13" s="2"/>
      <c r="K13" s="51"/>
      <c r="L13" s="51"/>
      <c r="M13" s="10"/>
      <c r="O13" s="17"/>
      <c r="P13" s="16"/>
    </row>
    <row r="14" spans="1:16" x14ac:dyDescent="0.25">
      <c r="A14" s="18"/>
      <c r="B14" s="15">
        <f>SUM(B13+1)</f>
        <v>42614</v>
      </c>
      <c r="C14" s="14">
        <f>SUM(C13+1)</f>
        <v>42614</v>
      </c>
      <c r="D14" s="2"/>
      <c r="E14" s="2"/>
      <c r="F14" s="2"/>
      <c r="G14" s="2"/>
      <c r="H14" s="2"/>
      <c r="I14" s="50"/>
      <c r="J14" s="2"/>
      <c r="K14" s="51"/>
      <c r="L14" s="51"/>
      <c r="M14" s="10"/>
      <c r="O14" s="17"/>
      <c r="P14" s="16"/>
    </row>
    <row r="15" spans="1:16" x14ac:dyDescent="0.25">
      <c r="A15" s="18"/>
      <c r="B15" s="15">
        <f t="shared" ref="B15:B43" si="0">SUM(B14+1)</f>
        <v>42615</v>
      </c>
      <c r="C15" s="14">
        <f t="shared" ref="C15:C43" si="1">SUM(C14+1)</f>
        <v>42615</v>
      </c>
      <c r="D15" s="2"/>
      <c r="E15" s="2"/>
      <c r="F15" s="2"/>
      <c r="G15" s="2"/>
      <c r="H15" s="2"/>
      <c r="I15" s="50"/>
      <c r="J15" s="2"/>
      <c r="K15" s="51"/>
      <c r="L15" s="51"/>
      <c r="O15" s="17"/>
      <c r="P15" s="16"/>
    </row>
    <row r="16" spans="1:16" x14ac:dyDescent="0.25">
      <c r="A16" s="18"/>
      <c r="B16" s="15">
        <f t="shared" si="0"/>
        <v>42616</v>
      </c>
      <c r="C16" s="14">
        <f t="shared" si="1"/>
        <v>42616</v>
      </c>
      <c r="D16" s="2"/>
      <c r="E16" s="2"/>
      <c r="F16" s="2"/>
      <c r="G16" s="2"/>
      <c r="H16" s="2"/>
      <c r="I16" s="50"/>
      <c r="J16" s="2"/>
      <c r="K16" s="51"/>
      <c r="L16" s="51"/>
    </row>
    <row r="17" spans="1:12" x14ac:dyDescent="0.25">
      <c r="A17" s="18"/>
      <c r="B17" s="15">
        <f t="shared" si="0"/>
        <v>42617</v>
      </c>
      <c r="C17" s="14">
        <f t="shared" si="1"/>
        <v>42617</v>
      </c>
      <c r="D17" s="2"/>
      <c r="E17" s="2"/>
      <c r="F17" s="2"/>
      <c r="G17" s="2"/>
      <c r="H17" s="2"/>
      <c r="I17" s="50"/>
      <c r="J17" s="2"/>
      <c r="K17" s="51"/>
      <c r="L17" s="51"/>
    </row>
    <row r="18" spans="1:12" x14ac:dyDescent="0.25">
      <c r="A18" s="18"/>
      <c r="B18" s="15">
        <f t="shared" si="0"/>
        <v>42618</v>
      </c>
      <c r="C18" s="14">
        <f t="shared" si="1"/>
        <v>42618</v>
      </c>
      <c r="D18" s="2"/>
      <c r="E18" s="2"/>
      <c r="F18" s="2"/>
      <c r="G18" s="2"/>
      <c r="H18" s="2"/>
      <c r="I18" s="50"/>
      <c r="J18" s="2"/>
      <c r="K18" s="51"/>
      <c r="L18" s="51"/>
    </row>
    <row r="19" spans="1:12" x14ac:dyDescent="0.25">
      <c r="A19" s="18"/>
      <c r="B19" s="15">
        <f t="shared" si="0"/>
        <v>42619</v>
      </c>
      <c r="C19" s="14">
        <f t="shared" si="1"/>
        <v>42619</v>
      </c>
      <c r="D19" s="2"/>
      <c r="E19" s="2"/>
      <c r="F19" s="2"/>
      <c r="G19" s="2"/>
      <c r="H19" s="2"/>
      <c r="I19" s="50"/>
      <c r="J19" s="2"/>
      <c r="K19" s="51"/>
      <c r="L19" s="51"/>
    </row>
    <row r="20" spans="1:12" x14ac:dyDescent="0.25">
      <c r="A20" s="18"/>
      <c r="B20" s="15">
        <f t="shared" si="0"/>
        <v>42620</v>
      </c>
      <c r="C20" s="14">
        <f t="shared" si="1"/>
        <v>42620</v>
      </c>
      <c r="D20" s="2"/>
      <c r="E20" s="2"/>
      <c r="F20" s="2"/>
      <c r="G20" s="2"/>
      <c r="H20" s="2"/>
      <c r="I20" s="50"/>
      <c r="J20" s="2"/>
      <c r="K20" s="51"/>
      <c r="L20" s="51"/>
    </row>
    <row r="21" spans="1:12" x14ac:dyDescent="0.25">
      <c r="A21" s="18"/>
      <c r="B21" s="15">
        <f t="shared" si="0"/>
        <v>42621</v>
      </c>
      <c r="C21" s="14">
        <f t="shared" si="1"/>
        <v>42621</v>
      </c>
      <c r="D21" s="2"/>
      <c r="E21" s="2"/>
      <c r="F21" s="2"/>
      <c r="G21" s="2"/>
      <c r="H21" s="2"/>
      <c r="I21" s="50"/>
      <c r="J21" s="2"/>
      <c r="K21" s="51"/>
      <c r="L21" s="51"/>
    </row>
    <row r="22" spans="1:12" x14ac:dyDescent="0.25">
      <c r="A22" s="18"/>
      <c r="B22" s="15">
        <f t="shared" si="0"/>
        <v>42622</v>
      </c>
      <c r="C22" s="14">
        <f t="shared" si="1"/>
        <v>42622</v>
      </c>
      <c r="D22" s="2"/>
      <c r="E22" s="2"/>
      <c r="F22" s="2"/>
      <c r="G22" s="2"/>
      <c r="H22" s="2"/>
      <c r="I22" s="50"/>
      <c r="J22" s="2"/>
      <c r="K22" s="51"/>
      <c r="L22" s="51"/>
    </row>
    <row r="23" spans="1:12" x14ac:dyDescent="0.25">
      <c r="A23" s="18"/>
      <c r="B23" s="15">
        <f t="shared" si="0"/>
        <v>42623</v>
      </c>
      <c r="C23" s="14">
        <f t="shared" si="1"/>
        <v>42623</v>
      </c>
      <c r="D23" s="2"/>
      <c r="E23" s="2"/>
      <c r="F23" s="2"/>
      <c r="G23" s="2"/>
      <c r="H23" s="2"/>
      <c r="I23" s="50"/>
      <c r="J23" s="2"/>
      <c r="K23" s="51"/>
      <c r="L23" s="51"/>
    </row>
    <row r="24" spans="1:12" x14ac:dyDescent="0.25">
      <c r="A24" s="18"/>
      <c r="B24" s="15">
        <f t="shared" si="0"/>
        <v>42624</v>
      </c>
      <c r="C24" s="14">
        <f t="shared" si="1"/>
        <v>42624</v>
      </c>
      <c r="D24" s="2"/>
      <c r="E24" s="2"/>
      <c r="F24" s="2"/>
      <c r="G24" s="2"/>
      <c r="H24" s="2"/>
      <c r="I24" s="50"/>
      <c r="J24" s="2"/>
      <c r="K24" s="51"/>
      <c r="L24" s="51"/>
    </row>
    <row r="25" spans="1:12" x14ac:dyDescent="0.25">
      <c r="A25" s="18"/>
      <c r="B25" s="15">
        <f t="shared" si="0"/>
        <v>42625</v>
      </c>
      <c r="C25" s="14">
        <f t="shared" si="1"/>
        <v>42625</v>
      </c>
      <c r="D25" s="2"/>
      <c r="E25" s="2"/>
      <c r="F25" s="2"/>
      <c r="G25" s="2"/>
      <c r="H25" s="2"/>
      <c r="I25" s="50"/>
      <c r="J25" s="2"/>
      <c r="K25" s="51"/>
      <c r="L25" s="51"/>
    </row>
    <row r="26" spans="1:12" x14ac:dyDescent="0.25">
      <c r="A26" s="18"/>
      <c r="B26" s="15">
        <f t="shared" si="0"/>
        <v>42626</v>
      </c>
      <c r="C26" s="14">
        <f t="shared" si="1"/>
        <v>42626</v>
      </c>
      <c r="D26" s="2"/>
      <c r="E26" s="2"/>
      <c r="F26" s="2"/>
      <c r="G26" s="2"/>
      <c r="H26" s="2"/>
      <c r="I26" s="50"/>
      <c r="J26" s="2"/>
      <c r="K26" s="51"/>
      <c r="L26" s="51"/>
    </row>
    <row r="27" spans="1:12" x14ac:dyDescent="0.25">
      <c r="B27" s="15">
        <f t="shared" si="0"/>
        <v>42627</v>
      </c>
      <c r="C27" s="14">
        <f t="shared" si="1"/>
        <v>42627</v>
      </c>
      <c r="D27" s="2"/>
      <c r="E27" s="2"/>
      <c r="F27" s="2"/>
      <c r="G27" s="2"/>
      <c r="H27" s="2"/>
      <c r="I27" s="50"/>
      <c r="J27" s="2"/>
      <c r="K27" s="51"/>
      <c r="L27" s="51"/>
    </row>
    <row r="28" spans="1:12" x14ac:dyDescent="0.25">
      <c r="B28" s="15">
        <f t="shared" si="0"/>
        <v>42628</v>
      </c>
      <c r="C28" s="14">
        <f t="shared" si="1"/>
        <v>42628</v>
      </c>
      <c r="D28" s="2"/>
      <c r="E28" s="2"/>
      <c r="F28" s="2"/>
      <c r="G28" s="2"/>
      <c r="H28" s="2"/>
      <c r="I28" s="50"/>
      <c r="J28" s="2"/>
      <c r="K28" s="51"/>
      <c r="L28" s="51"/>
    </row>
    <row r="29" spans="1:12" x14ac:dyDescent="0.25">
      <c r="B29" s="15">
        <f t="shared" si="0"/>
        <v>42629</v>
      </c>
      <c r="C29" s="14">
        <f t="shared" si="1"/>
        <v>42629</v>
      </c>
      <c r="D29" s="2"/>
      <c r="E29" s="2"/>
      <c r="F29" s="2"/>
      <c r="G29" s="2"/>
      <c r="H29" s="2"/>
      <c r="I29" s="50"/>
      <c r="J29" s="2"/>
      <c r="K29" s="51"/>
      <c r="L29" s="51"/>
    </row>
    <row r="30" spans="1:12" x14ac:dyDescent="0.25">
      <c r="B30" s="15">
        <f t="shared" si="0"/>
        <v>42630</v>
      </c>
      <c r="C30" s="14">
        <f t="shared" si="1"/>
        <v>42630</v>
      </c>
      <c r="D30" s="2"/>
      <c r="E30" s="2"/>
      <c r="F30" s="2"/>
      <c r="G30" s="2"/>
      <c r="H30" s="2"/>
      <c r="I30" s="50"/>
      <c r="J30" s="2"/>
      <c r="K30" s="51"/>
      <c r="L30" s="51"/>
    </row>
    <row r="31" spans="1:12" x14ac:dyDescent="0.25">
      <c r="B31" s="15">
        <f t="shared" si="0"/>
        <v>42631</v>
      </c>
      <c r="C31" s="14">
        <f t="shared" si="1"/>
        <v>42631</v>
      </c>
      <c r="D31" s="2"/>
      <c r="E31" s="2"/>
      <c r="F31" s="2"/>
      <c r="G31" s="2"/>
      <c r="H31" s="2"/>
      <c r="I31" s="50"/>
      <c r="J31" s="2"/>
      <c r="K31" s="51"/>
      <c r="L31" s="51"/>
    </row>
    <row r="32" spans="1:12" x14ac:dyDescent="0.25">
      <c r="B32" s="15">
        <f t="shared" si="0"/>
        <v>42632</v>
      </c>
      <c r="C32" s="14">
        <f t="shared" si="1"/>
        <v>42632</v>
      </c>
      <c r="D32" s="2"/>
      <c r="E32" s="2"/>
      <c r="F32" s="2"/>
      <c r="G32" s="2"/>
      <c r="H32" s="2"/>
      <c r="I32" s="50"/>
      <c r="J32" s="2"/>
      <c r="K32" s="51"/>
      <c r="L32" s="51"/>
    </row>
    <row r="33" spans="1:12" x14ac:dyDescent="0.25">
      <c r="B33" s="15">
        <f t="shared" si="0"/>
        <v>42633</v>
      </c>
      <c r="C33" s="14">
        <f t="shared" si="1"/>
        <v>42633</v>
      </c>
      <c r="D33" s="2"/>
      <c r="E33" s="2"/>
      <c r="F33" s="2"/>
      <c r="G33" s="2"/>
      <c r="H33" s="2"/>
      <c r="I33" s="50"/>
      <c r="J33" s="2"/>
      <c r="K33" s="51"/>
      <c r="L33" s="51"/>
    </row>
    <row r="34" spans="1:12" x14ac:dyDescent="0.25">
      <c r="B34" s="15">
        <f t="shared" si="0"/>
        <v>42634</v>
      </c>
      <c r="C34" s="14">
        <f t="shared" si="1"/>
        <v>42634</v>
      </c>
      <c r="D34" s="2"/>
      <c r="E34" s="2"/>
      <c r="F34" s="2"/>
      <c r="G34" s="2"/>
      <c r="H34" s="2"/>
      <c r="I34" s="50"/>
      <c r="J34" s="2"/>
      <c r="K34" s="51"/>
      <c r="L34" s="51"/>
    </row>
    <row r="35" spans="1:12" x14ac:dyDescent="0.25">
      <c r="B35" s="15">
        <f t="shared" si="0"/>
        <v>42635</v>
      </c>
      <c r="C35" s="14">
        <f t="shared" si="1"/>
        <v>42635</v>
      </c>
      <c r="D35" s="2"/>
      <c r="E35" s="2"/>
      <c r="F35" s="2"/>
      <c r="G35" s="2"/>
      <c r="H35" s="2"/>
      <c r="I35" s="50"/>
      <c r="J35" s="2"/>
      <c r="K35" s="51"/>
      <c r="L35" s="51"/>
    </row>
    <row r="36" spans="1:12" x14ac:dyDescent="0.25">
      <c r="B36" s="15">
        <f t="shared" si="0"/>
        <v>42636</v>
      </c>
      <c r="C36" s="14">
        <f t="shared" si="1"/>
        <v>42636</v>
      </c>
      <c r="D36" s="2"/>
      <c r="E36" s="2"/>
      <c r="F36" s="2"/>
      <c r="G36" s="2"/>
      <c r="H36" s="2"/>
      <c r="I36" s="50"/>
      <c r="J36" s="2"/>
      <c r="K36" s="51"/>
      <c r="L36" s="51"/>
    </row>
    <row r="37" spans="1:12" x14ac:dyDescent="0.25">
      <c r="B37" s="15">
        <f t="shared" si="0"/>
        <v>42637</v>
      </c>
      <c r="C37" s="14">
        <f t="shared" si="1"/>
        <v>42637</v>
      </c>
      <c r="D37" s="2"/>
      <c r="E37" s="2"/>
      <c r="F37" s="2"/>
      <c r="G37" s="2"/>
      <c r="H37" s="2"/>
      <c r="I37" s="50"/>
      <c r="J37" s="2"/>
      <c r="K37" s="51"/>
      <c r="L37" s="51"/>
    </row>
    <row r="38" spans="1:12" x14ac:dyDescent="0.25">
      <c r="B38" s="15">
        <f t="shared" si="0"/>
        <v>42638</v>
      </c>
      <c r="C38" s="14">
        <f t="shared" si="1"/>
        <v>42638</v>
      </c>
      <c r="D38" s="2"/>
      <c r="E38" s="2"/>
      <c r="F38" s="2"/>
      <c r="G38" s="2"/>
      <c r="H38" s="2"/>
      <c r="I38" s="50"/>
      <c r="J38" s="2"/>
      <c r="K38" s="51"/>
      <c r="L38" s="51"/>
    </row>
    <row r="39" spans="1:12" x14ac:dyDescent="0.25">
      <c r="B39" s="15">
        <f t="shared" si="0"/>
        <v>42639</v>
      </c>
      <c r="C39" s="14">
        <f t="shared" si="1"/>
        <v>42639</v>
      </c>
      <c r="D39" s="2"/>
      <c r="E39" s="2"/>
      <c r="F39" s="2"/>
      <c r="G39" s="2"/>
      <c r="H39" s="2"/>
      <c r="I39" s="50"/>
      <c r="J39" s="2"/>
      <c r="K39" s="51"/>
      <c r="L39" s="51"/>
    </row>
    <row r="40" spans="1:12" x14ac:dyDescent="0.25">
      <c r="B40" s="15">
        <f t="shared" si="0"/>
        <v>42640</v>
      </c>
      <c r="C40" s="14">
        <f t="shared" si="1"/>
        <v>42640</v>
      </c>
      <c r="D40" s="2"/>
      <c r="E40" s="2"/>
      <c r="F40" s="2"/>
      <c r="G40" s="2"/>
      <c r="H40" s="2"/>
      <c r="I40" s="50"/>
      <c r="J40" s="2"/>
      <c r="K40" s="51"/>
      <c r="L40" s="51"/>
    </row>
    <row r="41" spans="1:12" x14ac:dyDescent="0.25">
      <c r="B41" s="15">
        <f t="shared" si="0"/>
        <v>42641</v>
      </c>
      <c r="C41" s="14">
        <f t="shared" si="1"/>
        <v>42641</v>
      </c>
      <c r="D41" s="2"/>
      <c r="E41" s="2"/>
      <c r="F41" s="2"/>
      <c r="G41" s="2"/>
      <c r="H41" s="2"/>
      <c r="I41" s="50"/>
      <c r="J41" s="2"/>
      <c r="K41" s="51"/>
      <c r="L41" s="51"/>
    </row>
    <row r="42" spans="1:12" x14ac:dyDescent="0.25">
      <c r="B42" s="15">
        <f t="shared" si="0"/>
        <v>42642</v>
      </c>
      <c r="C42" s="14">
        <f t="shared" si="1"/>
        <v>42642</v>
      </c>
      <c r="D42" s="2"/>
      <c r="E42" s="2"/>
      <c r="F42" s="2"/>
      <c r="G42" s="2"/>
      <c r="H42" s="2"/>
      <c r="I42" s="50"/>
      <c r="J42" s="2"/>
      <c r="K42" s="51"/>
      <c r="L42" s="51"/>
    </row>
    <row r="43" spans="1:12" x14ac:dyDescent="0.25">
      <c r="B43" s="15">
        <f t="shared" si="0"/>
        <v>42643</v>
      </c>
      <c r="C43" s="14">
        <f t="shared" si="1"/>
        <v>42643</v>
      </c>
      <c r="D43" s="2"/>
      <c r="E43" s="2"/>
      <c r="F43" s="2"/>
      <c r="G43" s="2"/>
      <c r="H43" s="2"/>
      <c r="I43" s="50"/>
      <c r="J43" s="2"/>
      <c r="K43" s="51"/>
      <c r="L43" s="51"/>
    </row>
    <row r="44" spans="1:12" x14ac:dyDescent="0.25">
      <c r="A44" s="57"/>
      <c r="B44" s="58"/>
      <c r="C44" s="49"/>
      <c r="D44" s="3"/>
      <c r="E44" s="3"/>
      <c r="F44" s="3"/>
      <c r="G44" s="3"/>
      <c r="H44" s="121">
        <f>SUM(H13:H43)</f>
        <v>0</v>
      </c>
      <c r="I44" s="122">
        <f>SUM(I11:I43)</f>
        <v>0</v>
      </c>
      <c r="J44" s="3"/>
      <c r="K44" s="3"/>
      <c r="L44" s="3"/>
    </row>
    <row r="45" spans="1:12" ht="27.75" customHeight="1" x14ac:dyDescent="0.25">
      <c r="B45" s="79" t="s">
        <v>36</v>
      </c>
      <c r="C45" s="108"/>
      <c r="D45" s="79" t="s">
        <v>6</v>
      </c>
      <c r="E45" s="108"/>
      <c r="F45" s="79" t="s">
        <v>53</v>
      </c>
      <c r="G45" s="108"/>
      <c r="H45" s="79" t="s">
        <v>7</v>
      </c>
      <c r="I45" s="80"/>
      <c r="J45" s="82" t="s">
        <v>52</v>
      </c>
      <c r="K45" s="80"/>
    </row>
    <row r="46" spans="1:12" x14ac:dyDescent="0.25">
      <c r="B46" s="81">
        <f>SUM(H44-I44)</f>
        <v>0</v>
      </c>
      <c r="C46" s="108"/>
      <c r="D46" s="83" t="str">
        <f>IF(B46&gt;169/24,MIN(B46-169/24,7/24),"")</f>
        <v/>
      </c>
      <c r="E46" s="109"/>
      <c r="F46" s="110">
        <f>SUM(I44)</f>
        <v>0</v>
      </c>
      <c r="G46" s="111"/>
      <c r="H46" s="110">
        <f>IF(B46&lt;169/24,169/24-B46,"")</f>
        <v>7.041666666666667</v>
      </c>
      <c r="I46" s="111"/>
      <c r="J46" s="77" t="str">
        <f>IF(B46&gt;169/24,B46-169/24,"")</f>
        <v/>
      </c>
      <c r="K46" s="78"/>
    </row>
    <row r="47" spans="1:12" x14ac:dyDescent="0.25">
      <c r="A47" t="s">
        <v>55</v>
      </c>
      <c r="J47" t="s">
        <v>56</v>
      </c>
    </row>
  </sheetData>
  <mergeCells count="32">
    <mergeCell ref="B45:C45"/>
    <mergeCell ref="B46:C46"/>
    <mergeCell ref="H7:I7"/>
    <mergeCell ref="H8:M9"/>
    <mergeCell ref="E1:K1"/>
    <mergeCell ref="B7:C7"/>
    <mergeCell ref="B8:C8"/>
    <mergeCell ref="B6:C6"/>
    <mergeCell ref="B12:C12"/>
    <mergeCell ref="H10:K10"/>
    <mergeCell ref="B5:C5"/>
    <mergeCell ref="E5:F5"/>
    <mergeCell ref="G5:H5"/>
    <mergeCell ref="I5:J5"/>
    <mergeCell ref="E4:F4"/>
    <mergeCell ref="G4:H4"/>
    <mergeCell ref="I4:J4"/>
    <mergeCell ref="L11:L12"/>
    <mergeCell ref="H45:I45"/>
    <mergeCell ref="J46:K46"/>
    <mergeCell ref="D45:E45"/>
    <mergeCell ref="D46:E46"/>
    <mergeCell ref="F45:G45"/>
    <mergeCell ref="F46:G46"/>
    <mergeCell ref="H46:I46"/>
    <mergeCell ref="J45:K45"/>
    <mergeCell ref="D11:E11"/>
    <mergeCell ref="F11:G11"/>
    <mergeCell ref="H11:H12"/>
    <mergeCell ref="I11:I12"/>
    <mergeCell ref="J11:J12"/>
    <mergeCell ref="K11:K12"/>
  </mergeCells>
  <conditionalFormatting sqref="B13:L43">
    <cfRule type="expression" dxfId="1" priority="2">
      <formula>WEEKDAY($B13,2)&gt;5</formula>
    </cfRule>
  </conditionalFormatting>
  <dataValidations count="1">
    <dataValidation type="list" allowBlank="1" showInputMessage="1" showErrorMessage="1" sqref="H10:L10 B3" xr:uid="{E6635200-A4A6-4EBD-88B8-A810F8B4E479}">
      <formula1>"1,2,3,4,5,6,7,8,9,10,11,12"</formula1>
    </dataValidation>
  </dataValidations>
  <pageMargins left="0.11458333333333333" right="0.20833333333333334" top="0.61458333333333337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5F5CB3B-9DC2-4773-8559-29A16EDEF40E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B13:L43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AB351-E98F-4323-8694-670D43E43A7A}">
  <sheetPr codeName="Feuil2"/>
  <dimension ref="A1:G536"/>
  <sheetViews>
    <sheetView workbookViewId="0">
      <selection activeCell="B1" sqref="B1"/>
    </sheetView>
  </sheetViews>
  <sheetFormatPr baseColWidth="10" defaultRowHeight="15" x14ac:dyDescent="0.25"/>
  <cols>
    <col min="1" max="1" width="21.5703125" customWidth="1"/>
    <col min="3" max="3" width="36.140625" customWidth="1"/>
    <col min="4" max="4" width="43.85546875" customWidth="1"/>
    <col min="5" max="5" width="75.42578125" customWidth="1"/>
  </cols>
  <sheetData>
    <row r="1" spans="1:7" x14ac:dyDescent="0.25">
      <c r="A1" s="7"/>
      <c r="B1" s="7">
        <f>Feuil1!C2+2019</f>
        <v>2020</v>
      </c>
      <c r="C1" s="7">
        <v>2</v>
      </c>
      <c r="D1" s="7"/>
      <c r="E1" s="7"/>
    </row>
    <row r="2" spans="1:7" x14ac:dyDescent="0.25">
      <c r="A2" s="7"/>
      <c r="B2" s="7"/>
      <c r="C2" s="7"/>
      <c r="D2" s="7"/>
      <c r="E2" s="7"/>
    </row>
    <row r="3" spans="1:7" x14ac:dyDescent="0.25">
      <c r="A3" s="12" t="s">
        <v>30</v>
      </c>
      <c r="B3" s="11">
        <v>43831</v>
      </c>
      <c r="C3" s="11">
        <f>DATE($B$1,1,1)</f>
        <v>42369</v>
      </c>
      <c r="D3" s="7"/>
      <c r="E3" s="7"/>
    </row>
    <row r="4" spans="1:7" x14ac:dyDescent="0.25">
      <c r="A4" s="12" t="s">
        <v>11</v>
      </c>
      <c r="B4" s="11">
        <v>43933</v>
      </c>
      <c r="C4" s="7">
        <f>ROUND(DATE($B$1,4,MOD(234-11*MOD($B$1,19),30))/7,)*7-6</f>
        <v>42470</v>
      </c>
      <c r="D4" s="7"/>
      <c r="E4" s="7"/>
      <c r="F4" s="7"/>
      <c r="G4" s="7"/>
    </row>
    <row r="5" spans="1:7" x14ac:dyDescent="0.25">
      <c r="A5" s="12" t="s">
        <v>22</v>
      </c>
      <c r="B5" s="11">
        <v>43934</v>
      </c>
      <c r="C5" s="11">
        <f>B3+1</f>
        <v>43832</v>
      </c>
      <c r="D5" s="7"/>
      <c r="E5" s="7"/>
      <c r="F5" s="7"/>
      <c r="G5" s="7"/>
    </row>
    <row r="6" spans="1:7" x14ac:dyDescent="0.25">
      <c r="A6" s="13" t="s">
        <v>31</v>
      </c>
      <c r="B6" s="11">
        <v>43952</v>
      </c>
      <c r="C6" s="11">
        <f>DATE($B$1,5,1)</f>
        <v>42490</v>
      </c>
      <c r="D6" s="7"/>
      <c r="E6" s="7"/>
      <c r="F6" s="7"/>
      <c r="G6" s="7"/>
    </row>
    <row r="7" spans="1:7" ht="15.75" customHeight="1" x14ac:dyDescent="0.25">
      <c r="A7" s="12" t="s">
        <v>35</v>
      </c>
      <c r="B7" s="11">
        <v>43959</v>
      </c>
      <c r="C7" s="11">
        <f>DATE($B$1,5,8)</f>
        <v>42497</v>
      </c>
      <c r="D7" s="7"/>
      <c r="E7" s="7"/>
      <c r="F7" s="7"/>
      <c r="G7" s="7"/>
    </row>
    <row r="8" spans="1:7" ht="15.75" customHeight="1" x14ac:dyDescent="0.25">
      <c r="A8" s="12" t="s">
        <v>32</v>
      </c>
      <c r="B8" s="11">
        <v>43972</v>
      </c>
      <c r="C8" s="11">
        <f>B3+39</f>
        <v>43870</v>
      </c>
      <c r="D8" s="7"/>
      <c r="E8" s="7"/>
      <c r="F8" s="7"/>
      <c r="G8" s="7"/>
    </row>
    <row r="9" spans="1:7" ht="15.75" customHeight="1" x14ac:dyDescent="0.25">
      <c r="A9" s="12" t="s">
        <v>23</v>
      </c>
      <c r="B9" s="11">
        <v>43982</v>
      </c>
      <c r="C9" s="11">
        <f>B3+49</f>
        <v>43880</v>
      </c>
      <c r="D9" s="7"/>
      <c r="E9" s="7"/>
      <c r="F9" s="7"/>
      <c r="G9" s="7"/>
    </row>
    <row r="10" spans="1:7" ht="15.75" customHeight="1" x14ac:dyDescent="0.25">
      <c r="A10" s="12" t="s">
        <v>28</v>
      </c>
      <c r="B10" s="11">
        <v>43983</v>
      </c>
      <c r="C10" s="11">
        <f>B3+50</f>
        <v>43881</v>
      </c>
      <c r="D10" s="7"/>
      <c r="E10" s="7"/>
      <c r="F10" s="7"/>
      <c r="G10" s="7"/>
    </row>
    <row r="11" spans="1:7" ht="15.75" customHeight="1" x14ac:dyDescent="0.25">
      <c r="A11" s="13" t="s">
        <v>24</v>
      </c>
      <c r="B11" s="11">
        <v>44026</v>
      </c>
      <c r="C11" s="11">
        <f>DATE($B$1,7,14)</f>
        <v>42564</v>
      </c>
      <c r="D11" s="7"/>
      <c r="E11" s="7"/>
      <c r="F11" s="7"/>
      <c r="G11" s="7"/>
    </row>
    <row r="12" spans="1:7" ht="15.75" customHeight="1" x14ac:dyDescent="0.25">
      <c r="A12" s="13" t="s">
        <v>33</v>
      </c>
      <c r="B12" s="11">
        <v>44058</v>
      </c>
      <c r="C12" s="11">
        <f>DATE($B$1,8,15)</f>
        <v>42596</v>
      </c>
      <c r="D12" s="7"/>
      <c r="E12" s="7"/>
      <c r="F12" s="7"/>
      <c r="G12" s="7"/>
    </row>
    <row r="13" spans="1:7" ht="15.75" customHeight="1" x14ac:dyDescent="0.25">
      <c r="A13" s="12" t="s">
        <v>29</v>
      </c>
      <c r="B13" s="11">
        <v>44136</v>
      </c>
      <c r="C13" s="11">
        <f>DATE($B$1,11,1)</f>
        <v>42674</v>
      </c>
      <c r="D13" s="7"/>
      <c r="E13" s="7"/>
      <c r="F13" s="7"/>
      <c r="G13" s="7"/>
    </row>
    <row r="14" spans="1:7" ht="15.75" customHeight="1" x14ac:dyDescent="0.25">
      <c r="A14" s="13" t="s">
        <v>34</v>
      </c>
      <c r="B14" s="11">
        <v>44146</v>
      </c>
      <c r="C14" s="11">
        <f>DATE($B$1,11,11)</f>
        <v>42684</v>
      </c>
      <c r="D14" s="7"/>
      <c r="E14" s="7"/>
      <c r="F14" s="7"/>
      <c r="G14" s="7"/>
    </row>
    <row r="15" spans="1:7" ht="15.75" customHeight="1" x14ac:dyDescent="0.25">
      <c r="A15" s="13" t="s">
        <v>25</v>
      </c>
      <c r="B15" s="11">
        <v>44190</v>
      </c>
      <c r="C15" s="11">
        <f>DATE($B$1,12,25)</f>
        <v>42728</v>
      </c>
      <c r="D15" s="7"/>
      <c r="E15" s="7"/>
      <c r="F15" s="7"/>
      <c r="G15" s="7"/>
    </row>
    <row r="16" spans="1:7" ht="15.75" customHeight="1" x14ac:dyDescent="0.25">
      <c r="D16" s="7"/>
      <c r="E16" s="7"/>
      <c r="F16" s="7"/>
      <c r="G16" s="7"/>
    </row>
    <row r="17" spans="1:5" ht="15.75" customHeight="1" x14ac:dyDescent="0.25">
      <c r="D17" s="7"/>
      <c r="E17" s="7"/>
    </row>
    <row r="18" spans="1:5" ht="15.75" customHeight="1" x14ac:dyDescent="0.25">
      <c r="D18" s="7"/>
      <c r="E18" s="7"/>
    </row>
    <row r="19" spans="1:5" ht="15.75" customHeight="1" x14ac:dyDescent="0.25"/>
    <row r="20" spans="1:5" x14ac:dyDescent="0.25">
      <c r="A20" t="s">
        <v>26</v>
      </c>
      <c r="B20">
        <v>2020</v>
      </c>
    </row>
    <row r="21" spans="1:5" x14ac:dyDescent="0.25">
      <c r="A21" t="s">
        <v>12</v>
      </c>
      <c r="B21">
        <f>SUM(B20+1)</f>
        <v>2021</v>
      </c>
    </row>
    <row r="22" spans="1:5" x14ac:dyDescent="0.25">
      <c r="A22" t="s">
        <v>13</v>
      </c>
      <c r="B22">
        <f t="shared" ref="B22:B34" si="0">SUM(B21+1)</f>
        <v>2022</v>
      </c>
    </row>
    <row r="23" spans="1:5" x14ac:dyDescent="0.25">
      <c r="A23" t="s">
        <v>14</v>
      </c>
      <c r="B23">
        <f t="shared" si="0"/>
        <v>2023</v>
      </c>
      <c r="D23" s="19"/>
    </row>
    <row r="24" spans="1:5" x14ac:dyDescent="0.25">
      <c r="A24" t="s">
        <v>15</v>
      </c>
      <c r="B24">
        <f t="shared" si="0"/>
        <v>2024</v>
      </c>
    </row>
    <row r="25" spans="1:5" x14ac:dyDescent="0.25">
      <c r="A25" t="s">
        <v>16</v>
      </c>
      <c r="B25">
        <f t="shared" si="0"/>
        <v>2025</v>
      </c>
    </row>
    <row r="26" spans="1:5" x14ac:dyDescent="0.25">
      <c r="A26" t="s">
        <v>17</v>
      </c>
      <c r="B26">
        <f t="shared" si="0"/>
        <v>2026</v>
      </c>
    </row>
    <row r="27" spans="1:5" x14ac:dyDescent="0.25">
      <c r="A27" t="s">
        <v>18</v>
      </c>
      <c r="B27">
        <f t="shared" si="0"/>
        <v>2027</v>
      </c>
    </row>
    <row r="28" spans="1:5" x14ac:dyDescent="0.25">
      <c r="A28" t="s">
        <v>27</v>
      </c>
      <c r="B28">
        <f t="shared" si="0"/>
        <v>2028</v>
      </c>
    </row>
    <row r="29" spans="1:5" x14ac:dyDescent="0.25">
      <c r="A29" t="s">
        <v>19</v>
      </c>
      <c r="B29">
        <f t="shared" si="0"/>
        <v>2029</v>
      </c>
    </row>
    <row r="30" spans="1:5" x14ac:dyDescent="0.25">
      <c r="A30" t="s">
        <v>20</v>
      </c>
      <c r="B30">
        <f t="shared" si="0"/>
        <v>2030</v>
      </c>
    </row>
    <row r="31" spans="1:5" x14ac:dyDescent="0.25">
      <c r="A31" t="s">
        <v>21</v>
      </c>
      <c r="B31">
        <f t="shared" si="0"/>
        <v>2031</v>
      </c>
    </row>
    <row r="32" spans="1:5" x14ac:dyDescent="0.25">
      <c r="B32">
        <f t="shared" si="0"/>
        <v>2032</v>
      </c>
    </row>
    <row r="33" spans="2:4" x14ac:dyDescent="0.25">
      <c r="B33">
        <f t="shared" si="0"/>
        <v>2033</v>
      </c>
    </row>
    <row r="34" spans="2:4" x14ac:dyDescent="0.25">
      <c r="B34">
        <f t="shared" si="0"/>
        <v>2034</v>
      </c>
    </row>
    <row r="46" spans="2:4" ht="23.25" x14ac:dyDescent="0.25">
      <c r="D46" s="20"/>
    </row>
    <row r="48" spans="2:4" x14ac:dyDescent="0.25">
      <c r="D48" s="19"/>
    </row>
    <row r="50" spans="4:4" x14ac:dyDescent="0.25">
      <c r="D50" s="19"/>
    </row>
    <row r="52" spans="4:4" x14ac:dyDescent="0.25">
      <c r="D52" s="19"/>
    </row>
    <row r="53" spans="4:4" x14ac:dyDescent="0.25">
      <c r="D53" s="21"/>
    </row>
    <row r="54" spans="4:4" x14ac:dyDescent="0.25">
      <c r="D54" s="22"/>
    </row>
    <row r="55" spans="4:4" x14ac:dyDescent="0.25">
      <c r="D55" s="21"/>
    </row>
    <row r="56" spans="4:4" x14ac:dyDescent="0.25">
      <c r="D56" s="21"/>
    </row>
    <row r="58" spans="4:4" x14ac:dyDescent="0.25">
      <c r="D58" s="19"/>
    </row>
    <row r="59" spans="4:4" x14ac:dyDescent="0.25">
      <c r="D59" s="23"/>
    </row>
    <row r="60" spans="4:4" x14ac:dyDescent="0.25">
      <c r="D60" s="23"/>
    </row>
    <row r="61" spans="4:4" x14ac:dyDescent="0.25">
      <c r="D61" s="23"/>
    </row>
    <row r="62" spans="4:4" x14ac:dyDescent="0.25">
      <c r="D62" s="23"/>
    </row>
    <row r="70" spans="4:4" ht="23.25" x14ac:dyDescent="0.25">
      <c r="D70" s="20"/>
    </row>
    <row r="71" spans="4:4" ht="23.25" x14ac:dyDescent="0.25">
      <c r="D71" s="20"/>
    </row>
    <row r="72" spans="4:4" ht="23.25" x14ac:dyDescent="0.25">
      <c r="D72" s="20"/>
    </row>
    <row r="74" spans="4:4" x14ac:dyDescent="0.25">
      <c r="D74" s="19"/>
    </row>
    <row r="84" spans="4:4" ht="23.25" x14ac:dyDescent="0.25">
      <c r="D84" s="20"/>
    </row>
    <row r="90" spans="4:4" x14ac:dyDescent="0.25">
      <c r="D90" s="24"/>
    </row>
    <row r="91" spans="4:4" x14ac:dyDescent="0.25">
      <c r="D91" s="24"/>
    </row>
    <row r="92" spans="4:4" x14ac:dyDescent="0.25">
      <c r="D92" s="24"/>
    </row>
    <row r="93" spans="4:4" x14ac:dyDescent="0.25">
      <c r="D93" s="25"/>
    </row>
    <row r="95" spans="4:4" x14ac:dyDescent="0.25">
      <c r="D95" s="19"/>
    </row>
    <row r="96" spans="4:4" x14ac:dyDescent="0.25">
      <c r="D96" s="26"/>
    </row>
    <row r="97" spans="4:6" x14ac:dyDescent="0.25">
      <c r="D97" s="26"/>
    </row>
    <row r="98" spans="4:6" ht="15.75" thickBot="1" x14ac:dyDescent="0.3">
      <c r="D98" s="26"/>
    </row>
    <row r="99" spans="4:6" ht="15.75" thickBot="1" x14ac:dyDescent="0.3">
      <c r="D99" s="27"/>
    </row>
    <row r="100" spans="4:6" x14ac:dyDescent="0.25">
      <c r="D100" s="28"/>
    </row>
    <row r="104" spans="4:6" x14ac:dyDescent="0.25">
      <c r="D104" s="29"/>
    </row>
    <row r="105" spans="4:6" x14ac:dyDescent="0.25">
      <c r="D105" s="30"/>
      <c r="E105" s="30"/>
      <c r="F105" s="30"/>
    </row>
    <row r="107" spans="4:6" x14ac:dyDescent="0.25">
      <c r="D107" s="30"/>
    </row>
    <row r="109" spans="4:6" ht="18" x14ac:dyDescent="0.25">
      <c r="D109" s="31"/>
    </row>
    <row r="110" spans="4:6" x14ac:dyDescent="0.25">
      <c r="D110" s="21"/>
    </row>
    <row r="111" spans="4:6" x14ac:dyDescent="0.25">
      <c r="D111" s="21"/>
    </row>
    <row r="112" spans="4:6" x14ac:dyDescent="0.25">
      <c r="D112" s="21"/>
    </row>
    <row r="113" spans="4:4" x14ac:dyDescent="0.25">
      <c r="D113" s="21"/>
    </row>
    <row r="114" spans="4:4" x14ac:dyDescent="0.25">
      <c r="D114" s="21"/>
    </row>
    <row r="115" spans="4:4" x14ac:dyDescent="0.25">
      <c r="D115" s="21"/>
    </row>
    <row r="116" spans="4:4" x14ac:dyDescent="0.25">
      <c r="D116" s="21"/>
    </row>
    <row r="117" spans="4:4" x14ac:dyDescent="0.25">
      <c r="D117" s="21"/>
    </row>
    <row r="118" spans="4:4" x14ac:dyDescent="0.25">
      <c r="D118" s="21"/>
    </row>
    <row r="119" spans="4:4" x14ac:dyDescent="0.25">
      <c r="D119" s="21"/>
    </row>
    <row r="120" spans="4:4" x14ac:dyDescent="0.25">
      <c r="D120" s="21"/>
    </row>
    <row r="121" spans="4:4" x14ac:dyDescent="0.25">
      <c r="D121" s="21"/>
    </row>
    <row r="122" spans="4:4" x14ac:dyDescent="0.25">
      <c r="D122" s="21"/>
    </row>
    <row r="123" spans="4:4" x14ac:dyDescent="0.25">
      <c r="D123" s="21"/>
    </row>
    <row r="124" spans="4:4" x14ac:dyDescent="0.25">
      <c r="D124" s="21"/>
    </row>
    <row r="125" spans="4:4" x14ac:dyDescent="0.25">
      <c r="D125" s="21"/>
    </row>
    <row r="126" spans="4:4" x14ac:dyDescent="0.25">
      <c r="D126" s="21"/>
    </row>
    <row r="127" spans="4:4" x14ac:dyDescent="0.25">
      <c r="D127" s="21"/>
    </row>
    <row r="128" spans="4:4" x14ac:dyDescent="0.25">
      <c r="D128" s="21"/>
    </row>
    <row r="129" spans="4:4" x14ac:dyDescent="0.25">
      <c r="D129" s="21"/>
    </row>
    <row r="130" spans="4:4" x14ac:dyDescent="0.25">
      <c r="D130" s="21"/>
    </row>
    <row r="131" spans="4:4" x14ac:dyDescent="0.25">
      <c r="D131" s="21"/>
    </row>
    <row r="132" spans="4:4" x14ac:dyDescent="0.25">
      <c r="D132" s="21"/>
    </row>
    <row r="133" spans="4:4" x14ac:dyDescent="0.25">
      <c r="D133" s="21"/>
    </row>
    <row r="134" spans="4:4" x14ac:dyDescent="0.25">
      <c r="D134" s="21"/>
    </row>
    <row r="135" spans="4:4" x14ac:dyDescent="0.25">
      <c r="D135" s="21"/>
    </row>
    <row r="136" spans="4:4" x14ac:dyDescent="0.25">
      <c r="D136" s="21"/>
    </row>
    <row r="137" spans="4:4" x14ac:dyDescent="0.25">
      <c r="D137" s="21"/>
    </row>
    <row r="140" spans="4:4" x14ac:dyDescent="0.25">
      <c r="D140" s="25"/>
    </row>
    <row r="141" spans="4:4" x14ac:dyDescent="0.25">
      <c r="D141" s="21"/>
    </row>
    <row r="142" spans="4:4" x14ac:dyDescent="0.25">
      <c r="D142" s="22"/>
    </row>
    <row r="143" spans="4:4" x14ac:dyDescent="0.25">
      <c r="D143" s="21"/>
    </row>
    <row r="144" spans="4:4" x14ac:dyDescent="0.25">
      <c r="D144" s="22"/>
    </row>
    <row r="145" spans="4:4" x14ac:dyDescent="0.25">
      <c r="D145" s="22"/>
    </row>
    <row r="146" spans="4:4" x14ac:dyDescent="0.25">
      <c r="D146" s="22"/>
    </row>
    <row r="147" spans="4:4" x14ac:dyDescent="0.25">
      <c r="D147" s="22"/>
    </row>
    <row r="148" spans="4:4" x14ac:dyDescent="0.25">
      <c r="D148" s="22"/>
    </row>
    <row r="151" spans="4:4" x14ac:dyDescent="0.25">
      <c r="D151" s="25"/>
    </row>
    <row r="152" spans="4:4" x14ac:dyDescent="0.25">
      <c r="D152" s="25"/>
    </row>
    <row r="154" spans="4:4" ht="18" x14ac:dyDescent="0.25">
      <c r="D154" s="31"/>
    </row>
    <row r="155" spans="4:4" x14ac:dyDescent="0.25">
      <c r="D155" s="21"/>
    </row>
    <row r="156" spans="4:4" x14ac:dyDescent="0.25">
      <c r="D156" s="21"/>
    </row>
    <row r="157" spans="4:4" x14ac:dyDescent="0.25">
      <c r="D157" s="22"/>
    </row>
    <row r="158" spans="4:4" x14ac:dyDescent="0.25">
      <c r="D158" s="22"/>
    </row>
    <row r="159" spans="4:4" x14ac:dyDescent="0.25">
      <c r="D159" s="21"/>
    </row>
    <row r="161" spans="4:4" x14ac:dyDescent="0.25">
      <c r="D161" s="21"/>
    </row>
    <row r="163" spans="4:4" x14ac:dyDescent="0.25">
      <c r="D163" s="21"/>
    </row>
    <row r="166" spans="4:4" x14ac:dyDescent="0.25">
      <c r="D166" s="21"/>
    </row>
    <row r="167" spans="4:4" x14ac:dyDescent="0.25">
      <c r="D167" s="22"/>
    </row>
    <row r="168" spans="4:4" x14ac:dyDescent="0.25">
      <c r="D168" s="33"/>
    </row>
    <row r="169" spans="4:4" x14ac:dyDescent="0.25">
      <c r="D169" s="34"/>
    </row>
    <row r="170" spans="4:4" x14ac:dyDescent="0.25">
      <c r="D170" s="34"/>
    </row>
    <row r="171" spans="4:4" x14ac:dyDescent="0.25">
      <c r="D171" s="33"/>
    </row>
    <row r="173" spans="4:4" x14ac:dyDescent="0.25">
      <c r="D173" s="33"/>
    </row>
    <row r="175" spans="4:4" x14ac:dyDescent="0.25">
      <c r="D175" s="33"/>
    </row>
    <row r="177" spans="4:4" x14ac:dyDescent="0.25">
      <c r="D177" s="33"/>
    </row>
    <row r="180" spans="4:4" x14ac:dyDescent="0.25">
      <c r="D180" s="33"/>
    </row>
    <row r="181" spans="4:4" x14ac:dyDescent="0.25">
      <c r="D181" s="34"/>
    </row>
    <row r="182" spans="4:4" x14ac:dyDescent="0.25">
      <c r="D182" s="35"/>
    </row>
    <row r="183" spans="4:4" x14ac:dyDescent="0.25">
      <c r="D183" s="36"/>
    </row>
    <row r="184" spans="4:4" x14ac:dyDescent="0.25">
      <c r="D184" s="36"/>
    </row>
    <row r="185" spans="4:4" x14ac:dyDescent="0.25">
      <c r="D185" s="35"/>
    </row>
    <row r="187" spans="4:4" x14ac:dyDescent="0.25">
      <c r="D187" s="35"/>
    </row>
    <row r="189" spans="4:4" x14ac:dyDescent="0.25">
      <c r="D189" s="35"/>
    </row>
    <row r="193" spans="4:4" x14ac:dyDescent="0.25">
      <c r="D193" s="35"/>
    </row>
    <row r="194" spans="4:4" x14ac:dyDescent="0.25">
      <c r="D194" s="36"/>
    </row>
    <row r="195" spans="4:4" x14ac:dyDescent="0.25">
      <c r="D195" s="35"/>
    </row>
    <row r="196" spans="4:4" x14ac:dyDescent="0.25">
      <c r="D196" s="36"/>
    </row>
    <row r="197" spans="4:4" x14ac:dyDescent="0.25">
      <c r="D197" s="37"/>
    </row>
    <row r="198" spans="4:4" x14ac:dyDescent="0.25">
      <c r="D198" s="35"/>
    </row>
    <row r="202" spans="4:4" x14ac:dyDescent="0.25">
      <c r="D202" s="35"/>
    </row>
    <row r="203" spans="4:4" x14ac:dyDescent="0.25">
      <c r="D203" s="36"/>
    </row>
    <row r="204" spans="4:4" x14ac:dyDescent="0.25">
      <c r="D204" s="38"/>
    </row>
    <row r="205" spans="4:4" x14ac:dyDescent="0.25">
      <c r="D205" s="39"/>
    </row>
    <row r="206" spans="4:4" x14ac:dyDescent="0.25">
      <c r="D206" s="40"/>
    </row>
    <row r="207" spans="4:4" x14ac:dyDescent="0.25">
      <c r="D207" s="38"/>
    </row>
    <row r="209" spans="4:4" x14ac:dyDescent="0.25">
      <c r="D209" s="38"/>
    </row>
    <row r="210" spans="4:4" x14ac:dyDescent="0.25">
      <c r="D210" s="39"/>
    </row>
    <row r="211" spans="4:4" x14ac:dyDescent="0.25">
      <c r="D211" s="21"/>
    </row>
    <row r="212" spans="4:4" x14ac:dyDescent="0.25">
      <c r="D212" s="22"/>
    </row>
    <row r="213" spans="4:4" x14ac:dyDescent="0.25">
      <c r="D213" s="32"/>
    </row>
    <row r="214" spans="4:4" x14ac:dyDescent="0.25">
      <c r="D214" s="21"/>
    </row>
    <row r="216" spans="4:4" x14ac:dyDescent="0.25">
      <c r="D216" s="21"/>
    </row>
    <row r="219" spans="4:4" x14ac:dyDescent="0.25">
      <c r="D219" s="21"/>
    </row>
    <row r="221" spans="4:4" x14ac:dyDescent="0.25">
      <c r="D221" s="21"/>
    </row>
    <row r="222" spans="4:4" x14ac:dyDescent="0.25">
      <c r="D222" s="22"/>
    </row>
    <row r="223" spans="4:4" x14ac:dyDescent="0.25">
      <c r="D223" s="21"/>
    </row>
    <row r="224" spans="4:4" x14ac:dyDescent="0.25">
      <c r="D224" s="22"/>
    </row>
    <row r="225" spans="4:4" x14ac:dyDescent="0.25">
      <c r="D225" s="32"/>
    </row>
    <row r="226" spans="4:4" x14ac:dyDescent="0.25">
      <c r="D226" s="21"/>
    </row>
    <row r="228" spans="4:4" x14ac:dyDescent="0.25">
      <c r="D228" s="21"/>
    </row>
    <row r="230" spans="4:4" x14ac:dyDescent="0.25">
      <c r="D230" s="21"/>
    </row>
    <row r="232" spans="4:4" x14ac:dyDescent="0.25">
      <c r="D232" s="21"/>
    </row>
    <row r="233" spans="4:4" x14ac:dyDescent="0.25">
      <c r="D233" s="22"/>
    </row>
    <row r="234" spans="4:4" x14ac:dyDescent="0.25">
      <c r="D234" s="33"/>
    </row>
    <row r="235" spans="4:4" x14ac:dyDescent="0.25">
      <c r="D235" s="34"/>
    </row>
    <row r="236" spans="4:4" x14ac:dyDescent="0.25">
      <c r="D236" s="34"/>
    </row>
    <row r="237" spans="4:4" x14ac:dyDescent="0.25">
      <c r="D237" s="33"/>
    </row>
    <row r="239" spans="4:4" x14ac:dyDescent="0.25">
      <c r="D239" s="33"/>
    </row>
    <row r="246" spans="4:4" x14ac:dyDescent="0.25">
      <c r="D246" s="33"/>
    </row>
    <row r="247" spans="4:4" x14ac:dyDescent="0.25">
      <c r="D247" s="25"/>
    </row>
    <row r="248" spans="4:4" x14ac:dyDescent="0.25">
      <c r="D248" s="33"/>
    </row>
    <row r="250" spans="4:4" x14ac:dyDescent="0.25">
      <c r="D250" s="33"/>
    </row>
    <row r="252" spans="4:4" x14ac:dyDescent="0.25">
      <c r="D252" s="33"/>
    </row>
    <row r="254" spans="4:4" x14ac:dyDescent="0.25">
      <c r="D254" s="33"/>
    </row>
    <row r="255" spans="4:4" x14ac:dyDescent="0.25">
      <c r="D255" s="34"/>
    </row>
    <row r="256" spans="4:4" x14ac:dyDescent="0.25">
      <c r="D256" s="35"/>
    </row>
    <row r="257" spans="4:4" x14ac:dyDescent="0.25">
      <c r="D257" s="36"/>
    </row>
    <row r="258" spans="4:4" x14ac:dyDescent="0.25">
      <c r="D258" s="37"/>
    </row>
    <row r="259" spans="4:4" x14ac:dyDescent="0.25">
      <c r="D259" s="35"/>
    </row>
    <row r="261" spans="4:4" x14ac:dyDescent="0.25">
      <c r="D261" s="35"/>
    </row>
    <row r="265" spans="4:4" x14ac:dyDescent="0.25">
      <c r="D265" s="35"/>
    </row>
    <row r="267" spans="4:4" x14ac:dyDescent="0.25">
      <c r="D267" s="35"/>
    </row>
    <row r="270" spans="4:4" x14ac:dyDescent="0.25">
      <c r="D270" s="6"/>
    </row>
    <row r="271" spans="4:4" x14ac:dyDescent="0.25">
      <c r="D271" s="35"/>
    </row>
    <row r="273" spans="4:4" x14ac:dyDescent="0.25">
      <c r="D273" s="35"/>
    </row>
    <row r="275" spans="4:4" x14ac:dyDescent="0.25">
      <c r="D275" s="35"/>
    </row>
    <row r="276" spans="4:4" x14ac:dyDescent="0.25">
      <c r="D276" s="36"/>
    </row>
    <row r="277" spans="4:4" x14ac:dyDescent="0.25">
      <c r="D277" s="38"/>
    </row>
    <row r="278" spans="4:4" x14ac:dyDescent="0.25">
      <c r="D278" s="39"/>
    </row>
    <row r="279" spans="4:4" x14ac:dyDescent="0.25">
      <c r="D279" s="39"/>
    </row>
    <row r="280" spans="4:4" x14ac:dyDescent="0.25">
      <c r="D280" s="38"/>
    </row>
    <row r="284" spans="4:4" x14ac:dyDescent="0.25">
      <c r="D284" s="38"/>
    </row>
    <row r="285" spans="4:4" x14ac:dyDescent="0.25">
      <c r="D285" s="39"/>
    </row>
    <row r="286" spans="4:4" x14ac:dyDescent="0.25">
      <c r="D286" s="41"/>
    </row>
    <row r="287" spans="4:4" x14ac:dyDescent="0.25">
      <c r="D287" s="42"/>
    </row>
    <row r="288" spans="4:4" x14ac:dyDescent="0.25">
      <c r="D288" s="43"/>
    </row>
    <row r="289" spans="4:4" x14ac:dyDescent="0.25">
      <c r="D289" s="41"/>
    </row>
    <row r="291" spans="4:4" x14ac:dyDescent="0.25">
      <c r="D291" s="41"/>
    </row>
    <row r="296" spans="4:4" x14ac:dyDescent="0.25">
      <c r="D296" s="25"/>
    </row>
    <row r="297" spans="4:4" x14ac:dyDescent="0.25">
      <c r="D297" s="21"/>
    </row>
    <row r="298" spans="4:4" x14ac:dyDescent="0.25">
      <c r="D298" s="21"/>
    </row>
    <row r="299" spans="4:4" x14ac:dyDescent="0.25">
      <c r="D299" s="22"/>
    </row>
    <row r="300" spans="4:4" x14ac:dyDescent="0.25">
      <c r="D300" s="32"/>
    </row>
    <row r="301" spans="4:4" x14ac:dyDescent="0.25">
      <c r="D301" s="21"/>
    </row>
    <row r="303" spans="4:4" x14ac:dyDescent="0.25">
      <c r="D303" s="21"/>
    </row>
    <row r="306" spans="4:4" x14ac:dyDescent="0.25">
      <c r="D306" s="21"/>
    </row>
    <row r="308" spans="4:4" x14ac:dyDescent="0.25">
      <c r="D308" s="21"/>
    </row>
    <row r="309" spans="4:4" x14ac:dyDescent="0.25">
      <c r="D309" s="22"/>
    </row>
    <row r="310" spans="4:4" x14ac:dyDescent="0.25">
      <c r="D310" s="33"/>
    </row>
    <row r="311" spans="4:4" x14ac:dyDescent="0.25">
      <c r="D311" s="34"/>
    </row>
    <row r="312" spans="4:4" x14ac:dyDescent="0.25">
      <c r="D312" s="34"/>
    </row>
    <row r="313" spans="4:4" x14ac:dyDescent="0.25">
      <c r="D313" s="33"/>
    </row>
    <row r="315" spans="4:4" x14ac:dyDescent="0.25">
      <c r="D315" s="33"/>
    </row>
    <row r="320" spans="4:4" x14ac:dyDescent="0.25">
      <c r="D320" s="33"/>
    </row>
    <row r="322" spans="4:4" x14ac:dyDescent="0.25">
      <c r="D322" s="33"/>
    </row>
    <row r="323" spans="4:4" x14ac:dyDescent="0.25">
      <c r="D323" s="34"/>
    </row>
    <row r="324" spans="4:4" x14ac:dyDescent="0.25">
      <c r="D324" s="21"/>
    </row>
    <row r="325" spans="4:4" x14ac:dyDescent="0.25">
      <c r="D325" s="22"/>
    </row>
    <row r="326" spans="4:4" x14ac:dyDescent="0.25">
      <c r="D326" s="32"/>
    </row>
    <row r="327" spans="4:4" x14ac:dyDescent="0.25">
      <c r="D327" s="21"/>
    </row>
    <row r="332" spans="4:4" x14ac:dyDescent="0.25">
      <c r="D332" s="21"/>
    </row>
    <row r="334" spans="4:4" x14ac:dyDescent="0.25">
      <c r="D334" s="21"/>
    </row>
    <row r="335" spans="4:4" x14ac:dyDescent="0.25">
      <c r="D335" s="22"/>
    </row>
    <row r="336" spans="4:4" x14ac:dyDescent="0.25">
      <c r="D336" s="21"/>
    </row>
    <row r="337" spans="4:4" x14ac:dyDescent="0.25">
      <c r="D337" s="22"/>
    </row>
    <row r="338" spans="4:4" x14ac:dyDescent="0.25">
      <c r="D338" s="32"/>
    </row>
    <row r="339" spans="4:4" x14ac:dyDescent="0.25">
      <c r="D339" s="21"/>
    </row>
    <row r="341" spans="4:4" x14ac:dyDescent="0.25">
      <c r="D341" s="21"/>
    </row>
    <row r="343" spans="4:4" x14ac:dyDescent="0.25">
      <c r="D343" s="21"/>
    </row>
    <row r="344" spans="4:4" x14ac:dyDescent="0.25">
      <c r="D344" s="22"/>
    </row>
    <row r="345" spans="4:4" x14ac:dyDescent="0.25">
      <c r="D345" s="21"/>
    </row>
    <row r="346" spans="4:4" x14ac:dyDescent="0.25">
      <c r="D346" s="22"/>
    </row>
    <row r="347" spans="4:4" x14ac:dyDescent="0.25">
      <c r="D347" s="22"/>
    </row>
    <row r="348" spans="4:4" x14ac:dyDescent="0.25">
      <c r="D348" s="21"/>
    </row>
    <row r="352" spans="4:4" x14ac:dyDescent="0.25">
      <c r="D352" s="21"/>
    </row>
    <row r="353" spans="4:4" x14ac:dyDescent="0.25">
      <c r="D353" s="22"/>
    </row>
    <row r="354" spans="4:4" x14ac:dyDescent="0.25">
      <c r="D354" s="21"/>
    </row>
    <row r="355" spans="4:4" x14ac:dyDescent="0.25">
      <c r="D355" s="22"/>
    </row>
    <row r="356" spans="4:4" x14ac:dyDescent="0.25">
      <c r="D356" s="32"/>
    </row>
    <row r="357" spans="4:4" x14ac:dyDescent="0.25">
      <c r="D357" s="21"/>
    </row>
    <row r="359" spans="4:4" x14ac:dyDescent="0.25">
      <c r="D359" s="21"/>
    </row>
    <row r="360" spans="4:4" x14ac:dyDescent="0.25">
      <c r="D360" s="22"/>
    </row>
    <row r="361" spans="4:4" x14ac:dyDescent="0.25">
      <c r="D361" s="21"/>
    </row>
    <row r="362" spans="4:4" x14ac:dyDescent="0.25">
      <c r="D362" s="22"/>
    </row>
    <row r="363" spans="4:4" x14ac:dyDescent="0.25">
      <c r="D363" s="22"/>
    </row>
    <row r="364" spans="4:4" x14ac:dyDescent="0.25">
      <c r="D364" s="21"/>
    </row>
    <row r="366" spans="4:4" x14ac:dyDescent="0.25">
      <c r="D366" s="21"/>
    </row>
    <row r="367" spans="4:4" x14ac:dyDescent="0.25">
      <c r="D367" s="22"/>
    </row>
    <row r="368" spans="4:4" x14ac:dyDescent="0.25">
      <c r="D368" s="21"/>
    </row>
    <row r="369" spans="4:4" x14ac:dyDescent="0.25">
      <c r="D369" s="22"/>
    </row>
    <row r="370" spans="4:4" x14ac:dyDescent="0.25">
      <c r="D370" s="32"/>
    </row>
    <row r="371" spans="4:4" x14ac:dyDescent="0.25">
      <c r="D371" s="21"/>
    </row>
    <row r="375" spans="4:4" x14ac:dyDescent="0.25">
      <c r="D375" s="21"/>
    </row>
    <row r="376" spans="4:4" x14ac:dyDescent="0.25">
      <c r="D376" s="22"/>
    </row>
    <row r="377" spans="4:4" x14ac:dyDescent="0.25">
      <c r="D377" s="33"/>
    </row>
    <row r="378" spans="4:4" x14ac:dyDescent="0.25">
      <c r="D378" s="34"/>
    </row>
    <row r="379" spans="4:4" x14ac:dyDescent="0.25">
      <c r="D379" s="34"/>
    </row>
    <row r="380" spans="4:4" x14ac:dyDescent="0.25">
      <c r="D380" s="33"/>
    </row>
    <row r="382" spans="4:4" x14ac:dyDescent="0.25">
      <c r="D382" s="33"/>
    </row>
    <row r="386" spans="4:4" x14ac:dyDescent="0.25">
      <c r="D386" s="33"/>
    </row>
    <row r="388" spans="4:4" x14ac:dyDescent="0.25">
      <c r="D388" s="25"/>
    </row>
    <row r="389" spans="4:4" x14ac:dyDescent="0.25">
      <c r="D389" s="33"/>
    </row>
    <row r="391" spans="4:4" x14ac:dyDescent="0.25">
      <c r="D391" s="33"/>
    </row>
    <row r="392" spans="4:4" x14ac:dyDescent="0.25">
      <c r="D392" s="34"/>
    </row>
    <row r="393" spans="4:4" x14ac:dyDescent="0.25">
      <c r="D393" s="21"/>
    </row>
    <row r="394" spans="4:4" x14ac:dyDescent="0.25">
      <c r="D394" s="22"/>
    </row>
    <row r="395" spans="4:4" x14ac:dyDescent="0.25">
      <c r="D395" s="32"/>
    </row>
    <row r="396" spans="4:4" x14ac:dyDescent="0.25">
      <c r="D396" s="21"/>
    </row>
    <row r="398" spans="4:4" x14ac:dyDescent="0.25">
      <c r="D398" s="21"/>
    </row>
    <row r="400" spans="4:4" x14ac:dyDescent="0.25">
      <c r="D400" s="21"/>
    </row>
    <row r="402" spans="4:4" x14ac:dyDescent="0.25">
      <c r="D402" s="21"/>
    </row>
    <row r="404" spans="4:4" x14ac:dyDescent="0.25">
      <c r="D404" s="21"/>
    </row>
    <row r="405" spans="4:4" x14ac:dyDescent="0.25">
      <c r="D405" s="22"/>
    </row>
    <row r="407" spans="4:4" ht="18" x14ac:dyDescent="0.25">
      <c r="D407" s="31"/>
    </row>
    <row r="421" spans="4:4" ht="15.75" x14ac:dyDescent="0.25">
      <c r="D421" s="44"/>
    </row>
    <row r="424" spans="4:4" x14ac:dyDescent="0.25">
      <c r="D424" s="25"/>
    </row>
    <row r="426" spans="4:4" ht="15.75" x14ac:dyDescent="0.25">
      <c r="D426" s="44"/>
    </row>
    <row r="428" spans="4:4" ht="23.25" x14ac:dyDescent="0.25">
      <c r="D428" s="20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45"/>
    </row>
    <row r="449" spans="4:4" x14ac:dyDescent="0.25">
      <c r="D449" s="23"/>
    </row>
    <row r="450" spans="4:4" x14ac:dyDescent="0.25">
      <c r="D450" s="46"/>
    </row>
    <row r="452" spans="4:4" ht="15.75" x14ac:dyDescent="0.25">
      <c r="D452" s="44"/>
    </row>
    <row r="454" spans="4:4" ht="23.25" x14ac:dyDescent="0.25">
      <c r="D454" s="47"/>
    </row>
    <row r="460" spans="4:4" x14ac:dyDescent="0.25">
      <c r="D460" s="23"/>
    </row>
    <row r="462" spans="4:4" x14ac:dyDescent="0.25">
      <c r="D462" s="28"/>
    </row>
    <row r="464" spans="4:4" ht="15.75" x14ac:dyDescent="0.25">
      <c r="D464" s="44"/>
    </row>
    <row r="466" spans="4:4" x14ac:dyDescent="0.25">
      <c r="D466" s="25"/>
    </row>
    <row r="468" spans="4:4" ht="15.75" x14ac:dyDescent="0.25">
      <c r="D468" s="44"/>
    </row>
    <row r="490" spans="4:4" ht="15.75" x14ac:dyDescent="0.25">
      <c r="D490" s="44"/>
    </row>
    <row r="523" spans="4:4" ht="15.75" x14ac:dyDescent="0.25">
      <c r="D523" s="44"/>
    </row>
    <row r="524" spans="4:4" x14ac:dyDescent="0.25">
      <c r="D524" s="21"/>
    </row>
    <row r="525" spans="4:4" x14ac:dyDescent="0.25">
      <c r="D525" s="21"/>
    </row>
    <row r="526" spans="4:4" x14ac:dyDescent="0.25">
      <c r="D526" s="21"/>
    </row>
    <row r="530" spans="4:4" x14ac:dyDescent="0.25">
      <c r="D530" s="21"/>
    </row>
    <row r="531" spans="4:4" x14ac:dyDescent="0.25">
      <c r="D531" s="21"/>
    </row>
    <row r="532" spans="4:4" x14ac:dyDescent="0.25">
      <c r="D532" s="21"/>
    </row>
    <row r="534" spans="4:4" ht="15.75" x14ac:dyDescent="0.25">
      <c r="D534" s="44"/>
    </row>
    <row r="536" spans="4:4" ht="28.5" x14ac:dyDescent="0.45">
      <c r="D536" s="48"/>
    </row>
  </sheetData>
  <phoneticPr fontId="1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Cathy</cp:lastModifiedBy>
  <cp:lastPrinted>2020-09-25T06:36:27Z</cp:lastPrinted>
  <dcterms:created xsi:type="dcterms:W3CDTF">2020-09-23T06:39:37Z</dcterms:created>
  <dcterms:modified xsi:type="dcterms:W3CDTF">2020-09-25T08:54:23Z</dcterms:modified>
</cp:coreProperties>
</file>