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240" yWindow="150" windowWidth="20115" windowHeight="8190"/>
  </bookViews>
  <sheets>
    <sheet name="Calculs" sheetId="1" r:id="rId1"/>
    <sheet name="Informations" sheetId="2" r:id="rId2"/>
    <sheet name="Salaires" sheetId="4" r:id="rId3"/>
    <sheet name="Entretien" sheetId="5" r:id="rId4"/>
  </sheets>
  <externalReferences>
    <externalReference r:id="rId5"/>
  </externalReferences>
  <definedNames>
    <definedName name="Chauffeurs">Salaires!$B$5:$B$74</definedName>
    <definedName name="OuiNon">Calculs!$C$47:$C$48</definedName>
    <definedName name="Permis">Calculs!$B$62:$B$65</definedName>
    <definedName name="remorques">Calculs!$C$50:$C$54</definedName>
  </definedNames>
  <calcPr calcId="145621"/>
</workbook>
</file>

<file path=xl/calcChain.xml><?xml version="1.0" encoding="utf-8"?>
<calcChain xmlns="http://schemas.openxmlformats.org/spreadsheetml/2006/main">
  <c r="H21" i="1" l="1"/>
  <c r="C57" i="1"/>
  <c r="D57" i="1"/>
  <c r="C58" i="1"/>
  <c r="D58" i="1"/>
  <c r="C59" i="1"/>
  <c r="D59" i="1"/>
  <c r="D56" i="1"/>
  <c r="C56" i="1"/>
  <c r="E6" i="2"/>
  <c r="F6" i="2"/>
  <c r="E7" i="2"/>
  <c r="F7" i="2"/>
  <c r="E8" i="2"/>
  <c r="F8" i="2"/>
  <c r="F5" i="2"/>
  <c r="E5" i="2"/>
  <c r="D25" i="2"/>
  <c r="B25" i="2" s="1"/>
  <c r="B26" i="2" s="1"/>
  <c r="D18" i="2"/>
  <c r="B18" i="2" s="1"/>
  <c r="B19" i="2" s="1"/>
  <c r="B24" i="2"/>
  <c r="B27" i="2" s="1"/>
  <c r="B17" i="2"/>
  <c r="B13" i="2"/>
  <c r="H25" i="1" s="1"/>
  <c r="B20" i="2" l="1"/>
  <c r="H26" i="1" s="1"/>
  <c r="H14" i="1" l="1"/>
  <c r="I12" i="1"/>
  <c r="H15" i="1" s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4" i="4"/>
  <c r="V45" i="4"/>
  <c r="V46" i="4"/>
  <c r="V47" i="4"/>
  <c r="V48" i="4"/>
  <c r="V49" i="4"/>
  <c r="V50" i="4"/>
  <c r="V51" i="4"/>
  <c r="V52" i="4"/>
  <c r="V53" i="4"/>
  <c r="V54" i="4"/>
  <c r="V55" i="4"/>
  <c r="V56" i="4"/>
  <c r="V57" i="4"/>
  <c r="V58" i="4"/>
  <c r="V59" i="4"/>
  <c r="V60" i="4"/>
  <c r="V61" i="4"/>
  <c r="V62" i="4"/>
  <c r="V63" i="4"/>
  <c r="V64" i="4"/>
  <c r="V65" i="4"/>
  <c r="V66" i="4"/>
  <c r="V67" i="4"/>
  <c r="V68" i="4"/>
  <c r="V69" i="4"/>
  <c r="V70" i="4"/>
  <c r="V71" i="4"/>
  <c r="V72" i="4"/>
  <c r="V73" i="4"/>
  <c r="V74" i="4"/>
  <c r="V5" i="4"/>
  <c r="H12" i="1"/>
  <c r="E12" i="1"/>
  <c r="D171" i="4"/>
  <c r="D170" i="4"/>
  <c r="D169" i="4"/>
  <c r="D168" i="4"/>
  <c r="D167" i="4"/>
  <c r="D166" i="4"/>
  <c r="D165" i="4"/>
  <c r="D164" i="4"/>
  <c r="D163" i="4"/>
  <c r="D162" i="4"/>
  <c r="D160" i="4"/>
  <c r="H22" i="1" l="1"/>
  <c r="H16" i="1" l="1"/>
  <c r="H17" i="1"/>
  <c r="H18" i="1" s="1"/>
  <c r="I18" i="1" s="1"/>
  <c r="C9" i="1"/>
  <c r="G3" i="1"/>
  <c r="G4" i="1" s="1"/>
  <c r="H23" i="1" l="1"/>
  <c r="I23" i="1" s="1"/>
</calcChain>
</file>

<file path=xl/sharedStrings.xml><?xml version="1.0" encoding="utf-8"?>
<sst xmlns="http://schemas.openxmlformats.org/spreadsheetml/2006/main" count="5063" uniqueCount="1928">
  <si>
    <t>Calculateur prix de revient</t>
  </si>
  <si>
    <t xml:space="preserve">dernière mise-à-jour: </t>
  </si>
  <si>
    <t>Informations générales</t>
  </si>
  <si>
    <t>Date d'aujourd'hui:</t>
  </si>
  <si>
    <t>Section salaire</t>
  </si>
  <si>
    <t>Nb de chargement (45$) :</t>
  </si>
  <si>
    <t>Nb de chargement (30$) :</t>
  </si>
  <si>
    <t>Nb de chargement (22,5$) :</t>
  </si>
  <si>
    <t>Nb de chargement (15$) :</t>
  </si>
  <si>
    <t>Nb de 1/2 Lay Over (75$):</t>
  </si>
  <si>
    <t>Nb de 1/4 Lay Over (50$):</t>
  </si>
  <si>
    <t>Nb de Lay Over (120$):</t>
  </si>
  <si>
    <t>Nb de Rack (10$):</t>
  </si>
  <si>
    <t>Nb de Switch (5$):</t>
  </si>
  <si>
    <t>Prix du carburant :</t>
  </si>
  <si>
    <t>Millage US :</t>
  </si>
  <si>
    <t>Camion à l'urée? :</t>
  </si>
  <si>
    <t>Millage total :</t>
  </si>
  <si>
    <t>Type de remorque :</t>
  </si>
  <si>
    <t>Nb hr de shuntage :</t>
  </si>
  <si>
    <t>Nb hr attente/manœuvre</t>
  </si>
  <si>
    <t>Info. supplémentaires</t>
  </si>
  <si>
    <t>Permis :</t>
  </si>
  <si>
    <t>Ponts :</t>
  </si>
  <si>
    <t>Nb de chargement (65$) :</t>
  </si>
  <si>
    <t>Oui</t>
  </si>
  <si>
    <t>Non</t>
  </si>
  <si>
    <t>B-train</t>
  </si>
  <si>
    <t>FB 4 ess.</t>
  </si>
  <si>
    <t>Autres :</t>
  </si>
  <si>
    <t>Salaire</t>
  </si>
  <si>
    <t>Revenus accessoires :</t>
  </si>
  <si>
    <t>Prime US :</t>
  </si>
  <si>
    <t>Taux au miles :</t>
  </si>
  <si>
    <t>Carburant</t>
  </si>
  <si>
    <t>Saison :</t>
  </si>
  <si>
    <t>printemps</t>
  </si>
  <si>
    <t>été</t>
  </si>
  <si>
    <t>automne</t>
  </si>
  <si>
    <t>hiver</t>
  </si>
  <si>
    <t>Dépense de Fuel :</t>
  </si>
  <si>
    <t>Dépense d'Urée :</t>
  </si>
  <si>
    <t>Cumulatifs des coûts de revient</t>
  </si>
  <si>
    <t>Équipements</t>
  </si>
  <si>
    <t>CHAUFFEURS</t>
  </si>
  <si>
    <t>AS.CH</t>
  </si>
  <si>
    <t>R.R.Q.</t>
  </si>
  <si>
    <t>F.S.S.</t>
  </si>
  <si>
    <t>R.Q.A.P</t>
  </si>
  <si>
    <t>REPAS</t>
  </si>
  <si>
    <t>CNT</t>
  </si>
  <si>
    <t>FORM.</t>
  </si>
  <si>
    <t>C.S.S.T.</t>
  </si>
  <si>
    <t>ASS. GR.</t>
  </si>
  <si>
    <t>VET.</t>
  </si>
  <si>
    <t>Congé</t>
  </si>
  <si>
    <t>Total</t>
  </si>
  <si>
    <t>NO</t>
  </si>
  <si>
    <t>NOM</t>
  </si>
  <si>
    <t>Taux Miles</t>
  </si>
  <si>
    <t>Hrs Wide</t>
  </si>
  <si>
    <t>taux / hrs</t>
  </si>
  <si>
    <t>% de vacance</t>
  </si>
  <si>
    <t>taux miles avec vacances</t>
  </si>
  <si>
    <t>700$ 2 aNS</t>
  </si>
  <si>
    <t>Fériés (10)</t>
  </si>
  <si>
    <t>Coût / mile</t>
  </si>
  <si>
    <t>Lecours Léopold</t>
  </si>
  <si>
    <t>Fortin Denis</t>
  </si>
  <si>
    <t>Miville Bruno</t>
  </si>
  <si>
    <t>Lessard Pierre</t>
  </si>
  <si>
    <t>Brisson Paul-René</t>
  </si>
  <si>
    <t>Boucher Maxime</t>
  </si>
  <si>
    <t>Steve Girard</t>
  </si>
  <si>
    <t>Perron Marc</t>
  </si>
  <si>
    <t>Lachance Eloi</t>
  </si>
  <si>
    <t>Siminski Daniel</t>
  </si>
  <si>
    <t>Patry Pierre</t>
  </si>
  <si>
    <t>Lagacé Bernard</t>
  </si>
  <si>
    <t>Perron Tony</t>
  </si>
  <si>
    <t>Bouchard Louis</t>
  </si>
  <si>
    <t>Gaudreault  Mario</t>
  </si>
  <si>
    <t>Tremblay Alain</t>
  </si>
  <si>
    <t>Bernard Boudreault</t>
  </si>
  <si>
    <t>Laflamme Marc</t>
  </si>
  <si>
    <t>Tremblay Normand</t>
  </si>
  <si>
    <t>Gagnon Guy</t>
  </si>
  <si>
    <t>Rioux Yvon</t>
  </si>
  <si>
    <t>Dumont Jacques</t>
  </si>
  <si>
    <t>Claveau Francis</t>
  </si>
  <si>
    <t>Garneau Jonathan</t>
  </si>
  <si>
    <t>Noël Marc-André</t>
  </si>
  <si>
    <t>Nicolas-Piché Lecours</t>
  </si>
  <si>
    <t>Dallaire Kathy</t>
  </si>
  <si>
    <t>Côté Pierre Luc</t>
  </si>
  <si>
    <t>Gauthier Michel</t>
  </si>
  <si>
    <t>Blagdon Jessie</t>
  </si>
  <si>
    <t>Gilbert Alan</t>
  </si>
  <si>
    <t>Boivin Sylvain</t>
  </si>
  <si>
    <t>Castonguay Tommy</t>
  </si>
  <si>
    <t>Simard Bernard</t>
  </si>
  <si>
    <t>Marchand Stephane</t>
  </si>
  <si>
    <t>Villeneuve Yan</t>
  </si>
  <si>
    <t>Girard Dominique</t>
  </si>
  <si>
    <t>Issa Alex</t>
  </si>
  <si>
    <t>Gagné André</t>
  </si>
  <si>
    <t>Gareau Louis</t>
  </si>
  <si>
    <t>Serge Côté (nolicam)</t>
  </si>
  <si>
    <t>Fillion Coté Francois</t>
  </si>
  <si>
    <t>Emmanuel Roland</t>
  </si>
  <si>
    <t>Pierre-Luc Minier</t>
  </si>
  <si>
    <t>Levesque Dany</t>
  </si>
  <si>
    <t>Richard Corbeil</t>
  </si>
  <si>
    <t>Lavoie Martin</t>
  </si>
  <si>
    <t>Patrick Lafleur</t>
  </si>
  <si>
    <t>Jean-François Lavoie</t>
  </si>
  <si>
    <t>Johnny Bergeron</t>
  </si>
  <si>
    <t>mile</t>
  </si>
  <si>
    <t>Shuntages / Villes / WL (HR)</t>
  </si>
  <si>
    <t>taux hrs</t>
  </si>
  <si>
    <t>taux hrs avec vacances</t>
  </si>
  <si>
    <t>Taux/hrs</t>
  </si>
  <si>
    <t>Tremblay Jean-Claude +wl</t>
  </si>
  <si>
    <t>Courtois Roger</t>
  </si>
  <si>
    <r>
      <t xml:space="preserve">Séguin Paul-André </t>
    </r>
    <r>
      <rPr>
        <u/>
        <sz val="10"/>
        <rFont val="Arial"/>
        <family val="2"/>
      </rPr>
      <t>35 max</t>
    </r>
  </si>
  <si>
    <t>moyenne à l'heure</t>
  </si>
  <si>
    <t>Escortes</t>
  </si>
  <si>
    <t>Larouche Robin (escorte)</t>
  </si>
  <si>
    <t>Roger Blackburn</t>
  </si>
  <si>
    <t>Gagnon Jean Yves</t>
  </si>
  <si>
    <t>Tremblay Yvon</t>
  </si>
  <si>
    <t>Hudon Dave</t>
  </si>
  <si>
    <t>Yvon Bélanger</t>
  </si>
  <si>
    <t>Mécanos</t>
  </si>
  <si>
    <t>Taux/ hrs + Vac.</t>
  </si>
  <si>
    <t>40 hrs</t>
  </si>
  <si>
    <t>9$/Sem</t>
  </si>
  <si>
    <t>taux/hrs</t>
  </si>
  <si>
    <t>Ouellet Daniel</t>
  </si>
  <si>
    <t>Poirier Roger</t>
  </si>
  <si>
    <t>Gilbert Roby</t>
  </si>
  <si>
    <t>Leblond Alain</t>
  </si>
  <si>
    <t>Girard Alain</t>
  </si>
  <si>
    <t>Bouchard Éric</t>
  </si>
  <si>
    <t>Simard Jean Francois</t>
  </si>
  <si>
    <t>Dimov Serguei</t>
  </si>
  <si>
    <t>Gauthier Damien</t>
  </si>
  <si>
    <t>Maltais Christian</t>
  </si>
  <si>
    <t>Painchaud Sébastien</t>
  </si>
  <si>
    <t>Mathieu Giroux</t>
  </si>
  <si>
    <t>Marc-André Girard</t>
  </si>
  <si>
    <t>Alex Boivin</t>
  </si>
  <si>
    <t>Fréderick Thibeault</t>
  </si>
  <si>
    <t>Joey Martel</t>
  </si>
  <si>
    <t>Cours</t>
  </si>
  <si>
    <t>Taux moyen</t>
  </si>
  <si>
    <t>/ hrs</t>
  </si>
  <si>
    <t>Blackburn Daniel</t>
  </si>
  <si>
    <t>Breton Claude</t>
  </si>
  <si>
    <t>Bradette Claude</t>
  </si>
  <si>
    <t>Henry François</t>
  </si>
  <si>
    <t>Lavoie Denis</t>
  </si>
  <si>
    <t>Lavoie Benoit</t>
  </si>
  <si>
    <t>Larouche Guillaume</t>
  </si>
  <si>
    <t>Courtois Kim cours mtl</t>
  </si>
  <si>
    <t>Lavoie Danny</t>
  </si>
  <si>
    <t>Yannick Simard</t>
  </si>
  <si>
    <t>Christophe Tremblay</t>
  </si>
  <si>
    <t>Joshua Mercure</t>
  </si>
  <si>
    <t>Patrick Beaupré</t>
  </si>
  <si>
    <t>Daniel Bélanger</t>
  </si>
  <si>
    <t>Keven Bonneau</t>
  </si>
  <si>
    <t>Pièces</t>
  </si>
  <si>
    <t>D’Amour Régis</t>
  </si>
  <si>
    <t>Duchesne Allan</t>
  </si>
  <si>
    <t>Robin Dion</t>
  </si>
  <si>
    <t>Lavoie Pierre-Luc</t>
  </si>
  <si>
    <t>Marc-Olivier Lapierre</t>
  </si>
  <si>
    <t xml:space="preserve">Girard Étienne </t>
  </si>
  <si>
    <t xml:space="preserve">Gagné Alexandre </t>
  </si>
  <si>
    <t>Scully Lafond Kym</t>
  </si>
  <si>
    <t xml:space="preserve">Savoie Helene Marie </t>
  </si>
  <si>
    <t xml:space="preserve">Tremblay Julie </t>
  </si>
  <si>
    <t xml:space="preserve">Houle Daniel </t>
  </si>
  <si>
    <t xml:space="preserve">Simon Amy </t>
  </si>
  <si>
    <t xml:space="preserve">Gagné Roger </t>
  </si>
  <si>
    <t xml:space="preserve">Dube Jocelyn </t>
  </si>
  <si>
    <t xml:space="preserve">Fortin Marc-Etienne </t>
  </si>
  <si>
    <t xml:space="preserve">Riopel Jean-François </t>
  </si>
  <si>
    <t xml:space="preserve">Bonsant Guillaume </t>
  </si>
  <si>
    <t xml:space="preserve">Aubry François </t>
  </si>
  <si>
    <t xml:space="preserve">Dubois Luc </t>
  </si>
  <si>
    <t xml:space="preserve">Bergeron Johnny </t>
  </si>
  <si>
    <t xml:space="preserve">Levesque Marc-André </t>
  </si>
  <si>
    <t xml:space="preserve">Forgues Steves </t>
  </si>
  <si>
    <t xml:space="preserve">Berube Michel </t>
  </si>
  <si>
    <t xml:space="preserve">Lavoie Jean-François </t>
  </si>
  <si>
    <t xml:space="preserve">Boucher Luc </t>
  </si>
  <si>
    <t xml:space="preserve">Lafleur Patrick </t>
  </si>
  <si>
    <t xml:space="preserve">Tsukerman Igor </t>
  </si>
  <si>
    <t xml:space="preserve">Minier Pierre-Luc </t>
  </si>
  <si>
    <t xml:space="preserve">Lapointe Pascal </t>
  </si>
  <si>
    <t xml:space="preserve">Côté Serge </t>
  </si>
  <si>
    <t># emp.</t>
  </si>
  <si>
    <t>chauffeur</t>
  </si>
  <si>
    <t>taux mile</t>
  </si>
  <si>
    <t>Millage Moyen / semaine</t>
  </si>
  <si>
    <t>BT</t>
  </si>
  <si>
    <t>FB</t>
  </si>
  <si>
    <t>Camion</t>
  </si>
  <si>
    <t>Homme de cours :</t>
  </si>
  <si>
    <t>Camion :</t>
  </si>
  <si>
    <t>Remorque :</t>
  </si>
  <si>
    <t>Prime US</t>
  </si>
  <si>
    <t>,04$ / miles + 30% Bénéfices marginaux</t>
  </si>
  <si>
    <t>/ mile</t>
  </si>
  <si>
    <t>Rev. Acces.</t>
  </si>
  <si>
    <t>/ un</t>
  </si>
  <si>
    <t>Consommation de carburant selon équipement et saison</t>
  </si>
  <si>
    <t>1000 Isld 4xx</t>
  </si>
  <si>
    <t>1000 Isld Btr</t>
  </si>
  <si>
    <t>Cornwall 4xx</t>
  </si>
  <si>
    <t>Permis NY</t>
  </si>
  <si>
    <t>Permis OH</t>
  </si>
  <si>
    <t>Permis IN</t>
  </si>
  <si>
    <t>Permis KY</t>
  </si>
  <si>
    <t>Blue water</t>
  </si>
  <si>
    <t>Embas BT</t>
  </si>
  <si>
    <t>Embas 4xx</t>
  </si>
  <si>
    <t>taux hr régulier</t>
  </si>
  <si>
    <t>Taux à l'heure :</t>
  </si>
  <si>
    <t>taux hr av. ben marg</t>
  </si>
  <si>
    <t>moy. Mile</t>
  </si>
  <si>
    <t>km/l</t>
  </si>
  <si>
    <t>km / l</t>
  </si>
  <si>
    <t xml:space="preserve"> / mois</t>
  </si>
  <si>
    <t xml:space="preserve"> / semaine</t>
  </si>
  <si>
    <t>Entretien</t>
  </si>
  <si>
    <t>Coûts :</t>
  </si>
  <si>
    <t>B-Train</t>
  </si>
  <si>
    <t>Flat Bed</t>
  </si>
  <si>
    <t>Tous</t>
  </si>
  <si>
    <t>Millage moy.</t>
  </si>
  <si>
    <t>miles en  mois de juillet à décembre</t>
  </si>
  <si>
    <t>arrondie :</t>
  </si>
  <si>
    <t xml:space="preserve"> / miles</t>
  </si>
  <si>
    <t>Coût des équipements</t>
  </si>
  <si>
    <t>Jules Savard Inc.</t>
  </si>
  <si>
    <t>GILLES BOUCHARD</t>
  </si>
  <si>
    <t>Coûts des véhicules par catégorie et par code de réparation</t>
  </si>
  <si>
    <t>No de vehicule : (1 ==&gt; TEXP - Pour la compagnie: 1 Jules Savard Inc., Période de traitement du: 01-MAR-2012 au: 22-DÉC-2012</t>
  </si>
  <si>
    <t>Code du véhicule</t>
  </si>
  <si>
    <t>Rubrique</t>
  </si>
  <si>
    <t>Coût</t>
  </si>
  <si>
    <t>Qté</t>
  </si>
  <si>
    <t>CARROSSERI</t>
  </si>
  <si>
    <t>0.0000</t>
  </si>
  <si>
    <t>Frais acc.</t>
  </si>
  <si>
    <t>FREINS</t>
  </si>
  <si>
    <t>$0.00</t>
  </si>
  <si>
    <t>HUILE</t>
  </si>
  <si>
    <t>$207.48</t>
  </si>
  <si>
    <t>MOTEUR</t>
  </si>
  <si>
    <t>PNEUS</t>
  </si>
  <si>
    <t>REP_GEN</t>
  </si>
  <si>
    <t>REPEXT</t>
  </si>
  <si>
    <t>SYST_REFRO</t>
  </si>
  <si>
    <t>Total pour le véhicule: 461</t>
  </si>
  <si>
    <t>$5,261.77</t>
  </si>
  <si>
    <t>10.8300</t>
  </si>
  <si>
    <t>2.9800</t>
  </si>
  <si>
    <t>EXHAUST</t>
  </si>
  <si>
    <t>MAINTENAN</t>
  </si>
  <si>
    <t>4.1900</t>
  </si>
  <si>
    <t>Total pour le véhicule: 471</t>
  </si>
  <si>
    <t>$4,189.96</t>
  </si>
  <si>
    <t>21.5900</t>
  </si>
  <si>
    <t>ACC_EXT</t>
  </si>
  <si>
    <t>$52.06</t>
  </si>
  <si>
    <t>1.3700</t>
  </si>
  <si>
    <t>DIFFÉRENTI</t>
  </si>
  <si>
    <t>$49.02</t>
  </si>
  <si>
    <t>EMBRAYAGE</t>
  </si>
  <si>
    <t>$184.07</t>
  </si>
  <si>
    <t>4.7100</t>
  </si>
  <si>
    <t>$123.04</t>
  </si>
  <si>
    <t>1.4200</t>
  </si>
  <si>
    <t>$1,593.58</t>
  </si>
  <si>
    <t>HYDRAULIQU</t>
  </si>
  <si>
    <t>$407.68</t>
  </si>
  <si>
    <t>0.7200</t>
  </si>
  <si>
    <t>$398.76</t>
  </si>
  <si>
    <t>9.9000</t>
  </si>
  <si>
    <t>ROAD_SERV</t>
  </si>
  <si>
    <t>$505.60</t>
  </si>
  <si>
    <t>SYST_DEMAR</t>
  </si>
  <si>
    <t>$144.02</t>
  </si>
  <si>
    <t>3.7900</t>
  </si>
  <si>
    <t>$96.22</t>
  </si>
  <si>
    <t>Total pour le véhicule: 475</t>
  </si>
  <si>
    <t>$27,735.65</t>
  </si>
  <si>
    <t>213.0200</t>
  </si>
  <si>
    <t>Total pour le véhicule: 489</t>
  </si>
  <si>
    <t>Total pour le véhicule: 490</t>
  </si>
  <si>
    <t>Total pour le véhicule: 491</t>
  </si>
  <si>
    <t>Total pour le véhicule: 495</t>
  </si>
  <si>
    <t>REVACC</t>
  </si>
  <si>
    <t>$747.02</t>
  </si>
  <si>
    <t>245.4400</t>
  </si>
  <si>
    <t>Total pour le véhicule: 484</t>
  </si>
  <si>
    <t>5.5400</t>
  </si>
  <si>
    <t>$150.00</t>
  </si>
  <si>
    <t>Total pour le véhicule: 492</t>
  </si>
  <si>
    <t>$4,102.80</t>
  </si>
  <si>
    <t>53.6800</t>
  </si>
  <si>
    <t>$2,135.60</t>
  </si>
  <si>
    <t>13.1000</t>
  </si>
  <si>
    <t>Total pour le véhicule: 494</t>
  </si>
  <si>
    <t>$7,551.51</t>
  </si>
  <si>
    <t>Total pour le véhicule: 496</t>
  </si>
  <si>
    <t>$100.70</t>
  </si>
  <si>
    <t>Total pour le véhicule: 497</t>
  </si>
  <si>
    <t>$303.56</t>
  </si>
  <si>
    <t>2.6100</t>
  </si>
  <si>
    <t>$96.90</t>
  </si>
  <si>
    <t>Total pour le véhicule: 498</t>
  </si>
  <si>
    <t>$4,239.14</t>
  </si>
  <si>
    <t>14.1500</t>
  </si>
  <si>
    <t>4.0300</t>
  </si>
  <si>
    <t>3.0300</t>
  </si>
  <si>
    <t>0.9500</t>
  </si>
  <si>
    <t>$306.10</t>
  </si>
  <si>
    <t>6.2200</t>
  </si>
  <si>
    <t>REMORQUAGE</t>
  </si>
  <si>
    <t>REPEXT_PAR</t>
  </si>
  <si>
    <t>$224.58</t>
  </si>
  <si>
    <t>Total pour le véhicule: 499</t>
  </si>
  <si>
    <t>$20,674.41</t>
  </si>
  <si>
    <t>57.7400</t>
  </si>
  <si>
    <t>$44.73</t>
  </si>
  <si>
    <t>ROAD_PNEU</t>
  </si>
  <si>
    <t>1.3600</t>
  </si>
  <si>
    <t>Total pour le véhicule: 500</t>
  </si>
  <si>
    <t>$20,738.59</t>
  </si>
  <si>
    <t>67.8500</t>
  </si>
  <si>
    <t>5.1800</t>
  </si>
  <si>
    <t>Total pour le véhicule: 502</t>
  </si>
  <si>
    <t>$3,615.01</t>
  </si>
  <si>
    <t>7.1000</t>
  </si>
  <si>
    <t>10.6100</t>
  </si>
  <si>
    <t>0.5500</t>
  </si>
  <si>
    <t>SUSPENSION</t>
  </si>
  <si>
    <t>1.3400</t>
  </si>
  <si>
    <t>2.0300</t>
  </si>
  <si>
    <t>TRANSMISSI</t>
  </si>
  <si>
    <t>Total pour le véhicule: 507</t>
  </si>
  <si>
    <t>$14,085.01</t>
  </si>
  <si>
    <t>66.9400</t>
  </si>
  <si>
    <t>$21.00</t>
  </si>
  <si>
    <t>3.1700</t>
  </si>
  <si>
    <t>17.7100</t>
  </si>
  <si>
    <t>2.3900</t>
  </si>
  <si>
    <t>Total pour le véhicule: 510</t>
  </si>
  <si>
    <t>$5,447.72</t>
  </si>
  <si>
    <t>23.2700</t>
  </si>
  <si>
    <t>Total pour le véhicule: 514</t>
  </si>
  <si>
    <t>$15,126.99</t>
  </si>
  <si>
    <t>74.6400</t>
  </si>
  <si>
    <t>Total pour le véhicule: 518</t>
  </si>
  <si>
    <t>$7,564.98</t>
  </si>
  <si>
    <t>51.8200</t>
  </si>
  <si>
    <t>2.0700</t>
  </si>
  <si>
    <t>$195.00</t>
  </si>
  <si>
    <t>1.5100</t>
  </si>
  <si>
    <t>MOTEL</t>
  </si>
  <si>
    <t>$100.00</t>
  </si>
  <si>
    <t>Total pour le véhicule: 519</t>
  </si>
  <si>
    <t>$10,363.07</t>
  </si>
  <si>
    <t>34.6300</t>
  </si>
  <si>
    <t>9.3000</t>
  </si>
  <si>
    <t>Total pour le véhicule: 520</t>
  </si>
  <si>
    <t>$5,184.81</t>
  </si>
  <si>
    <t>10.1000</t>
  </si>
  <si>
    <t>1.0000</t>
  </si>
  <si>
    <t>Total pour le véhicule: 521</t>
  </si>
  <si>
    <t>$4,534.54</t>
  </si>
  <si>
    <t>26.4100</t>
  </si>
  <si>
    <t>$194.67</t>
  </si>
  <si>
    <t>2.1600</t>
  </si>
  <si>
    <t>$297.68</t>
  </si>
  <si>
    <t>$368.31</t>
  </si>
  <si>
    <t>2.3100</t>
  </si>
  <si>
    <t>$291.90</t>
  </si>
  <si>
    <t>$182.02</t>
  </si>
  <si>
    <t>4.7900</t>
  </si>
  <si>
    <t>$1,982.49</t>
  </si>
  <si>
    <t>8.8700</t>
  </si>
  <si>
    <t>$1,927.60</t>
  </si>
  <si>
    <t>33.3400</t>
  </si>
  <si>
    <t>$515.40</t>
  </si>
  <si>
    <t>$137.06</t>
  </si>
  <si>
    <t>Total pour le véhicule: 523</t>
  </si>
  <si>
    <t>$6,142.71</t>
  </si>
  <si>
    <t>51.4700</t>
  </si>
  <si>
    <t>Page : 8</t>
  </si>
  <si>
    <t>$250.89</t>
  </si>
  <si>
    <t>$229.95</t>
  </si>
  <si>
    <t>4.3200</t>
  </si>
  <si>
    <t>$305.92</t>
  </si>
  <si>
    <t>$770.28</t>
  </si>
  <si>
    <t>6.6200</t>
  </si>
  <si>
    <t>$414.40</t>
  </si>
  <si>
    <t>$356.44</t>
  </si>
  <si>
    <t>9.3800</t>
  </si>
  <si>
    <t>$1,692.00</t>
  </si>
  <si>
    <t>$20.00</t>
  </si>
  <si>
    <t>$390.00</t>
  </si>
  <si>
    <t>$2,575.10</t>
  </si>
  <si>
    <t>39.9000</t>
  </si>
  <si>
    <t>$4,517.75</t>
  </si>
  <si>
    <t>$819.95</t>
  </si>
  <si>
    <t>$734.46</t>
  </si>
  <si>
    <t>Total pour le véhicule: 524</t>
  </si>
  <si>
    <t>$13,221.16</t>
  </si>
  <si>
    <t>64.0100</t>
  </si>
  <si>
    <t>$63.38</t>
  </si>
  <si>
    <t>$221.16</t>
  </si>
  <si>
    <t>5.8200</t>
  </si>
  <si>
    <t>$109.26</t>
  </si>
  <si>
    <t>$628.94</t>
  </si>
  <si>
    <t>5.7300</t>
  </si>
  <si>
    <t>$2,127.88</t>
  </si>
  <si>
    <t>$113.50</t>
  </si>
  <si>
    <t>$1,932.51</t>
  </si>
  <si>
    <t>Total pour le véhicule: 525</t>
  </si>
  <si>
    <t>$5,293.53</t>
  </si>
  <si>
    <t>11.5500</t>
  </si>
  <si>
    <t>$91.58</t>
  </si>
  <si>
    <t>$282.34</t>
  </si>
  <si>
    <t>7.4300</t>
  </si>
  <si>
    <t>$524.88</t>
  </si>
  <si>
    <t>$510.61</t>
  </si>
  <si>
    <t>2.1900</t>
  </si>
  <si>
    <t>$390.70</t>
  </si>
  <si>
    <t>$530.48</t>
  </si>
  <si>
    <t>13.9600</t>
  </si>
  <si>
    <t>$1,219.21</t>
  </si>
  <si>
    <t>18.6600</t>
  </si>
  <si>
    <t>$1,393.68</t>
  </si>
  <si>
    <t>$3,031.94</t>
  </si>
  <si>
    <t>39.7000</t>
  </si>
  <si>
    <t>$7,891.50</t>
  </si>
  <si>
    <t>$1,252.44</t>
  </si>
  <si>
    <t>Page : 9</t>
  </si>
  <si>
    <t>Total pour le véhicule: 526</t>
  </si>
  <si>
    <t>$17,164.09</t>
  </si>
  <si>
    <t>81.9400</t>
  </si>
  <si>
    <t>$106.02</t>
  </si>
  <si>
    <t>2.7900</t>
  </si>
  <si>
    <t>$351.04</t>
  </si>
  <si>
    <t>DIRECTION</t>
  </si>
  <si>
    <t>$20.11</t>
  </si>
  <si>
    <t>$20.47</t>
  </si>
  <si>
    <t>$274.12</t>
  </si>
  <si>
    <t>5.0300</t>
  </si>
  <si>
    <t>$907.50</t>
  </si>
  <si>
    <t>$889.79</t>
  </si>
  <si>
    <t>4.6200</t>
  </si>
  <si>
    <t>$398.90</t>
  </si>
  <si>
    <t>$443.46</t>
  </si>
  <si>
    <t>11.6700</t>
  </si>
  <si>
    <t>$1,229.11</t>
  </si>
  <si>
    <t>6.7400</t>
  </si>
  <si>
    <t>$1,153.12</t>
  </si>
  <si>
    <t>$8,857.88</t>
  </si>
  <si>
    <t>116.0100</t>
  </si>
  <si>
    <t>$4,527.39</t>
  </si>
  <si>
    <t>$92.52</t>
  </si>
  <si>
    <t>$29.59</t>
  </si>
  <si>
    <t>Total pour le véhicule: 527</t>
  </si>
  <si>
    <t>$20,778.04</t>
  </si>
  <si>
    <t>146.8600</t>
  </si>
  <si>
    <t>$272.38</t>
  </si>
  <si>
    <t>$76.74</t>
  </si>
  <si>
    <t>$287.68</t>
  </si>
  <si>
    <t>4.9400</t>
  </si>
  <si>
    <t>$472.34</t>
  </si>
  <si>
    <t>$604.70</t>
  </si>
  <si>
    <t>$297.00</t>
  </si>
  <si>
    <t>$489.82</t>
  </si>
  <si>
    <t>12.8900</t>
  </si>
  <si>
    <t>$2,789.92</t>
  </si>
  <si>
    <t>9.6200</t>
  </si>
  <si>
    <t>$1,214.00</t>
  </si>
  <si>
    <t>$2,224.19</t>
  </si>
  <si>
    <t>37.5800</t>
  </si>
  <si>
    <t>$2,928.28</t>
  </si>
  <si>
    <t>Total pour le véhicule: 528</t>
  </si>
  <si>
    <t>$11,657.05</t>
  </si>
  <si>
    <t>68.0100</t>
  </si>
  <si>
    <t>Total pour le véhicule: 4024</t>
  </si>
  <si>
    <t>Page : 10</t>
  </si>
  <si>
    <t>Total pour la catégorie: TRAC-2007</t>
  </si>
  <si>
    <t>$208,360.42</t>
  </si>
  <si>
    <t>998.1700</t>
  </si>
  <si>
    <t>$469.93</t>
  </si>
  <si>
    <t>$908.56</t>
  </si>
  <si>
    <t>$486.11</t>
  </si>
  <si>
    <t>$11.84</t>
  </si>
  <si>
    <t>$393.80</t>
  </si>
  <si>
    <t>$476.36</t>
  </si>
  <si>
    <t>11.4800</t>
  </si>
  <si>
    <t>$2,132.86</t>
  </si>
  <si>
    <t>3.5400</t>
  </si>
  <si>
    <t>$2,448.00</t>
  </si>
  <si>
    <t>$2,968.00</t>
  </si>
  <si>
    <t>30.4000</t>
  </si>
  <si>
    <t>$4,013.01</t>
  </si>
  <si>
    <t>$1,696.08</t>
  </si>
  <si>
    <t>3.4200</t>
  </si>
  <si>
    <t>Total pour le véhicule: 532</t>
  </si>
  <si>
    <t>$16,004.55</t>
  </si>
  <si>
    <t>48.8400</t>
  </si>
  <si>
    <t>$24.36</t>
  </si>
  <si>
    <t>$670.35</t>
  </si>
  <si>
    <t>$522.95</t>
  </si>
  <si>
    <t>1.9300</t>
  </si>
  <si>
    <t>$290.00</t>
  </si>
  <si>
    <t>$404.76</t>
  </si>
  <si>
    <t>10.5200</t>
  </si>
  <si>
    <t>$1,297.92</t>
  </si>
  <si>
    <t>12.4400</t>
  </si>
  <si>
    <t>$4,012.80</t>
  </si>
  <si>
    <t>$4,619.62</t>
  </si>
  <si>
    <t>43.7400</t>
  </si>
  <si>
    <t>$11,521.14</t>
  </si>
  <si>
    <t>$73.46</t>
  </si>
  <si>
    <t>Total pour le véhicule: 533</t>
  </si>
  <si>
    <t>$23,437.36</t>
  </si>
  <si>
    <t>68.6300</t>
  </si>
  <si>
    <t>$282.49</t>
  </si>
  <si>
    <t>4.1000</t>
  </si>
  <si>
    <t>$226.48</t>
  </si>
  <si>
    <t>5.9600</t>
  </si>
  <si>
    <t>$116.52</t>
  </si>
  <si>
    <t>$346.07</t>
  </si>
  <si>
    <t>$689.09</t>
  </si>
  <si>
    <t>4.3000</t>
  </si>
  <si>
    <t>$385.00</t>
  </si>
  <si>
    <t>10.0000</t>
  </si>
  <si>
    <t>$1,439.02</t>
  </si>
  <si>
    <t>8.6300</t>
  </si>
  <si>
    <t>REGÉNÉRAT</t>
  </si>
  <si>
    <t>$2,290.62</t>
  </si>
  <si>
    <t>21.8500</t>
  </si>
  <si>
    <t>$11,912.82</t>
  </si>
  <si>
    <t>$4,477.78</t>
  </si>
  <si>
    <t>1.1000</t>
  </si>
  <si>
    <t>Page : 11</t>
  </si>
  <si>
    <t>Total pour le véhicule: 534</t>
  </si>
  <si>
    <t>$22,462.89</t>
  </si>
  <si>
    <t>58.7300</t>
  </si>
  <si>
    <t>$187.72</t>
  </si>
  <si>
    <t>$271.57</t>
  </si>
  <si>
    <t>0.2500</t>
  </si>
  <si>
    <t>$509.64</t>
  </si>
  <si>
    <t>$1,294.15</t>
  </si>
  <si>
    <t>15.3100</t>
  </si>
  <si>
    <t>$425.75</t>
  </si>
  <si>
    <t>4.3100</t>
  </si>
  <si>
    <t>$123.18</t>
  </si>
  <si>
    <t>5.5900</t>
  </si>
  <si>
    <t>$321.95</t>
  </si>
  <si>
    <t>$2,056.77</t>
  </si>
  <si>
    <t>7.2500</t>
  </si>
  <si>
    <t>$604.00</t>
  </si>
  <si>
    <t>$1,375.00</t>
  </si>
  <si>
    <t>$3,802.92</t>
  </si>
  <si>
    <t>48.9700</t>
  </si>
  <si>
    <t>$5,822.44</t>
  </si>
  <si>
    <t>Total pour le véhicule: 535</t>
  </si>
  <si>
    <t>$17,019.67</t>
  </si>
  <si>
    <t>86.6200</t>
  </si>
  <si>
    <t>$199.92</t>
  </si>
  <si>
    <t>$105.64</t>
  </si>
  <si>
    <t>2.7800</t>
  </si>
  <si>
    <t>$41.04</t>
  </si>
  <si>
    <t>$375.64</t>
  </si>
  <si>
    <t>$440.83</t>
  </si>
  <si>
    <t>$207.16</t>
  </si>
  <si>
    <t>5.3200</t>
  </si>
  <si>
    <t>$131.78</t>
  </si>
  <si>
    <t>OSW.PIECE</t>
  </si>
  <si>
    <t>$769.11</t>
  </si>
  <si>
    <t>OSW.REPEXT</t>
  </si>
  <si>
    <t>$142.74</t>
  </si>
  <si>
    <t>OSW_TIM</t>
  </si>
  <si>
    <t>$150.15</t>
  </si>
  <si>
    <t>$1,744.82</t>
  </si>
  <si>
    <t>$2,270.82</t>
  </si>
  <si>
    <t>31.8800</t>
  </si>
  <si>
    <t>$1,776.59</t>
  </si>
  <si>
    <t>$156.18</t>
  </si>
  <si>
    <t>4.1100</t>
  </si>
  <si>
    <t>$39.16</t>
  </si>
  <si>
    <t>Total pour le véhicule: 537</t>
  </si>
  <si>
    <t>$8,648.48</t>
  </si>
  <si>
    <t>44.0900</t>
  </si>
  <si>
    <t>$91.56</t>
  </si>
  <si>
    <t>$621.30</t>
  </si>
  <si>
    <t>7.4400</t>
  </si>
  <si>
    <t>$463.28</t>
  </si>
  <si>
    <t>$663.42</t>
  </si>
  <si>
    <t>5.2700</t>
  </si>
  <si>
    <t>$316.48</t>
  </si>
  <si>
    <t>$513.82</t>
  </si>
  <si>
    <t>13.3900</t>
  </si>
  <si>
    <t>Page : 12</t>
  </si>
  <si>
    <t>$4,799.46</t>
  </si>
  <si>
    <t>$2,001.44</t>
  </si>
  <si>
    <t>$2,917.23</t>
  </si>
  <si>
    <t>42.0600</t>
  </si>
  <si>
    <t>$4,205.61</t>
  </si>
  <si>
    <t>$37.35</t>
  </si>
  <si>
    <t>$518.10</t>
  </si>
  <si>
    <t>Total pour le véhicule: 538</t>
  </si>
  <si>
    <t>$17,149.05</t>
  </si>
  <si>
    <t>68.1600</t>
  </si>
  <si>
    <t>$237.88</t>
  </si>
  <si>
    <t>6.2600</t>
  </si>
  <si>
    <t>$558.72</t>
  </si>
  <si>
    <t>$34.80</t>
  </si>
  <si>
    <t>$624.20</t>
  </si>
  <si>
    <t>$707.78</t>
  </si>
  <si>
    <t>1.9000</t>
  </si>
  <si>
    <t>$400.90</t>
  </si>
  <si>
    <t>$455.68</t>
  </si>
  <si>
    <t>11.8600</t>
  </si>
  <si>
    <t>$2,605.59</t>
  </si>
  <si>
    <t>8.4400</t>
  </si>
  <si>
    <t>$1,504.44</t>
  </si>
  <si>
    <t>2.3800</t>
  </si>
  <si>
    <t>$3,950.77</t>
  </si>
  <si>
    <t>53.2200</t>
  </si>
  <si>
    <t>$4,552.99</t>
  </si>
  <si>
    <t>$449.16</t>
  </si>
  <si>
    <t>$402.75</t>
  </si>
  <si>
    <t>$113.18</t>
  </si>
  <si>
    <t>$60.42</t>
  </si>
  <si>
    <t>1.5900</t>
  </si>
  <si>
    <t>$788.97</t>
  </si>
  <si>
    <t>Total pour le véhicule: 539</t>
  </si>
  <si>
    <t>$17,448.23</t>
  </si>
  <si>
    <t>86.6500</t>
  </si>
  <si>
    <t>$342.31</t>
  </si>
  <si>
    <t>6.8100</t>
  </si>
  <si>
    <t>$496.65</t>
  </si>
  <si>
    <t>$335.03</t>
  </si>
  <si>
    <t>$302.00</t>
  </si>
  <si>
    <t>$319.58</t>
  </si>
  <si>
    <t>8.4100</t>
  </si>
  <si>
    <t>$908.44</t>
  </si>
  <si>
    <t>$2,057.10</t>
  </si>
  <si>
    <t>18.6400</t>
  </si>
  <si>
    <t>$3,189.98</t>
  </si>
  <si>
    <t>$614.74</t>
  </si>
  <si>
    <t>$115.08</t>
  </si>
  <si>
    <t>Total pour le véhicule: 540</t>
  </si>
  <si>
    <t>$12,693.71</t>
  </si>
  <si>
    <t>33.8600</t>
  </si>
  <si>
    <t>$91.92</t>
  </si>
  <si>
    <t>1.2400</t>
  </si>
  <si>
    <t>Page : 13</t>
  </si>
  <si>
    <t>$63.07</t>
  </si>
  <si>
    <t>$401.56</t>
  </si>
  <si>
    <t>$1,351.83</t>
  </si>
  <si>
    <t>14.2300</t>
  </si>
  <si>
    <t>$270.94</t>
  </si>
  <si>
    <t>7.1300</t>
  </si>
  <si>
    <t>$1,334.86</t>
  </si>
  <si>
    <t>1.6600</t>
  </si>
  <si>
    <t>$1,838.80</t>
  </si>
  <si>
    <t>$183.36</t>
  </si>
  <si>
    <t>$1,315.37</t>
  </si>
  <si>
    <t>16.8500</t>
  </si>
  <si>
    <t>$4,570.42</t>
  </si>
  <si>
    <t>REVPIE</t>
  </si>
  <si>
    <t>$1,096.68</t>
  </si>
  <si>
    <t>Total pour le véhicule: 541</t>
  </si>
  <si>
    <t>$12,810.71</t>
  </si>
  <si>
    <t>42.4500</t>
  </si>
  <si>
    <t>ACC_INT</t>
  </si>
  <si>
    <t>$384.18</t>
  </si>
  <si>
    <t>10.1100</t>
  </si>
  <si>
    <t>$181.31</t>
  </si>
  <si>
    <t>0.7700</t>
  </si>
  <si>
    <t>$830.14</t>
  </si>
  <si>
    <t>$85.86</t>
  </si>
  <si>
    <t>2.2800</t>
  </si>
  <si>
    <t>$512.73</t>
  </si>
  <si>
    <t>$1,063.34</t>
  </si>
  <si>
    <t>8.7000</t>
  </si>
  <si>
    <t>$510.72</t>
  </si>
  <si>
    <t>2.9400</t>
  </si>
  <si>
    <t>$237.50</t>
  </si>
  <si>
    <t>6.2500</t>
  </si>
  <si>
    <t>$109.64</t>
  </si>
  <si>
    <t>$1,718.22</t>
  </si>
  <si>
    <t>12.6400</t>
  </si>
  <si>
    <t>$1,354.80</t>
  </si>
  <si>
    <t>$2,647.87</t>
  </si>
  <si>
    <t>27.3700</t>
  </si>
  <si>
    <t>$11,671.39</t>
  </si>
  <si>
    <t>$224.95</t>
  </si>
  <si>
    <t>$542.34</t>
  </si>
  <si>
    <t>Total pour le véhicule: 542</t>
  </si>
  <si>
    <t>$22,074.99</t>
  </si>
  <si>
    <t>71.0600</t>
  </si>
  <si>
    <t>$13.68</t>
  </si>
  <si>
    <t>$341.06</t>
  </si>
  <si>
    <t>$391.90</t>
  </si>
  <si>
    <t>$362.52</t>
  </si>
  <si>
    <t>9.5400</t>
  </si>
  <si>
    <t>$1,198.12</t>
  </si>
  <si>
    <t>5.0400</t>
  </si>
  <si>
    <t>$1,270.35</t>
  </si>
  <si>
    <t>17.5300</t>
  </si>
  <si>
    <t>$7,095.20</t>
  </si>
  <si>
    <t>$318.00</t>
  </si>
  <si>
    <t>Page : 14</t>
  </si>
  <si>
    <t>Total pour le véhicule: 543</t>
  </si>
  <si>
    <t>$13,438.83</t>
  </si>
  <si>
    <t>32.1100</t>
  </si>
  <si>
    <t>$137.78</t>
  </si>
  <si>
    <t>0.6500</t>
  </si>
  <si>
    <t>$146.12</t>
  </si>
  <si>
    <t>$241.14</t>
  </si>
  <si>
    <t>$586.70</t>
  </si>
  <si>
    <t>$211.61</t>
  </si>
  <si>
    <t>0.5300</t>
  </si>
  <si>
    <t>$402.00</t>
  </si>
  <si>
    <t>$77.05</t>
  </si>
  <si>
    <t>$545.80</t>
  </si>
  <si>
    <t>14.1000</t>
  </si>
  <si>
    <t>$423.12</t>
  </si>
  <si>
    <t>$917.62</t>
  </si>
  <si>
    <t>$4,557.80</t>
  </si>
  <si>
    <t>$1,096.91</t>
  </si>
  <si>
    <t>$2,466.16</t>
  </si>
  <si>
    <t>41.6300</t>
  </si>
  <si>
    <t>$6,213.36</t>
  </si>
  <si>
    <t>$60.00</t>
  </si>
  <si>
    <t>$252.94</t>
  </si>
  <si>
    <t>$75.18</t>
  </si>
  <si>
    <t>Total pour le véhicule: 544</t>
  </si>
  <si>
    <t>$18,606.29</t>
  </si>
  <si>
    <t>57.9100</t>
  </si>
  <si>
    <t>$2,396.03</t>
  </si>
  <si>
    <t>$68.04</t>
  </si>
  <si>
    <t>$132.48</t>
  </si>
  <si>
    <t>$503.22</t>
  </si>
  <si>
    <t>$869.98</t>
  </si>
  <si>
    <t>$404.00</t>
  </si>
  <si>
    <t>$277.02</t>
  </si>
  <si>
    <t>7.2900</t>
  </si>
  <si>
    <t>$1,363.41</t>
  </si>
  <si>
    <t>7.5400</t>
  </si>
  <si>
    <t>$2,192.65</t>
  </si>
  <si>
    <t>$3,184.86</t>
  </si>
  <si>
    <t>45.4900</t>
  </si>
  <si>
    <t>$3,416.92</t>
  </si>
  <si>
    <t>Total pour le véhicule: 548</t>
  </si>
  <si>
    <t>$15,033.19</t>
  </si>
  <si>
    <t>60.3200</t>
  </si>
  <si>
    <t>$12.76</t>
  </si>
  <si>
    <t>$47.49</t>
  </si>
  <si>
    <t>$313.09</t>
  </si>
  <si>
    <t>$649.99</t>
  </si>
  <si>
    <t>Page : 15</t>
  </si>
  <si>
    <t>$537.78</t>
  </si>
  <si>
    <t>3.0500</t>
  </si>
  <si>
    <t>$422.40</t>
  </si>
  <si>
    <t>$386.08</t>
  </si>
  <si>
    <t>10.1600</t>
  </si>
  <si>
    <t>$3,789.03</t>
  </si>
  <si>
    <t>8.8000</t>
  </si>
  <si>
    <t>$4,125.80</t>
  </si>
  <si>
    <t>$3,013.71</t>
  </si>
  <si>
    <t>33.7600</t>
  </si>
  <si>
    <t>$2,847.81</t>
  </si>
  <si>
    <t>$362.58</t>
  </si>
  <si>
    <t>4.6300</t>
  </si>
  <si>
    <t>Total pour le véhicule: 549</t>
  </si>
  <si>
    <t>$16,898.52</t>
  </si>
  <si>
    <t>65.1900</t>
  </si>
  <si>
    <t>$52.44</t>
  </si>
  <si>
    <t>1.3800</t>
  </si>
  <si>
    <t>$424.84</t>
  </si>
  <si>
    <t>11.1800</t>
  </si>
  <si>
    <t>$72.44</t>
  </si>
  <si>
    <t>$67.64</t>
  </si>
  <si>
    <t>1.7800</t>
  </si>
  <si>
    <t>$336.55</t>
  </si>
  <si>
    <t>10.3800</t>
  </si>
  <si>
    <t>$531.88</t>
  </si>
  <si>
    <t>$696.54</t>
  </si>
  <si>
    <t>7.9900</t>
  </si>
  <si>
    <t>$417.28</t>
  </si>
  <si>
    <t>$479.18</t>
  </si>
  <si>
    <t>12.6100</t>
  </si>
  <si>
    <t>$981.47</t>
  </si>
  <si>
    <t>2.4400</t>
  </si>
  <si>
    <t>$3,332.80</t>
  </si>
  <si>
    <t>$1,806.67</t>
  </si>
  <si>
    <t>11.4200</t>
  </si>
  <si>
    <t>$5,817.94</t>
  </si>
  <si>
    <t>$225.00</t>
  </si>
  <si>
    <t>Total pour le véhicule: 550</t>
  </si>
  <si>
    <t>$15,392.67</t>
  </si>
  <si>
    <t>59.1800</t>
  </si>
  <si>
    <t>$132.24</t>
  </si>
  <si>
    <t>$24.30</t>
  </si>
  <si>
    <t>$376.26</t>
  </si>
  <si>
    <t>$949.21</t>
  </si>
  <si>
    <t>4.0500</t>
  </si>
  <si>
    <t>$90.15</t>
  </si>
  <si>
    <t>2.5100</t>
  </si>
  <si>
    <t>$1,065.30</t>
  </si>
  <si>
    <t>6.8800</t>
  </si>
  <si>
    <t>$1,086.94</t>
  </si>
  <si>
    <t>15.6900</t>
  </si>
  <si>
    <t>$2,189.50</t>
  </si>
  <si>
    <t>$164.33</t>
  </si>
  <si>
    <t>Total pour le véhicule: 551</t>
  </si>
  <si>
    <t>$8,948.63</t>
  </si>
  <si>
    <t>30.5100</t>
  </si>
  <si>
    <t>$78.10</t>
  </si>
  <si>
    <t>Page : 16</t>
  </si>
  <si>
    <t>$297.18</t>
  </si>
  <si>
    <t>$61.83</t>
  </si>
  <si>
    <t>$298.74</t>
  </si>
  <si>
    <t>7.7300</t>
  </si>
  <si>
    <t>$1,274.08</t>
  </si>
  <si>
    <t>5.2000</t>
  </si>
  <si>
    <t>$1,098.70</t>
  </si>
  <si>
    <t>$1,659.53</t>
  </si>
  <si>
    <t>24.0400</t>
  </si>
  <si>
    <t>$1,943.78</t>
  </si>
  <si>
    <t>Total pour le véhicule: 552</t>
  </si>
  <si>
    <t>$7,338.52</t>
  </si>
  <si>
    <t>37.6200</t>
  </si>
  <si>
    <t>$620.16</t>
  </si>
  <si>
    <t>16.3200</t>
  </si>
  <si>
    <t>$402.71</t>
  </si>
  <si>
    <t>1.6100</t>
  </si>
  <si>
    <t>$42.18</t>
  </si>
  <si>
    <t>1.1100</t>
  </si>
  <si>
    <t>$663.87</t>
  </si>
  <si>
    <t>$865.47</t>
  </si>
  <si>
    <t>$785.12</t>
  </si>
  <si>
    <t>13.6700</t>
  </si>
  <si>
    <t>$576.64</t>
  </si>
  <si>
    <t>$344.35</t>
  </si>
  <si>
    <t>$240.54</t>
  </si>
  <si>
    <t>6.3300</t>
  </si>
  <si>
    <t>$1,411.16</t>
  </si>
  <si>
    <t>$2,294.80</t>
  </si>
  <si>
    <t>$7,015.78</t>
  </si>
  <si>
    <t>99.7000</t>
  </si>
  <si>
    <t>$10,206.82</t>
  </si>
  <si>
    <t>$269.58</t>
  </si>
  <si>
    <t>Total pour le véhicule: 553</t>
  </si>
  <si>
    <t>$25,739.18</t>
  </si>
  <si>
    <t>140.9300</t>
  </si>
  <si>
    <t>$77.14</t>
  </si>
  <si>
    <t>$382.38</t>
  </si>
  <si>
    <t>0.8900</t>
  </si>
  <si>
    <t>$128.51</t>
  </si>
  <si>
    <t>$868.53</t>
  </si>
  <si>
    <t>9.0200</t>
  </si>
  <si>
    <t>$340.82</t>
  </si>
  <si>
    <t>5.4200</t>
  </si>
  <si>
    <t>$751.55</t>
  </si>
  <si>
    <t>$433.51</t>
  </si>
  <si>
    <t>3.6000</t>
  </si>
  <si>
    <t>$639.47</t>
  </si>
  <si>
    <t>7.2100</t>
  </si>
  <si>
    <t>$115.30</t>
  </si>
  <si>
    <t>$524.84</t>
  </si>
  <si>
    <t>13.6800</t>
  </si>
  <si>
    <t>$893.18</t>
  </si>
  <si>
    <t>4.6400</t>
  </si>
  <si>
    <t>$3,129.52</t>
  </si>
  <si>
    <t>$5,007.19</t>
  </si>
  <si>
    <t>75.0900</t>
  </si>
  <si>
    <t>$4,702.13</t>
  </si>
  <si>
    <t>Page : 17</t>
  </si>
  <si>
    <t>$18.24</t>
  </si>
  <si>
    <t>0.4800</t>
  </si>
  <si>
    <t>Total pour le véhicule: 554</t>
  </si>
  <si>
    <t>$18,236.89</t>
  </si>
  <si>
    <t>122.0600</t>
  </si>
  <si>
    <t>Total pour la catégorie: TRAC-2008</t>
  </si>
  <si>
    <t>$309,382.36</t>
  </si>
  <si>
    <t>1,214.9200</t>
  </si>
  <si>
    <t>$51.75</t>
  </si>
  <si>
    <t>$196.75</t>
  </si>
  <si>
    <t>$112.48</t>
  </si>
  <si>
    <t>$979.12</t>
  </si>
  <si>
    <t>5.6900</t>
  </si>
  <si>
    <t>$3,226.48</t>
  </si>
  <si>
    <t>$146.15</t>
  </si>
  <si>
    <t>Total pour le véhicule: 487</t>
  </si>
  <si>
    <t>$6,848.33</t>
  </si>
  <si>
    <t>7.2000</t>
  </si>
  <si>
    <t>$22.65</t>
  </si>
  <si>
    <t>$263.85</t>
  </si>
  <si>
    <t>$286.00</t>
  </si>
  <si>
    <t>$425.34</t>
  </si>
  <si>
    <t>5.1500</t>
  </si>
  <si>
    <t>$2,674.00</t>
  </si>
  <si>
    <t>$303.40</t>
  </si>
  <si>
    <t>$1,175.35</t>
  </si>
  <si>
    <t>11.5400</t>
  </si>
  <si>
    <t>$6,801.51</t>
  </si>
  <si>
    <t>$204.00</t>
  </si>
  <si>
    <t>$223.78</t>
  </si>
  <si>
    <t>Total pour le véhicule: 557</t>
  </si>
  <si>
    <t>$12,479.88</t>
  </si>
  <si>
    <t>16.6900</t>
  </si>
  <si>
    <t>$153.90</t>
  </si>
  <si>
    <t>$11.60</t>
  </si>
  <si>
    <t>$61.10</t>
  </si>
  <si>
    <t>$403.36</t>
  </si>
  <si>
    <t>$10.68</t>
  </si>
  <si>
    <t>$521.74</t>
  </si>
  <si>
    <t>13.7300</t>
  </si>
  <si>
    <t>$1,321.67</t>
  </si>
  <si>
    <t>Page : 18</t>
  </si>
  <si>
    <t>$817.06</t>
  </si>
  <si>
    <t>$2,786.38</t>
  </si>
  <si>
    <t>33.4400</t>
  </si>
  <si>
    <t>$2,554.82</t>
  </si>
  <si>
    <t>$170.40</t>
  </si>
  <si>
    <t>$315.82</t>
  </si>
  <si>
    <t>2.2000</t>
  </si>
  <si>
    <t>$68.78</t>
  </si>
  <si>
    <t>1.8100</t>
  </si>
  <si>
    <t>Total pour le véhicule: 558</t>
  </si>
  <si>
    <t>$10,990.91</t>
  </si>
  <si>
    <t>59.4200</t>
  </si>
  <si>
    <t>$105.26</t>
  </si>
  <si>
    <t>2.7700</t>
  </si>
  <si>
    <t>$685.54</t>
  </si>
  <si>
    <t>4.7200</t>
  </si>
  <si>
    <t>$117.79</t>
  </si>
  <si>
    <t>2.4700</t>
  </si>
  <si>
    <t>$10.50</t>
  </si>
  <si>
    <t>$517.40</t>
  </si>
  <si>
    <t>$281.98</t>
  </si>
  <si>
    <t>2.6900</t>
  </si>
  <si>
    <t>$552.02</t>
  </si>
  <si>
    <t>15.5400</t>
  </si>
  <si>
    <t>$608.31</t>
  </si>
  <si>
    <t>$674.00</t>
  </si>
  <si>
    <t>$187.50</t>
  </si>
  <si>
    <t>$4,897.06</t>
  </si>
  <si>
    <t>48.9800</t>
  </si>
  <si>
    <t>$1,466.35</t>
  </si>
  <si>
    <t>$184.16</t>
  </si>
  <si>
    <t>$178.01</t>
  </si>
  <si>
    <t>$235.70</t>
  </si>
  <si>
    <t>Total pour le véhicule: 559</t>
  </si>
  <si>
    <t>$11,003.58</t>
  </si>
  <si>
    <t>77.1700</t>
  </si>
  <si>
    <t>$362.23</t>
  </si>
  <si>
    <t>$59.95</t>
  </si>
  <si>
    <t>$506.00</t>
  </si>
  <si>
    <t>$576.14</t>
  </si>
  <si>
    <t>15.0300</t>
  </si>
  <si>
    <t>$1,480.09</t>
  </si>
  <si>
    <t>2.5400</t>
  </si>
  <si>
    <t>$544.80</t>
  </si>
  <si>
    <t>$716.25</t>
  </si>
  <si>
    <t>2.8900</t>
  </si>
  <si>
    <t>$1,899.82</t>
  </si>
  <si>
    <t>13.7700</t>
  </si>
  <si>
    <t>$1,343.19</t>
  </si>
  <si>
    <t>$134.52</t>
  </si>
  <si>
    <t>Page : 19</t>
  </si>
  <si>
    <t>Total pour le véhicule: 560</t>
  </si>
  <si>
    <t>$7,647.29</t>
  </si>
  <si>
    <t>37.7700</t>
  </si>
  <si>
    <t>$115.11</t>
  </si>
  <si>
    <t>0.8700</t>
  </si>
  <si>
    <t>$368.60</t>
  </si>
  <si>
    <t>$821.97</t>
  </si>
  <si>
    <t>$404.36</t>
  </si>
  <si>
    <t>$365.41</t>
  </si>
  <si>
    <t>$420.40</t>
  </si>
  <si>
    <t>$190.76</t>
  </si>
  <si>
    <t>5.0200</t>
  </si>
  <si>
    <t>$997.53</t>
  </si>
  <si>
    <t>0.3300</t>
  </si>
  <si>
    <t>$699.80</t>
  </si>
  <si>
    <t>$325.00</t>
  </si>
  <si>
    <t>$3,206.80</t>
  </si>
  <si>
    <t>23.3800</t>
  </si>
  <si>
    <t>$5,618.60</t>
  </si>
  <si>
    <t>$776.87</t>
  </si>
  <si>
    <t>$81.93</t>
  </si>
  <si>
    <t>Total pour le véhicule: 561</t>
  </si>
  <si>
    <t>$14,617.72</t>
  </si>
  <si>
    <t>33.1400</t>
  </si>
  <si>
    <t>$184.96</t>
  </si>
  <si>
    <t>$24.66</t>
  </si>
  <si>
    <t>$234.51</t>
  </si>
  <si>
    <t>7.0500</t>
  </si>
  <si>
    <t>$893.09</t>
  </si>
  <si>
    <t>5.5200</t>
  </si>
  <si>
    <t>$2,537.12</t>
  </si>
  <si>
    <t>$1,516.82</t>
  </si>
  <si>
    <t>9.2800</t>
  </si>
  <si>
    <t>$1,315.46</t>
  </si>
  <si>
    <t>$349.17</t>
  </si>
  <si>
    <t>$171.44</t>
  </si>
  <si>
    <t>Total pour le véhicule: 562</t>
  </si>
  <si>
    <t>$7,640.83</t>
  </si>
  <si>
    <t>536-1</t>
  </si>
  <si>
    <t>Total pour le véhicule: 536-1</t>
  </si>
  <si>
    <t>Page : 20</t>
  </si>
  <si>
    <t>Total pour la catégorie: TRAC-2010</t>
  </si>
  <si>
    <t>$71,228.54</t>
  </si>
  <si>
    <t>253.2400</t>
  </si>
  <si>
    <t>$57.76</t>
  </si>
  <si>
    <t>1.5200</t>
  </si>
  <si>
    <t>$121.95</t>
  </si>
  <si>
    <t>$381.15</t>
  </si>
  <si>
    <t>$199.17</t>
  </si>
  <si>
    <t>$302.10</t>
  </si>
  <si>
    <t>7.9500</t>
  </si>
  <si>
    <t>$1,174.34</t>
  </si>
  <si>
    <t>7.9800</t>
  </si>
  <si>
    <t>$877.91</t>
  </si>
  <si>
    <t>10.3400</t>
  </si>
  <si>
    <t>$1,108.06</t>
  </si>
  <si>
    <t>$171.37</t>
  </si>
  <si>
    <t>Total pour le véhicule: 565</t>
  </si>
  <si>
    <t>$4,797.81</t>
  </si>
  <si>
    <t>30.7200</t>
  </si>
  <si>
    <t>$260.34</t>
  </si>
  <si>
    <t>4.4000</t>
  </si>
  <si>
    <t>$348.87</t>
  </si>
  <si>
    <t>$583.44</t>
  </si>
  <si>
    <t>$413.50</t>
  </si>
  <si>
    <t>10.7500</t>
  </si>
  <si>
    <t>$1,200.45</t>
  </si>
  <si>
    <t>3.2500</t>
  </si>
  <si>
    <t>-$165.20</t>
  </si>
  <si>
    <t>$724.44</t>
  </si>
  <si>
    <t>$3,048.53</t>
  </si>
  <si>
    <t>23.6800</t>
  </si>
  <si>
    <t>$1,680.30</t>
  </si>
  <si>
    <t>$768.76</t>
  </si>
  <si>
    <t>Total pour le véhicule: 566</t>
  </si>
  <si>
    <t>$9,516.31</t>
  </si>
  <si>
    <t>46.8000</t>
  </si>
  <si>
    <t>$39.26</t>
  </si>
  <si>
    <t>$301.68</t>
  </si>
  <si>
    <t>$155.73</t>
  </si>
  <si>
    <t>$262.74</t>
  </si>
  <si>
    <t>4.2300</t>
  </si>
  <si>
    <t>$128.50</t>
  </si>
  <si>
    <t>$440.50</t>
  </si>
  <si>
    <t>$1,862.31</t>
  </si>
  <si>
    <t>$456.15</t>
  </si>
  <si>
    <t>-$130.80</t>
  </si>
  <si>
    <t>$1,631.58</t>
  </si>
  <si>
    <t>9.9300</t>
  </si>
  <si>
    <t>$4,753.04</t>
  </si>
  <si>
    <t>$1,140.54</t>
  </si>
  <si>
    <t>Page : 21</t>
  </si>
  <si>
    <t>Total pour le véhicule: 567</t>
  </si>
  <si>
    <t>$11,041.23</t>
  </si>
  <si>
    <t>17.4100</t>
  </si>
  <si>
    <t>$212.21</t>
  </si>
  <si>
    <t>3.9600</t>
  </si>
  <si>
    <t>$120.57</t>
  </si>
  <si>
    <t>$536.32</t>
  </si>
  <si>
    <t>$343.02</t>
  </si>
  <si>
    <t>0.8400</t>
  </si>
  <si>
    <t>$244.34</t>
  </si>
  <si>
    <t>6.4300</t>
  </si>
  <si>
    <t>$1,314.05</t>
  </si>
  <si>
    <t>6.9500</t>
  </si>
  <si>
    <t>$5,266.30</t>
  </si>
  <si>
    <t>$1,158.92</t>
  </si>
  <si>
    <t>7.6600</t>
  </si>
  <si>
    <t>$2,572.73</t>
  </si>
  <si>
    <t>$270.00</t>
  </si>
  <si>
    <t>$75.34</t>
  </si>
  <si>
    <t>Total pour le véhicule: 568</t>
  </si>
  <si>
    <t>$12,317.80</t>
  </si>
  <si>
    <t>25.8400</t>
  </si>
  <si>
    <t>$2,479.52</t>
  </si>
  <si>
    <t>1.7300</t>
  </si>
  <si>
    <t>$171.60</t>
  </si>
  <si>
    <t>$51.56</t>
  </si>
  <si>
    <t>$569.63</t>
  </si>
  <si>
    <t>$137.98</t>
  </si>
  <si>
    <t>$444.80</t>
  </si>
  <si>
    <t>$1,497.15</t>
  </si>
  <si>
    <t>18.5300</t>
  </si>
  <si>
    <t>$839.27</t>
  </si>
  <si>
    <t>20.3800</t>
  </si>
  <si>
    <t>$1,042.90</t>
  </si>
  <si>
    <t>$2,520.58</t>
  </si>
  <si>
    <t>$2,611.08</t>
  </si>
  <si>
    <t>65.0500</t>
  </si>
  <si>
    <t>$3,013.30</t>
  </si>
  <si>
    <t>$142.26</t>
  </si>
  <si>
    <t>$110.58</t>
  </si>
  <si>
    <t>2.9100</t>
  </si>
  <si>
    <t>Total pour le véhicule: 570</t>
  </si>
  <si>
    <t>$15,857.21</t>
  </si>
  <si>
    <t>108.6000</t>
  </si>
  <si>
    <t>$26.50</t>
  </si>
  <si>
    <t>$382.70</t>
  </si>
  <si>
    <t>$329.29</t>
  </si>
  <si>
    <t>$428.64</t>
  </si>
  <si>
    <t>$475.90</t>
  </si>
  <si>
    <t>11.9300</t>
  </si>
  <si>
    <t>$1,204.97</t>
  </si>
  <si>
    <t>5.6600</t>
  </si>
  <si>
    <t>Page : 22</t>
  </si>
  <si>
    <t>$3,249.11</t>
  </si>
  <si>
    <t>40.4200</t>
  </si>
  <si>
    <t>$1,991.19</t>
  </si>
  <si>
    <t>$449.39</t>
  </si>
  <si>
    <t>4.3900</t>
  </si>
  <si>
    <t>Total pour le véhicule: 571</t>
  </si>
  <si>
    <t>$9,043.69</t>
  </si>
  <si>
    <t>65.7300</t>
  </si>
  <si>
    <t>$66.07</t>
  </si>
  <si>
    <t>$369.52</t>
  </si>
  <si>
    <t>$366.38</t>
  </si>
  <si>
    <t>9.5100</t>
  </si>
  <si>
    <t>$459.68</t>
  </si>
  <si>
    <t>$3,600.00</t>
  </si>
  <si>
    <t>$452.00</t>
  </si>
  <si>
    <t>$1,181.79</t>
  </si>
  <si>
    <t>19.1900</t>
  </si>
  <si>
    <t>$3,033.77</t>
  </si>
  <si>
    <t>$75.01</t>
  </si>
  <si>
    <t>$52.65</t>
  </si>
  <si>
    <t>Total pour le véhicule: 576</t>
  </si>
  <si>
    <t>$10,089.77</t>
  </si>
  <si>
    <t>28.7000</t>
  </si>
  <si>
    <t>$531.32</t>
  </si>
  <si>
    <t>$560.02</t>
  </si>
  <si>
    <t>$326.69</t>
  </si>
  <si>
    <t>6.0500</t>
  </si>
  <si>
    <t>$504.00</t>
  </si>
  <si>
    <t>$397.92</t>
  </si>
  <si>
    <t>$1,019.27</t>
  </si>
  <si>
    <t>$3,318.80</t>
  </si>
  <si>
    <t>0.6000</t>
  </si>
  <si>
    <t>$3,200.76</t>
  </si>
  <si>
    <t>24.3400</t>
  </si>
  <si>
    <t>$1,231.71</t>
  </si>
  <si>
    <t>$75.00</t>
  </si>
  <si>
    <t>Total pour le véhicule: 577</t>
  </si>
  <si>
    <t>$11,200.29</t>
  </si>
  <si>
    <t>45.2700</t>
  </si>
  <si>
    <t>$98.80</t>
  </si>
  <si>
    <t>2.6000</t>
  </si>
  <si>
    <t>$326.46</t>
  </si>
  <si>
    <t>3.4300</t>
  </si>
  <si>
    <t>$500.97</t>
  </si>
  <si>
    <t>$487.98</t>
  </si>
  <si>
    <t>12.7100</t>
  </si>
  <si>
    <t>$1,240.06</t>
  </si>
  <si>
    <t>1.8500</t>
  </si>
  <si>
    <t>Page : 23</t>
  </si>
  <si>
    <t>$4,140.80</t>
  </si>
  <si>
    <t>$1,537.25</t>
  </si>
  <si>
    <t>21.5300</t>
  </si>
  <si>
    <t>$978.00</t>
  </si>
  <si>
    <t>$549.50</t>
  </si>
  <si>
    <t>$78.46</t>
  </si>
  <si>
    <t>Total pour le véhicule: 578</t>
  </si>
  <si>
    <t>$10,468.58</t>
  </si>
  <si>
    <t>42.1200</t>
  </si>
  <si>
    <t>$28.85</t>
  </si>
  <si>
    <t>$29.25</t>
  </si>
  <si>
    <t>0.4500</t>
  </si>
  <si>
    <t>$318.96</t>
  </si>
  <si>
    <t>$41.31</t>
  </si>
  <si>
    <t>0.9200</t>
  </si>
  <si>
    <t>$422.06</t>
  </si>
  <si>
    <t>10.5300</t>
  </si>
  <si>
    <t>$895.49</t>
  </si>
  <si>
    <t>2.5300</t>
  </si>
  <si>
    <t>$2,788.00</t>
  </si>
  <si>
    <t>$906.73</t>
  </si>
  <si>
    <t>11.7600</t>
  </si>
  <si>
    <t>$5,441.61</t>
  </si>
  <si>
    <t>$175.48</t>
  </si>
  <si>
    <t>Total pour le véhicule: 579</t>
  </si>
  <si>
    <t>$11,778.74</t>
  </si>
  <si>
    <t>26.8400</t>
  </si>
  <si>
    <t>$190.00</t>
  </si>
  <si>
    <t>5.0000</t>
  </si>
  <si>
    <t>$195.19</t>
  </si>
  <si>
    <t>1.0900</t>
  </si>
  <si>
    <t>$20.52</t>
  </si>
  <si>
    <t>0.5400</t>
  </si>
  <si>
    <t>$36.45</t>
  </si>
  <si>
    <t>$561.15</t>
  </si>
  <si>
    <t>$64.20</t>
  </si>
  <si>
    <t>0.6100</t>
  </si>
  <si>
    <t>$409.00</t>
  </si>
  <si>
    <t>$722.90</t>
  </si>
  <si>
    <t>18.4300</t>
  </si>
  <si>
    <t>$1,055.62</t>
  </si>
  <si>
    <t>$2,948.00</t>
  </si>
  <si>
    <t>$332.82</t>
  </si>
  <si>
    <t>$125.00</t>
  </si>
  <si>
    <t>$3,380.99</t>
  </si>
  <si>
    <t>28.1100</t>
  </si>
  <si>
    <t>$279.29</t>
  </si>
  <si>
    <t>$389.99</t>
  </si>
  <si>
    <t>$75.24</t>
  </si>
  <si>
    <t>1.9800</t>
  </si>
  <si>
    <t>Total pour le véhicule: 580</t>
  </si>
  <si>
    <t>$10,786.36</t>
  </si>
  <si>
    <t>59.6800</t>
  </si>
  <si>
    <t>$23.39</t>
  </si>
  <si>
    <t>$350.63</t>
  </si>
  <si>
    <t>Page : 24</t>
  </si>
  <si>
    <t>$11.66</t>
  </si>
  <si>
    <t>$331.12</t>
  </si>
  <si>
    <t>8.1200</t>
  </si>
  <si>
    <t>$1,291.38</t>
  </si>
  <si>
    <t>9.7700</t>
  </si>
  <si>
    <t>$24.00</t>
  </si>
  <si>
    <t>$1,289.68</t>
  </si>
  <si>
    <t>11.1500</t>
  </si>
  <si>
    <t>$358.83</t>
  </si>
  <si>
    <t>Total pour le véhicule: 582</t>
  </si>
  <si>
    <t>$6,553.21</t>
  </si>
  <si>
    <t>29.5800</t>
  </si>
  <si>
    <t>Total pour la catégorie: TRAC-2011</t>
  </si>
  <si>
    <t>$123,451.00</t>
  </si>
  <si>
    <t>527.2900</t>
  </si>
  <si>
    <t>$446.59</t>
  </si>
  <si>
    <t>0.2100</t>
  </si>
  <si>
    <t>$299.82</t>
  </si>
  <si>
    <t>7.8900</t>
  </si>
  <si>
    <t>$8.36</t>
  </si>
  <si>
    <t>0.2200</t>
  </si>
  <si>
    <t>$400.92</t>
  </si>
  <si>
    <t>$651.55</t>
  </si>
  <si>
    <t>$625.97</t>
  </si>
  <si>
    <t>-7.4200</t>
  </si>
  <si>
    <t>$466.64</t>
  </si>
  <si>
    <t>12.2800</t>
  </si>
  <si>
    <t>$615.20</t>
  </si>
  <si>
    <t>$5,113.88</t>
  </si>
  <si>
    <t>0.4200</t>
  </si>
  <si>
    <t>$1,842.97</t>
  </si>
  <si>
    <t>14.3100</t>
  </si>
  <si>
    <t>$400.49</t>
  </si>
  <si>
    <t>$67.82</t>
  </si>
  <si>
    <t>REVMOD</t>
  </si>
  <si>
    <t>$544.50</t>
  </si>
  <si>
    <t>2.0100</t>
  </si>
  <si>
    <t>$326.51</t>
  </si>
  <si>
    <t>Total pour le véhicule: 584</t>
  </si>
  <si>
    <t>$11,911.22</t>
  </si>
  <si>
    <t>31.9000</t>
  </si>
  <si>
    <t>$109.99</t>
  </si>
  <si>
    <t>$637.76</t>
  </si>
  <si>
    <t>$202.00</t>
  </si>
  <si>
    <t>$420.87</t>
  </si>
  <si>
    <t>$156.81</t>
  </si>
  <si>
    <t>3.9800</t>
  </si>
  <si>
    <t>$45.50</t>
  </si>
  <si>
    <t>$2,152.70</t>
  </si>
  <si>
    <t>$1,416.80</t>
  </si>
  <si>
    <t>8.0700</t>
  </si>
  <si>
    <t>$8,155.19</t>
  </si>
  <si>
    <t>Page : 25</t>
  </si>
  <si>
    <t>Total pour le véhicule: 585</t>
  </si>
  <si>
    <t>$13,692.44</t>
  </si>
  <si>
    <t>30.5800</t>
  </si>
  <si>
    <t>$127.58</t>
  </si>
  <si>
    <t>1.7400</t>
  </si>
  <si>
    <t>$93.77</t>
  </si>
  <si>
    <t>$90.17</t>
  </si>
  <si>
    <t>0.8800</t>
  </si>
  <si>
    <t>$221.58</t>
  </si>
  <si>
    <t>$280.06</t>
  </si>
  <si>
    <t>7.3700</t>
  </si>
  <si>
    <t>$1,230.64</t>
  </si>
  <si>
    <t>9.7300</t>
  </si>
  <si>
    <t>$994.46</t>
  </si>
  <si>
    <t>9.2400</t>
  </si>
  <si>
    <t>$934.40</t>
  </si>
  <si>
    <t>Total pour le véhicule: 586</t>
  </si>
  <si>
    <t>$4,814.46</t>
  </si>
  <si>
    <t>28.9600</t>
  </si>
  <si>
    <t>$129.79</t>
  </si>
  <si>
    <t>$515.62</t>
  </si>
  <si>
    <t>$580.12</t>
  </si>
  <si>
    <t>1.6700</t>
  </si>
  <si>
    <t>$422.49</t>
  </si>
  <si>
    <t>$1,290.48</t>
  </si>
  <si>
    <t>$559.52</t>
  </si>
  <si>
    <t>Total pour le véhicule: 587</t>
  </si>
  <si>
    <t>$4,367.40</t>
  </si>
  <si>
    <t>10.6900</t>
  </si>
  <si>
    <t>$152.72</t>
  </si>
  <si>
    <t>1.4600</t>
  </si>
  <si>
    <t>$149.95</t>
  </si>
  <si>
    <t>$304.00</t>
  </si>
  <si>
    <t>$427.98</t>
  </si>
  <si>
    <t>10.2100</t>
  </si>
  <si>
    <t>$1,134.60</t>
  </si>
  <si>
    <t>7.1800</t>
  </si>
  <si>
    <t>$427.15</t>
  </si>
  <si>
    <t>8.9400</t>
  </si>
  <si>
    <t>$119.44</t>
  </si>
  <si>
    <t>$368.88</t>
  </si>
  <si>
    <t>Total pour le véhicule: 588</t>
  </si>
  <si>
    <t>$3,084.72</t>
  </si>
  <si>
    <t>27.7900</t>
  </si>
  <si>
    <t>$357.44</t>
  </si>
  <si>
    <t>4.6500</t>
  </si>
  <si>
    <t>$123.22</t>
  </si>
  <si>
    <t>$102.00</t>
  </si>
  <si>
    <t>$329.14</t>
  </si>
  <si>
    <t>8.5300</t>
  </si>
  <si>
    <t>$316.38</t>
  </si>
  <si>
    <t>Page : 26</t>
  </si>
  <si>
    <t>$561.96</t>
  </si>
  <si>
    <t>$703.28</t>
  </si>
  <si>
    <t>8.8100</t>
  </si>
  <si>
    <t>$732.27</t>
  </si>
  <si>
    <t>Total pour le véhicule: 589</t>
  </si>
  <si>
    <t>$3,225.69</t>
  </si>
  <si>
    <t>21.9900</t>
  </si>
  <si>
    <t>$209.34</t>
  </si>
  <si>
    <t>$134.73</t>
  </si>
  <si>
    <t>$292.93</t>
  </si>
  <si>
    <t>$22.80</t>
  </si>
  <si>
    <t>$618.05</t>
  </si>
  <si>
    <t>4.1500</t>
  </si>
  <si>
    <t>$425.74</t>
  </si>
  <si>
    <t>$1,223.93</t>
  </si>
  <si>
    <t>2.3400</t>
  </si>
  <si>
    <t>$762.80</t>
  </si>
  <si>
    <t>$1,273.94</t>
  </si>
  <si>
    <t>17.1600</t>
  </si>
  <si>
    <t>$1,045.54</t>
  </si>
  <si>
    <t>$32.68</t>
  </si>
  <si>
    <t>0.8600</t>
  </si>
  <si>
    <t>Total pour le véhicule: 590</t>
  </si>
  <si>
    <t>$6,232.48</t>
  </si>
  <si>
    <t>44.4600</t>
  </si>
  <si>
    <t>2.4100</t>
  </si>
  <si>
    <t>$90.72</t>
  </si>
  <si>
    <t>3.3600</t>
  </si>
  <si>
    <t>$410.14</t>
  </si>
  <si>
    <t>$24.72</t>
  </si>
  <si>
    <t>$840.08</t>
  </si>
  <si>
    <t>$206.04</t>
  </si>
  <si>
    <t>$234.47</t>
  </si>
  <si>
    <t>$289.56</t>
  </si>
  <si>
    <t>7.6200</t>
  </si>
  <si>
    <t>$255.20</t>
  </si>
  <si>
    <t>-$383.28</t>
  </si>
  <si>
    <t>$12,442.82</t>
  </si>
  <si>
    <t>208.5000</t>
  </si>
  <si>
    <t>$846.16</t>
  </si>
  <si>
    <t>$39.14</t>
  </si>
  <si>
    <t>1.0300</t>
  </si>
  <si>
    <t>$1,900.67</t>
  </si>
  <si>
    <t>Total pour le véhicule: 591</t>
  </si>
  <si>
    <t>$17,288.02</t>
  </si>
  <si>
    <t>226.9500</t>
  </si>
  <si>
    <t>$855.76</t>
  </si>
  <si>
    <t>22.5200</t>
  </si>
  <si>
    <t>$1,142.78</t>
  </si>
  <si>
    <t>8.2700</t>
  </si>
  <si>
    <t>$14.06</t>
  </si>
  <si>
    <t>0.3700</t>
  </si>
  <si>
    <t>$877.04</t>
  </si>
  <si>
    <t>$98.78</t>
  </si>
  <si>
    <t>Page : 27</t>
  </si>
  <si>
    <t>$1,857.41</t>
  </si>
  <si>
    <t>0.4600</t>
  </si>
  <si>
    <t>$352.14</t>
  </si>
  <si>
    <t>8.4200</t>
  </si>
  <si>
    <t>$504.26</t>
  </si>
  <si>
    <t>$2,401.60</t>
  </si>
  <si>
    <t>$8,048.72</t>
  </si>
  <si>
    <t>119.4700</t>
  </si>
  <si>
    <t>$10,809.60</t>
  </si>
  <si>
    <t>$191.50</t>
  </si>
  <si>
    <t>$47.88</t>
  </si>
  <si>
    <t>1.2600</t>
  </si>
  <si>
    <t>Total pour le véhicule: 592</t>
  </si>
  <si>
    <t>$27,403.53</t>
  </si>
  <si>
    <t>160.7700</t>
  </si>
  <si>
    <t>Total pour la catégorie: TRAC-2012</t>
  </si>
  <si>
    <t>$92,019.96</t>
  </si>
  <si>
    <t>584.0900</t>
  </si>
  <si>
    <t>$160.30</t>
  </si>
  <si>
    <t>$145.01</t>
  </si>
  <si>
    <t>$683.25</t>
  </si>
  <si>
    <t>16.2000</t>
  </si>
  <si>
    <t>$725.27</t>
  </si>
  <si>
    <t>$546.02</t>
  </si>
  <si>
    <t>9.3100</t>
  </si>
  <si>
    <t>$511.16</t>
  </si>
  <si>
    <t>Total pour le véhicule: 593</t>
  </si>
  <si>
    <t>$3,073.01</t>
  </si>
  <si>
    <t>26.1100</t>
  </si>
  <si>
    <t>$61.93</t>
  </si>
  <si>
    <t>1.3100</t>
  </si>
  <si>
    <t>$108.43</t>
  </si>
  <si>
    <t>$498.35</t>
  </si>
  <si>
    <t>11.8700</t>
  </si>
  <si>
    <t>$625.06</t>
  </si>
  <si>
    <t>$317.73</t>
  </si>
  <si>
    <t>8.5600</t>
  </si>
  <si>
    <t>$656.71</t>
  </si>
  <si>
    <t>$216.04</t>
  </si>
  <si>
    <t>Total pour le véhicule: 594</t>
  </si>
  <si>
    <t>$2,788.25</t>
  </si>
  <si>
    <t>21.7400</t>
  </si>
  <si>
    <t>$46.64</t>
  </si>
  <si>
    <t>$254.28</t>
  </si>
  <si>
    <t>6.5600</t>
  </si>
  <si>
    <t>$320.61</t>
  </si>
  <si>
    <t>$102.42</t>
  </si>
  <si>
    <t>2.7000</t>
  </si>
  <si>
    <t>$727.44</t>
  </si>
  <si>
    <t>Page : 28</t>
  </si>
  <si>
    <t>Total pour le véhicule: 595</t>
  </si>
  <si>
    <t>$1,776.39</t>
  </si>
  <si>
    <t>9.2600</t>
  </si>
  <si>
    <t>$102.61</t>
  </si>
  <si>
    <t>$71.63</t>
  </si>
  <si>
    <t>$330.60</t>
  </si>
  <si>
    <t>$367.64</t>
  </si>
  <si>
    <t>$291.00</t>
  </si>
  <si>
    <t>8.5900</t>
  </si>
  <si>
    <t>$628.44</t>
  </si>
  <si>
    <t>Total pour le véhicule: 596</t>
  </si>
  <si>
    <t>$1,893.92</t>
  </si>
  <si>
    <t>18.1600</t>
  </si>
  <si>
    <t>$68.68</t>
  </si>
  <si>
    <t>$88.38</t>
  </si>
  <si>
    <t>$262.73</t>
  </si>
  <si>
    <t>6.1700</t>
  </si>
  <si>
    <t>$552.78</t>
  </si>
  <si>
    <t>1.0100</t>
  </si>
  <si>
    <t>$285.16</t>
  </si>
  <si>
    <t>6.4000</t>
  </si>
  <si>
    <t>$594.77</t>
  </si>
  <si>
    <t>$36.08</t>
  </si>
  <si>
    <t>Total pour le véhicule: 599</t>
  </si>
  <si>
    <t>$2,192.58</t>
  </si>
  <si>
    <t>14.6900</t>
  </si>
  <si>
    <t>$106.84</t>
  </si>
  <si>
    <t>$102.77</t>
  </si>
  <si>
    <t>$437.31</t>
  </si>
  <si>
    <t>$515.45</t>
  </si>
  <si>
    <t>4.3300</t>
  </si>
  <si>
    <t>$551.33</t>
  </si>
  <si>
    <t>14.4900</t>
  </si>
  <si>
    <t>$720.52</t>
  </si>
  <si>
    <t>$153.40</t>
  </si>
  <si>
    <t>Total pour le véhicule: 600</t>
  </si>
  <si>
    <t>$2,689.62</t>
  </si>
  <si>
    <t>30.4600</t>
  </si>
  <si>
    <t>$97.62</t>
  </si>
  <si>
    <t>$345.50</t>
  </si>
  <si>
    <t>$448.21</t>
  </si>
  <si>
    <t>$185.90</t>
  </si>
  <si>
    <t>$429.50</t>
  </si>
  <si>
    <t>5.5000</t>
  </si>
  <si>
    <t>$836.33</t>
  </si>
  <si>
    <t>$1,035.68</t>
  </si>
  <si>
    <t>$22.42</t>
  </si>
  <si>
    <t>0.5900</t>
  </si>
  <si>
    <t>Page : 29</t>
  </si>
  <si>
    <t>Total pour le véhicule: 601</t>
  </si>
  <si>
    <t>$3,664.99</t>
  </si>
  <si>
    <t>14.7200</t>
  </si>
  <si>
    <t>$13.73</t>
  </si>
  <si>
    <t>$57.85</t>
  </si>
  <si>
    <t>$400.00</t>
  </si>
  <si>
    <t>$170.98</t>
  </si>
  <si>
    <t>3.9300</t>
  </si>
  <si>
    <t>$1,517.83</t>
  </si>
  <si>
    <t>Total pour le véhicule: 602</t>
  </si>
  <si>
    <t>$2,160.39</t>
  </si>
  <si>
    <t>5.1700</t>
  </si>
  <si>
    <t>$201.03</t>
  </si>
  <si>
    <t>$107.74</t>
  </si>
  <si>
    <t>$353.40</t>
  </si>
  <si>
    <t>$556.28</t>
  </si>
  <si>
    <t>$511.33</t>
  </si>
  <si>
    <t>4.2800</t>
  </si>
  <si>
    <t>$651.98</t>
  </si>
  <si>
    <t>Total pour le véhicule: 603</t>
  </si>
  <si>
    <t>$2,483.76</t>
  </si>
  <si>
    <t>14.9200</t>
  </si>
  <si>
    <t>$653.95</t>
  </si>
  <si>
    <t>$781.78</t>
  </si>
  <si>
    <t>$140.58</t>
  </si>
  <si>
    <t>$2,617.73</t>
  </si>
  <si>
    <t>$361.12</t>
  </si>
  <si>
    <t>$757.09</t>
  </si>
  <si>
    <t>$3,749.60</t>
  </si>
  <si>
    <t>$6,021.54</t>
  </si>
  <si>
    <t>87.3300</t>
  </si>
  <si>
    <t>$6,940.87</t>
  </si>
  <si>
    <t>Total pour le véhicule: 604</t>
  </si>
  <si>
    <t>$22,228.26</t>
  </si>
  <si>
    <t>94.7600</t>
  </si>
  <si>
    <t>$18.42</t>
  </si>
  <si>
    <t>$97.61</t>
  </si>
  <si>
    <t>$117.15</t>
  </si>
  <si>
    <t>$1,822.41</t>
  </si>
  <si>
    <t>Total pour le véhicule: 605</t>
  </si>
  <si>
    <t>$2,055.59</t>
  </si>
  <si>
    <t>3.9200</t>
  </si>
  <si>
    <t>$128.00</t>
  </si>
  <si>
    <t>$81.92</t>
  </si>
  <si>
    <t>$117.08</t>
  </si>
  <si>
    <t>2.3000</t>
  </si>
  <si>
    <t>Page : 30</t>
  </si>
  <si>
    <t>$141.42</t>
  </si>
  <si>
    <t>$199.62</t>
  </si>
  <si>
    <t>$1,194.78</t>
  </si>
  <si>
    <t>Total pour le véhicule: 606</t>
  </si>
  <si>
    <t>$2,641.86</t>
  </si>
  <si>
    <t>5.4700</t>
  </si>
  <si>
    <t>$66.12</t>
  </si>
  <si>
    <t>$135.61</t>
  </si>
  <si>
    <t>3.0700</t>
  </si>
  <si>
    <t>$127.60</t>
  </si>
  <si>
    <t>$60.25</t>
  </si>
  <si>
    <t>1.2700</t>
  </si>
  <si>
    <t>$753.86</t>
  </si>
  <si>
    <t>Total pour le véhicule: 607</t>
  </si>
  <si>
    <t>$1,166.83</t>
  </si>
  <si>
    <t>4.3400</t>
  </si>
  <si>
    <t>$26.42</t>
  </si>
  <si>
    <t>$160.13</t>
  </si>
  <si>
    <t>3.0000</t>
  </si>
  <si>
    <t>$97.01</t>
  </si>
  <si>
    <t>$81.15</t>
  </si>
  <si>
    <t>1.8200</t>
  </si>
  <si>
    <t>$693.50</t>
  </si>
  <si>
    <t>Total pour le véhicule: 608</t>
  </si>
  <si>
    <t>$1,160.21</t>
  </si>
  <si>
    <t>4.8200</t>
  </si>
  <si>
    <t>$43.73</t>
  </si>
  <si>
    <t>$205.97</t>
  </si>
  <si>
    <t>3.7800</t>
  </si>
  <si>
    <t>$77.96</t>
  </si>
  <si>
    <t>$1,373.05</t>
  </si>
  <si>
    <t>Total pour le véhicule: 609</t>
  </si>
  <si>
    <t>$1,930.31</t>
  </si>
  <si>
    <t>5.3000</t>
  </si>
  <si>
    <t>Total pour la catégorie: TRAC-2013</t>
  </si>
  <si>
    <t>$53,905.97</t>
  </si>
  <si>
    <t>273.8400</t>
  </si>
  <si>
    <t>$331.25</t>
  </si>
  <si>
    <t>8.8300</t>
  </si>
  <si>
    <t>$778.43</t>
  </si>
  <si>
    <t>6.0900</t>
  </si>
  <si>
    <t>$590.08</t>
  </si>
  <si>
    <t>$93.26</t>
  </si>
  <si>
    <t>$125.78</t>
  </si>
  <si>
    <t>3.3100</t>
  </si>
  <si>
    <t>$407.65</t>
  </si>
  <si>
    <t>Page : 31</t>
  </si>
  <si>
    <t>$283.08</t>
  </si>
  <si>
    <t>$766.50</t>
  </si>
  <si>
    <t>$7,678.56</t>
  </si>
  <si>
    <t>124.5600</t>
  </si>
  <si>
    <t>$136.57</t>
  </si>
  <si>
    <t>Total pour le véhicule: 183</t>
  </si>
  <si>
    <t>$11,409.14</t>
  </si>
  <si>
    <t>142.7900</t>
  </si>
  <si>
    <t>$10.98</t>
  </si>
  <si>
    <t>$105.55</t>
  </si>
  <si>
    <t>$243.93</t>
  </si>
  <si>
    <t>3.8600</t>
  </si>
  <si>
    <t>$63.23</t>
  </si>
  <si>
    <t>$108.40</t>
  </si>
  <si>
    <t>0.5000</t>
  </si>
  <si>
    <t>$1,332.67</t>
  </si>
  <si>
    <t>19.5300</t>
  </si>
  <si>
    <t>Total pour le véhicule: 184</t>
  </si>
  <si>
    <t>$1,864.76</t>
  </si>
  <si>
    <t>25.7400</t>
  </si>
  <si>
    <t>$429.24</t>
  </si>
  <si>
    <t>$5,680.14</t>
  </si>
  <si>
    <t>119.1400</t>
  </si>
  <si>
    <t>$538.28</t>
  </si>
  <si>
    <t>0.7000</t>
  </si>
  <si>
    <t>$1,508.86</t>
  </si>
  <si>
    <t>4.5000</t>
  </si>
  <si>
    <t>$1,091.00</t>
  </si>
  <si>
    <t>7.6700</t>
  </si>
  <si>
    <t>$1,283.85</t>
  </si>
  <si>
    <t>$1,206.07</t>
  </si>
  <si>
    <t>$674.97</t>
  </si>
  <si>
    <t>$644.54</t>
  </si>
  <si>
    <t>16.8300</t>
  </si>
  <si>
    <t>$1,670.48</t>
  </si>
  <si>
    <t>$2,799.99</t>
  </si>
  <si>
    <t>$7,751.43</t>
  </si>
  <si>
    <t>123.0900</t>
  </si>
  <si>
    <t>$7,523.25</t>
  </si>
  <si>
    <t>$48.57</t>
  </si>
  <si>
    <t>$304.84</t>
  </si>
  <si>
    <t>Total pour le véhicule: 340</t>
  </si>
  <si>
    <t>$33,392.85</t>
  </si>
  <si>
    <t>276.8700</t>
  </si>
  <si>
    <t>Total pour la catégorie: TRAC-97-05</t>
  </si>
  <si>
    <t>$46,666.75</t>
  </si>
  <si>
    <t>445.4000</t>
  </si>
  <si>
    <t>Sommaire par réparation pour chaque catégorie de véhicule</t>
  </si>
  <si>
    <t>FRAIS ACC.</t>
  </si>
  <si>
    <t>Page : 32</t>
  </si>
  <si>
    <t>Catégorie de véhicule</t>
  </si>
  <si>
    <t>Total: 0000000568</t>
  </si>
  <si>
    <t>BALANCE</t>
  </si>
  <si>
    <t>Total: BALANCE</t>
  </si>
  <si>
    <t>BARRE_TORQ</t>
  </si>
  <si>
    <t>Total: BARRE_TORQ</t>
  </si>
  <si>
    <t>BEN_BASCU</t>
  </si>
  <si>
    <t>Total: BEN_BASCU</t>
  </si>
  <si>
    <t>COURTOISIE</t>
  </si>
  <si>
    <t>Total: COURTOISIE</t>
  </si>
  <si>
    <t>CREUSET</t>
  </si>
  <si>
    <t>Total: CREUSET</t>
  </si>
  <si>
    <t>DIVERS</t>
  </si>
  <si>
    <t>Page : 33</t>
  </si>
  <si>
    <t>Total: DIVERS</t>
  </si>
  <si>
    <t>DROPDECK</t>
  </si>
  <si>
    <t>Total: DROPDECK</t>
  </si>
  <si>
    <t>DROPEXT</t>
  </si>
  <si>
    <t>Total: DROPEXT</t>
  </si>
  <si>
    <t>EQUIPTERM</t>
  </si>
  <si>
    <t>Total: EQUIPTERM</t>
  </si>
  <si>
    <t>ESCORTE</t>
  </si>
  <si>
    <t>Page : 34</t>
  </si>
  <si>
    <t>Total: ESCORTE</t>
  </si>
  <si>
    <t>FB-EXT</t>
  </si>
  <si>
    <t>Total: FB-EXT</t>
  </si>
  <si>
    <t>FB2ESS</t>
  </si>
  <si>
    <t>Total: FB2ESS</t>
  </si>
  <si>
    <t>FB3ESS</t>
  </si>
  <si>
    <t>Total: FB3ESS</t>
  </si>
  <si>
    <t>FB4ESS</t>
  </si>
  <si>
    <t>Page : 35</t>
  </si>
  <si>
    <t>Total: FB4ESS</t>
  </si>
  <si>
    <t>GARAGE</t>
  </si>
  <si>
    <t>Total: GARAGE</t>
  </si>
  <si>
    <t>LIFT</t>
  </si>
  <si>
    <t>Page : 36</t>
  </si>
  <si>
    <t>Total: LIFT</t>
  </si>
  <si>
    <t>LOAD</t>
  </si>
  <si>
    <t>Total: LOAD</t>
  </si>
  <si>
    <t>PERMIS</t>
  </si>
  <si>
    <t>Total: PERMIS</t>
  </si>
  <si>
    <t>REM-BT</t>
  </si>
  <si>
    <t>Total: REM-BT</t>
  </si>
  <si>
    <t>REM-FB</t>
  </si>
  <si>
    <t>Total: REM-FB</t>
  </si>
  <si>
    <t>REM-HN</t>
  </si>
  <si>
    <t>Page : 37</t>
  </si>
  <si>
    <t>Total: REM-HN</t>
  </si>
  <si>
    <t>REM-JSM_US</t>
  </si>
  <si>
    <t>Total: REM-JSM_US</t>
  </si>
  <si>
    <t>REM-JSMCAN</t>
  </si>
  <si>
    <t>Page : 38</t>
  </si>
  <si>
    <t>Total: REM-JSMCAN</t>
  </si>
  <si>
    <t>RHORS-SERV</t>
  </si>
  <si>
    <t>Total: RHORS-SERV</t>
  </si>
  <si>
    <t>STRAD</t>
  </si>
  <si>
    <t>Total: STRAD</t>
  </si>
  <si>
    <t>THORS-SERV</t>
  </si>
  <si>
    <t>Page : 39</t>
  </si>
  <si>
    <t>Total: THORS-SERV</t>
  </si>
  <si>
    <t>TRAC-2006</t>
  </si>
  <si>
    <t>$955.15</t>
  </si>
  <si>
    <t>$1,361.07</t>
  </si>
  <si>
    <t>$781.28</t>
  </si>
  <si>
    <t>$1,390.26</t>
  </si>
  <si>
    <t>13.9200</t>
  </si>
  <si>
    <t>$2,155.20</t>
  </si>
  <si>
    <t>$13,909.57</t>
  </si>
  <si>
    <t>206.6300</t>
  </si>
  <si>
    <t>$15,502.17</t>
  </si>
  <si>
    <t>Total: TRAC-2006</t>
  </si>
  <si>
    <t>$40,355.77</t>
  </si>
  <si>
    <t>TRAC-2007</t>
  </si>
  <si>
    <t>$672.98</t>
  </si>
  <si>
    <t>$5,318.12</t>
  </si>
  <si>
    <t>8.4500</t>
  </si>
  <si>
    <t>$512.29</t>
  </si>
  <si>
    <t>11.7500</t>
  </si>
  <si>
    <t>$97.21</t>
  </si>
  <si>
    <t>$2,304.55</t>
  </si>
  <si>
    <t>18.8900</t>
  </si>
  <si>
    <t>$6,569.88</t>
  </si>
  <si>
    <t>$7,893.08</t>
  </si>
  <si>
    <t>49.5200</t>
  </si>
  <si>
    <t>$5,797.75</t>
  </si>
  <si>
    <t>$4,466.49</t>
  </si>
  <si>
    <t>117.4500</t>
  </si>
  <si>
    <t>$18,264.60</t>
  </si>
  <si>
    <t>83.5800</t>
  </si>
  <si>
    <t>$15,551.04</t>
  </si>
  <si>
    <t>$915.00</t>
  </si>
  <si>
    <t>$49,647.88</t>
  </si>
  <si>
    <t>667.7700</t>
  </si>
  <si>
    <t>$76,046.30</t>
  </si>
  <si>
    <t>$673.74</t>
  </si>
  <si>
    <t>$3,708.41</t>
  </si>
  <si>
    <t>$6,401.48</t>
  </si>
  <si>
    <t>$129.89</t>
  </si>
  <si>
    <t>1.9200</t>
  </si>
  <si>
    <t>$134.40</t>
  </si>
  <si>
    <t>Page : 40</t>
  </si>
  <si>
    <t>$2,745.02</t>
  </si>
  <si>
    <t>$69.59</t>
  </si>
  <si>
    <t>Total: TRAC-2007</t>
  </si>
  <si>
    <t>$208,345.91</t>
  </si>
  <si>
    <t>TRAC-2008</t>
  </si>
  <si>
    <t>$1,175.34</t>
  </si>
  <si>
    <t>30.9300</t>
  </si>
  <si>
    <t>$3,205.05</t>
  </si>
  <si>
    <t>21.2900</t>
  </si>
  <si>
    <t>$3,814.22</t>
  </si>
  <si>
    <t>$153.13</t>
  </si>
  <si>
    <t>$425.49</t>
  </si>
  <si>
    <t>$1,925.15</t>
  </si>
  <si>
    <t>14.9800</t>
  </si>
  <si>
    <t>$3,882.36</t>
  </si>
  <si>
    <t>34.4400</t>
  </si>
  <si>
    <t>$9,789.54</t>
  </si>
  <si>
    <t>$11,625.84</t>
  </si>
  <si>
    <t>84.5300</t>
  </si>
  <si>
    <t>$7,403.54</t>
  </si>
  <si>
    <t>14.4600</t>
  </si>
  <si>
    <t>$536.70</t>
  </si>
  <si>
    <t>$6,693.09</t>
  </si>
  <si>
    <t>173.9000</t>
  </si>
  <si>
    <t>$854.71</t>
  </si>
  <si>
    <t>$31,316.56</t>
  </si>
  <si>
    <t>97.3300</t>
  </si>
  <si>
    <t>$799.37</t>
  </si>
  <si>
    <t>$45,149.97</t>
  </si>
  <si>
    <t>$1,280.27</t>
  </si>
  <si>
    <t>$1,960.00</t>
  </si>
  <si>
    <t>$55,396.82</t>
  </si>
  <si>
    <t>699.3300</t>
  </si>
  <si>
    <t>$107,669.85</t>
  </si>
  <si>
    <t>$2,127.01</t>
  </si>
  <si>
    <t>$1,043.55</t>
  </si>
  <si>
    <t>$9,572.26</t>
  </si>
  <si>
    <t>$590.11</t>
  </si>
  <si>
    <t>5.6300</t>
  </si>
  <si>
    <t>Total: TRAC-2008</t>
  </si>
  <si>
    <t>$309,550.45</t>
  </si>
  <si>
    <t>TRAC-2010</t>
  </si>
  <si>
    <t>$259.16</t>
  </si>
  <si>
    <t>6.8200</t>
  </si>
  <si>
    <t>$875.60</t>
  </si>
  <si>
    <t>$1,000.86</t>
  </si>
  <si>
    <t>$496.61</t>
  </si>
  <si>
    <t>$2,293.96</t>
  </si>
  <si>
    <t>$377.27</t>
  </si>
  <si>
    <t>Page : 41</t>
  </si>
  <si>
    <t>$2,246.88</t>
  </si>
  <si>
    <t>$2,361.17</t>
  </si>
  <si>
    <t>56.3700</t>
  </si>
  <si>
    <t>$5,726.03</t>
  </si>
  <si>
    <t>17.7300</t>
  </si>
  <si>
    <t>$8,083.00</t>
  </si>
  <si>
    <t>$4,373.83</t>
  </si>
  <si>
    <t>$512.50</t>
  </si>
  <si>
    <t>$16,461.34</t>
  </si>
  <si>
    <t>146.0800</t>
  </si>
  <si>
    <t>$22,326.41</t>
  </si>
  <si>
    <t>$573.75</t>
  </si>
  <si>
    <t>$980.87</t>
  </si>
  <si>
    <t>$831.71</t>
  </si>
  <si>
    <t>$493.83</t>
  </si>
  <si>
    <t>$585.15</t>
  </si>
  <si>
    <t>5.3500</t>
  </si>
  <si>
    <t>Total: TRAC-2010</t>
  </si>
  <si>
    <t>$71,228.53</t>
  </si>
  <si>
    <t>TRAC-2011</t>
  </si>
  <si>
    <t>$2,846.60</t>
  </si>
  <si>
    <t>11.3900</t>
  </si>
  <si>
    <t>$1,937.07</t>
  </si>
  <si>
    <t>15.7200</t>
  </si>
  <si>
    <t>$86.59</t>
  </si>
  <si>
    <t>$331.73</t>
  </si>
  <si>
    <t>$4,999.62</t>
  </si>
  <si>
    <t>$1,976.32</t>
  </si>
  <si>
    <t>13.8600</t>
  </si>
  <si>
    <t>$4,976.94</t>
  </si>
  <si>
    <t>$1,925.79</t>
  </si>
  <si>
    <t>$5,131.97</t>
  </si>
  <si>
    <t>130.3300</t>
  </si>
  <si>
    <t>$12,326.11</t>
  </si>
  <si>
    <t>44.1900</t>
  </si>
  <si>
    <t>$1,886.31</t>
  </si>
  <si>
    <t>$26,734.48</t>
  </si>
  <si>
    <t>$1,057.26</t>
  </si>
  <si>
    <t>$577.00</t>
  </si>
  <si>
    <t>$24,108.18</t>
  </si>
  <si>
    <t>273.1600</t>
  </si>
  <si>
    <t>$26,441.83</t>
  </si>
  <si>
    <t>$749.59</t>
  </si>
  <si>
    <t>$1,410.54</t>
  </si>
  <si>
    <t>$2,248.71</t>
  </si>
  <si>
    <t>$700.21</t>
  </si>
  <si>
    <t>$185.82</t>
  </si>
  <si>
    <t>4.8900</t>
  </si>
  <si>
    <t>Page : 42</t>
  </si>
  <si>
    <t>Total: TRAC-2011</t>
  </si>
  <si>
    <t>$123,554.43</t>
  </si>
  <si>
    <t>TRAC-2012</t>
  </si>
  <si>
    <t>$947.34</t>
  </si>
  <si>
    <t>24.9300</t>
  </si>
  <si>
    <t>$2,956.58</t>
  </si>
  <si>
    <t>20.0200</t>
  </si>
  <si>
    <t>$393.59</t>
  </si>
  <si>
    <t>$272.04</t>
  </si>
  <si>
    <t>$3,923.90</t>
  </si>
  <si>
    <t>$747.55</t>
  </si>
  <si>
    <t>$2,131.09</t>
  </si>
  <si>
    <t>$2,091.88</t>
  </si>
  <si>
    <t>$3,406.46</t>
  </si>
  <si>
    <t>73.4500</t>
  </si>
  <si>
    <t>$6,518.14</t>
  </si>
  <si>
    <t>22.9000</t>
  </si>
  <si>
    <t>$8,984.60</t>
  </si>
  <si>
    <t>4.4500</t>
  </si>
  <si>
    <t>$26,312.63</t>
  </si>
  <si>
    <t>399.4300</t>
  </si>
  <si>
    <t>$16,223.88</t>
  </si>
  <si>
    <t>$2,126.34</t>
  </si>
  <si>
    <t>$1,789.94</t>
  </si>
  <si>
    <t>10.0800</t>
  </si>
  <si>
    <t>$8,374.76</t>
  </si>
  <si>
    <t>$1,118.40</t>
  </si>
  <si>
    <t>$87.02</t>
  </si>
  <si>
    <t>2.2900</t>
  </si>
  <si>
    <t>$107.92</t>
  </si>
  <si>
    <t>2.8400</t>
  </si>
  <si>
    <t>Total: TRAC-2012</t>
  </si>
  <si>
    <t>$91,638.83</t>
  </si>
  <si>
    <t>TRAC-2013</t>
  </si>
  <si>
    <t>$1,491.77</t>
  </si>
  <si>
    <t>4.8700</t>
  </si>
  <si>
    <t>$1,757.61</t>
  </si>
  <si>
    <t>$202.41</t>
  </si>
  <si>
    <t>$2,028.00</t>
  </si>
  <si>
    <t>$4,300.79</t>
  </si>
  <si>
    <t>101.0100</t>
  </si>
  <si>
    <t>$5,298.98</t>
  </si>
  <si>
    <t>5.3400</t>
  </si>
  <si>
    <t>$4,480.30</t>
  </si>
  <si>
    <t>$9,763.13</t>
  </si>
  <si>
    <t>160.7200</t>
  </si>
  <si>
    <t>$19,623.65</t>
  </si>
  <si>
    <t>Page : 43</t>
  </si>
  <si>
    <t>$427.94</t>
  </si>
  <si>
    <t>Total: TRAC-2013</t>
  </si>
  <si>
    <t>$53,842.92</t>
  </si>
  <si>
    <t>TRAC-97-05</t>
  </si>
  <si>
    <t>$6,011.39</t>
  </si>
  <si>
    <t>127.9700</t>
  </si>
  <si>
    <t>$1,327.69</t>
  </si>
  <si>
    <t>6.7900</t>
  </si>
  <si>
    <t>$1,101.50</t>
  </si>
  <si>
    <t>$1,979.48</t>
  </si>
  <si>
    <t>$1,526.26</t>
  </si>
  <si>
    <t>$283.47</t>
  </si>
  <si>
    <t>$770.32</t>
  </si>
  <si>
    <t>20.1400</t>
  </si>
  <si>
    <t>$2,186.53</t>
  </si>
  <si>
    <t>$3,083.07</t>
  </si>
  <si>
    <t>$16,760.35</t>
  </si>
  <si>
    <t>267.1800</t>
  </si>
  <si>
    <t>$7,659.82</t>
  </si>
  <si>
    <t>Total: TRAC-97-05</t>
  </si>
  <si>
    <t>$46,647.44</t>
  </si>
  <si>
    <t>TRAC-JSMUS</t>
  </si>
  <si>
    <t>Page : 44</t>
  </si>
  <si>
    <t>Total: TRAC-JSMUS</t>
  </si>
  <si>
    <t>TRAC_ANODE</t>
  </si>
  <si>
    <t>Total: TRAC_ANODE</t>
  </si>
  <si>
    <t>VAN2</t>
  </si>
  <si>
    <t>Total: VAN2</t>
  </si>
  <si>
    <t>VAN3</t>
  </si>
  <si>
    <t>Total: VAN3</t>
  </si>
  <si>
    <t>VAN4</t>
  </si>
  <si>
    <t>Total: VAN4</t>
  </si>
  <si>
    <t>Total pour: TOUS</t>
  </si>
  <si>
    <t>$945,370.78</t>
  </si>
  <si>
    <t>4,542.3900</t>
  </si>
  <si>
    <t>m/l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</si>
</sst>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6" formatCode="#,##0\ &quot;$&quot;_);[Red]\(#,##0\ &quot;$&quot;\)"/>
    <numFmt numFmtId="8" formatCode="#,##0.00\ &quot;$&quot;_);[Red]\(#,##0.00\ &quot;$&quot;\)"/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_ * #,##0.000_)\ &quot;$&quot;_ ;_ * \(#,##0.000\)\ &quot;$&quot;_ ;_ * &quot;-&quot;??_)\ &quot;$&quot;_ ;_ @_ "/>
    <numFmt numFmtId="165" formatCode="_ * #,##0.0000_)\ &quot;$&quot;_ ;_ * \(#,##0.0000\)\ &quot;$&quot;_ ;_ * &quot;-&quot;??_)\ &quot;$&quot;_ ;_ @_ "/>
    <numFmt numFmtId="166" formatCode="_ * #,##0.00000_)\ &quot;$&quot;_ ;_ * \(#,##0.00000\)\ &quot;$&quot;_ ;_ * &quot;-&quot;??_)\ &quot;$&quot;_ ;_ @_ "/>
    <numFmt numFmtId="167" formatCode="0.000%"/>
    <numFmt numFmtId="168" formatCode="_ * #,##0.000_)\ _$_ ;_ * \(#,##0.000\)\ _$_ ;_ * &quot;-&quot;??_)\ _$_ ;_ @_ "/>
    <numFmt numFmtId="169" formatCode="0.000"/>
    <numFmt numFmtId="170" formatCode="_ * #,##0.00_)\ [$€-1]_ ;_ * \(#,##0.00\)\ [$€-1]_ ;_ * &quot;-&quot;??_)\ [$€-1]_ "/>
    <numFmt numFmtId="171" formatCode="0.0%"/>
    <numFmt numFmtId="172" formatCode="_ * #,##0.0000_)\ _$_ ;_ * \(#,##0.0000\)\ _$_ ;_ * &quot;-&quot;???_)\ _$_ ;_ @_ "/>
    <numFmt numFmtId="173" formatCode="0.0000"/>
    <numFmt numFmtId="174" formatCode="_ * #,##0.00000_)\ _$_ ;_ * \(#,##0.00000\)\ _$_ ;_ * &quot;-&quot;??_)\ _$_ ;_ @_ "/>
    <numFmt numFmtId="175" formatCode="_ * #,##0.000_)\ &quot;$&quot;_ ;_ * \(#,##0.000\)\ &quot;$&quot;_ ;_ * &quot;-&quot;???_)\ &quot;$&quot;_ ;_ @_ "/>
    <numFmt numFmtId="178" formatCode="_ * #,##0_)\ _$_ ;_ * \(#,##0\)\ _$_ ;_ * &quot;-&quot;??_)\ _$_ ;_ @_ 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entury Schoolbook"/>
      <family val="1"/>
    </font>
    <font>
      <sz val="10"/>
      <color theme="1"/>
      <name val="Calibri"/>
      <family val="2"/>
      <scheme val="minor"/>
    </font>
    <font>
      <u/>
      <sz val="12"/>
      <color theme="1"/>
      <name val="Century Schoolbook"/>
      <family val="1"/>
    </font>
    <font>
      <sz val="11"/>
      <name val="Calibri"/>
      <family val="2"/>
      <scheme val="minor"/>
    </font>
    <font>
      <sz val="11"/>
      <color theme="1"/>
      <name val="Imprint MT Shadow"/>
      <family val="5"/>
    </font>
    <font>
      <i/>
      <u/>
      <sz val="11"/>
      <color theme="1"/>
      <name val="Arial"/>
      <family val="2"/>
    </font>
    <font>
      <b/>
      <sz val="14"/>
      <color theme="1"/>
      <name val="Century Schoolbook"/>
      <family val="1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u/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Arial"/>
      <family val="2"/>
    </font>
    <font>
      <b/>
      <i/>
      <sz val="8"/>
      <color theme="1"/>
      <name val="Arial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Imprint MT Shadow"/>
      <family val="5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0" fontId="10" fillId="0" borderId="0"/>
    <xf numFmtId="17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140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3" fillId="0" borderId="0" xfId="0" applyFont="1"/>
    <xf numFmtId="0" fontId="4" fillId="0" borderId="0" xfId="0" applyFont="1"/>
    <xf numFmtId="14" fontId="4" fillId="0" borderId="0" xfId="0" applyNumberFormat="1" applyFont="1" applyAlignment="1">
      <alignment horizontal="left"/>
    </xf>
    <xf numFmtId="0" fontId="5" fillId="0" borderId="0" xfId="0" applyFont="1"/>
    <xf numFmtId="0" fontId="0" fillId="0" borderId="0" xfId="0"/>
    <xf numFmtId="0" fontId="0" fillId="0" borderId="0" xfId="0" applyFill="1"/>
    <xf numFmtId="0" fontId="6" fillId="0" borderId="0" xfId="0" applyFont="1" applyProtection="1"/>
    <xf numFmtId="0" fontId="0" fillId="0" borderId="0" xfId="0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right"/>
    </xf>
    <xf numFmtId="0" fontId="8" fillId="0" borderId="0" xfId="0" applyFont="1"/>
    <xf numFmtId="44" fontId="0" fillId="0" borderId="4" xfId="1" applyFont="1" applyBorder="1"/>
    <xf numFmtId="44" fontId="0" fillId="0" borderId="5" xfId="1" applyNumberFormat="1" applyFont="1" applyBorder="1"/>
    <xf numFmtId="0" fontId="9" fillId="0" borderId="0" xfId="0" applyFont="1"/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2"/>
    <xf numFmtId="0" fontId="11" fillId="0" borderId="0" xfId="2" applyFont="1" applyFill="1" applyBorder="1" applyAlignment="1">
      <alignment horizontal="center" wrapText="1"/>
    </xf>
    <xf numFmtId="0" fontId="11" fillId="0" borderId="0" xfId="2" applyFont="1" applyFill="1" applyBorder="1" applyAlignment="1">
      <alignment horizontal="left" wrapText="1"/>
    </xf>
    <xf numFmtId="2" fontId="11" fillId="0" borderId="0" xfId="2" applyNumberFormat="1" applyFont="1" applyFill="1" applyBorder="1" applyAlignment="1">
      <alignment horizontal="center" wrapText="1"/>
    </xf>
    <xf numFmtId="169" fontId="11" fillId="0" borderId="0" xfId="2" applyNumberFormat="1" applyFont="1" applyFill="1" applyBorder="1" applyAlignment="1">
      <alignment horizontal="center" wrapText="1"/>
    </xf>
    <xf numFmtId="2" fontId="11" fillId="0" borderId="0" xfId="2" applyNumberFormat="1" applyFont="1" applyFill="1" applyBorder="1" applyAlignment="1">
      <alignment wrapText="1"/>
    </xf>
    <xf numFmtId="44" fontId="11" fillId="0" borderId="0" xfId="5" applyFont="1" applyFill="1" applyBorder="1" applyAlignment="1">
      <alignment horizontal="center" wrapText="1"/>
    </xf>
    <xf numFmtId="168" fontId="11" fillId="0" borderId="0" xfId="4" applyNumberFormat="1" applyFont="1" applyFill="1" applyBorder="1" applyAlignment="1">
      <alignment horizontal="center" wrapText="1"/>
    </xf>
    <xf numFmtId="0" fontId="11" fillId="0" borderId="0" xfId="2" applyFont="1" applyFill="1" applyBorder="1" applyAlignment="1">
      <alignment horizontal="left"/>
    </xf>
    <xf numFmtId="0" fontId="12" fillId="0" borderId="0" xfId="2" applyFont="1" applyFill="1" applyBorder="1" applyAlignment="1">
      <alignment horizontal="left"/>
    </xf>
    <xf numFmtId="171" fontId="11" fillId="0" borderId="0" xfId="6" applyNumberFormat="1" applyFont="1" applyFill="1" applyBorder="1" applyAlignment="1">
      <alignment horizontal="center" wrapText="1"/>
    </xf>
    <xf numFmtId="167" fontId="11" fillId="5" borderId="0" xfId="2" applyNumberFormat="1" applyFont="1" applyFill="1" applyAlignment="1">
      <alignment horizontal="center"/>
    </xf>
    <xf numFmtId="0" fontId="11" fillId="5" borderId="0" xfId="2" applyFont="1" applyFill="1" applyAlignment="1">
      <alignment horizontal="center"/>
    </xf>
    <xf numFmtId="10" fontId="11" fillId="5" borderId="0" xfId="2" applyNumberFormat="1" applyFont="1" applyFill="1" applyAlignment="1">
      <alignment horizontal="center"/>
    </xf>
    <xf numFmtId="9" fontId="11" fillId="5" borderId="0" xfId="2" applyNumberFormat="1" applyFont="1" applyFill="1" applyAlignment="1">
      <alignment horizontal="center"/>
    </xf>
    <xf numFmtId="164" fontId="11" fillId="0" borderId="0" xfId="5" applyNumberFormat="1" applyFont="1" applyFill="1" applyBorder="1" applyAlignment="1">
      <alignment horizontal="center" wrapText="1"/>
    </xf>
    <xf numFmtId="165" fontId="11" fillId="0" borderId="0" xfId="5" applyNumberFormat="1" applyFont="1" applyFill="1" applyBorder="1" applyAlignment="1">
      <alignment horizontal="center" wrapText="1"/>
    </xf>
    <xf numFmtId="43" fontId="11" fillId="5" borderId="0" xfId="4" applyFont="1" applyFill="1" applyAlignment="1">
      <alignment horizontal="center"/>
    </xf>
    <xf numFmtId="172" fontId="11" fillId="0" borderId="0" xfId="2" applyNumberFormat="1" applyFont="1" applyFill="1" applyBorder="1" applyAlignment="1">
      <alignment horizontal="center" wrapText="1"/>
    </xf>
    <xf numFmtId="174" fontId="11" fillId="0" borderId="0" xfId="4" applyNumberFormat="1" applyFont="1" applyFill="1" applyBorder="1" applyAlignment="1">
      <alignment horizontal="center" wrapText="1"/>
    </xf>
    <xf numFmtId="0" fontId="11" fillId="4" borderId="0" xfId="2" applyFont="1" applyFill="1" applyBorder="1" applyAlignment="1">
      <alignment horizontal="center"/>
    </xf>
    <xf numFmtId="43" fontId="11" fillId="4" borderId="0" xfId="4" applyFont="1" applyFill="1" applyBorder="1" applyAlignment="1">
      <alignment horizontal="center"/>
    </xf>
    <xf numFmtId="0" fontId="11" fillId="5" borderId="0" xfId="2" applyFont="1" applyFill="1" applyAlignment="1">
      <alignment horizontal="center" wrapText="1"/>
    </xf>
    <xf numFmtId="175" fontId="11" fillId="0" borderId="0" xfId="2" applyNumberFormat="1" applyFont="1" applyFill="1" applyBorder="1" applyAlignment="1">
      <alignment horizontal="center" wrapText="1"/>
    </xf>
    <xf numFmtId="44" fontId="11" fillId="0" borderId="0" xfId="2" applyNumberFormat="1" applyFont="1" applyFill="1" applyBorder="1" applyAlignment="1">
      <alignment horizontal="center" wrapText="1"/>
    </xf>
    <xf numFmtId="0" fontId="11" fillId="4" borderId="0" xfId="2" applyFont="1" applyFill="1" applyBorder="1" applyAlignment="1">
      <alignment horizontal="center" wrapText="1"/>
    </xf>
    <xf numFmtId="0" fontId="11" fillId="0" borderId="5" xfId="2" applyFont="1" applyFill="1" applyBorder="1" applyAlignment="1">
      <alignment horizontal="center" wrapText="1"/>
    </xf>
    <xf numFmtId="0" fontId="11" fillId="0" borderId="5" xfId="2" applyFont="1" applyFill="1" applyBorder="1" applyAlignment="1">
      <alignment horizontal="center" vertical="center" wrapText="1"/>
    </xf>
    <xf numFmtId="44" fontId="11" fillId="0" borderId="5" xfId="5" applyFont="1" applyFill="1" applyBorder="1" applyAlignment="1">
      <alignment horizontal="center" wrapText="1"/>
    </xf>
    <xf numFmtId="2" fontId="11" fillId="0" borderId="0" xfId="2" applyNumberFormat="1" applyFont="1" applyFill="1" applyBorder="1" applyAlignment="1">
      <alignment horizontal="left" wrapText="1"/>
    </xf>
    <xf numFmtId="0" fontId="11" fillId="0" borderId="0" xfId="2" applyFont="1" applyFill="1" applyBorder="1" applyAlignment="1">
      <alignment horizontal="center" vertical="center" wrapText="1"/>
    </xf>
    <xf numFmtId="0" fontId="11" fillId="2" borderId="0" xfId="2" applyFont="1" applyFill="1" applyBorder="1" applyAlignment="1">
      <alignment horizontal="center" wrapText="1"/>
    </xf>
    <xf numFmtId="0" fontId="11" fillId="2" borderId="0" xfId="2" applyFont="1" applyFill="1" applyBorder="1" applyAlignment="1">
      <alignment horizontal="left" wrapText="1"/>
    </xf>
    <xf numFmtId="0" fontId="11" fillId="6" borderId="0" xfId="2" applyFont="1" applyFill="1" applyBorder="1" applyAlignment="1">
      <alignment horizontal="center" wrapText="1"/>
    </xf>
    <xf numFmtId="0" fontId="11" fillId="6" borderId="0" xfId="2" applyFont="1" applyFill="1" applyBorder="1" applyAlignment="1">
      <alignment horizontal="left" wrapText="1"/>
    </xf>
    <xf numFmtId="9" fontId="11" fillId="0" borderId="0" xfId="6" applyFont="1" applyFill="1" applyBorder="1" applyAlignment="1">
      <alignment horizontal="center" wrapText="1"/>
    </xf>
    <xf numFmtId="173" fontId="11" fillId="0" borderId="0" xfId="2" applyNumberFormat="1" applyFont="1" applyFill="1" applyBorder="1" applyAlignment="1">
      <alignment horizontal="center" wrapText="1"/>
    </xf>
    <xf numFmtId="173" fontId="11" fillId="0" borderId="0" xfId="2" applyNumberFormat="1" applyFont="1" applyFill="1" applyBorder="1" applyAlignment="1">
      <alignment horizontal="center"/>
    </xf>
    <xf numFmtId="169" fontId="11" fillId="6" borderId="0" xfId="2" applyNumberFormat="1" applyFont="1" applyFill="1" applyBorder="1" applyAlignment="1">
      <alignment horizontal="center" wrapText="1"/>
    </xf>
    <xf numFmtId="2" fontId="11" fillId="6" borderId="0" xfId="2" applyNumberFormat="1" applyFont="1" applyFill="1" applyBorder="1" applyAlignment="1">
      <alignment horizontal="center" wrapText="1"/>
    </xf>
    <xf numFmtId="171" fontId="11" fillId="6" borderId="0" xfId="6" applyNumberFormat="1" applyFont="1" applyFill="1" applyBorder="1" applyAlignment="1">
      <alignment horizontal="center" wrapText="1"/>
    </xf>
    <xf numFmtId="168" fontId="11" fillId="6" borderId="0" xfId="4" applyNumberFormat="1" applyFont="1" applyFill="1" applyBorder="1" applyAlignment="1">
      <alignment horizontal="center" wrapText="1"/>
    </xf>
    <xf numFmtId="172" fontId="11" fillId="6" borderId="0" xfId="2" applyNumberFormat="1" applyFont="1" applyFill="1" applyBorder="1" applyAlignment="1">
      <alignment horizontal="center" wrapText="1"/>
    </xf>
    <xf numFmtId="174" fontId="11" fillId="6" borderId="0" xfId="4" applyNumberFormat="1" applyFont="1" applyFill="1" applyBorder="1" applyAlignment="1">
      <alignment horizontal="center" wrapText="1"/>
    </xf>
    <xf numFmtId="173" fontId="11" fillId="6" borderId="0" xfId="2" applyNumberFormat="1" applyFont="1" applyFill="1" applyBorder="1" applyAlignment="1">
      <alignment horizontal="center" wrapText="1"/>
    </xf>
    <xf numFmtId="2" fontId="11" fillId="3" borderId="6" xfId="2" applyNumberFormat="1" applyFont="1" applyFill="1" applyBorder="1" applyAlignment="1">
      <alignment horizontal="center" wrapText="1"/>
    </xf>
    <xf numFmtId="168" fontId="11" fillId="7" borderId="0" xfId="4" applyNumberFormat="1" applyFont="1" applyFill="1" applyBorder="1" applyAlignment="1">
      <alignment horizontal="center" wrapText="1"/>
    </xf>
    <xf numFmtId="0" fontId="11" fillId="8" borderId="0" xfId="2" applyFont="1" applyFill="1" applyBorder="1" applyAlignment="1">
      <alignment horizontal="center" wrapText="1"/>
    </xf>
    <xf numFmtId="2" fontId="11" fillId="8" borderId="6" xfId="2" applyNumberFormat="1" applyFont="1" applyFill="1" applyBorder="1" applyAlignment="1">
      <alignment horizontal="center" wrapText="1"/>
    </xf>
    <xf numFmtId="44" fontId="11" fillId="8" borderId="7" xfId="5" applyFont="1" applyFill="1" applyBorder="1" applyAlignment="1">
      <alignment horizontal="center" wrapText="1"/>
    </xf>
    <xf numFmtId="44" fontId="11" fillId="3" borderId="7" xfId="5" applyFont="1" applyFill="1" applyBorder="1" applyAlignment="1">
      <alignment horizontal="center" wrapText="1"/>
    </xf>
    <xf numFmtId="164" fontId="11" fillId="3" borderId="8" xfId="5" applyNumberFormat="1" applyFont="1" applyFill="1" applyBorder="1" applyAlignment="1">
      <alignment horizontal="center" wrapText="1"/>
    </xf>
    <xf numFmtId="2" fontId="11" fillId="3" borderId="7" xfId="2" applyNumberFormat="1" applyFont="1" applyFill="1" applyBorder="1" applyAlignment="1">
      <alignment horizontal="center" wrapText="1"/>
    </xf>
    <xf numFmtId="0" fontId="10" fillId="0" borderId="1" xfId="2" applyBorder="1"/>
    <xf numFmtId="44" fontId="0" fillId="0" borderId="3" xfId="1" applyNumberFormat="1" applyFont="1" applyBorder="1"/>
    <xf numFmtId="0" fontId="0" fillId="0" borderId="1" xfId="0" applyFill="1" applyBorder="1" applyAlignment="1">
      <alignment horizontal="center"/>
    </xf>
    <xf numFmtId="165" fontId="0" fillId="0" borderId="1" xfId="1" applyNumberFormat="1" applyFont="1" applyFill="1" applyBorder="1"/>
    <xf numFmtId="44" fontId="0" fillId="0" borderId="4" xfId="1" applyNumberFormat="1" applyFont="1" applyBorder="1"/>
    <xf numFmtId="14" fontId="0" fillId="0" borderId="1" xfId="0" applyNumberFormat="1" applyFont="1" applyBorder="1" applyAlignment="1">
      <alignment horizontal="center"/>
    </xf>
    <xf numFmtId="44" fontId="0" fillId="0" borderId="0" xfId="1" applyFont="1"/>
    <xf numFmtId="0" fontId="5" fillId="0" borderId="0" xfId="0" applyFont="1" applyAlignment="1">
      <alignment horizontal="center"/>
    </xf>
    <xf numFmtId="0" fontId="0" fillId="0" borderId="9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178" fontId="0" fillId="0" borderId="1" xfId="7" applyNumberFormat="1" applyFont="1" applyBorder="1"/>
    <xf numFmtId="44" fontId="0" fillId="0" borderId="0" xfId="0" applyNumberFormat="1"/>
    <xf numFmtId="44" fontId="0" fillId="0" borderId="5" xfId="0" applyNumberFormat="1" applyBorder="1"/>
    <xf numFmtId="44" fontId="0" fillId="9" borderId="5" xfId="0" applyNumberFormat="1" applyFont="1" applyFill="1" applyBorder="1"/>
    <xf numFmtId="0" fontId="0" fillId="0" borderId="0" xfId="0" applyFont="1"/>
    <xf numFmtId="165" fontId="0" fillId="0" borderId="0" xfId="1" applyNumberFormat="1" applyFont="1"/>
    <xf numFmtId="0" fontId="15" fillId="0" borderId="0" xfId="0" applyFont="1"/>
    <xf numFmtId="0" fontId="15" fillId="0" borderId="0" xfId="0" applyFont="1" applyFill="1"/>
    <xf numFmtId="44" fontId="6" fillId="0" borderId="0" xfId="1" applyFont="1" applyProtection="1"/>
    <xf numFmtId="0" fontId="0" fillId="3" borderId="1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165" fontId="0" fillId="0" borderId="0" xfId="1" applyNumberFormat="1" applyFont="1" applyFill="1" applyBorder="1"/>
    <xf numFmtId="44" fontId="0" fillId="0" borderId="1" xfId="1" applyNumberFormat="1" applyFont="1" applyFill="1" applyBorder="1"/>
    <xf numFmtId="44" fontId="10" fillId="0" borderId="0" xfId="1" applyFont="1"/>
    <xf numFmtId="2" fontId="0" fillId="0" borderId="12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6" fontId="0" fillId="0" borderId="0" xfId="0" applyNumberFormat="1"/>
    <xf numFmtId="178" fontId="0" fillId="0" borderId="0" xfId="7" applyNumberFormat="1" applyFont="1"/>
    <xf numFmtId="178" fontId="0" fillId="0" borderId="0" xfId="7" applyNumberFormat="1" applyFont="1" applyAlignment="1">
      <alignment horizontal="right"/>
    </xf>
    <xf numFmtId="178" fontId="0" fillId="3" borderId="0" xfId="7" applyNumberFormat="1" applyFont="1" applyFill="1"/>
    <xf numFmtId="164" fontId="0" fillId="0" borderId="5" xfId="1" applyNumberFormat="1" applyFont="1" applyBorder="1"/>
    <xf numFmtId="8" fontId="0" fillId="0" borderId="0" xfId="0" applyNumberFormat="1"/>
    <xf numFmtId="0" fontId="16" fillId="0" borderId="0" xfId="0" applyFont="1"/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22" fontId="17" fillId="0" borderId="0" xfId="0" applyNumberFormat="1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horizontal="right" vertical="center" wrapText="1"/>
    </xf>
    <xf numFmtId="0" fontId="17" fillId="0" borderId="0" xfId="0" applyFont="1" applyAlignment="1">
      <alignment horizontal="center" vertical="center" wrapText="1"/>
    </xf>
    <xf numFmtId="0" fontId="0" fillId="0" borderId="0" xfId="0"/>
    <xf numFmtId="0" fontId="0" fillId="0" borderId="13" xfId="0" applyBorder="1"/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right" vertical="center" wrapText="1"/>
    </xf>
    <xf numFmtId="0" fontId="17" fillId="0" borderId="0" xfId="0" applyFont="1" applyAlignment="1">
      <alignment horizontal="left" vertical="center" wrapText="1"/>
    </xf>
    <xf numFmtId="0" fontId="0" fillId="0" borderId="14" xfId="0" applyBorder="1"/>
    <xf numFmtId="0" fontId="20" fillId="0" borderId="0" xfId="8" applyAlignment="1">
      <alignment horizontal="right" vertical="center" wrapText="1"/>
    </xf>
    <xf numFmtId="0" fontId="17" fillId="0" borderId="0" xfId="0" applyFont="1" applyAlignment="1">
      <alignment horizontal="right" vertical="center" wrapText="1"/>
    </xf>
    <xf numFmtId="0" fontId="19" fillId="0" borderId="0" xfId="0" applyFont="1" applyAlignment="1">
      <alignment horizontal="right" vertical="center" wrapText="1"/>
    </xf>
    <xf numFmtId="0" fontId="19" fillId="0" borderId="0" xfId="0" applyFont="1" applyAlignment="1">
      <alignment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14" fillId="0" borderId="0" xfId="0" applyFont="1" applyProtection="1"/>
    <xf numFmtId="2" fontId="14" fillId="0" borderId="0" xfId="0" applyNumberFormat="1" applyFont="1" applyAlignment="1">
      <alignment horizontal="center"/>
    </xf>
    <xf numFmtId="44" fontId="14" fillId="0" borderId="0" xfId="1" applyFont="1"/>
    <xf numFmtId="166" fontId="14" fillId="0" borderId="1" xfId="1" applyNumberFormat="1" applyFont="1" applyFill="1" applyBorder="1"/>
    <xf numFmtId="0" fontId="14" fillId="3" borderId="2" xfId="0" applyFont="1" applyFill="1" applyBorder="1" applyAlignment="1">
      <alignment horizontal="center"/>
    </xf>
    <xf numFmtId="0" fontId="21" fillId="0" borderId="0" xfId="0" applyFont="1" applyAlignment="1">
      <alignment horizontal="right"/>
    </xf>
    <xf numFmtId="0" fontId="14" fillId="0" borderId="1" xfId="0" applyFont="1" applyBorder="1" applyAlignment="1">
      <alignment horizontal="center"/>
    </xf>
    <xf numFmtId="0" fontId="14" fillId="0" borderId="0" xfId="0" applyFont="1" applyAlignment="1">
      <alignment horizontal="right"/>
    </xf>
    <xf numFmtId="0" fontId="14" fillId="3" borderId="1" xfId="0" applyFont="1" applyFill="1" applyBorder="1" applyAlignment="1">
      <alignment horizontal="center"/>
    </xf>
    <xf numFmtId="0" fontId="6" fillId="0" borderId="0" xfId="0" applyFont="1" applyAlignment="1" applyProtection="1">
      <alignment horizontal="center"/>
    </xf>
    <xf numFmtId="0" fontId="14" fillId="0" borderId="0" xfId="0" applyFont="1" applyAlignment="1" applyProtection="1">
      <alignment horizontal="center"/>
    </xf>
  </cellXfs>
  <cellStyles count="9">
    <cellStyle name="Euro" xfId="3"/>
    <cellStyle name="Lien hypertexte" xfId="8" builtinId="8"/>
    <cellStyle name="Milliers" xfId="7" builtinId="3"/>
    <cellStyle name="Milliers 2" xfId="4"/>
    <cellStyle name="Monétaire" xfId="1" builtinId="4"/>
    <cellStyle name="Monétaire 2" xfId="5"/>
    <cellStyle name="Normal" xfId="0" builtinId="0"/>
    <cellStyle name="Normal 2" xfId="2"/>
    <cellStyle name="Pourcentage 2" xfId="6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142875</xdr:colOff>
      <xdr:row>0</xdr:row>
      <xdr:rowOff>142875</xdr:rowOff>
    </xdr:to>
    <xdr:pic>
      <xdr:nvPicPr>
        <xdr:cNvPr id="2" name="Image 1" descr=":)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15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JSAVARDSRV01\PrixEssence\Prix%20Essence%20par%20Sta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x essences par station"/>
      <sheetName val="% FSC"/>
    </sheetNames>
    <sheetDataSet>
      <sheetData sheetId="0">
        <row r="2">
          <cell r="B2">
            <v>1.117578947368421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javascript:voirdetail('mensuel','5','803')" TargetMode="External"/><Relationship Id="rId671" Type="http://schemas.openxmlformats.org/officeDocument/2006/relationships/hyperlink" Target="javascript:voirdetail('mensuel','5','1027')" TargetMode="External"/><Relationship Id="rId769" Type="http://schemas.openxmlformats.org/officeDocument/2006/relationships/hyperlink" Target="javascript:voirdetail('mensuel','5','1067')" TargetMode="External"/><Relationship Id="rId21" Type="http://schemas.openxmlformats.org/officeDocument/2006/relationships/hyperlink" Target="javascript:voirdetail('mensuel','43','773')" TargetMode="External"/><Relationship Id="rId324" Type="http://schemas.openxmlformats.org/officeDocument/2006/relationships/hyperlink" Target="javascript:voirdetail('mensuel','1','856')" TargetMode="External"/><Relationship Id="rId531" Type="http://schemas.openxmlformats.org/officeDocument/2006/relationships/hyperlink" Target="javascript:voirdetail('mensuel','1','969')" TargetMode="External"/><Relationship Id="rId629" Type="http://schemas.openxmlformats.org/officeDocument/2006/relationships/hyperlink" Target="javascript:voirdetail('mensuel','51','1023')" TargetMode="External"/><Relationship Id="rId170" Type="http://schemas.openxmlformats.org/officeDocument/2006/relationships/hyperlink" Target="javascript:voirdetail('mensuel','43','812')" TargetMode="External"/><Relationship Id="rId836" Type="http://schemas.openxmlformats.org/officeDocument/2006/relationships/hyperlink" Target="javascript:voirdetail('mensuel','-3','163')" TargetMode="External"/><Relationship Id="rId268" Type="http://schemas.openxmlformats.org/officeDocument/2006/relationships/hyperlink" Target="javascript:voirdetail('mensuel','59','832')" TargetMode="External"/><Relationship Id="rId475" Type="http://schemas.openxmlformats.org/officeDocument/2006/relationships/hyperlink" Target="javascript:voirdetail('mensuel','46','920')" TargetMode="External"/><Relationship Id="rId682" Type="http://schemas.openxmlformats.org/officeDocument/2006/relationships/hyperlink" Target="javascript:voirdetail('mensuel','58','1046')" TargetMode="External"/><Relationship Id="rId32" Type="http://schemas.openxmlformats.org/officeDocument/2006/relationships/hyperlink" Target="javascript:voirdetail('mensuel','58','784')" TargetMode="External"/><Relationship Id="rId128" Type="http://schemas.openxmlformats.org/officeDocument/2006/relationships/hyperlink" Target="javascript:voirdetail('mensuel','43','804')" TargetMode="External"/><Relationship Id="rId335" Type="http://schemas.openxmlformats.org/officeDocument/2006/relationships/hyperlink" Target="javascript:voirdetail('mensuel','65','855')" TargetMode="External"/><Relationship Id="rId542" Type="http://schemas.openxmlformats.org/officeDocument/2006/relationships/hyperlink" Target="javascript:voirdetail('mensuel','43','970')" TargetMode="External"/><Relationship Id="rId181" Type="http://schemas.openxmlformats.org/officeDocument/2006/relationships/hyperlink" Target="javascript:voirdetail('mensuel','59','827')" TargetMode="External"/><Relationship Id="rId402" Type="http://schemas.openxmlformats.org/officeDocument/2006/relationships/hyperlink" Target="javascript:voirdetail('mensuel','59','904')" TargetMode="External"/><Relationship Id="rId847" Type="http://schemas.openxmlformats.org/officeDocument/2006/relationships/hyperlink" Target="javascript:voirdetail('mensuel','50','163')" TargetMode="External"/><Relationship Id="rId279" Type="http://schemas.openxmlformats.org/officeDocument/2006/relationships/hyperlink" Target="javascript:voirdetail('mensuel','60','836')" TargetMode="External"/><Relationship Id="rId486" Type="http://schemas.openxmlformats.org/officeDocument/2006/relationships/hyperlink" Target="javascript:voirdetail('mensuel','59','925')" TargetMode="External"/><Relationship Id="rId693" Type="http://schemas.openxmlformats.org/officeDocument/2006/relationships/hyperlink" Target="javascript:voirdetail('mensuel','44','1053')" TargetMode="External"/><Relationship Id="rId707" Type="http://schemas.openxmlformats.org/officeDocument/2006/relationships/hyperlink" Target="javascript:voirdetail('mensuel','46','1061')" TargetMode="External"/><Relationship Id="rId43" Type="http://schemas.openxmlformats.org/officeDocument/2006/relationships/hyperlink" Target="javascript:voirdetail('mensuel','44','785')" TargetMode="External"/><Relationship Id="rId139" Type="http://schemas.openxmlformats.org/officeDocument/2006/relationships/hyperlink" Target="javascript:voirdetail('mensuel','58','805')" TargetMode="External"/><Relationship Id="rId346" Type="http://schemas.openxmlformats.org/officeDocument/2006/relationships/hyperlink" Target="javascript:voirdetail('mensuel','59','632')" TargetMode="External"/><Relationship Id="rId553" Type="http://schemas.openxmlformats.org/officeDocument/2006/relationships/hyperlink" Target="javascript:voirdetail('mensuel','46','974')" TargetMode="External"/><Relationship Id="rId760" Type="http://schemas.openxmlformats.org/officeDocument/2006/relationships/hyperlink" Target="javascript:voirdetail('mensuel','69','1069')" TargetMode="External"/><Relationship Id="rId192" Type="http://schemas.openxmlformats.org/officeDocument/2006/relationships/hyperlink" Target="javascript:voirdetail('mensuel','54','820')" TargetMode="External"/><Relationship Id="rId206" Type="http://schemas.openxmlformats.org/officeDocument/2006/relationships/hyperlink" Target="javascript:voirdetail('mensuel','51','821')" TargetMode="External"/><Relationship Id="rId413" Type="http://schemas.openxmlformats.org/officeDocument/2006/relationships/hyperlink" Target="javascript:voirdetail('mensuel','60','905')" TargetMode="External"/><Relationship Id="rId497" Type="http://schemas.openxmlformats.org/officeDocument/2006/relationships/hyperlink" Target="javascript:voirdetail('mensuel','-3','928')" TargetMode="External"/><Relationship Id="rId620" Type="http://schemas.openxmlformats.org/officeDocument/2006/relationships/hyperlink" Target="javascript:voirdetail('mensuel','69','1008')" TargetMode="External"/><Relationship Id="rId718" Type="http://schemas.openxmlformats.org/officeDocument/2006/relationships/hyperlink" Target="javascript:voirdetail('mensuel','-3','1063')" TargetMode="External"/><Relationship Id="rId357" Type="http://schemas.openxmlformats.org/officeDocument/2006/relationships/hyperlink" Target="javascript:voirdetail('mensuel','58','879')" TargetMode="External"/><Relationship Id="rId54" Type="http://schemas.openxmlformats.org/officeDocument/2006/relationships/hyperlink" Target="javascript:voirdetail('mensuel','51','786')" TargetMode="External"/><Relationship Id="rId217" Type="http://schemas.openxmlformats.org/officeDocument/2006/relationships/hyperlink" Target="javascript:voirdetail('mensuel','5','821')" TargetMode="External"/><Relationship Id="rId564" Type="http://schemas.openxmlformats.org/officeDocument/2006/relationships/hyperlink" Target="javascript:voirdetail('mensuel','58','971')" TargetMode="External"/><Relationship Id="rId771" Type="http://schemas.openxmlformats.org/officeDocument/2006/relationships/hyperlink" Target="javascript:voirdetail('mensuel','-3','1081')" TargetMode="External"/><Relationship Id="rId424" Type="http://schemas.openxmlformats.org/officeDocument/2006/relationships/hyperlink" Target="javascript:voirdetail('mensuel','70','905')" TargetMode="External"/><Relationship Id="rId631" Type="http://schemas.openxmlformats.org/officeDocument/2006/relationships/hyperlink" Target="javascript:voirdetail('mensuel','59','1023')" TargetMode="External"/><Relationship Id="rId729" Type="http://schemas.openxmlformats.org/officeDocument/2006/relationships/hyperlink" Target="javascript:voirdetail('mensuel','46','1064')" TargetMode="External"/><Relationship Id="rId270" Type="http://schemas.openxmlformats.org/officeDocument/2006/relationships/hyperlink" Target="javascript:voirdetail('mensuel','46','832')" TargetMode="External"/><Relationship Id="rId65" Type="http://schemas.openxmlformats.org/officeDocument/2006/relationships/hyperlink" Target="javascript:voirdetail('mensuel','71','786')" TargetMode="External"/><Relationship Id="rId130" Type="http://schemas.openxmlformats.org/officeDocument/2006/relationships/hyperlink" Target="javascript:voirdetail('mensuel','1','804')" TargetMode="External"/><Relationship Id="rId368" Type="http://schemas.openxmlformats.org/officeDocument/2006/relationships/hyperlink" Target="javascript:voirdetail('mensuel','54','901')" TargetMode="External"/><Relationship Id="rId575" Type="http://schemas.openxmlformats.org/officeDocument/2006/relationships/hyperlink" Target="javascript:voirdetail('mensuel','-3','972')" TargetMode="External"/><Relationship Id="rId740" Type="http://schemas.openxmlformats.org/officeDocument/2006/relationships/hyperlink" Target="javascript:voirdetail('mensuel','45','1066')" TargetMode="External"/><Relationship Id="rId782" Type="http://schemas.openxmlformats.org/officeDocument/2006/relationships/hyperlink" Target="javascript:voirdetail('mensuel','1','1086')" TargetMode="External"/><Relationship Id="rId838" Type="http://schemas.openxmlformats.org/officeDocument/2006/relationships/hyperlink" Target="javascript:voirdetail('mensuel','59','163')" TargetMode="External"/><Relationship Id="rId172" Type="http://schemas.openxmlformats.org/officeDocument/2006/relationships/hyperlink" Target="javascript:voirdetail('mensuel','5','812')" TargetMode="External"/><Relationship Id="rId228" Type="http://schemas.openxmlformats.org/officeDocument/2006/relationships/hyperlink" Target="javascript:voirdetail('mensuel','1','822')" TargetMode="External"/><Relationship Id="rId435" Type="http://schemas.openxmlformats.org/officeDocument/2006/relationships/hyperlink" Target="javascript:voirdetail('mensuel','1','890')" TargetMode="External"/><Relationship Id="rId477" Type="http://schemas.openxmlformats.org/officeDocument/2006/relationships/hyperlink" Target="javascript:voirdetail('mensuel','73','920')" TargetMode="External"/><Relationship Id="rId600" Type="http://schemas.openxmlformats.org/officeDocument/2006/relationships/hyperlink" Target="javascript:voirdetail('mensuel','51','1017')" TargetMode="External"/><Relationship Id="rId642" Type="http://schemas.openxmlformats.org/officeDocument/2006/relationships/hyperlink" Target="javascript:voirdetail('mensuel','1','1024')" TargetMode="External"/><Relationship Id="rId684" Type="http://schemas.openxmlformats.org/officeDocument/2006/relationships/hyperlink" Target="javascript:voirdetail('mensuel','43','1046')" TargetMode="External"/><Relationship Id="rId281" Type="http://schemas.openxmlformats.org/officeDocument/2006/relationships/hyperlink" Target="javascript:voirdetail('mensuel','-3','836')" TargetMode="External"/><Relationship Id="rId337" Type="http://schemas.openxmlformats.org/officeDocument/2006/relationships/hyperlink" Target="javascript:voirdetail('mensuel','46','855')" TargetMode="External"/><Relationship Id="rId502" Type="http://schemas.openxmlformats.org/officeDocument/2006/relationships/hyperlink" Target="javascript:voirdetail('mensuel','46','928')" TargetMode="External"/><Relationship Id="rId34" Type="http://schemas.openxmlformats.org/officeDocument/2006/relationships/hyperlink" Target="javascript:voirdetail('mensuel','43','784')" TargetMode="External"/><Relationship Id="rId76" Type="http://schemas.openxmlformats.org/officeDocument/2006/relationships/hyperlink" Target="javascript:voirdetail('mensuel','46','787')" TargetMode="External"/><Relationship Id="rId141" Type="http://schemas.openxmlformats.org/officeDocument/2006/relationships/hyperlink" Target="javascript:voirdetail('mensuel','68','805')" TargetMode="External"/><Relationship Id="rId379" Type="http://schemas.openxmlformats.org/officeDocument/2006/relationships/hyperlink" Target="javascript:voirdetail('mensuel','66','901')" TargetMode="External"/><Relationship Id="rId544" Type="http://schemas.openxmlformats.org/officeDocument/2006/relationships/hyperlink" Target="javascript:voirdetail('mensuel','5','970')" TargetMode="External"/><Relationship Id="rId586" Type="http://schemas.openxmlformats.org/officeDocument/2006/relationships/hyperlink" Target="javascript:voirdetail('mensuel','49','972')" TargetMode="External"/><Relationship Id="rId751" Type="http://schemas.openxmlformats.org/officeDocument/2006/relationships/hyperlink" Target="javascript:voirdetail('mensuel','58','1074')" TargetMode="External"/><Relationship Id="rId793" Type="http://schemas.openxmlformats.org/officeDocument/2006/relationships/hyperlink" Target="javascript:voirdetail('mensuel','45','1082')" TargetMode="External"/><Relationship Id="rId807" Type="http://schemas.openxmlformats.org/officeDocument/2006/relationships/hyperlink" Target="javascript:voirdetail('mensuel','58','1092')" TargetMode="External"/><Relationship Id="rId849" Type="http://schemas.openxmlformats.org/officeDocument/2006/relationships/vmlDrawing" Target="../drawings/vmlDrawing1.vml"/><Relationship Id="rId7" Type="http://schemas.openxmlformats.org/officeDocument/2006/relationships/hyperlink" Target="javascript:voirdetail('mensuel','46','772')" TargetMode="External"/><Relationship Id="rId183" Type="http://schemas.openxmlformats.org/officeDocument/2006/relationships/hyperlink" Target="javascript:voirdetail('mensuel','46','827')" TargetMode="External"/><Relationship Id="rId239" Type="http://schemas.openxmlformats.org/officeDocument/2006/relationships/hyperlink" Target="javascript:voirdetail('mensuel','56','823')" TargetMode="External"/><Relationship Id="rId390" Type="http://schemas.openxmlformats.org/officeDocument/2006/relationships/hyperlink" Target="javascript:voirdetail('mensuel','43','903')" TargetMode="External"/><Relationship Id="rId404" Type="http://schemas.openxmlformats.org/officeDocument/2006/relationships/hyperlink" Target="javascript:voirdetail('mensuel','46','904')" TargetMode="External"/><Relationship Id="rId446" Type="http://schemas.openxmlformats.org/officeDocument/2006/relationships/hyperlink" Target="javascript:voirdetail('mensuel','45','911')" TargetMode="External"/><Relationship Id="rId611" Type="http://schemas.openxmlformats.org/officeDocument/2006/relationships/hyperlink" Target="javascript:voirdetail('mensuel','4','1017')" TargetMode="External"/><Relationship Id="rId653" Type="http://schemas.openxmlformats.org/officeDocument/2006/relationships/hyperlink" Target="javascript:voirdetail('mensuel','71','1025')" TargetMode="External"/><Relationship Id="rId250" Type="http://schemas.openxmlformats.org/officeDocument/2006/relationships/hyperlink" Target="javascript:voirdetail('mensuel','45','831')" TargetMode="External"/><Relationship Id="rId292" Type="http://schemas.openxmlformats.org/officeDocument/2006/relationships/hyperlink" Target="javascript:voirdetail('mensuel','54','853')" TargetMode="External"/><Relationship Id="rId306" Type="http://schemas.openxmlformats.org/officeDocument/2006/relationships/hyperlink" Target="javascript:voirdetail('mensuel','59','854')" TargetMode="External"/><Relationship Id="rId488" Type="http://schemas.openxmlformats.org/officeDocument/2006/relationships/hyperlink" Target="javascript:voirdetail('mensuel','46','925')" TargetMode="External"/><Relationship Id="rId695" Type="http://schemas.openxmlformats.org/officeDocument/2006/relationships/hyperlink" Target="javascript:voirdetail('mensuel','65','1053')" TargetMode="External"/><Relationship Id="rId709" Type="http://schemas.openxmlformats.org/officeDocument/2006/relationships/hyperlink" Target="javascript:voirdetail('mensuel','5','1061')" TargetMode="External"/><Relationship Id="rId45" Type="http://schemas.openxmlformats.org/officeDocument/2006/relationships/hyperlink" Target="javascript:voirdetail('mensuel','58','785')" TargetMode="External"/><Relationship Id="rId87" Type="http://schemas.openxmlformats.org/officeDocument/2006/relationships/hyperlink" Target="javascript:voirdetail('mensuel','59','801')" TargetMode="External"/><Relationship Id="rId110" Type="http://schemas.openxmlformats.org/officeDocument/2006/relationships/hyperlink" Target="javascript:voirdetail('mensuel','44','803')" TargetMode="External"/><Relationship Id="rId348" Type="http://schemas.openxmlformats.org/officeDocument/2006/relationships/hyperlink" Target="javascript:voirdetail('mensuel','43','632')" TargetMode="External"/><Relationship Id="rId513" Type="http://schemas.openxmlformats.org/officeDocument/2006/relationships/hyperlink" Target="javascript:voirdetail('mensuel','59','927')" TargetMode="External"/><Relationship Id="rId555" Type="http://schemas.openxmlformats.org/officeDocument/2006/relationships/hyperlink" Target="javascript:voirdetail('mensuel','1','974')" TargetMode="External"/><Relationship Id="rId597" Type="http://schemas.openxmlformats.org/officeDocument/2006/relationships/hyperlink" Target="javascript:voirdetail('mensuel','5','976')" TargetMode="External"/><Relationship Id="rId720" Type="http://schemas.openxmlformats.org/officeDocument/2006/relationships/hyperlink" Target="javascript:voirdetail('mensuel','58','1063')" TargetMode="External"/><Relationship Id="rId762" Type="http://schemas.openxmlformats.org/officeDocument/2006/relationships/hyperlink" Target="javascript:voirdetail('mensuel','5','1069')" TargetMode="External"/><Relationship Id="rId818" Type="http://schemas.openxmlformats.org/officeDocument/2006/relationships/hyperlink" Target="javascript:voirdetail('mensuel','46','22')" TargetMode="External"/><Relationship Id="rId152" Type="http://schemas.openxmlformats.org/officeDocument/2006/relationships/hyperlink" Target="javascript:voirdetail('mensuel','-3','811')" TargetMode="External"/><Relationship Id="rId194" Type="http://schemas.openxmlformats.org/officeDocument/2006/relationships/hyperlink" Target="javascript:voirdetail('mensuel','44','820')" TargetMode="External"/><Relationship Id="rId208" Type="http://schemas.openxmlformats.org/officeDocument/2006/relationships/hyperlink" Target="javascript:voirdetail('mensuel','-3','821')" TargetMode="External"/><Relationship Id="rId415" Type="http://schemas.openxmlformats.org/officeDocument/2006/relationships/hyperlink" Target="javascript:voirdetail('mensuel','54','905')" TargetMode="External"/><Relationship Id="rId457" Type="http://schemas.openxmlformats.org/officeDocument/2006/relationships/hyperlink" Target="javascript:voirdetail('mensuel','45','919')" TargetMode="External"/><Relationship Id="rId622" Type="http://schemas.openxmlformats.org/officeDocument/2006/relationships/hyperlink" Target="javascript:voirdetail('mensuel','5','1008')" TargetMode="External"/><Relationship Id="rId261" Type="http://schemas.openxmlformats.org/officeDocument/2006/relationships/hyperlink" Target="javascript:voirdetail('mensuel','70','831')" TargetMode="External"/><Relationship Id="rId499" Type="http://schemas.openxmlformats.org/officeDocument/2006/relationships/hyperlink" Target="javascript:voirdetail('mensuel','59','928')" TargetMode="External"/><Relationship Id="rId664" Type="http://schemas.openxmlformats.org/officeDocument/2006/relationships/hyperlink" Target="javascript:voirdetail('mensuel','-3','1027')" TargetMode="External"/><Relationship Id="rId14" Type="http://schemas.openxmlformats.org/officeDocument/2006/relationships/hyperlink" Target="javascript:voirdetail('mensuel','45','773')" TargetMode="External"/><Relationship Id="rId56" Type="http://schemas.openxmlformats.org/officeDocument/2006/relationships/hyperlink" Target="javascript:voirdetail('mensuel','-3','786')" TargetMode="External"/><Relationship Id="rId317" Type="http://schemas.openxmlformats.org/officeDocument/2006/relationships/hyperlink" Target="javascript:voirdetail('mensuel','-3','856')" TargetMode="External"/><Relationship Id="rId359" Type="http://schemas.openxmlformats.org/officeDocument/2006/relationships/hyperlink" Target="javascript:voirdetail('mensuel','43','879')" TargetMode="External"/><Relationship Id="rId524" Type="http://schemas.openxmlformats.org/officeDocument/2006/relationships/hyperlink" Target="javascript:voirdetail('mensuel','54','969')" TargetMode="External"/><Relationship Id="rId566" Type="http://schemas.openxmlformats.org/officeDocument/2006/relationships/hyperlink" Target="javascript:voirdetail('mensuel','43','971')" TargetMode="External"/><Relationship Id="rId731" Type="http://schemas.openxmlformats.org/officeDocument/2006/relationships/hyperlink" Target="javascript:voirdetail('mensuel','5','1064')" TargetMode="External"/><Relationship Id="rId773" Type="http://schemas.openxmlformats.org/officeDocument/2006/relationships/hyperlink" Target="javascript:voirdetail('mensuel','59','1081')" TargetMode="External"/><Relationship Id="rId98" Type="http://schemas.openxmlformats.org/officeDocument/2006/relationships/hyperlink" Target="javascript:voirdetail('mensuel','59','802')" TargetMode="External"/><Relationship Id="rId121" Type="http://schemas.openxmlformats.org/officeDocument/2006/relationships/hyperlink" Target="javascript:voirdetail('mensuel','54','804')" TargetMode="External"/><Relationship Id="rId163" Type="http://schemas.openxmlformats.org/officeDocument/2006/relationships/hyperlink" Target="javascript:voirdetail('mensuel','45','812')" TargetMode="External"/><Relationship Id="rId219" Type="http://schemas.openxmlformats.org/officeDocument/2006/relationships/hyperlink" Target="javascript:voirdetail('mensuel','71','821')" TargetMode="External"/><Relationship Id="rId370" Type="http://schemas.openxmlformats.org/officeDocument/2006/relationships/hyperlink" Target="javascript:voirdetail('mensuel','44','901')" TargetMode="External"/><Relationship Id="rId426" Type="http://schemas.openxmlformats.org/officeDocument/2006/relationships/hyperlink" Target="javascript:voirdetail('mensuel','71','905')" TargetMode="External"/><Relationship Id="rId633" Type="http://schemas.openxmlformats.org/officeDocument/2006/relationships/hyperlink" Target="javascript:voirdetail('mensuel','46','1023')" TargetMode="External"/><Relationship Id="rId829" Type="http://schemas.openxmlformats.org/officeDocument/2006/relationships/hyperlink" Target="javascript:voirdetail('mensuel','5','23')" TargetMode="External"/><Relationship Id="rId230" Type="http://schemas.openxmlformats.org/officeDocument/2006/relationships/hyperlink" Target="javascript:voirdetail('mensuel','48','822')" TargetMode="External"/><Relationship Id="rId468" Type="http://schemas.openxmlformats.org/officeDocument/2006/relationships/hyperlink" Target="javascript:voirdetail('mensuel','70','919')" TargetMode="External"/><Relationship Id="rId675" Type="http://schemas.openxmlformats.org/officeDocument/2006/relationships/hyperlink" Target="javascript:voirdetail('mensuel','77','1046')" TargetMode="External"/><Relationship Id="rId840" Type="http://schemas.openxmlformats.org/officeDocument/2006/relationships/hyperlink" Target="javascript:voirdetail('mensuel','58','163')" TargetMode="External"/><Relationship Id="rId25" Type="http://schemas.openxmlformats.org/officeDocument/2006/relationships/hyperlink" Target="javascript:voirdetail('mensuel','48','773')" TargetMode="External"/><Relationship Id="rId67" Type="http://schemas.openxmlformats.org/officeDocument/2006/relationships/hyperlink" Target="javascript:voirdetail('mensuel','50','786')" TargetMode="External"/><Relationship Id="rId272" Type="http://schemas.openxmlformats.org/officeDocument/2006/relationships/hyperlink" Target="javascript:voirdetail('mensuel','69','832')" TargetMode="External"/><Relationship Id="rId328" Type="http://schemas.openxmlformats.org/officeDocument/2006/relationships/hyperlink" Target="javascript:voirdetail('mensuel','45','855')" TargetMode="External"/><Relationship Id="rId535" Type="http://schemas.openxmlformats.org/officeDocument/2006/relationships/hyperlink" Target="javascript:voirdetail('mensuel','45','970')" TargetMode="External"/><Relationship Id="rId577" Type="http://schemas.openxmlformats.org/officeDocument/2006/relationships/hyperlink" Target="javascript:voirdetail('mensuel','59','972')" TargetMode="External"/><Relationship Id="rId700" Type="http://schemas.openxmlformats.org/officeDocument/2006/relationships/hyperlink" Target="javascript:voirdetail('mensuel','5','1053')" TargetMode="External"/><Relationship Id="rId742" Type="http://schemas.openxmlformats.org/officeDocument/2006/relationships/hyperlink" Target="javascript:voirdetail('mensuel','59','1066')" TargetMode="External"/><Relationship Id="rId132" Type="http://schemas.openxmlformats.org/officeDocument/2006/relationships/hyperlink" Target="javascript:voirdetail('mensuel','70','804')" TargetMode="External"/><Relationship Id="rId174" Type="http://schemas.openxmlformats.org/officeDocument/2006/relationships/hyperlink" Target="javascript:voirdetail('mensuel','71','812')" TargetMode="External"/><Relationship Id="rId381" Type="http://schemas.openxmlformats.org/officeDocument/2006/relationships/hyperlink" Target="javascript:voirdetail('mensuel','77','903')" TargetMode="External"/><Relationship Id="rId602" Type="http://schemas.openxmlformats.org/officeDocument/2006/relationships/hyperlink" Target="javascript:voirdetail('mensuel','-3','1017')" TargetMode="External"/><Relationship Id="rId784" Type="http://schemas.openxmlformats.org/officeDocument/2006/relationships/hyperlink" Target="javascript:voirdetail('mensuel','77','1083')" TargetMode="External"/><Relationship Id="rId241" Type="http://schemas.openxmlformats.org/officeDocument/2006/relationships/hyperlink" Target="javascript:voirdetail('mensuel','43','823')" TargetMode="External"/><Relationship Id="rId437" Type="http://schemas.openxmlformats.org/officeDocument/2006/relationships/hyperlink" Target="javascript:voirdetail('mensuel','70','890')" TargetMode="External"/><Relationship Id="rId479" Type="http://schemas.openxmlformats.org/officeDocument/2006/relationships/hyperlink" Target="javascript:voirdetail('mensuel','1','920')" TargetMode="External"/><Relationship Id="rId644" Type="http://schemas.openxmlformats.org/officeDocument/2006/relationships/hyperlink" Target="javascript:voirdetail('mensuel','70','1024')" TargetMode="External"/><Relationship Id="rId686" Type="http://schemas.openxmlformats.org/officeDocument/2006/relationships/hyperlink" Target="javascript:voirdetail('mensuel','5','1046')" TargetMode="External"/><Relationship Id="rId36" Type="http://schemas.openxmlformats.org/officeDocument/2006/relationships/hyperlink" Target="javascript:voirdetail('mensuel','5','784')" TargetMode="External"/><Relationship Id="rId283" Type="http://schemas.openxmlformats.org/officeDocument/2006/relationships/hyperlink" Target="javascript:voirdetail('mensuel','59','836')" TargetMode="External"/><Relationship Id="rId339" Type="http://schemas.openxmlformats.org/officeDocument/2006/relationships/hyperlink" Target="javascript:voirdetail('mensuel','1','855')" TargetMode="External"/><Relationship Id="rId490" Type="http://schemas.openxmlformats.org/officeDocument/2006/relationships/hyperlink" Target="javascript:voirdetail('mensuel','1','925')" TargetMode="External"/><Relationship Id="rId504" Type="http://schemas.openxmlformats.org/officeDocument/2006/relationships/hyperlink" Target="javascript:voirdetail('mensuel','1','928')" TargetMode="External"/><Relationship Id="rId546" Type="http://schemas.openxmlformats.org/officeDocument/2006/relationships/hyperlink" Target="javascript:voirdetail('mensuel','71','970')" TargetMode="External"/><Relationship Id="rId711" Type="http://schemas.openxmlformats.org/officeDocument/2006/relationships/hyperlink" Target="javascript:voirdetail('mensuel','-3','1062')" TargetMode="External"/><Relationship Id="rId753" Type="http://schemas.openxmlformats.org/officeDocument/2006/relationships/hyperlink" Target="javascript:voirdetail('mensuel','43','1074')" TargetMode="External"/><Relationship Id="rId78" Type="http://schemas.openxmlformats.org/officeDocument/2006/relationships/hyperlink" Target="javascript:voirdetail('mensuel','1','787')" TargetMode="External"/><Relationship Id="rId101" Type="http://schemas.openxmlformats.org/officeDocument/2006/relationships/hyperlink" Target="javascript:voirdetail('mensuel','43','802')" TargetMode="External"/><Relationship Id="rId143" Type="http://schemas.openxmlformats.org/officeDocument/2006/relationships/hyperlink" Target="javascript:voirdetail('mensuel','73','805')" TargetMode="External"/><Relationship Id="rId185" Type="http://schemas.openxmlformats.org/officeDocument/2006/relationships/hyperlink" Target="javascript:voirdetail('mensuel','1','827')" TargetMode="External"/><Relationship Id="rId350" Type="http://schemas.openxmlformats.org/officeDocument/2006/relationships/hyperlink" Target="javascript:voirdetail('mensuel','5','632')" TargetMode="External"/><Relationship Id="rId406" Type="http://schemas.openxmlformats.org/officeDocument/2006/relationships/hyperlink" Target="javascript:voirdetail('mensuel','53','904')" TargetMode="External"/><Relationship Id="rId588" Type="http://schemas.openxmlformats.org/officeDocument/2006/relationships/hyperlink" Target="javascript:voirdetail('mensuel','45','976')" TargetMode="External"/><Relationship Id="rId795" Type="http://schemas.openxmlformats.org/officeDocument/2006/relationships/hyperlink" Target="javascript:voirdetail('mensuel','58','1082')" TargetMode="External"/><Relationship Id="rId809" Type="http://schemas.openxmlformats.org/officeDocument/2006/relationships/hyperlink" Target="javascript:voirdetail('mensuel','1','1092')" TargetMode="External"/><Relationship Id="rId9" Type="http://schemas.openxmlformats.org/officeDocument/2006/relationships/hyperlink" Target="javascript:voirdetail('mensuel','1','772')" TargetMode="External"/><Relationship Id="rId210" Type="http://schemas.openxmlformats.org/officeDocument/2006/relationships/hyperlink" Target="javascript:voirdetail('mensuel','59','821')" TargetMode="External"/><Relationship Id="rId392" Type="http://schemas.openxmlformats.org/officeDocument/2006/relationships/hyperlink" Target="javascript:voirdetail('mensuel','1','903')" TargetMode="External"/><Relationship Id="rId448" Type="http://schemas.openxmlformats.org/officeDocument/2006/relationships/hyperlink" Target="javascript:voirdetail('mensuel','54','911')" TargetMode="External"/><Relationship Id="rId613" Type="http://schemas.openxmlformats.org/officeDocument/2006/relationships/hyperlink" Target="javascript:voirdetail('mensuel','2','1017')" TargetMode="External"/><Relationship Id="rId655" Type="http://schemas.openxmlformats.org/officeDocument/2006/relationships/hyperlink" Target="javascript:voirdetail('mensuel','-3','1026')" TargetMode="External"/><Relationship Id="rId697" Type="http://schemas.openxmlformats.org/officeDocument/2006/relationships/hyperlink" Target="javascript:voirdetail('mensuel','46','1053')" TargetMode="External"/><Relationship Id="rId820" Type="http://schemas.openxmlformats.org/officeDocument/2006/relationships/hyperlink" Target="javascript:voirdetail('mensuel','69','22')" TargetMode="External"/><Relationship Id="rId252" Type="http://schemas.openxmlformats.org/officeDocument/2006/relationships/hyperlink" Target="javascript:voirdetail('mensuel','-3','831')" TargetMode="External"/><Relationship Id="rId294" Type="http://schemas.openxmlformats.org/officeDocument/2006/relationships/hyperlink" Target="javascript:voirdetail('mensuel','44','853')" TargetMode="External"/><Relationship Id="rId308" Type="http://schemas.openxmlformats.org/officeDocument/2006/relationships/hyperlink" Target="javascript:voirdetail('mensuel','46','854')" TargetMode="External"/><Relationship Id="rId515" Type="http://schemas.openxmlformats.org/officeDocument/2006/relationships/hyperlink" Target="javascript:voirdetail('mensuel','58','927')" TargetMode="External"/><Relationship Id="rId722" Type="http://schemas.openxmlformats.org/officeDocument/2006/relationships/hyperlink" Target="javascript:voirdetail('mensuel','1','1063')" TargetMode="External"/><Relationship Id="rId47" Type="http://schemas.openxmlformats.org/officeDocument/2006/relationships/hyperlink" Target="javascript:voirdetail('mensuel','43','785')" TargetMode="External"/><Relationship Id="rId89" Type="http://schemas.openxmlformats.org/officeDocument/2006/relationships/hyperlink" Target="javascript:voirdetail('mensuel','46','801')" TargetMode="External"/><Relationship Id="rId112" Type="http://schemas.openxmlformats.org/officeDocument/2006/relationships/hyperlink" Target="javascript:voirdetail('mensuel','58','803')" TargetMode="External"/><Relationship Id="rId154" Type="http://schemas.openxmlformats.org/officeDocument/2006/relationships/hyperlink" Target="javascript:voirdetail('mensuel','59','811')" TargetMode="External"/><Relationship Id="rId361" Type="http://schemas.openxmlformats.org/officeDocument/2006/relationships/hyperlink" Target="javascript:voirdetail('mensuel','1','879')" TargetMode="External"/><Relationship Id="rId557" Type="http://schemas.openxmlformats.org/officeDocument/2006/relationships/hyperlink" Target="javascript:voirdetail('mensuel','71','974')" TargetMode="External"/><Relationship Id="rId599" Type="http://schemas.openxmlformats.org/officeDocument/2006/relationships/hyperlink" Target="javascript:voirdetail('mensuel','52','1017')" TargetMode="External"/><Relationship Id="rId764" Type="http://schemas.openxmlformats.org/officeDocument/2006/relationships/hyperlink" Target="javascript:voirdetail('mensuel','-3','1067')" TargetMode="External"/><Relationship Id="rId196" Type="http://schemas.openxmlformats.org/officeDocument/2006/relationships/hyperlink" Target="javascript:voirdetail('mensuel','58','820')" TargetMode="External"/><Relationship Id="rId417" Type="http://schemas.openxmlformats.org/officeDocument/2006/relationships/hyperlink" Target="javascript:voirdetail('mensuel','59','905')" TargetMode="External"/><Relationship Id="rId459" Type="http://schemas.openxmlformats.org/officeDocument/2006/relationships/hyperlink" Target="javascript:voirdetail('mensuel','-3','919')" TargetMode="External"/><Relationship Id="rId624" Type="http://schemas.openxmlformats.org/officeDocument/2006/relationships/hyperlink" Target="javascript:voirdetail('mensuel','3','1008')" TargetMode="External"/><Relationship Id="rId666" Type="http://schemas.openxmlformats.org/officeDocument/2006/relationships/hyperlink" Target="javascript:voirdetail('mensuel','59','1027')" TargetMode="External"/><Relationship Id="rId831" Type="http://schemas.openxmlformats.org/officeDocument/2006/relationships/hyperlink" Target="javascript:voirdetail('mensuel','77','163')" TargetMode="External"/><Relationship Id="rId16" Type="http://schemas.openxmlformats.org/officeDocument/2006/relationships/hyperlink" Target="javascript:voirdetail('mensuel','-3','773')" TargetMode="External"/><Relationship Id="rId221" Type="http://schemas.openxmlformats.org/officeDocument/2006/relationships/hyperlink" Target="javascript:voirdetail('mensuel','45','822')" TargetMode="External"/><Relationship Id="rId263" Type="http://schemas.openxmlformats.org/officeDocument/2006/relationships/hyperlink" Target="javascript:voirdetail('mensuel','45','832')" TargetMode="External"/><Relationship Id="rId319" Type="http://schemas.openxmlformats.org/officeDocument/2006/relationships/hyperlink" Target="javascript:voirdetail('mensuel','59','856')" TargetMode="External"/><Relationship Id="rId470" Type="http://schemas.openxmlformats.org/officeDocument/2006/relationships/hyperlink" Target="javascript:voirdetail('mensuel','45','920')" TargetMode="External"/><Relationship Id="rId526" Type="http://schemas.openxmlformats.org/officeDocument/2006/relationships/hyperlink" Target="javascript:voirdetail('mensuel','59','969')" TargetMode="External"/><Relationship Id="rId58" Type="http://schemas.openxmlformats.org/officeDocument/2006/relationships/hyperlink" Target="javascript:voirdetail('mensuel','59','786')" TargetMode="External"/><Relationship Id="rId123" Type="http://schemas.openxmlformats.org/officeDocument/2006/relationships/hyperlink" Target="javascript:voirdetail('mensuel','44','804')" TargetMode="External"/><Relationship Id="rId330" Type="http://schemas.openxmlformats.org/officeDocument/2006/relationships/hyperlink" Target="javascript:voirdetail('mensuel','51','855')" TargetMode="External"/><Relationship Id="rId568" Type="http://schemas.openxmlformats.org/officeDocument/2006/relationships/hyperlink" Target="javascript:voirdetail('mensuel','5','971')" TargetMode="External"/><Relationship Id="rId733" Type="http://schemas.openxmlformats.org/officeDocument/2006/relationships/hyperlink" Target="javascript:voirdetail('mensuel','-3','1065')" TargetMode="External"/><Relationship Id="rId775" Type="http://schemas.openxmlformats.org/officeDocument/2006/relationships/hyperlink" Target="javascript:voirdetail('mensuel','58','1081')" TargetMode="External"/><Relationship Id="rId165" Type="http://schemas.openxmlformats.org/officeDocument/2006/relationships/hyperlink" Target="javascript:voirdetail('mensuel','-3','812')" TargetMode="External"/><Relationship Id="rId372" Type="http://schemas.openxmlformats.org/officeDocument/2006/relationships/hyperlink" Target="javascript:voirdetail('mensuel','58','901')" TargetMode="External"/><Relationship Id="rId428" Type="http://schemas.openxmlformats.org/officeDocument/2006/relationships/hyperlink" Target="javascript:voirdetail('mensuel','-3','890')" TargetMode="External"/><Relationship Id="rId635" Type="http://schemas.openxmlformats.org/officeDocument/2006/relationships/hyperlink" Target="javascript:voirdetail('mensuel','1','1023')" TargetMode="External"/><Relationship Id="rId677" Type="http://schemas.openxmlformats.org/officeDocument/2006/relationships/hyperlink" Target="javascript:voirdetail('mensuel','45','1046')" TargetMode="External"/><Relationship Id="rId800" Type="http://schemas.openxmlformats.org/officeDocument/2006/relationships/hyperlink" Target="javascript:voirdetail('mensuel','59','1091')" TargetMode="External"/><Relationship Id="rId842" Type="http://schemas.openxmlformats.org/officeDocument/2006/relationships/hyperlink" Target="javascript:voirdetail('mensuel','43','163')" TargetMode="External"/><Relationship Id="rId232" Type="http://schemas.openxmlformats.org/officeDocument/2006/relationships/hyperlink" Target="javascript:voirdetail('mensuel','60','823')" TargetMode="External"/><Relationship Id="rId274" Type="http://schemas.openxmlformats.org/officeDocument/2006/relationships/hyperlink" Target="javascript:voirdetail('mensuel','5','832')" TargetMode="External"/><Relationship Id="rId481" Type="http://schemas.openxmlformats.org/officeDocument/2006/relationships/hyperlink" Target="javascript:voirdetail('mensuel','48','920')" TargetMode="External"/><Relationship Id="rId702" Type="http://schemas.openxmlformats.org/officeDocument/2006/relationships/hyperlink" Target="javascript:voirdetail('mensuel','66','1053')" TargetMode="External"/><Relationship Id="rId27" Type="http://schemas.openxmlformats.org/officeDocument/2006/relationships/hyperlink" Target="javascript:voirdetail('mensuel','45','784')" TargetMode="External"/><Relationship Id="rId69" Type="http://schemas.openxmlformats.org/officeDocument/2006/relationships/hyperlink" Target="javascript:voirdetail('mensuel','45','787')" TargetMode="External"/><Relationship Id="rId134" Type="http://schemas.openxmlformats.org/officeDocument/2006/relationships/hyperlink" Target="javascript:voirdetail('mensuel','52','805')" TargetMode="External"/><Relationship Id="rId537" Type="http://schemas.openxmlformats.org/officeDocument/2006/relationships/hyperlink" Target="javascript:voirdetail('mensuel','-3','970')" TargetMode="External"/><Relationship Id="rId579" Type="http://schemas.openxmlformats.org/officeDocument/2006/relationships/hyperlink" Target="javascript:voirdetail('mensuel','46','972')" TargetMode="External"/><Relationship Id="rId744" Type="http://schemas.openxmlformats.org/officeDocument/2006/relationships/hyperlink" Target="javascript:voirdetail('mensuel','46','1066')" TargetMode="External"/><Relationship Id="rId786" Type="http://schemas.openxmlformats.org/officeDocument/2006/relationships/hyperlink" Target="javascript:voirdetail('mensuel','-3','1083')" TargetMode="External"/><Relationship Id="rId80" Type="http://schemas.openxmlformats.org/officeDocument/2006/relationships/hyperlink" Target="javascript:voirdetail('mensuel','48','787')" TargetMode="External"/><Relationship Id="rId176" Type="http://schemas.openxmlformats.org/officeDocument/2006/relationships/hyperlink" Target="javascript:voirdetail('mensuel','50','812')" TargetMode="External"/><Relationship Id="rId341" Type="http://schemas.openxmlformats.org/officeDocument/2006/relationships/hyperlink" Target="javascript:voirdetail('mensuel','70','855')" TargetMode="External"/><Relationship Id="rId383" Type="http://schemas.openxmlformats.org/officeDocument/2006/relationships/hyperlink" Target="javascript:voirdetail('mensuel','51','903')" TargetMode="External"/><Relationship Id="rId439" Type="http://schemas.openxmlformats.org/officeDocument/2006/relationships/hyperlink" Target="javascript:voirdetail('mensuel','49','890')" TargetMode="External"/><Relationship Id="rId590" Type="http://schemas.openxmlformats.org/officeDocument/2006/relationships/hyperlink" Target="javascript:voirdetail('mensuel','44','976')" TargetMode="External"/><Relationship Id="rId604" Type="http://schemas.openxmlformats.org/officeDocument/2006/relationships/hyperlink" Target="javascript:voirdetail('mensuel','59','1017')" TargetMode="External"/><Relationship Id="rId646" Type="http://schemas.openxmlformats.org/officeDocument/2006/relationships/hyperlink" Target="javascript:voirdetail('mensuel','45','1025')" TargetMode="External"/><Relationship Id="rId811" Type="http://schemas.openxmlformats.org/officeDocument/2006/relationships/hyperlink" Target="javascript:voirdetail('mensuel','72','22')" TargetMode="External"/><Relationship Id="rId201" Type="http://schemas.openxmlformats.org/officeDocument/2006/relationships/hyperlink" Target="javascript:voirdetail('mensuel','5','820')" TargetMode="External"/><Relationship Id="rId243" Type="http://schemas.openxmlformats.org/officeDocument/2006/relationships/hyperlink" Target="javascript:voirdetail('mensuel','69','823')" TargetMode="External"/><Relationship Id="rId285" Type="http://schemas.openxmlformats.org/officeDocument/2006/relationships/hyperlink" Target="javascript:voirdetail('mensuel','46','836')" TargetMode="External"/><Relationship Id="rId450" Type="http://schemas.openxmlformats.org/officeDocument/2006/relationships/hyperlink" Target="javascript:voirdetail('mensuel','59','911')" TargetMode="External"/><Relationship Id="rId506" Type="http://schemas.openxmlformats.org/officeDocument/2006/relationships/hyperlink" Target="javascript:voirdetail('mensuel','70','928')" TargetMode="External"/><Relationship Id="rId688" Type="http://schemas.openxmlformats.org/officeDocument/2006/relationships/hyperlink" Target="javascript:voirdetail('mensuel','67','1046')" TargetMode="External"/><Relationship Id="rId38" Type="http://schemas.openxmlformats.org/officeDocument/2006/relationships/hyperlink" Target="javascript:voirdetail('mensuel','71','784')" TargetMode="External"/><Relationship Id="rId103" Type="http://schemas.openxmlformats.org/officeDocument/2006/relationships/hyperlink" Target="javascript:voirdetail('mensuel','5','802')" TargetMode="External"/><Relationship Id="rId310" Type="http://schemas.openxmlformats.org/officeDocument/2006/relationships/hyperlink" Target="javascript:voirdetail('mensuel','1','854')" TargetMode="External"/><Relationship Id="rId492" Type="http://schemas.openxmlformats.org/officeDocument/2006/relationships/hyperlink" Target="javascript:voirdetail('mensuel','48','925')" TargetMode="External"/><Relationship Id="rId548" Type="http://schemas.openxmlformats.org/officeDocument/2006/relationships/hyperlink" Target="javascript:voirdetail('mensuel','45','974')" TargetMode="External"/><Relationship Id="rId713" Type="http://schemas.openxmlformats.org/officeDocument/2006/relationships/hyperlink" Target="javascript:voirdetail('mensuel','58','1062')" TargetMode="External"/><Relationship Id="rId755" Type="http://schemas.openxmlformats.org/officeDocument/2006/relationships/hyperlink" Target="javascript:voirdetail('mensuel','5','1074')" TargetMode="External"/><Relationship Id="rId797" Type="http://schemas.openxmlformats.org/officeDocument/2006/relationships/hyperlink" Target="javascript:voirdetail('mensuel','1','1082')" TargetMode="External"/><Relationship Id="rId91" Type="http://schemas.openxmlformats.org/officeDocument/2006/relationships/hyperlink" Target="javascript:voirdetail('mensuel','1','801')" TargetMode="External"/><Relationship Id="rId145" Type="http://schemas.openxmlformats.org/officeDocument/2006/relationships/hyperlink" Target="javascript:voirdetail('mensuel','1','805')" TargetMode="External"/><Relationship Id="rId187" Type="http://schemas.openxmlformats.org/officeDocument/2006/relationships/hyperlink" Target="javascript:voirdetail('mensuel','48','827')" TargetMode="External"/><Relationship Id="rId352" Type="http://schemas.openxmlformats.org/officeDocument/2006/relationships/hyperlink" Target="javascript:voirdetail('mensuel','49','632')" TargetMode="External"/><Relationship Id="rId394" Type="http://schemas.openxmlformats.org/officeDocument/2006/relationships/hyperlink" Target="javascript:voirdetail('mensuel','70','903')" TargetMode="External"/><Relationship Id="rId408" Type="http://schemas.openxmlformats.org/officeDocument/2006/relationships/hyperlink" Target="javascript:voirdetail('mensuel','5','904')" TargetMode="External"/><Relationship Id="rId615" Type="http://schemas.openxmlformats.org/officeDocument/2006/relationships/hyperlink" Target="javascript:voirdetail('mensuel','45','1008')" TargetMode="External"/><Relationship Id="rId822" Type="http://schemas.openxmlformats.org/officeDocument/2006/relationships/hyperlink" Target="javascript:voirdetail('mensuel','5','22')" TargetMode="External"/><Relationship Id="rId212" Type="http://schemas.openxmlformats.org/officeDocument/2006/relationships/hyperlink" Target="javascript:voirdetail('mensuel','56','821')" TargetMode="External"/><Relationship Id="rId254" Type="http://schemas.openxmlformats.org/officeDocument/2006/relationships/hyperlink" Target="javascript:voirdetail('mensuel','59','831')" TargetMode="External"/><Relationship Id="rId657" Type="http://schemas.openxmlformats.org/officeDocument/2006/relationships/hyperlink" Target="javascript:voirdetail('mensuel','58','1026')" TargetMode="External"/><Relationship Id="rId699" Type="http://schemas.openxmlformats.org/officeDocument/2006/relationships/hyperlink" Target="javascript:voirdetail('mensuel','1','1053')" TargetMode="External"/><Relationship Id="rId49" Type="http://schemas.openxmlformats.org/officeDocument/2006/relationships/hyperlink" Target="javascript:voirdetail('mensuel','5','785')" TargetMode="External"/><Relationship Id="rId114" Type="http://schemas.openxmlformats.org/officeDocument/2006/relationships/hyperlink" Target="javascript:voirdetail('mensuel','43','803')" TargetMode="External"/><Relationship Id="rId296" Type="http://schemas.openxmlformats.org/officeDocument/2006/relationships/hyperlink" Target="javascript:voirdetail('mensuel','58','853')" TargetMode="External"/><Relationship Id="rId461" Type="http://schemas.openxmlformats.org/officeDocument/2006/relationships/hyperlink" Target="javascript:voirdetail('mensuel','59','919')" TargetMode="External"/><Relationship Id="rId517" Type="http://schemas.openxmlformats.org/officeDocument/2006/relationships/hyperlink" Target="javascript:voirdetail('mensuel','43','927')" TargetMode="External"/><Relationship Id="rId559" Type="http://schemas.openxmlformats.org/officeDocument/2006/relationships/hyperlink" Target="javascript:voirdetail('mensuel','45','971')" TargetMode="External"/><Relationship Id="rId724" Type="http://schemas.openxmlformats.org/officeDocument/2006/relationships/hyperlink" Target="javascript:voirdetail('mensuel','70','1063')" TargetMode="External"/><Relationship Id="rId766" Type="http://schemas.openxmlformats.org/officeDocument/2006/relationships/hyperlink" Target="javascript:voirdetail('mensuel','58','1067')" TargetMode="External"/><Relationship Id="rId60" Type="http://schemas.openxmlformats.org/officeDocument/2006/relationships/hyperlink" Target="javascript:voirdetail('mensuel','46','786')" TargetMode="External"/><Relationship Id="rId156" Type="http://schemas.openxmlformats.org/officeDocument/2006/relationships/hyperlink" Target="javascript:voirdetail('mensuel','46','811')" TargetMode="External"/><Relationship Id="rId198" Type="http://schemas.openxmlformats.org/officeDocument/2006/relationships/hyperlink" Target="javascript:voirdetail('mensuel','43','820')" TargetMode="External"/><Relationship Id="rId321" Type="http://schemas.openxmlformats.org/officeDocument/2006/relationships/hyperlink" Target="javascript:voirdetail('mensuel','58','856')" TargetMode="External"/><Relationship Id="rId363" Type="http://schemas.openxmlformats.org/officeDocument/2006/relationships/hyperlink" Target="javascript:voirdetail('mensuel','48','879')" TargetMode="External"/><Relationship Id="rId419" Type="http://schemas.openxmlformats.org/officeDocument/2006/relationships/hyperlink" Target="javascript:voirdetail('mensuel','46','905')" TargetMode="External"/><Relationship Id="rId570" Type="http://schemas.openxmlformats.org/officeDocument/2006/relationships/hyperlink" Target="javascript:voirdetail('mensuel','66','971')" TargetMode="External"/><Relationship Id="rId626" Type="http://schemas.openxmlformats.org/officeDocument/2006/relationships/hyperlink" Target="javascript:voirdetail('mensuel','50','1008')" TargetMode="External"/><Relationship Id="rId223" Type="http://schemas.openxmlformats.org/officeDocument/2006/relationships/hyperlink" Target="javascript:voirdetail('mensuel','44','822')" TargetMode="External"/><Relationship Id="rId430" Type="http://schemas.openxmlformats.org/officeDocument/2006/relationships/hyperlink" Target="javascript:voirdetail('mensuel','59','890')" TargetMode="External"/><Relationship Id="rId668" Type="http://schemas.openxmlformats.org/officeDocument/2006/relationships/hyperlink" Target="javascript:voirdetail('mensuel','46','1027')" TargetMode="External"/><Relationship Id="rId833" Type="http://schemas.openxmlformats.org/officeDocument/2006/relationships/hyperlink" Target="javascript:voirdetail('mensuel','45','163')" TargetMode="External"/><Relationship Id="rId18" Type="http://schemas.openxmlformats.org/officeDocument/2006/relationships/hyperlink" Target="javascript:voirdetail('mensuel','59','773')" TargetMode="External"/><Relationship Id="rId265" Type="http://schemas.openxmlformats.org/officeDocument/2006/relationships/hyperlink" Target="javascript:voirdetail('mensuel','54','832')" TargetMode="External"/><Relationship Id="rId472" Type="http://schemas.openxmlformats.org/officeDocument/2006/relationships/hyperlink" Target="javascript:voirdetail('mensuel','44','920')" TargetMode="External"/><Relationship Id="rId528" Type="http://schemas.openxmlformats.org/officeDocument/2006/relationships/hyperlink" Target="javascript:voirdetail('mensuel','46','969')" TargetMode="External"/><Relationship Id="rId735" Type="http://schemas.openxmlformats.org/officeDocument/2006/relationships/hyperlink" Target="javascript:voirdetail('mensuel','58','1065')" TargetMode="External"/><Relationship Id="rId125" Type="http://schemas.openxmlformats.org/officeDocument/2006/relationships/hyperlink" Target="javascript:voirdetail('mensuel','58','804')" TargetMode="External"/><Relationship Id="rId167" Type="http://schemas.openxmlformats.org/officeDocument/2006/relationships/hyperlink" Target="javascript:voirdetail('mensuel','59','812')" TargetMode="External"/><Relationship Id="rId332" Type="http://schemas.openxmlformats.org/officeDocument/2006/relationships/hyperlink" Target="javascript:voirdetail('mensuel','-3','855')" TargetMode="External"/><Relationship Id="rId374" Type="http://schemas.openxmlformats.org/officeDocument/2006/relationships/hyperlink" Target="javascript:voirdetail('mensuel','43','901')" TargetMode="External"/><Relationship Id="rId581" Type="http://schemas.openxmlformats.org/officeDocument/2006/relationships/hyperlink" Target="javascript:voirdetail('mensuel','53','972')" TargetMode="External"/><Relationship Id="rId777" Type="http://schemas.openxmlformats.org/officeDocument/2006/relationships/hyperlink" Target="javascript:voirdetail('mensuel','43','1081')" TargetMode="External"/><Relationship Id="rId71" Type="http://schemas.openxmlformats.org/officeDocument/2006/relationships/hyperlink" Target="javascript:voirdetail('mensuel','54','787')" TargetMode="External"/><Relationship Id="rId234" Type="http://schemas.openxmlformats.org/officeDocument/2006/relationships/hyperlink" Target="javascript:voirdetail('mensuel','-3','823')" TargetMode="External"/><Relationship Id="rId637" Type="http://schemas.openxmlformats.org/officeDocument/2006/relationships/hyperlink" Target="javascript:voirdetail('mensuel','-3','1024')" TargetMode="External"/><Relationship Id="rId679" Type="http://schemas.openxmlformats.org/officeDocument/2006/relationships/hyperlink" Target="javascript:voirdetail('mensuel','-3','1046')" TargetMode="External"/><Relationship Id="rId802" Type="http://schemas.openxmlformats.org/officeDocument/2006/relationships/hyperlink" Target="javascript:voirdetail('mensuel','46','1091')" TargetMode="External"/><Relationship Id="rId844" Type="http://schemas.openxmlformats.org/officeDocument/2006/relationships/hyperlink" Target="javascript:voirdetail('mensuel','5','163')" TargetMode="External"/><Relationship Id="rId2" Type="http://schemas.openxmlformats.org/officeDocument/2006/relationships/hyperlink" Target="javascript:voirdetail('mensuel','54','772')" TargetMode="External"/><Relationship Id="rId29" Type="http://schemas.openxmlformats.org/officeDocument/2006/relationships/hyperlink" Target="javascript:voirdetail('mensuel','-3','784')" TargetMode="External"/><Relationship Id="rId276" Type="http://schemas.openxmlformats.org/officeDocument/2006/relationships/hyperlink" Target="javascript:voirdetail('mensuel','77','836')" TargetMode="External"/><Relationship Id="rId441" Type="http://schemas.openxmlformats.org/officeDocument/2006/relationships/hyperlink" Target="javascript:voirdetail('mensuel','-3','806')" TargetMode="External"/><Relationship Id="rId483" Type="http://schemas.openxmlformats.org/officeDocument/2006/relationships/hyperlink" Target="javascript:voirdetail('mensuel','54','925')" TargetMode="External"/><Relationship Id="rId539" Type="http://schemas.openxmlformats.org/officeDocument/2006/relationships/hyperlink" Target="javascript:voirdetail('mensuel','59','970')" TargetMode="External"/><Relationship Id="rId690" Type="http://schemas.openxmlformats.org/officeDocument/2006/relationships/hyperlink" Target="javascript:voirdetail('mensuel','45','1053')" TargetMode="External"/><Relationship Id="rId704" Type="http://schemas.openxmlformats.org/officeDocument/2006/relationships/hyperlink" Target="javascript:voirdetail('mensuel','-3','1061')" TargetMode="External"/><Relationship Id="rId746" Type="http://schemas.openxmlformats.org/officeDocument/2006/relationships/hyperlink" Target="javascript:voirdetail('mensuel','5','1066')" TargetMode="External"/><Relationship Id="rId40" Type="http://schemas.openxmlformats.org/officeDocument/2006/relationships/hyperlink" Target="javascript:voirdetail('mensuel','52','785')" TargetMode="External"/><Relationship Id="rId136" Type="http://schemas.openxmlformats.org/officeDocument/2006/relationships/hyperlink" Target="javascript:voirdetail('mensuel','-3','805')" TargetMode="External"/><Relationship Id="rId178" Type="http://schemas.openxmlformats.org/officeDocument/2006/relationships/hyperlink" Target="javascript:voirdetail('mensuel','45','827')" TargetMode="External"/><Relationship Id="rId301" Type="http://schemas.openxmlformats.org/officeDocument/2006/relationships/hyperlink" Target="javascript:voirdetail('mensuel','71','853')" TargetMode="External"/><Relationship Id="rId343" Type="http://schemas.openxmlformats.org/officeDocument/2006/relationships/hyperlink" Target="javascript:voirdetail('mensuel','45','632')" TargetMode="External"/><Relationship Id="rId550" Type="http://schemas.openxmlformats.org/officeDocument/2006/relationships/hyperlink" Target="javascript:voirdetail('mensuel','-3','974')" TargetMode="External"/><Relationship Id="rId788" Type="http://schemas.openxmlformats.org/officeDocument/2006/relationships/hyperlink" Target="javascript:voirdetail('mensuel','58','1083')" TargetMode="External"/><Relationship Id="rId82" Type="http://schemas.openxmlformats.org/officeDocument/2006/relationships/hyperlink" Target="javascript:voirdetail('mensuel','1','235')" TargetMode="External"/><Relationship Id="rId203" Type="http://schemas.openxmlformats.org/officeDocument/2006/relationships/hyperlink" Target="javascript:voirdetail('mensuel','71','820')" TargetMode="External"/><Relationship Id="rId385" Type="http://schemas.openxmlformats.org/officeDocument/2006/relationships/hyperlink" Target="javascript:voirdetail('mensuel','-3','903')" TargetMode="External"/><Relationship Id="rId592" Type="http://schemas.openxmlformats.org/officeDocument/2006/relationships/hyperlink" Target="javascript:voirdetail('mensuel','58','976')" TargetMode="External"/><Relationship Id="rId606" Type="http://schemas.openxmlformats.org/officeDocument/2006/relationships/hyperlink" Target="javascript:voirdetail('mensuel','46','1017')" TargetMode="External"/><Relationship Id="rId648" Type="http://schemas.openxmlformats.org/officeDocument/2006/relationships/hyperlink" Target="javascript:voirdetail('mensuel','59','1025')" TargetMode="External"/><Relationship Id="rId813" Type="http://schemas.openxmlformats.org/officeDocument/2006/relationships/hyperlink" Target="javascript:voirdetail('mensuel','54','22')" TargetMode="External"/><Relationship Id="rId245" Type="http://schemas.openxmlformats.org/officeDocument/2006/relationships/hyperlink" Target="javascript:voirdetail('mensuel','5','823')" TargetMode="External"/><Relationship Id="rId287" Type="http://schemas.openxmlformats.org/officeDocument/2006/relationships/hyperlink" Target="javascript:voirdetail('mensuel','1','836')" TargetMode="External"/><Relationship Id="rId410" Type="http://schemas.openxmlformats.org/officeDocument/2006/relationships/hyperlink" Target="javascript:voirdetail('mensuel','2','904')" TargetMode="External"/><Relationship Id="rId452" Type="http://schemas.openxmlformats.org/officeDocument/2006/relationships/hyperlink" Target="javascript:voirdetail('mensuel','46','911')" TargetMode="External"/><Relationship Id="rId494" Type="http://schemas.openxmlformats.org/officeDocument/2006/relationships/hyperlink" Target="javascript:voirdetail('mensuel','77','928')" TargetMode="External"/><Relationship Id="rId508" Type="http://schemas.openxmlformats.org/officeDocument/2006/relationships/hyperlink" Target="javascript:voirdetail('mensuel','49','928')" TargetMode="External"/><Relationship Id="rId715" Type="http://schemas.openxmlformats.org/officeDocument/2006/relationships/hyperlink" Target="javascript:voirdetail('mensuel','1','1062')" TargetMode="External"/><Relationship Id="rId105" Type="http://schemas.openxmlformats.org/officeDocument/2006/relationships/hyperlink" Target="javascript:voirdetail('mensuel','71','802')" TargetMode="External"/><Relationship Id="rId147" Type="http://schemas.openxmlformats.org/officeDocument/2006/relationships/hyperlink" Target="javascript:voirdetail('mensuel','71','805')" TargetMode="External"/><Relationship Id="rId312" Type="http://schemas.openxmlformats.org/officeDocument/2006/relationships/hyperlink" Target="javascript:voirdetail('mensuel','70','854')" TargetMode="External"/><Relationship Id="rId354" Type="http://schemas.openxmlformats.org/officeDocument/2006/relationships/hyperlink" Target="javascript:voirdetail('mensuel','54','879')" TargetMode="External"/><Relationship Id="rId757" Type="http://schemas.openxmlformats.org/officeDocument/2006/relationships/hyperlink" Target="javascript:voirdetail('mensuel','71','1074')" TargetMode="External"/><Relationship Id="rId799" Type="http://schemas.openxmlformats.org/officeDocument/2006/relationships/hyperlink" Target="javascript:voirdetail('mensuel','-3','1091')" TargetMode="External"/><Relationship Id="rId51" Type="http://schemas.openxmlformats.org/officeDocument/2006/relationships/hyperlink" Target="javascript:voirdetail('mensuel','77','786')" TargetMode="External"/><Relationship Id="rId93" Type="http://schemas.openxmlformats.org/officeDocument/2006/relationships/hyperlink" Target="javascript:voirdetail('mensuel','71','801')" TargetMode="External"/><Relationship Id="rId189" Type="http://schemas.openxmlformats.org/officeDocument/2006/relationships/hyperlink" Target="javascript:voirdetail('mensuel','49','827')" TargetMode="External"/><Relationship Id="rId396" Type="http://schemas.openxmlformats.org/officeDocument/2006/relationships/hyperlink" Target="javascript:voirdetail('mensuel','66','903')" TargetMode="External"/><Relationship Id="rId561" Type="http://schemas.openxmlformats.org/officeDocument/2006/relationships/hyperlink" Target="javascript:voirdetail('mensuel','-3','971')" TargetMode="External"/><Relationship Id="rId617" Type="http://schemas.openxmlformats.org/officeDocument/2006/relationships/hyperlink" Target="javascript:voirdetail('mensuel','59','1008')" TargetMode="External"/><Relationship Id="rId659" Type="http://schemas.openxmlformats.org/officeDocument/2006/relationships/hyperlink" Target="javascript:voirdetail('mensuel','46','1026')" TargetMode="External"/><Relationship Id="rId824" Type="http://schemas.openxmlformats.org/officeDocument/2006/relationships/hyperlink" Target="javascript:voirdetail('mensuel','-3','23')" TargetMode="External"/><Relationship Id="rId214" Type="http://schemas.openxmlformats.org/officeDocument/2006/relationships/hyperlink" Target="javascript:voirdetail('mensuel','43','821')" TargetMode="External"/><Relationship Id="rId256" Type="http://schemas.openxmlformats.org/officeDocument/2006/relationships/hyperlink" Target="javascript:voirdetail('mensuel','46','831')" TargetMode="External"/><Relationship Id="rId298" Type="http://schemas.openxmlformats.org/officeDocument/2006/relationships/hyperlink" Target="javascript:voirdetail('mensuel','43','853')" TargetMode="External"/><Relationship Id="rId421" Type="http://schemas.openxmlformats.org/officeDocument/2006/relationships/hyperlink" Target="javascript:voirdetail('mensuel','69','905')" TargetMode="External"/><Relationship Id="rId463" Type="http://schemas.openxmlformats.org/officeDocument/2006/relationships/hyperlink" Target="javascript:voirdetail('mensuel','46','919')" TargetMode="External"/><Relationship Id="rId519" Type="http://schemas.openxmlformats.org/officeDocument/2006/relationships/hyperlink" Target="javascript:voirdetail('mensuel','5','927')" TargetMode="External"/><Relationship Id="rId670" Type="http://schemas.openxmlformats.org/officeDocument/2006/relationships/hyperlink" Target="javascript:voirdetail('mensuel','1','1027')" TargetMode="External"/><Relationship Id="rId116" Type="http://schemas.openxmlformats.org/officeDocument/2006/relationships/hyperlink" Target="javascript:voirdetail('mensuel','1','803')" TargetMode="External"/><Relationship Id="rId158" Type="http://schemas.openxmlformats.org/officeDocument/2006/relationships/hyperlink" Target="javascript:voirdetail('mensuel','1','811')" TargetMode="External"/><Relationship Id="rId323" Type="http://schemas.openxmlformats.org/officeDocument/2006/relationships/hyperlink" Target="javascript:voirdetail('mensuel','43','856')" TargetMode="External"/><Relationship Id="rId530" Type="http://schemas.openxmlformats.org/officeDocument/2006/relationships/hyperlink" Target="javascript:voirdetail('mensuel','69','969')" TargetMode="External"/><Relationship Id="rId726" Type="http://schemas.openxmlformats.org/officeDocument/2006/relationships/hyperlink" Target="javascript:voirdetail('mensuel','-3','1064')" TargetMode="External"/><Relationship Id="rId768" Type="http://schemas.openxmlformats.org/officeDocument/2006/relationships/hyperlink" Target="javascript:voirdetail('mensuel','1','1067')" TargetMode="External"/><Relationship Id="rId20" Type="http://schemas.openxmlformats.org/officeDocument/2006/relationships/hyperlink" Target="javascript:voirdetail('mensuel','46','773')" TargetMode="External"/><Relationship Id="rId62" Type="http://schemas.openxmlformats.org/officeDocument/2006/relationships/hyperlink" Target="javascript:voirdetail('mensuel','1','786')" TargetMode="External"/><Relationship Id="rId365" Type="http://schemas.openxmlformats.org/officeDocument/2006/relationships/hyperlink" Target="javascript:voirdetail('mensuel','77','901')" TargetMode="External"/><Relationship Id="rId572" Type="http://schemas.openxmlformats.org/officeDocument/2006/relationships/hyperlink" Target="javascript:voirdetail('mensuel','45','972')" TargetMode="External"/><Relationship Id="rId628" Type="http://schemas.openxmlformats.org/officeDocument/2006/relationships/hyperlink" Target="javascript:voirdetail('mensuel','52','1023')" TargetMode="External"/><Relationship Id="rId835" Type="http://schemas.openxmlformats.org/officeDocument/2006/relationships/hyperlink" Target="javascript:voirdetail('mensuel','54','163')" TargetMode="External"/><Relationship Id="rId225" Type="http://schemas.openxmlformats.org/officeDocument/2006/relationships/hyperlink" Target="javascript:voirdetail('mensuel','58','822')" TargetMode="External"/><Relationship Id="rId267" Type="http://schemas.openxmlformats.org/officeDocument/2006/relationships/hyperlink" Target="javascript:voirdetail('mensuel','44','832')" TargetMode="External"/><Relationship Id="rId432" Type="http://schemas.openxmlformats.org/officeDocument/2006/relationships/hyperlink" Target="javascript:voirdetail('mensuel','46','890')" TargetMode="External"/><Relationship Id="rId474" Type="http://schemas.openxmlformats.org/officeDocument/2006/relationships/hyperlink" Target="javascript:voirdetail('mensuel','58','920')" TargetMode="External"/><Relationship Id="rId127" Type="http://schemas.openxmlformats.org/officeDocument/2006/relationships/hyperlink" Target="javascript:voirdetail('mensuel','46','804')" TargetMode="External"/><Relationship Id="rId681" Type="http://schemas.openxmlformats.org/officeDocument/2006/relationships/hyperlink" Target="javascript:voirdetail('mensuel','65','1046')" TargetMode="External"/><Relationship Id="rId737" Type="http://schemas.openxmlformats.org/officeDocument/2006/relationships/hyperlink" Target="javascript:voirdetail('mensuel','1','1065')" TargetMode="External"/><Relationship Id="rId779" Type="http://schemas.openxmlformats.org/officeDocument/2006/relationships/hyperlink" Target="javascript:voirdetail('mensuel','5','1081')" TargetMode="External"/><Relationship Id="rId31" Type="http://schemas.openxmlformats.org/officeDocument/2006/relationships/hyperlink" Target="javascript:voirdetail('mensuel','59','784')" TargetMode="External"/><Relationship Id="rId73" Type="http://schemas.openxmlformats.org/officeDocument/2006/relationships/hyperlink" Target="javascript:voirdetail('mensuel','44','787')" TargetMode="External"/><Relationship Id="rId169" Type="http://schemas.openxmlformats.org/officeDocument/2006/relationships/hyperlink" Target="javascript:voirdetail('mensuel','46','812')" TargetMode="External"/><Relationship Id="rId334" Type="http://schemas.openxmlformats.org/officeDocument/2006/relationships/hyperlink" Target="javascript:voirdetail('mensuel','59','855')" TargetMode="External"/><Relationship Id="rId376" Type="http://schemas.openxmlformats.org/officeDocument/2006/relationships/hyperlink" Target="javascript:voirdetail('mensuel','1','901')" TargetMode="External"/><Relationship Id="rId541" Type="http://schemas.openxmlformats.org/officeDocument/2006/relationships/hyperlink" Target="javascript:voirdetail('mensuel','46','970')" TargetMode="External"/><Relationship Id="rId583" Type="http://schemas.openxmlformats.org/officeDocument/2006/relationships/hyperlink" Target="javascript:voirdetail('mensuel','1','972')" TargetMode="External"/><Relationship Id="rId639" Type="http://schemas.openxmlformats.org/officeDocument/2006/relationships/hyperlink" Target="javascript:voirdetail('mensuel','58','1024')" TargetMode="External"/><Relationship Id="rId790" Type="http://schemas.openxmlformats.org/officeDocument/2006/relationships/hyperlink" Target="javascript:voirdetail('mensuel','43','1083')" TargetMode="External"/><Relationship Id="rId804" Type="http://schemas.openxmlformats.org/officeDocument/2006/relationships/hyperlink" Target="javascript:voirdetail('mensuel','5','1091')" TargetMode="External"/><Relationship Id="rId4" Type="http://schemas.openxmlformats.org/officeDocument/2006/relationships/hyperlink" Target="javascript:voirdetail('mensuel','44','772')" TargetMode="External"/><Relationship Id="rId180" Type="http://schemas.openxmlformats.org/officeDocument/2006/relationships/hyperlink" Target="javascript:voirdetail('mensuel','44','827')" TargetMode="External"/><Relationship Id="rId236" Type="http://schemas.openxmlformats.org/officeDocument/2006/relationships/hyperlink" Target="javascript:voirdetail('mensuel','59','823')" TargetMode="External"/><Relationship Id="rId278" Type="http://schemas.openxmlformats.org/officeDocument/2006/relationships/hyperlink" Target="javascript:voirdetail('mensuel','45','836')" TargetMode="External"/><Relationship Id="rId401" Type="http://schemas.openxmlformats.org/officeDocument/2006/relationships/hyperlink" Target="javascript:voirdetail('mensuel','44','904')" TargetMode="External"/><Relationship Id="rId443" Type="http://schemas.openxmlformats.org/officeDocument/2006/relationships/hyperlink" Target="javascript:voirdetail('mensuel','1','806')" TargetMode="External"/><Relationship Id="rId650" Type="http://schemas.openxmlformats.org/officeDocument/2006/relationships/hyperlink" Target="javascript:voirdetail('mensuel','46','1025')" TargetMode="External"/><Relationship Id="rId846" Type="http://schemas.openxmlformats.org/officeDocument/2006/relationships/hyperlink" Target="javascript:voirdetail('mensuel','66','163')" TargetMode="External"/><Relationship Id="rId303" Type="http://schemas.openxmlformats.org/officeDocument/2006/relationships/hyperlink" Target="javascript:voirdetail('mensuel','51','854')" TargetMode="External"/><Relationship Id="rId485" Type="http://schemas.openxmlformats.org/officeDocument/2006/relationships/hyperlink" Target="javascript:voirdetail('mensuel','44','925')" TargetMode="External"/><Relationship Id="rId692" Type="http://schemas.openxmlformats.org/officeDocument/2006/relationships/hyperlink" Target="javascript:voirdetail('mensuel','-3','1053')" TargetMode="External"/><Relationship Id="rId706" Type="http://schemas.openxmlformats.org/officeDocument/2006/relationships/hyperlink" Target="javascript:voirdetail('mensuel','58','1061')" TargetMode="External"/><Relationship Id="rId748" Type="http://schemas.openxmlformats.org/officeDocument/2006/relationships/hyperlink" Target="javascript:voirdetail('mensuel','-3','1074')" TargetMode="External"/><Relationship Id="rId42" Type="http://schemas.openxmlformats.org/officeDocument/2006/relationships/hyperlink" Target="javascript:voirdetail('mensuel','-3','785')" TargetMode="External"/><Relationship Id="rId84" Type="http://schemas.openxmlformats.org/officeDocument/2006/relationships/hyperlink" Target="javascript:voirdetail('mensuel','54','801')" TargetMode="External"/><Relationship Id="rId138" Type="http://schemas.openxmlformats.org/officeDocument/2006/relationships/hyperlink" Target="javascript:voirdetail('mensuel','59','805')" TargetMode="External"/><Relationship Id="rId345" Type="http://schemas.openxmlformats.org/officeDocument/2006/relationships/hyperlink" Target="javascript:voirdetail('mensuel','44','632')" TargetMode="External"/><Relationship Id="rId387" Type="http://schemas.openxmlformats.org/officeDocument/2006/relationships/hyperlink" Target="javascript:voirdetail('mensuel','59','903')" TargetMode="External"/><Relationship Id="rId510" Type="http://schemas.openxmlformats.org/officeDocument/2006/relationships/hyperlink" Target="javascript:voirdetail('mensuel','45','927')" TargetMode="External"/><Relationship Id="rId552" Type="http://schemas.openxmlformats.org/officeDocument/2006/relationships/hyperlink" Target="javascript:voirdetail('mensuel','58','974')" TargetMode="External"/><Relationship Id="rId594" Type="http://schemas.openxmlformats.org/officeDocument/2006/relationships/hyperlink" Target="javascript:voirdetail('mensuel','68','976')" TargetMode="External"/><Relationship Id="rId608" Type="http://schemas.openxmlformats.org/officeDocument/2006/relationships/hyperlink" Target="javascript:voirdetail('mensuel','1','1017')" TargetMode="External"/><Relationship Id="rId815" Type="http://schemas.openxmlformats.org/officeDocument/2006/relationships/hyperlink" Target="javascript:voirdetail('mensuel','44','22')" TargetMode="External"/><Relationship Id="rId191" Type="http://schemas.openxmlformats.org/officeDocument/2006/relationships/hyperlink" Target="javascript:voirdetail('mensuel','51','820')" TargetMode="External"/><Relationship Id="rId205" Type="http://schemas.openxmlformats.org/officeDocument/2006/relationships/hyperlink" Target="javascript:voirdetail('mensuel','45','821')" TargetMode="External"/><Relationship Id="rId247" Type="http://schemas.openxmlformats.org/officeDocument/2006/relationships/hyperlink" Target="javascript:voirdetail('mensuel','71','823')" TargetMode="External"/><Relationship Id="rId412" Type="http://schemas.openxmlformats.org/officeDocument/2006/relationships/hyperlink" Target="javascript:voirdetail('mensuel','45','905')" TargetMode="External"/><Relationship Id="rId107" Type="http://schemas.openxmlformats.org/officeDocument/2006/relationships/hyperlink" Target="javascript:voirdetail('mensuel','51','803')" TargetMode="External"/><Relationship Id="rId289" Type="http://schemas.openxmlformats.org/officeDocument/2006/relationships/hyperlink" Target="javascript:voirdetail('mensuel','70','836')" TargetMode="External"/><Relationship Id="rId454" Type="http://schemas.openxmlformats.org/officeDocument/2006/relationships/hyperlink" Target="javascript:voirdetail('mensuel','1','911')" TargetMode="External"/><Relationship Id="rId496" Type="http://schemas.openxmlformats.org/officeDocument/2006/relationships/hyperlink" Target="javascript:voirdetail('mensuel','54','928')" TargetMode="External"/><Relationship Id="rId661" Type="http://schemas.openxmlformats.org/officeDocument/2006/relationships/hyperlink" Target="javascript:voirdetail('mensuel','5','1026')" TargetMode="External"/><Relationship Id="rId717" Type="http://schemas.openxmlformats.org/officeDocument/2006/relationships/hyperlink" Target="javascript:voirdetail('mensuel','71','1062')" TargetMode="External"/><Relationship Id="rId759" Type="http://schemas.openxmlformats.org/officeDocument/2006/relationships/hyperlink" Target="javascript:voirdetail('mensuel','58','1069')" TargetMode="External"/><Relationship Id="rId11" Type="http://schemas.openxmlformats.org/officeDocument/2006/relationships/hyperlink" Target="javascript:voirdetail('mensuel','70','772')" TargetMode="External"/><Relationship Id="rId53" Type="http://schemas.openxmlformats.org/officeDocument/2006/relationships/hyperlink" Target="javascript:voirdetail('mensuel','60','786')" TargetMode="External"/><Relationship Id="rId149" Type="http://schemas.openxmlformats.org/officeDocument/2006/relationships/hyperlink" Target="javascript:voirdetail('mensuel','50','805')" TargetMode="External"/><Relationship Id="rId314" Type="http://schemas.openxmlformats.org/officeDocument/2006/relationships/hyperlink" Target="javascript:voirdetail('mensuel','45','856')" TargetMode="External"/><Relationship Id="rId356" Type="http://schemas.openxmlformats.org/officeDocument/2006/relationships/hyperlink" Target="javascript:voirdetail('mensuel','59','879')" TargetMode="External"/><Relationship Id="rId398" Type="http://schemas.openxmlformats.org/officeDocument/2006/relationships/hyperlink" Target="javascript:voirdetail('mensuel','45','904')" TargetMode="External"/><Relationship Id="rId521" Type="http://schemas.openxmlformats.org/officeDocument/2006/relationships/hyperlink" Target="javascript:voirdetail('mensuel','66','927')" TargetMode="External"/><Relationship Id="rId563" Type="http://schemas.openxmlformats.org/officeDocument/2006/relationships/hyperlink" Target="javascript:voirdetail('mensuel','59','971')" TargetMode="External"/><Relationship Id="rId619" Type="http://schemas.openxmlformats.org/officeDocument/2006/relationships/hyperlink" Target="javascript:voirdetail('mensuel','46','1008')" TargetMode="External"/><Relationship Id="rId770" Type="http://schemas.openxmlformats.org/officeDocument/2006/relationships/hyperlink" Target="javascript:voirdetail('mensuel','45','1081')" TargetMode="External"/><Relationship Id="rId95" Type="http://schemas.openxmlformats.org/officeDocument/2006/relationships/hyperlink" Target="javascript:voirdetail('mensuel','45','802')" TargetMode="External"/><Relationship Id="rId160" Type="http://schemas.openxmlformats.org/officeDocument/2006/relationships/hyperlink" Target="javascript:voirdetail('mensuel','48','811')" TargetMode="External"/><Relationship Id="rId216" Type="http://schemas.openxmlformats.org/officeDocument/2006/relationships/hyperlink" Target="javascript:voirdetail('mensuel','1','821')" TargetMode="External"/><Relationship Id="rId423" Type="http://schemas.openxmlformats.org/officeDocument/2006/relationships/hyperlink" Target="javascript:voirdetail('mensuel','5','905')" TargetMode="External"/><Relationship Id="rId826" Type="http://schemas.openxmlformats.org/officeDocument/2006/relationships/hyperlink" Target="javascript:voirdetail('mensuel','59','23')" TargetMode="External"/><Relationship Id="rId258" Type="http://schemas.openxmlformats.org/officeDocument/2006/relationships/hyperlink" Target="javascript:voirdetail('mensuel','53','831')" TargetMode="External"/><Relationship Id="rId465" Type="http://schemas.openxmlformats.org/officeDocument/2006/relationships/hyperlink" Target="javascript:voirdetail('mensuel','53','919')" TargetMode="External"/><Relationship Id="rId630" Type="http://schemas.openxmlformats.org/officeDocument/2006/relationships/hyperlink" Target="javascript:voirdetail('mensuel','-3','1023')" TargetMode="External"/><Relationship Id="rId672" Type="http://schemas.openxmlformats.org/officeDocument/2006/relationships/hyperlink" Target="javascript:voirdetail('mensuel','70','1027')" TargetMode="External"/><Relationship Id="rId728" Type="http://schemas.openxmlformats.org/officeDocument/2006/relationships/hyperlink" Target="javascript:voirdetail('mensuel','58','1064')" TargetMode="External"/><Relationship Id="rId22" Type="http://schemas.openxmlformats.org/officeDocument/2006/relationships/hyperlink" Target="javascript:voirdetail('mensuel','69','773')" TargetMode="External"/><Relationship Id="rId64" Type="http://schemas.openxmlformats.org/officeDocument/2006/relationships/hyperlink" Target="javascript:voirdetail('mensuel','70','786')" TargetMode="External"/><Relationship Id="rId118" Type="http://schemas.openxmlformats.org/officeDocument/2006/relationships/hyperlink" Target="javascript:voirdetail('mensuel','71','803')" TargetMode="External"/><Relationship Id="rId325" Type="http://schemas.openxmlformats.org/officeDocument/2006/relationships/hyperlink" Target="javascript:voirdetail('mensuel','5','856')" TargetMode="External"/><Relationship Id="rId367" Type="http://schemas.openxmlformats.org/officeDocument/2006/relationships/hyperlink" Target="javascript:voirdetail('mensuel','51','901')" TargetMode="External"/><Relationship Id="rId532" Type="http://schemas.openxmlformats.org/officeDocument/2006/relationships/hyperlink" Target="javascript:voirdetail('mensuel','5','969')" TargetMode="External"/><Relationship Id="rId574" Type="http://schemas.openxmlformats.org/officeDocument/2006/relationships/hyperlink" Target="javascript:voirdetail('mensuel','54','972')" TargetMode="External"/><Relationship Id="rId171" Type="http://schemas.openxmlformats.org/officeDocument/2006/relationships/hyperlink" Target="javascript:voirdetail('mensuel','1','812')" TargetMode="External"/><Relationship Id="rId227" Type="http://schemas.openxmlformats.org/officeDocument/2006/relationships/hyperlink" Target="javascript:voirdetail('mensuel','43','822')" TargetMode="External"/><Relationship Id="rId781" Type="http://schemas.openxmlformats.org/officeDocument/2006/relationships/hyperlink" Target="javascript:voirdetail('mensuel','58','1086')" TargetMode="External"/><Relationship Id="rId837" Type="http://schemas.openxmlformats.org/officeDocument/2006/relationships/hyperlink" Target="javascript:voirdetail('mensuel','44','163')" TargetMode="External"/><Relationship Id="rId269" Type="http://schemas.openxmlformats.org/officeDocument/2006/relationships/hyperlink" Target="javascript:voirdetail('mensuel','58','832')" TargetMode="External"/><Relationship Id="rId434" Type="http://schemas.openxmlformats.org/officeDocument/2006/relationships/hyperlink" Target="javascript:voirdetail('mensuel','53','890')" TargetMode="External"/><Relationship Id="rId476" Type="http://schemas.openxmlformats.org/officeDocument/2006/relationships/hyperlink" Target="javascript:voirdetail('mensuel','68','920')" TargetMode="External"/><Relationship Id="rId641" Type="http://schemas.openxmlformats.org/officeDocument/2006/relationships/hyperlink" Target="javascript:voirdetail('mensuel','43','1024')" TargetMode="External"/><Relationship Id="rId683" Type="http://schemas.openxmlformats.org/officeDocument/2006/relationships/hyperlink" Target="javascript:voirdetail('mensuel','46','1046')" TargetMode="External"/><Relationship Id="rId739" Type="http://schemas.openxmlformats.org/officeDocument/2006/relationships/hyperlink" Target="javascript:voirdetail('mensuel','71','1065')" TargetMode="External"/><Relationship Id="rId33" Type="http://schemas.openxmlformats.org/officeDocument/2006/relationships/hyperlink" Target="javascript:voirdetail('mensuel','46','784')" TargetMode="External"/><Relationship Id="rId129" Type="http://schemas.openxmlformats.org/officeDocument/2006/relationships/hyperlink" Target="javascript:voirdetail('mensuel','69','804')" TargetMode="External"/><Relationship Id="rId280" Type="http://schemas.openxmlformats.org/officeDocument/2006/relationships/hyperlink" Target="javascript:voirdetail('mensuel','54','836')" TargetMode="External"/><Relationship Id="rId336" Type="http://schemas.openxmlformats.org/officeDocument/2006/relationships/hyperlink" Target="javascript:voirdetail('mensuel','58','855')" TargetMode="External"/><Relationship Id="rId501" Type="http://schemas.openxmlformats.org/officeDocument/2006/relationships/hyperlink" Target="javascript:voirdetail('mensuel','58','928')" TargetMode="External"/><Relationship Id="rId543" Type="http://schemas.openxmlformats.org/officeDocument/2006/relationships/hyperlink" Target="javascript:voirdetail('mensuel','1','970')" TargetMode="External"/><Relationship Id="rId75" Type="http://schemas.openxmlformats.org/officeDocument/2006/relationships/hyperlink" Target="javascript:voirdetail('mensuel','58','787')" TargetMode="External"/><Relationship Id="rId140" Type="http://schemas.openxmlformats.org/officeDocument/2006/relationships/hyperlink" Target="javascript:voirdetail('mensuel','46','805')" TargetMode="External"/><Relationship Id="rId182" Type="http://schemas.openxmlformats.org/officeDocument/2006/relationships/hyperlink" Target="javascript:voirdetail('mensuel','58','827')" TargetMode="External"/><Relationship Id="rId378" Type="http://schemas.openxmlformats.org/officeDocument/2006/relationships/hyperlink" Target="javascript:voirdetail('mensuel','71','901')" TargetMode="External"/><Relationship Id="rId403" Type="http://schemas.openxmlformats.org/officeDocument/2006/relationships/hyperlink" Target="javascript:voirdetail('mensuel','58','904')" TargetMode="External"/><Relationship Id="rId585" Type="http://schemas.openxmlformats.org/officeDocument/2006/relationships/hyperlink" Target="javascript:voirdetail('mensuel','71','972')" TargetMode="External"/><Relationship Id="rId750" Type="http://schemas.openxmlformats.org/officeDocument/2006/relationships/hyperlink" Target="javascript:voirdetail('mensuel','59','1074')" TargetMode="External"/><Relationship Id="rId792" Type="http://schemas.openxmlformats.org/officeDocument/2006/relationships/hyperlink" Target="javascript:voirdetail('mensuel','5','1083')" TargetMode="External"/><Relationship Id="rId806" Type="http://schemas.openxmlformats.org/officeDocument/2006/relationships/hyperlink" Target="javascript:voirdetail('mensuel','59','1092')" TargetMode="External"/><Relationship Id="rId848" Type="http://schemas.openxmlformats.org/officeDocument/2006/relationships/drawing" Target="../drawings/drawing1.xml"/><Relationship Id="rId6" Type="http://schemas.openxmlformats.org/officeDocument/2006/relationships/hyperlink" Target="javascript:voirdetail('mensuel','58','772')" TargetMode="External"/><Relationship Id="rId238" Type="http://schemas.openxmlformats.org/officeDocument/2006/relationships/hyperlink" Target="javascript:voirdetail('mensuel','58','823')" TargetMode="External"/><Relationship Id="rId445" Type="http://schemas.openxmlformats.org/officeDocument/2006/relationships/hyperlink" Target="javascript:voirdetail('mensuel','77','911')" TargetMode="External"/><Relationship Id="rId487" Type="http://schemas.openxmlformats.org/officeDocument/2006/relationships/hyperlink" Target="javascript:voirdetail('mensuel','58','925')" TargetMode="External"/><Relationship Id="rId610" Type="http://schemas.openxmlformats.org/officeDocument/2006/relationships/hyperlink" Target="javascript:voirdetail('mensuel','70','1017')" TargetMode="External"/><Relationship Id="rId652" Type="http://schemas.openxmlformats.org/officeDocument/2006/relationships/hyperlink" Target="javascript:voirdetail('mensuel','5','1025')" TargetMode="External"/><Relationship Id="rId694" Type="http://schemas.openxmlformats.org/officeDocument/2006/relationships/hyperlink" Target="javascript:voirdetail('mensuel','59','1053')" TargetMode="External"/><Relationship Id="rId708" Type="http://schemas.openxmlformats.org/officeDocument/2006/relationships/hyperlink" Target="javascript:voirdetail('mensuel','1','1061')" TargetMode="External"/><Relationship Id="rId291" Type="http://schemas.openxmlformats.org/officeDocument/2006/relationships/hyperlink" Target="javascript:voirdetail('mensuel','45','853')" TargetMode="External"/><Relationship Id="rId305" Type="http://schemas.openxmlformats.org/officeDocument/2006/relationships/hyperlink" Target="javascript:voirdetail('mensuel','44','854')" TargetMode="External"/><Relationship Id="rId347" Type="http://schemas.openxmlformats.org/officeDocument/2006/relationships/hyperlink" Target="javascript:voirdetail('mensuel','46','632')" TargetMode="External"/><Relationship Id="rId512" Type="http://schemas.openxmlformats.org/officeDocument/2006/relationships/hyperlink" Target="javascript:voirdetail('mensuel','44','927')" TargetMode="External"/><Relationship Id="rId44" Type="http://schemas.openxmlformats.org/officeDocument/2006/relationships/hyperlink" Target="javascript:voirdetail('mensuel','59','785')" TargetMode="External"/><Relationship Id="rId86" Type="http://schemas.openxmlformats.org/officeDocument/2006/relationships/hyperlink" Target="javascript:voirdetail('mensuel','44','801')" TargetMode="External"/><Relationship Id="rId151" Type="http://schemas.openxmlformats.org/officeDocument/2006/relationships/hyperlink" Target="javascript:voirdetail('mensuel','54','811')" TargetMode="External"/><Relationship Id="rId389" Type="http://schemas.openxmlformats.org/officeDocument/2006/relationships/hyperlink" Target="javascript:voirdetail('mensuel','46','903')" TargetMode="External"/><Relationship Id="rId554" Type="http://schemas.openxmlformats.org/officeDocument/2006/relationships/hyperlink" Target="javascript:voirdetail('mensuel','43','974')" TargetMode="External"/><Relationship Id="rId596" Type="http://schemas.openxmlformats.org/officeDocument/2006/relationships/hyperlink" Target="javascript:voirdetail('mensuel','1','976')" TargetMode="External"/><Relationship Id="rId761" Type="http://schemas.openxmlformats.org/officeDocument/2006/relationships/hyperlink" Target="javascript:voirdetail('mensuel','1','1069')" TargetMode="External"/><Relationship Id="rId817" Type="http://schemas.openxmlformats.org/officeDocument/2006/relationships/hyperlink" Target="javascript:voirdetail('mensuel','58','22')" TargetMode="External"/><Relationship Id="rId193" Type="http://schemas.openxmlformats.org/officeDocument/2006/relationships/hyperlink" Target="javascript:voirdetail('mensuel','-3','820')" TargetMode="External"/><Relationship Id="rId207" Type="http://schemas.openxmlformats.org/officeDocument/2006/relationships/hyperlink" Target="javascript:voirdetail('mensuel','54','821')" TargetMode="External"/><Relationship Id="rId249" Type="http://schemas.openxmlformats.org/officeDocument/2006/relationships/hyperlink" Target="javascript:voirdetail('mensuel','72','831')" TargetMode="External"/><Relationship Id="rId414" Type="http://schemas.openxmlformats.org/officeDocument/2006/relationships/hyperlink" Target="javascript:voirdetail('mensuel','51','905')" TargetMode="External"/><Relationship Id="rId456" Type="http://schemas.openxmlformats.org/officeDocument/2006/relationships/hyperlink" Target="javascript:voirdetail('mensuel','71','911')" TargetMode="External"/><Relationship Id="rId498" Type="http://schemas.openxmlformats.org/officeDocument/2006/relationships/hyperlink" Target="javascript:voirdetail('mensuel','44','928')" TargetMode="External"/><Relationship Id="rId621" Type="http://schemas.openxmlformats.org/officeDocument/2006/relationships/hyperlink" Target="javascript:voirdetail('mensuel','1','1008')" TargetMode="External"/><Relationship Id="rId663" Type="http://schemas.openxmlformats.org/officeDocument/2006/relationships/hyperlink" Target="javascript:voirdetail('mensuel','51','1027')" TargetMode="External"/><Relationship Id="rId13" Type="http://schemas.openxmlformats.org/officeDocument/2006/relationships/hyperlink" Target="javascript:voirdetail('mensuel','77','773')" TargetMode="External"/><Relationship Id="rId109" Type="http://schemas.openxmlformats.org/officeDocument/2006/relationships/hyperlink" Target="javascript:voirdetail('mensuel','-3','803')" TargetMode="External"/><Relationship Id="rId260" Type="http://schemas.openxmlformats.org/officeDocument/2006/relationships/hyperlink" Target="javascript:voirdetail('mensuel','5','831')" TargetMode="External"/><Relationship Id="rId316" Type="http://schemas.openxmlformats.org/officeDocument/2006/relationships/hyperlink" Target="javascript:voirdetail('mensuel','54','856')" TargetMode="External"/><Relationship Id="rId523" Type="http://schemas.openxmlformats.org/officeDocument/2006/relationships/hyperlink" Target="javascript:voirdetail('mensuel','51','969')" TargetMode="External"/><Relationship Id="rId719" Type="http://schemas.openxmlformats.org/officeDocument/2006/relationships/hyperlink" Target="javascript:voirdetail('mensuel','59','1063')" TargetMode="External"/><Relationship Id="rId55" Type="http://schemas.openxmlformats.org/officeDocument/2006/relationships/hyperlink" Target="javascript:voirdetail('mensuel','54','786')" TargetMode="External"/><Relationship Id="rId97" Type="http://schemas.openxmlformats.org/officeDocument/2006/relationships/hyperlink" Target="javascript:voirdetail('mensuel','44','802')" TargetMode="External"/><Relationship Id="rId120" Type="http://schemas.openxmlformats.org/officeDocument/2006/relationships/hyperlink" Target="javascript:voirdetail('mensuel','45','804')" TargetMode="External"/><Relationship Id="rId358" Type="http://schemas.openxmlformats.org/officeDocument/2006/relationships/hyperlink" Target="javascript:voirdetail('mensuel','46','879')" TargetMode="External"/><Relationship Id="rId565" Type="http://schemas.openxmlformats.org/officeDocument/2006/relationships/hyperlink" Target="javascript:voirdetail('mensuel','46','971')" TargetMode="External"/><Relationship Id="rId730" Type="http://schemas.openxmlformats.org/officeDocument/2006/relationships/hyperlink" Target="javascript:voirdetail('mensuel','1','1064')" TargetMode="External"/><Relationship Id="rId772" Type="http://schemas.openxmlformats.org/officeDocument/2006/relationships/hyperlink" Target="javascript:voirdetail('mensuel','44','1081')" TargetMode="External"/><Relationship Id="rId828" Type="http://schemas.openxmlformats.org/officeDocument/2006/relationships/hyperlink" Target="javascript:voirdetail('mensuel','1','23')" TargetMode="External"/><Relationship Id="rId162" Type="http://schemas.openxmlformats.org/officeDocument/2006/relationships/hyperlink" Target="javascript:voirdetail('mensuel','77','812')" TargetMode="External"/><Relationship Id="rId218" Type="http://schemas.openxmlformats.org/officeDocument/2006/relationships/hyperlink" Target="javascript:voirdetail('mensuel','70','821')" TargetMode="External"/><Relationship Id="rId425" Type="http://schemas.openxmlformats.org/officeDocument/2006/relationships/hyperlink" Target="javascript:voirdetail('mensuel','48','905')" TargetMode="External"/><Relationship Id="rId467" Type="http://schemas.openxmlformats.org/officeDocument/2006/relationships/hyperlink" Target="javascript:voirdetail('mensuel','5','919')" TargetMode="External"/><Relationship Id="rId632" Type="http://schemas.openxmlformats.org/officeDocument/2006/relationships/hyperlink" Target="javascript:voirdetail('mensuel','58','1023')" TargetMode="External"/><Relationship Id="rId271" Type="http://schemas.openxmlformats.org/officeDocument/2006/relationships/hyperlink" Target="javascript:voirdetail('mensuel','43','832')" TargetMode="External"/><Relationship Id="rId674" Type="http://schemas.openxmlformats.org/officeDocument/2006/relationships/hyperlink" Target="javascript:voirdetail('mensuel','50','1027')" TargetMode="External"/><Relationship Id="rId24" Type="http://schemas.openxmlformats.org/officeDocument/2006/relationships/hyperlink" Target="javascript:voirdetail('mensuel','5','773')" TargetMode="External"/><Relationship Id="rId66" Type="http://schemas.openxmlformats.org/officeDocument/2006/relationships/hyperlink" Target="javascript:voirdetail('mensuel','49','786')" TargetMode="External"/><Relationship Id="rId131" Type="http://schemas.openxmlformats.org/officeDocument/2006/relationships/hyperlink" Target="javascript:voirdetail('mensuel','5','804')" TargetMode="External"/><Relationship Id="rId327" Type="http://schemas.openxmlformats.org/officeDocument/2006/relationships/hyperlink" Target="javascript:voirdetail('mensuel','77','855')" TargetMode="External"/><Relationship Id="rId369" Type="http://schemas.openxmlformats.org/officeDocument/2006/relationships/hyperlink" Target="javascript:voirdetail('mensuel','-3','901')" TargetMode="External"/><Relationship Id="rId534" Type="http://schemas.openxmlformats.org/officeDocument/2006/relationships/hyperlink" Target="javascript:voirdetail('mensuel','71','969')" TargetMode="External"/><Relationship Id="rId576" Type="http://schemas.openxmlformats.org/officeDocument/2006/relationships/hyperlink" Target="javascript:voirdetail('mensuel','44','972')" TargetMode="External"/><Relationship Id="rId741" Type="http://schemas.openxmlformats.org/officeDocument/2006/relationships/hyperlink" Target="javascript:voirdetail('mensuel','-3','1066')" TargetMode="External"/><Relationship Id="rId783" Type="http://schemas.openxmlformats.org/officeDocument/2006/relationships/hyperlink" Target="javascript:voirdetail('mensuel','5','1086')" TargetMode="External"/><Relationship Id="rId839" Type="http://schemas.openxmlformats.org/officeDocument/2006/relationships/hyperlink" Target="javascript:voirdetail('mensuel','65','163')" TargetMode="External"/><Relationship Id="rId173" Type="http://schemas.openxmlformats.org/officeDocument/2006/relationships/hyperlink" Target="javascript:voirdetail('mensuel','70','812')" TargetMode="External"/><Relationship Id="rId229" Type="http://schemas.openxmlformats.org/officeDocument/2006/relationships/hyperlink" Target="javascript:voirdetail('mensuel','5','822')" TargetMode="External"/><Relationship Id="rId380" Type="http://schemas.openxmlformats.org/officeDocument/2006/relationships/hyperlink" Target="javascript:voirdetail('mensuel','49','901')" TargetMode="External"/><Relationship Id="rId436" Type="http://schemas.openxmlformats.org/officeDocument/2006/relationships/hyperlink" Target="javascript:voirdetail('mensuel','5','890')" TargetMode="External"/><Relationship Id="rId601" Type="http://schemas.openxmlformats.org/officeDocument/2006/relationships/hyperlink" Target="javascript:voirdetail('mensuel','54','1017')" TargetMode="External"/><Relationship Id="rId643" Type="http://schemas.openxmlformats.org/officeDocument/2006/relationships/hyperlink" Target="javascript:voirdetail('mensuel','5','1024')" TargetMode="External"/><Relationship Id="rId240" Type="http://schemas.openxmlformats.org/officeDocument/2006/relationships/hyperlink" Target="javascript:voirdetail('mensuel','46','823')" TargetMode="External"/><Relationship Id="rId478" Type="http://schemas.openxmlformats.org/officeDocument/2006/relationships/hyperlink" Target="javascript:voirdetail('mensuel','43','920')" TargetMode="External"/><Relationship Id="rId685" Type="http://schemas.openxmlformats.org/officeDocument/2006/relationships/hyperlink" Target="javascript:voirdetail('mensuel','1','1046')" TargetMode="External"/><Relationship Id="rId35" Type="http://schemas.openxmlformats.org/officeDocument/2006/relationships/hyperlink" Target="javascript:voirdetail('mensuel','1','784')" TargetMode="External"/><Relationship Id="rId77" Type="http://schemas.openxmlformats.org/officeDocument/2006/relationships/hyperlink" Target="javascript:voirdetail('mensuel','43','787')" TargetMode="External"/><Relationship Id="rId100" Type="http://schemas.openxmlformats.org/officeDocument/2006/relationships/hyperlink" Target="javascript:voirdetail('mensuel','46','802')" TargetMode="External"/><Relationship Id="rId282" Type="http://schemas.openxmlformats.org/officeDocument/2006/relationships/hyperlink" Target="javascript:voirdetail('mensuel','44','836')" TargetMode="External"/><Relationship Id="rId338" Type="http://schemas.openxmlformats.org/officeDocument/2006/relationships/hyperlink" Target="javascript:voirdetail('mensuel','43','855')" TargetMode="External"/><Relationship Id="rId503" Type="http://schemas.openxmlformats.org/officeDocument/2006/relationships/hyperlink" Target="javascript:voirdetail('mensuel','43','928')" TargetMode="External"/><Relationship Id="rId545" Type="http://schemas.openxmlformats.org/officeDocument/2006/relationships/hyperlink" Target="javascript:voirdetail('mensuel','48','970')" TargetMode="External"/><Relationship Id="rId587" Type="http://schemas.openxmlformats.org/officeDocument/2006/relationships/hyperlink" Target="javascript:voirdetail('mensuel','77','976')" TargetMode="External"/><Relationship Id="rId710" Type="http://schemas.openxmlformats.org/officeDocument/2006/relationships/hyperlink" Target="javascript:voirdetail('mensuel','54','1062')" TargetMode="External"/><Relationship Id="rId752" Type="http://schemas.openxmlformats.org/officeDocument/2006/relationships/hyperlink" Target="javascript:voirdetail('mensuel','46','1074')" TargetMode="External"/><Relationship Id="rId808" Type="http://schemas.openxmlformats.org/officeDocument/2006/relationships/hyperlink" Target="javascript:voirdetail('mensuel','46','1092')" TargetMode="External"/><Relationship Id="rId8" Type="http://schemas.openxmlformats.org/officeDocument/2006/relationships/hyperlink" Target="javascript:voirdetail('mensuel','43','772')" TargetMode="External"/><Relationship Id="rId142" Type="http://schemas.openxmlformats.org/officeDocument/2006/relationships/hyperlink" Target="javascript:voirdetail('mensuel','76','805')" TargetMode="External"/><Relationship Id="rId184" Type="http://schemas.openxmlformats.org/officeDocument/2006/relationships/hyperlink" Target="javascript:voirdetail('mensuel','43','827')" TargetMode="External"/><Relationship Id="rId391" Type="http://schemas.openxmlformats.org/officeDocument/2006/relationships/hyperlink" Target="javascript:voirdetail('mensuel','69','903')" TargetMode="External"/><Relationship Id="rId405" Type="http://schemas.openxmlformats.org/officeDocument/2006/relationships/hyperlink" Target="javascript:voirdetail('mensuel','43','904')" TargetMode="External"/><Relationship Id="rId447" Type="http://schemas.openxmlformats.org/officeDocument/2006/relationships/hyperlink" Target="javascript:voirdetail('mensuel','60','911')" TargetMode="External"/><Relationship Id="rId612" Type="http://schemas.openxmlformats.org/officeDocument/2006/relationships/hyperlink" Target="javascript:voirdetail('mensuel','3','1017')" TargetMode="External"/><Relationship Id="rId794" Type="http://schemas.openxmlformats.org/officeDocument/2006/relationships/hyperlink" Target="javascript:voirdetail('mensuel','-3','1082')" TargetMode="External"/><Relationship Id="rId251" Type="http://schemas.openxmlformats.org/officeDocument/2006/relationships/hyperlink" Target="javascript:voirdetail('mensuel','54','831')" TargetMode="External"/><Relationship Id="rId489" Type="http://schemas.openxmlformats.org/officeDocument/2006/relationships/hyperlink" Target="javascript:voirdetail('mensuel','43','925')" TargetMode="External"/><Relationship Id="rId654" Type="http://schemas.openxmlformats.org/officeDocument/2006/relationships/hyperlink" Target="javascript:voirdetail('mensuel','45','1026')" TargetMode="External"/><Relationship Id="rId696" Type="http://schemas.openxmlformats.org/officeDocument/2006/relationships/hyperlink" Target="javascript:voirdetail('mensuel','58','1053')" TargetMode="External"/><Relationship Id="rId46" Type="http://schemas.openxmlformats.org/officeDocument/2006/relationships/hyperlink" Target="javascript:voirdetail('mensuel','46','785')" TargetMode="External"/><Relationship Id="rId293" Type="http://schemas.openxmlformats.org/officeDocument/2006/relationships/hyperlink" Target="javascript:voirdetail('mensuel','-3','853')" TargetMode="External"/><Relationship Id="rId307" Type="http://schemas.openxmlformats.org/officeDocument/2006/relationships/hyperlink" Target="javascript:voirdetail('mensuel','58','854')" TargetMode="External"/><Relationship Id="rId349" Type="http://schemas.openxmlformats.org/officeDocument/2006/relationships/hyperlink" Target="javascript:voirdetail('mensuel','1','632')" TargetMode="External"/><Relationship Id="rId514" Type="http://schemas.openxmlformats.org/officeDocument/2006/relationships/hyperlink" Target="javascript:voirdetail('mensuel','65','927')" TargetMode="External"/><Relationship Id="rId556" Type="http://schemas.openxmlformats.org/officeDocument/2006/relationships/hyperlink" Target="javascript:voirdetail('mensuel','5','974')" TargetMode="External"/><Relationship Id="rId721" Type="http://schemas.openxmlformats.org/officeDocument/2006/relationships/hyperlink" Target="javascript:voirdetail('mensuel','46','1063')" TargetMode="External"/><Relationship Id="rId763" Type="http://schemas.openxmlformats.org/officeDocument/2006/relationships/hyperlink" Target="javascript:voirdetail('mensuel','45','1067')" TargetMode="External"/><Relationship Id="rId88" Type="http://schemas.openxmlformats.org/officeDocument/2006/relationships/hyperlink" Target="javascript:voirdetail('mensuel','58','801')" TargetMode="External"/><Relationship Id="rId111" Type="http://schemas.openxmlformats.org/officeDocument/2006/relationships/hyperlink" Target="javascript:voirdetail('mensuel','59','803')" TargetMode="External"/><Relationship Id="rId153" Type="http://schemas.openxmlformats.org/officeDocument/2006/relationships/hyperlink" Target="javascript:voirdetail('mensuel','44','811')" TargetMode="External"/><Relationship Id="rId195" Type="http://schemas.openxmlformats.org/officeDocument/2006/relationships/hyperlink" Target="javascript:voirdetail('mensuel','59','820')" TargetMode="External"/><Relationship Id="rId209" Type="http://schemas.openxmlformats.org/officeDocument/2006/relationships/hyperlink" Target="javascript:voirdetail('mensuel','44','821')" TargetMode="External"/><Relationship Id="rId360" Type="http://schemas.openxmlformats.org/officeDocument/2006/relationships/hyperlink" Target="javascript:voirdetail('mensuel','53','879')" TargetMode="External"/><Relationship Id="rId416" Type="http://schemas.openxmlformats.org/officeDocument/2006/relationships/hyperlink" Target="javascript:voirdetail('mensuel','-3','905')" TargetMode="External"/><Relationship Id="rId598" Type="http://schemas.openxmlformats.org/officeDocument/2006/relationships/hyperlink" Target="javascript:voirdetail('mensuel','45','1017')" TargetMode="External"/><Relationship Id="rId819" Type="http://schemas.openxmlformats.org/officeDocument/2006/relationships/hyperlink" Target="javascript:voirdetail('mensuel','43','22')" TargetMode="External"/><Relationship Id="rId220" Type="http://schemas.openxmlformats.org/officeDocument/2006/relationships/hyperlink" Target="javascript:voirdetail('mensuel','49','821')" TargetMode="External"/><Relationship Id="rId458" Type="http://schemas.openxmlformats.org/officeDocument/2006/relationships/hyperlink" Target="javascript:voirdetail('mensuel','54','919')" TargetMode="External"/><Relationship Id="rId623" Type="http://schemas.openxmlformats.org/officeDocument/2006/relationships/hyperlink" Target="javascript:voirdetail('mensuel','4','1008')" TargetMode="External"/><Relationship Id="rId665" Type="http://schemas.openxmlformats.org/officeDocument/2006/relationships/hyperlink" Target="javascript:voirdetail('mensuel','44','1027')" TargetMode="External"/><Relationship Id="rId830" Type="http://schemas.openxmlformats.org/officeDocument/2006/relationships/hyperlink" Target="javascript:voirdetail('mensuel','66','23')" TargetMode="External"/><Relationship Id="rId15" Type="http://schemas.openxmlformats.org/officeDocument/2006/relationships/hyperlink" Target="javascript:voirdetail('mensuel','52','773')" TargetMode="External"/><Relationship Id="rId57" Type="http://schemas.openxmlformats.org/officeDocument/2006/relationships/hyperlink" Target="javascript:voirdetail('mensuel','44','786')" TargetMode="External"/><Relationship Id="rId262" Type="http://schemas.openxmlformats.org/officeDocument/2006/relationships/hyperlink" Target="javascript:voirdetail('mensuel','49','831')" TargetMode="External"/><Relationship Id="rId318" Type="http://schemas.openxmlformats.org/officeDocument/2006/relationships/hyperlink" Target="javascript:voirdetail('mensuel','44','856')" TargetMode="External"/><Relationship Id="rId525" Type="http://schemas.openxmlformats.org/officeDocument/2006/relationships/hyperlink" Target="javascript:voirdetail('mensuel','-3','969')" TargetMode="External"/><Relationship Id="rId567" Type="http://schemas.openxmlformats.org/officeDocument/2006/relationships/hyperlink" Target="javascript:voirdetail('mensuel','1','971')" TargetMode="External"/><Relationship Id="rId732" Type="http://schemas.openxmlformats.org/officeDocument/2006/relationships/hyperlink" Target="javascript:voirdetail('mensuel','45','1065')" TargetMode="External"/><Relationship Id="rId99" Type="http://schemas.openxmlformats.org/officeDocument/2006/relationships/hyperlink" Target="javascript:voirdetail('mensuel','58','802')" TargetMode="External"/><Relationship Id="rId122" Type="http://schemas.openxmlformats.org/officeDocument/2006/relationships/hyperlink" Target="javascript:voirdetail('mensuel','-3','804')" TargetMode="External"/><Relationship Id="rId164" Type="http://schemas.openxmlformats.org/officeDocument/2006/relationships/hyperlink" Target="javascript:voirdetail('mensuel','54','812')" TargetMode="External"/><Relationship Id="rId371" Type="http://schemas.openxmlformats.org/officeDocument/2006/relationships/hyperlink" Target="javascript:voirdetail('mensuel','59','901')" TargetMode="External"/><Relationship Id="rId774" Type="http://schemas.openxmlformats.org/officeDocument/2006/relationships/hyperlink" Target="javascript:voirdetail('mensuel','65','1081')" TargetMode="External"/><Relationship Id="rId427" Type="http://schemas.openxmlformats.org/officeDocument/2006/relationships/hyperlink" Target="javascript:voirdetail('mensuel','45','890')" TargetMode="External"/><Relationship Id="rId469" Type="http://schemas.openxmlformats.org/officeDocument/2006/relationships/hyperlink" Target="javascript:voirdetail('mensuel','71','919')" TargetMode="External"/><Relationship Id="rId634" Type="http://schemas.openxmlformats.org/officeDocument/2006/relationships/hyperlink" Target="javascript:voirdetail('mensuel','43','1023')" TargetMode="External"/><Relationship Id="rId676" Type="http://schemas.openxmlformats.org/officeDocument/2006/relationships/hyperlink" Target="javascript:voirdetail('mensuel','72','1046')" TargetMode="External"/><Relationship Id="rId841" Type="http://schemas.openxmlformats.org/officeDocument/2006/relationships/hyperlink" Target="javascript:voirdetail('mensuel','46','163')" TargetMode="External"/><Relationship Id="rId26" Type="http://schemas.openxmlformats.org/officeDocument/2006/relationships/hyperlink" Target="javascript:voirdetail('mensuel','71','773')" TargetMode="External"/><Relationship Id="rId231" Type="http://schemas.openxmlformats.org/officeDocument/2006/relationships/hyperlink" Target="javascript:voirdetail('mensuel','45','823')" TargetMode="External"/><Relationship Id="rId273" Type="http://schemas.openxmlformats.org/officeDocument/2006/relationships/hyperlink" Target="javascript:voirdetail('mensuel','1','832')" TargetMode="External"/><Relationship Id="rId329" Type="http://schemas.openxmlformats.org/officeDocument/2006/relationships/hyperlink" Target="javascript:voirdetail('mensuel','60','855')" TargetMode="External"/><Relationship Id="rId480" Type="http://schemas.openxmlformats.org/officeDocument/2006/relationships/hyperlink" Target="javascript:voirdetail('mensuel','5','920')" TargetMode="External"/><Relationship Id="rId536" Type="http://schemas.openxmlformats.org/officeDocument/2006/relationships/hyperlink" Target="javascript:voirdetail('mensuel','54','970')" TargetMode="External"/><Relationship Id="rId701" Type="http://schemas.openxmlformats.org/officeDocument/2006/relationships/hyperlink" Target="javascript:voirdetail('mensuel','48','1053')" TargetMode="External"/><Relationship Id="rId68" Type="http://schemas.openxmlformats.org/officeDocument/2006/relationships/hyperlink" Target="javascript:voirdetail('mensuel','67','786')" TargetMode="External"/><Relationship Id="rId133" Type="http://schemas.openxmlformats.org/officeDocument/2006/relationships/hyperlink" Target="javascript:voirdetail('mensuel','45','805')" TargetMode="External"/><Relationship Id="rId175" Type="http://schemas.openxmlformats.org/officeDocument/2006/relationships/hyperlink" Target="javascript:voirdetail('mensuel','66','812')" TargetMode="External"/><Relationship Id="rId340" Type="http://schemas.openxmlformats.org/officeDocument/2006/relationships/hyperlink" Target="javascript:voirdetail('mensuel','5','855')" TargetMode="External"/><Relationship Id="rId578" Type="http://schemas.openxmlformats.org/officeDocument/2006/relationships/hyperlink" Target="javascript:voirdetail('mensuel','58','972')" TargetMode="External"/><Relationship Id="rId743" Type="http://schemas.openxmlformats.org/officeDocument/2006/relationships/hyperlink" Target="javascript:voirdetail('mensuel','58','1066')" TargetMode="External"/><Relationship Id="rId785" Type="http://schemas.openxmlformats.org/officeDocument/2006/relationships/hyperlink" Target="javascript:voirdetail('mensuel','45','1083')" TargetMode="External"/><Relationship Id="rId200" Type="http://schemas.openxmlformats.org/officeDocument/2006/relationships/hyperlink" Target="javascript:voirdetail('mensuel','1','820')" TargetMode="External"/><Relationship Id="rId382" Type="http://schemas.openxmlformats.org/officeDocument/2006/relationships/hyperlink" Target="javascript:voirdetail('mensuel','45','903')" TargetMode="External"/><Relationship Id="rId438" Type="http://schemas.openxmlformats.org/officeDocument/2006/relationships/hyperlink" Target="javascript:voirdetail('mensuel','71','890')" TargetMode="External"/><Relationship Id="rId603" Type="http://schemas.openxmlformats.org/officeDocument/2006/relationships/hyperlink" Target="javascript:voirdetail('mensuel','44','1017')" TargetMode="External"/><Relationship Id="rId645" Type="http://schemas.openxmlformats.org/officeDocument/2006/relationships/hyperlink" Target="javascript:voirdetail('mensuel','71','1024')" TargetMode="External"/><Relationship Id="rId687" Type="http://schemas.openxmlformats.org/officeDocument/2006/relationships/hyperlink" Target="javascript:voirdetail('mensuel','66','1046')" TargetMode="External"/><Relationship Id="rId810" Type="http://schemas.openxmlformats.org/officeDocument/2006/relationships/hyperlink" Target="javascript:voirdetail('mensuel','5','1092')" TargetMode="External"/><Relationship Id="rId242" Type="http://schemas.openxmlformats.org/officeDocument/2006/relationships/hyperlink" Target="javascript:voirdetail('mensuel','53','823')" TargetMode="External"/><Relationship Id="rId284" Type="http://schemas.openxmlformats.org/officeDocument/2006/relationships/hyperlink" Target="javascript:voirdetail('mensuel','58','836')" TargetMode="External"/><Relationship Id="rId491" Type="http://schemas.openxmlformats.org/officeDocument/2006/relationships/hyperlink" Target="javascript:voirdetail('mensuel','5','925')" TargetMode="External"/><Relationship Id="rId505" Type="http://schemas.openxmlformats.org/officeDocument/2006/relationships/hyperlink" Target="javascript:voirdetail('mensuel','5','928')" TargetMode="External"/><Relationship Id="rId712" Type="http://schemas.openxmlformats.org/officeDocument/2006/relationships/hyperlink" Target="javascript:voirdetail('mensuel','59','1062')" TargetMode="External"/><Relationship Id="rId37" Type="http://schemas.openxmlformats.org/officeDocument/2006/relationships/hyperlink" Target="javascript:voirdetail('mensuel','48','784')" TargetMode="External"/><Relationship Id="rId79" Type="http://schemas.openxmlformats.org/officeDocument/2006/relationships/hyperlink" Target="javascript:voirdetail('mensuel','5','787')" TargetMode="External"/><Relationship Id="rId102" Type="http://schemas.openxmlformats.org/officeDocument/2006/relationships/hyperlink" Target="javascript:voirdetail('mensuel','1','802')" TargetMode="External"/><Relationship Id="rId144" Type="http://schemas.openxmlformats.org/officeDocument/2006/relationships/hyperlink" Target="javascript:voirdetail('mensuel','43','805')" TargetMode="External"/><Relationship Id="rId547" Type="http://schemas.openxmlformats.org/officeDocument/2006/relationships/hyperlink" Target="javascript:voirdetail('mensuel','77','974')" TargetMode="External"/><Relationship Id="rId589" Type="http://schemas.openxmlformats.org/officeDocument/2006/relationships/hyperlink" Target="javascript:voirdetail('mensuel','-3','976')" TargetMode="External"/><Relationship Id="rId754" Type="http://schemas.openxmlformats.org/officeDocument/2006/relationships/hyperlink" Target="javascript:voirdetail('mensuel','1','1074')" TargetMode="External"/><Relationship Id="rId796" Type="http://schemas.openxmlformats.org/officeDocument/2006/relationships/hyperlink" Target="javascript:voirdetail('mensuel','46','1082')" TargetMode="External"/><Relationship Id="rId90" Type="http://schemas.openxmlformats.org/officeDocument/2006/relationships/hyperlink" Target="javascript:voirdetail('mensuel','43','801')" TargetMode="External"/><Relationship Id="rId186" Type="http://schemas.openxmlformats.org/officeDocument/2006/relationships/hyperlink" Target="javascript:voirdetail('mensuel','5','827')" TargetMode="External"/><Relationship Id="rId351" Type="http://schemas.openxmlformats.org/officeDocument/2006/relationships/hyperlink" Target="javascript:voirdetail('mensuel','48','632')" TargetMode="External"/><Relationship Id="rId393" Type="http://schemas.openxmlformats.org/officeDocument/2006/relationships/hyperlink" Target="javascript:voirdetail('mensuel','5','903')" TargetMode="External"/><Relationship Id="rId407" Type="http://schemas.openxmlformats.org/officeDocument/2006/relationships/hyperlink" Target="javascript:voirdetail('mensuel','1','904')" TargetMode="External"/><Relationship Id="rId449" Type="http://schemas.openxmlformats.org/officeDocument/2006/relationships/hyperlink" Target="javascript:voirdetail('mensuel','-3','911')" TargetMode="External"/><Relationship Id="rId614" Type="http://schemas.openxmlformats.org/officeDocument/2006/relationships/hyperlink" Target="javascript:voirdetail('mensuel','72','1008')" TargetMode="External"/><Relationship Id="rId656" Type="http://schemas.openxmlformats.org/officeDocument/2006/relationships/hyperlink" Target="javascript:voirdetail('mensuel','59','1026')" TargetMode="External"/><Relationship Id="rId821" Type="http://schemas.openxmlformats.org/officeDocument/2006/relationships/hyperlink" Target="javascript:voirdetail('mensuel','1','22')" TargetMode="External"/><Relationship Id="rId211" Type="http://schemas.openxmlformats.org/officeDocument/2006/relationships/hyperlink" Target="javascript:voirdetail('mensuel','58','821')" TargetMode="External"/><Relationship Id="rId253" Type="http://schemas.openxmlformats.org/officeDocument/2006/relationships/hyperlink" Target="javascript:voirdetail('mensuel','44','831')" TargetMode="External"/><Relationship Id="rId295" Type="http://schemas.openxmlformats.org/officeDocument/2006/relationships/hyperlink" Target="javascript:voirdetail('mensuel','59','853')" TargetMode="External"/><Relationship Id="rId309" Type="http://schemas.openxmlformats.org/officeDocument/2006/relationships/hyperlink" Target="javascript:voirdetail('mensuel','43','854')" TargetMode="External"/><Relationship Id="rId460" Type="http://schemas.openxmlformats.org/officeDocument/2006/relationships/hyperlink" Target="javascript:voirdetail('mensuel','44','919')" TargetMode="External"/><Relationship Id="rId516" Type="http://schemas.openxmlformats.org/officeDocument/2006/relationships/hyperlink" Target="javascript:voirdetail('mensuel','46','927')" TargetMode="External"/><Relationship Id="rId698" Type="http://schemas.openxmlformats.org/officeDocument/2006/relationships/hyperlink" Target="javascript:voirdetail('mensuel','43','1053')" TargetMode="External"/><Relationship Id="rId48" Type="http://schemas.openxmlformats.org/officeDocument/2006/relationships/hyperlink" Target="javascript:voirdetail('mensuel','1','785')" TargetMode="External"/><Relationship Id="rId113" Type="http://schemas.openxmlformats.org/officeDocument/2006/relationships/hyperlink" Target="javascript:voirdetail('mensuel','46','803')" TargetMode="External"/><Relationship Id="rId320" Type="http://schemas.openxmlformats.org/officeDocument/2006/relationships/hyperlink" Target="javascript:voirdetail('mensuel','65','856')" TargetMode="External"/><Relationship Id="rId558" Type="http://schemas.openxmlformats.org/officeDocument/2006/relationships/hyperlink" Target="javascript:voirdetail('mensuel','50','974')" TargetMode="External"/><Relationship Id="rId723" Type="http://schemas.openxmlformats.org/officeDocument/2006/relationships/hyperlink" Target="javascript:voirdetail('mensuel','5','1063')" TargetMode="External"/><Relationship Id="rId765" Type="http://schemas.openxmlformats.org/officeDocument/2006/relationships/hyperlink" Target="javascript:voirdetail('mensuel','59','1067')" TargetMode="External"/><Relationship Id="rId155" Type="http://schemas.openxmlformats.org/officeDocument/2006/relationships/hyperlink" Target="javascript:voirdetail('mensuel','58','811')" TargetMode="External"/><Relationship Id="rId197" Type="http://schemas.openxmlformats.org/officeDocument/2006/relationships/hyperlink" Target="javascript:voirdetail('mensuel','46','820')" TargetMode="External"/><Relationship Id="rId362" Type="http://schemas.openxmlformats.org/officeDocument/2006/relationships/hyperlink" Target="javascript:voirdetail('mensuel','5','879')" TargetMode="External"/><Relationship Id="rId418" Type="http://schemas.openxmlformats.org/officeDocument/2006/relationships/hyperlink" Target="javascript:voirdetail('mensuel','58','905')" TargetMode="External"/><Relationship Id="rId625" Type="http://schemas.openxmlformats.org/officeDocument/2006/relationships/hyperlink" Target="javascript:voirdetail('mensuel','2','1008')" TargetMode="External"/><Relationship Id="rId832" Type="http://schemas.openxmlformats.org/officeDocument/2006/relationships/hyperlink" Target="javascript:voirdetail('mensuel','72','163')" TargetMode="External"/><Relationship Id="rId222" Type="http://schemas.openxmlformats.org/officeDocument/2006/relationships/hyperlink" Target="javascript:voirdetail('mensuel','-3','822')" TargetMode="External"/><Relationship Id="rId264" Type="http://schemas.openxmlformats.org/officeDocument/2006/relationships/hyperlink" Target="javascript:voirdetail('mensuel','52','832')" TargetMode="External"/><Relationship Id="rId471" Type="http://schemas.openxmlformats.org/officeDocument/2006/relationships/hyperlink" Target="javascript:voirdetail('mensuel','-3','920')" TargetMode="External"/><Relationship Id="rId667" Type="http://schemas.openxmlformats.org/officeDocument/2006/relationships/hyperlink" Target="javascript:voirdetail('mensuel','58','1027')" TargetMode="External"/><Relationship Id="rId17" Type="http://schemas.openxmlformats.org/officeDocument/2006/relationships/hyperlink" Target="javascript:voirdetail('mensuel','44','773')" TargetMode="External"/><Relationship Id="rId59" Type="http://schemas.openxmlformats.org/officeDocument/2006/relationships/hyperlink" Target="javascript:voirdetail('mensuel','58','786')" TargetMode="External"/><Relationship Id="rId124" Type="http://schemas.openxmlformats.org/officeDocument/2006/relationships/hyperlink" Target="javascript:voirdetail('mensuel','59','804')" TargetMode="External"/><Relationship Id="rId527" Type="http://schemas.openxmlformats.org/officeDocument/2006/relationships/hyperlink" Target="javascript:voirdetail('mensuel','58','969')" TargetMode="External"/><Relationship Id="rId569" Type="http://schemas.openxmlformats.org/officeDocument/2006/relationships/hyperlink" Target="javascript:voirdetail('mensuel','70','971')" TargetMode="External"/><Relationship Id="rId734" Type="http://schemas.openxmlformats.org/officeDocument/2006/relationships/hyperlink" Target="javascript:voirdetail('mensuel','59','1065')" TargetMode="External"/><Relationship Id="rId776" Type="http://schemas.openxmlformats.org/officeDocument/2006/relationships/hyperlink" Target="javascript:voirdetail('mensuel','46','1081')" TargetMode="External"/><Relationship Id="rId70" Type="http://schemas.openxmlformats.org/officeDocument/2006/relationships/hyperlink" Target="javascript:voirdetail('mensuel','51','787')" TargetMode="External"/><Relationship Id="rId166" Type="http://schemas.openxmlformats.org/officeDocument/2006/relationships/hyperlink" Target="javascript:voirdetail('mensuel','44','812')" TargetMode="External"/><Relationship Id="rId331" Type="http://schemas.openxmlformats.org/officeDocument/2006/relationships/hyperlink" Target="javascript:voirdetail('mensuel','54','855')" TargetMode="External"/><Relationship Id="rId373" Type="http://schemas.openxmlformats.org/officeDocument/2006/relationships/hyperlink" Target="javascript:voirdetail('mensuel','46','901')" TargetMode="External"/><Relationship Id="rId429" Type="http://schemas.openxmlformats.org/officeDocument/2006/relationships/hyperlink" Target="javascript:voirdetail('mensuel','44','890')" TargetMode="External"/><Relationship Id="rId580" Type="http://schemas.openxmlformats.org/officeDocument/2006/relationships/hyperlink" Target="javascript:voirdetail('mensuel','43','972')" TargetMode="External"/><Relationship Id="rId636" Type="http://schemas.openxmlformats.org/officeDocument/2006/relationships/hyperlink" Target="javascript:voirdetail('mensuel','5','1023')" TargetMode="External"/><Relationship Id="rId801" Type="http://schemas.openxmlformats.org/officeDocument/2006/relationships/hyperlink" Target="javascript:voirdetail('mensuel','58','1091')" TargetMode="External"/><Relationship Id="rId1" Type="http://schemas.openxmlformats.org/officeDocument/2006/relationships/hyperlink" Target="javascript:voirdetail('mensuel','45','772')" TargetMode="External"/><Relationship Id="rId233" Type="http://schemas.openxmlformats.org/officeDocument/2006/relationships/hyperlink" Target="javascript:voirdetail('mensuel','54','823')" TargetMode="External"/><Relationship Id="rId440" Type="http://schemas.openxmlformats.org/officeDocument/2006/relationships/hyperlink" Target="javascript:voirdetail('mensuel','51','806')" TargetMode="External"/><Relationship Id="rId678" Type="http://schemas.openxmlformats.org/officeDocument/2006/relationships/hyperlink" Target="javascript:voirdetail('mensuel','51','1046')" TargetMode="External"/><Relationship Id="rId843" Type="http://schemas.openxmlformats.org/officeDocument/2006/relationships/hyperlink" Target="javascript:voirdetail('mensuel','1','163')" TargetMode="External"/><Relationship Id="rId28" Type="http://schemas.openxmlformats.org/officeDocument/2006/relationships/hyperlink" Target="javascript:voirdetail('mensuel','54','784')" TargetMode="External"/><Relationship Id="rId275" Type="http://schemas.openxmlformats.org/officeDocument/2006/relationships/hyperlink" Target="javascript:voirdetail('mensuel','66','832')" TargetMode="External"/><Relationship Id="rId300" Type="http://schemas.openxmlformats.org/officeDocument/2006/relationships/hyperlink" Target="javascript:voirdetail('mensuel','5','853')" TargetMode="External"/><Relationship Id="rId482" Type="http://schemas.openxmlformats.org/officeDocument/2006/relationships/hyperlink" Target="javascript:voirdetail('mensuel','45','925')" TargetMode="External"/><Relationship Id="rId538" Type="http://schemas.openxmlformats.org/officeDocument/2006/relationships/hyperlink" Target="javascript:voirdetail('mensuel','44','970')" TargetMode="External"/><Relationship Id="rId703" Type="http://schemas.openxmlformats.org/officeDocument/2006/relationships/hyperlink" Target="javascript:voirdetail('mensuel','45','1061')" TargetMode="External"/><Relationship Id="rId745" Type="http://schemas.openxmlformats.org/officeDocument/2006/relationships/hyperlink" Target="javascript:voirdetail('mensuel','1','1066')" TargetMode="External"/><Relationship Id="rId81" Type="http://schemas.openxmlformats.org/officeDocument/2006/relationships/hyperlink" Target="javascript:voirdetail('mensuel','-3','235')" TargetMode="External"/><Relationship Id="rId135" Type="http://schemas.openxmlformats.org/officeDocument/2006/relationships/hyperlink" Target="javascript:voirdetail('mensuel','60','805')" TargetMode="External"/><Relationship Id="rId177" Type="http://schemas.openxmlformats.org/officeDocument/2006/relationships/hyperlink" Target="javascript:voirdetail('mensuel','67','812')" TargetMode="External"/><Relationship Id="rId342" Type="http://schemas.openxmlformats.org/officeDocument/2006/relationships/hyperlink" Target="javascript:voirdetail('mensuel','49','855')" TargetMode="External"/><Relationship Id="rId384" Type="http://schemas.openxmlformats.org/officeDocument/2006/relationships/hyperlink" Target="javascript:voirdetail('mensuel','54','903')" TargetMode="External"/><Relationship Id="rId591" Type="http://schemas.openxmlformats.org/officeDocument/2006/relationships/hyperlink" Target="javascript:voirdetail('mensuel','59','976')" TargetMode="External"/><Relationship Id="rId605" Type="http://schemas.openxmlformats.org/officeDocument/2006/relationships/hyperlink" Target="javascript:voirdetail('mensuel','58','1017')" TargetMode="External"/><Relationship Id="rId787" Type="http://schemas.openxmlformats.org/officeDocument/2006/relationships/hyperlink" Target="javascript:voirdetail('mensuel','59','1083')" TargetMode="External"/><Relationship Id="rId812" Type="http://schemas.openxmlformats.org/officeDocument/2006/relationships/hyperlink" Target="javascript:voirdetail('mensuel','45','22')" TargetMode="External"/><Relationship Id="rId202" Type="http://schemas.openxmlformats.org/officeDocument/2006/relationships/hyperlink" Target="javascript:voirdetail('mensuel','2','820')" TargetMode="External"/><Relationship Id="rId244" Type="http://schemas.openxmlformats.org/officeDocument/2006/relationships/hyperlink" Target="javascript:voirdetail('mensuel','1','823')" TargetMode="External"/><Relationship Id="rId647" Type="http://schemas.openxmlformats.org/officeDocument/2006/relationships/hyperlink" Target="javascript:voirdetail('mensuel','-3','1025')" TargetMode="External"/><Relationship Id="rId689" Type="http://schemas.openxmlformats.org/officeDocument/2006/relationships/hyperlink" Target="javascript:voirdetail('mensuel','77','1053')" TargetMode="External"/><Relationship Id="rId39" Type="http://schemas.openxmlformats.org/officeDocument/2006/relationships/hyperlink" Target="javascript:voirdetail('mensuel','45','785')" TargetMode="External"/><Relationship Id="rId286" Type="http://schemas.openxmlformats.org/officeDocument/2006/relationships/hyperlink" Target="javascript:voirdetail('mensuel','43','836')" TargetMode="External"/><Relationship Id="rId451" Type="http://schemas.openxmlformats.org/officeDocument/2006/relationships/hyperlink" Target="javascript:voirdetail('mensuel','58','911')" TargetMode="External"/><Relationship Id="rId493" Type="http://schemas.openxmlformats.org/officeDocument/2006/relationships/hyperlink" Target="javascript:voirdetail('mensuel','66','925')" TargetMode="External"/><Relationship Id="rId507" Type="http://schemas.openxmlformats.org/officeDocument/2006/relationships/hyperlink" Target="javascript:voirdetail('mensuel','71','928')" TargetMode="External"/><Relationship Id="rId549" Type="http://schemas.openxmlformats.org/officeDocument/2006/relationships/hyperlink" Target="javascript:voirdetail('mensuel','54','974')" TargetMode="External"/><Relationship Id="rId714" Type="http://schemas.openxmlformats.org/officeDocument/2006/relationships/hyperlink" Target="javascript:voirdetail('mensuel','46','1062')" TargetMode="External"/><Relationship Id="rId756" Type="http://schemas.openxmlformats.org/officeDocument/2006/relationships/hyperlink" Target="javascript:voirdetail('mensuel','48','1074')" TargetMode="External"/><Relationship Id="rId50" Type="http://schemas.openxmlformats.org/officeDocument/2006/relationships/hyperlink" Target="javascript:voirdetail('mensuel','50','785')" TargetMode="External"/><Relationship Id="rId104" Type="http://schemas.openxmlformats.org/officeDocument/2006/relationships/hyperlink" Target="javascript:voirdetail('mensuel','48','802')" TargetMode="External"/><Relationship Id="rId146" Type="http://schemas.openxmlformats.org/officeDocument/2006/relationships/hyperlink" Target="javascript:voirdetail('mensuel','5','805')" TargetMode="External"/><Relationship Id="rId188" Type="http://schemas.openxmlformats.org/officeDocument/2006/relationships/hyperlink" Target="javascript:voirdetail('mensuel','71','827')" TargetMode="External"/><Relationship Id="rId311" Type="http://schemas.openxmlformats.org/officeDocument/2006/relationships/hyperlink" Target="javascript:voirdetail('mensuel','5','854')" TargetMode="External"/><Relationship Id="rId353" Type="http://schemas.openxmlformats.org/officeDocument/2006/relationships/hyperlink" Target="javascript:voirdetail('mensuel','45','879')" TargetMode="External"/><Relationship Id="rId395" Type="http://schemas.openxmlformats.org/officeDocument/2006/relationships/hyperlink" Target="javascript:voirdetail('mensuel','71','903')" TargetMode="External"/><Relationship Id="rId409" Type="http://schemas.openxmlformats.org/officeDocument/2006/relationships/hyperlink" Target="javascript:voirdetail('mensuel','4','904')" TargetMode="External"/><Relationship Id="rId560" Type="http://schemas.openxmlformats.org/officeDocument/2006/relationships/hyperlink" Target="javascript:voirdetail('mensuel','54','971')" TargetMode="External"/><Relationship Id="rId798" Type="http://schemas.openxmlformats.org/officeDocument/2006/relationships/hyperlink" Target="javascript:voirdetail('mensuel','5','1082')" TargetMode="External"/><Relationship Id="rId92" Type="http://schemas.openxmlformats.org/officeDocument/2006/relationships/hyperlink" Target="javascript:voirdetail('mensuel','5','801')" TargetMode="External"/><Relationship Id="rId213" Type="http://schemas.openxmlformats.org/officeDocument/2006/relationships/hyperlink" Target="javascript:voirdetail('mensuel','46','821')" TargetMode="External"/><Relationship Id="rId420" Type="http://schemas.openxmlformats.org/officeDocument/2006/relationships/hyperlink" Target="javascript:voirdetail('mensuel','43','905')" TargetMode="External"/><Relationship Id="rId616" Type="http://schemas.openxmlformats.org/officeDocument/2006/relationships/hyperlink" Target="javascript:voirdetail('mensuel','-3','1008')" TargetMode="External"/><Relationship Id="rId658" Type="http://schemas.openxmlformats.org/officeDocument/2006/relationships/hyperlink" Target="javascript:voirdetail('mensuel','56','1026')" TargetMode="External"/><Relationship Id="rId823" Type="http://schemas.openxmlformats.org/officeDocument/2006/relationships/hyperlink" Target="javascript:voirdetail('mensuel','45','23')" TargetMode="External"/><Relationship Id="rId255" Type="http://schemas.openxmlformats.org/officeDocument/2006/relationships/hyperlink" Target="javascript:voirdetail('mensuel','58','831')" TargetMode="External"/><Relationship Id="rId297" Type="http://schemas.openxmlformats.org/officeDocument/2006/relationships/hyperlink" Target="javascript:voirdetail('mensuel','46','853')" TargetMode="External"/><Relationship Id="rId462" Type="http://schemas.openxmlformats.org/officeDocument/2006/relationships/hyperlink" Target="javascript:voirdetail('mensuel','58','919')" TargetMode="External"/><Relationship Id="rId518" Type="http://schemas.openxmlformats.org/officeDocument/2006/relationships/hyperlink" Target="javascript:voirdetail('mensuel','1','927')" TargetMode="External"/><Relationship Id="rId725" Type="http://schemas.openxmlformats.org/officeDocument/2006/relationships/hyperlink" Target="javascript:voirdetail('mensuel','45','1064')" TargetMode="External"/><Relationship Id="rId115" Type="http://schemas.openxmlformats.org/officeDocument/2006/relationships/hyperlink" Target="javascript:voirdetail('mensuel','53','803')" TargetMode="External"/><Relationship Id="rId157" Type="http://schemas.openxmlformats.org/officeDocument/2006/relationships/hyperlink" Target="javascript:voirdetail('mensuel','43','811')" TargetMode="External"/><Relationship Id="rId322" Type="http://schemas.openxmlformats.org/officeDocument/2006/relationships/hyperlink" Target="javascript:voirdetail('mensuel','46','856')" TargetMode="External"/><Relationship Id="rId364" Type="http://schemas.openxmlformats.org/officeDocument/2006/relationships/hyperlink" Target="javascript:voirdetail('mensuel','71','879')" TargetMode="External"/><Relationship Id="rId767" Type="http://schemas.openxmlformats.org/officeDocument/2006/relationships/hyperlink" Target="javascript:voirdetail('mensuel','46','1067')" TargetMode="External"/><Relationship Id="rId61" Type="http://schemas.openxmlformats.org/officeDocument/2006/relationships/hyperlink" Target="javascript:voirdetail('mensuel','43','786')" TargetMode="External"/><Relationship Id="rId199" Type="http://schemas.openxmlformats.org/officeDocument/2006/relationships/hyperlink" Target="javascript:voirdetail('mensuel','53','820')" TargetMode="External"/><Relationship Id="rId571" Type="http://schemas.openxmlformats.org/officeDocument/2006/relationships/hyperlink" Target="javascript:voirdetail('mensuel','77','972')" TargetMode="External"/><Relationship Id="rId627" Type="http://schemas.openxmlformats.org/officeDocument/2006/relationships/hyperlink" Target="javascript:voirdetail('mensuel','45','1023')" TargetMode="External"/><Relationship Id="rId669" Type="http://schemas.openxmlformats.org/officeDocument/2006/relationships/hyperlink" Target="javascript:voirdetail('mensuel','43','1027')" TargetMode="External"/><Relationship Id="rId834" Type="http://schemas.openxmlformats.org/officeDocument/2006/relationships/hyperlink" Target="javascript:voirdetail('mensuel','60','163')" TargetMode="External"/><Relationship Id="rId19" Type="http://schemas.openxmlformats.org/officeDocument/2006/relationships/hyperlink" Target="javascript:voirdetail('mensuel','58','773')" TargetMode="External"/><Relationship Id="rId224" Type="http://schemas.openxmlformats.org/officeDocument/2006/relationships/hyperlink" Target="javascript:voirdetail('mensuel','59','822')" TargetMode="External"/><Relationship Id="rId266" Type="http://schemas.openxmlformats.org/officeDocument/2006/relationships/hyperlink" Target="javascript:voirdetail('mensuel','-3','832')" TargetMode="External"/><Relationship Id="rId431" Type="http://schemas.openxmlformats.org/officeDocument/2006/relationships/hyperlink" Target="javascript:voirdetail('mensuel','58','890')" TargetMode="External"/><Relationship Id="rId473" Type="http://schemas.openxmlformats.org/officeDocument/2006/relationships/hyperlink" Target="javascript:voirdetail('mensuel','59','920')" TargetMode="External"/><Relationship Id="rId529" Type="http://schemas.openxmlformats.org/officeDocument/2006/relationships/hyperlink" Target="javascript:voirdetail('mensuel','43','969')" TargetMode="External"/><Relationship Id="rId680" Type="http://schemas.openxmlformats.org/officeDocument/2006/relationships/hyperlink" Target="javascript:voirdetail('mensuel','59','1046')" TargetMode="External"/><Relationship Id="rId736" Type="http://schemas.openxmlformats.org/officeDocument/2006/relationships/hyperlink" Target="javascript:voirdetail('mensuel','46','1065')" TargetMode="External"/><Relationship Id="rId30" Type="http://schemas.openxmlformats.org/officeDocument/2006/relationships/hyperlink" Target="javascript:voirdetail('mensuel','44','784')" TargetMode="External"/><Relationship Id="rId126" Type="http://schemas.openxmlformats.org/officeDocument/2006/relationships/hyperlink" Target="javascript:voirdetail('mensuel','56','804')" TargetMode="External"/><Relationship Id="rId168" Type="http://schemas.openxmlformats.org/officeDocument/2006/relationships/hyperlink" Target="javascript:voirdetail('mensuel','58','812')" TargetMode="External"/><Relationship Id="rId333" Type="http://schemas.openxmlformats.org/officeDocument/2006/relationships/hyperlink" Target="javascript:voirdetail('mensuel','44','855')" TargetMode="External"/><Relationship Id="rId540" Type="http://schemas.openxmlformats.org/officeDocument/2006/relationships/hyperlink" Target="javascript:voirdetail('mensuel','58','970')" TargetMode="External"/><Relationship Id="rId778" Type="http://schemas.openxmlformats.org/officeDocument/2006/relationships/hyperlink" Target="javascript:voirdetail('mensuel','1','1081')" TargetMode="External"/><Relationship Id="rId72" Type="http://schemas.openxmlformats.org/officeDocument/2006/relationships/hyperlink" Target="javascript:voirdetail('mensuel','-3','787')" TargetMode="External"/><Relationship Id="rId375" Type="http://schemas.openxmlformats.org/officeDocument/2006/relationships/hyperlink" Target="javascript:voirdetail('mensuel','53','901')" TargetMode="External"/><Relationship Id="rId582" Type="http://schemas.openxmlformats.org/officeDocument/2006/relationships/hyperlink" Target="javascript:voirdetail('mensuel','69','972')" TargetMode="External"/><Relationship Id="rId638" Type="http://schemas.openxmlformats.org/officeDocument/2006/relationships/hyperlink" Target="javascript:voirdetail('mensuel','59','1024')" TargetMode="External"/><Relationship Id="rId803" Type="http://schemas.openxmlformats.org/officeDocument/2006/relationships/hyperlink" Target="javascript:voirdetail('mensuel','1','1091')" TargetMode="External"/><Relationship Id="rId845" Type="http://schemas.openxmlformats.org/officeDocument/2006/relationships/hyperlink" Target="javascript:voirdetail('mensuel','70','163')" TargetMode="External"/><Relationship Id="rId3" Type="http://schemas.openxmlformats.org/officeDocument/2006/relationships/hyperlink" Target="javascript:voirdetail('mensuel','-3','772')" TargetMode="External"/><Relationship Id="rId235" Type="http://schemas.openxmlformats.org/officeDocument/2006/relationships/hyperlink" Target="javascript:voirdetail('mensuel','44','823')" TargetMode="External"/><Relationship Id="rId277" Type="http://schemas.openxmlformats.org/officeDocument/2006/relationships/hyperlink" Target="javascript:voirdetail('mensuel','72','836')" TargetMode="External"/><Relationship Id="rId400" Type="http://schemas.openxmlformats.org/officeDocument/2006/relationships/hyperlink" Target="javascript:voirdetail('mensuel','-3','904')" TargetMode="External"/><Relationship Id="rId442" Type="http://schemas.openxmlformats.org/officeDocument/2006/relationships/hyperlink" Target="javascript:voirdetail('mensuel','44','806')" TargetMode="External"/><Relationship Id="rId484" Type="http://schemas.openxmlformats.org/officeDocument/2006/relationships/hyperlink" Target="javascript:voirdetail('mensuel','-3','925')" TargetMode="External"/><Relationship Id="rId705" Type="http://schemas.openxmlformats.org/officeDocument/2006/relationships/hyperlink" Target="javascript:voirdetail('mensuel','59','1061')" TargetMode="External"/><Relationship Id="rId137" Type="http://schemas.openxmlformats.org/officeDocument/2006/relationships/hyperlink" Target="javascript:voirdetail('mensuel','44','805')" TargetMode="External"/><Relationship Id="rId302" Type="http://schemas.openxmlformats.org/officeDocument/2006/relationships/hyperlink" Target="javascript:voirdetail('mensuel','45','854')" TargetMode="External"/><Relationship Id="rId344" Type="http://schemas.openxmlformats.org/officeDocument/2006/relationships/hyperlink" Target="javascript:voirdetail('mensuel','-3','632')" TargetMode="External"/><Relationship Id="rId691" Type="http://schemas.openxmlformats.org/officeDocument/2006/relationships/hyperlink" Target="javascript:voirdetail('mensuel','51','1053')" TargetMode="External"/><Relationship Id="rId747" Type="http://schemas.openxmlformats.org/officeDocument/2006/relationships/hyperlink" Target="javascript:voirdetail('mensuel','71','1066')" TargetMode="External"/><Relationship Id="rId789" Type="http://schemas.openxmlformats.org/officeDocument/2006/relationships/hyperlink" Target="javascript:voirdetail('mensuel','46','1083')" TargetMode="External"/><Relationship Id="rId41" Type="http://schemas.openxmlformats.org/officeDocument/2006/relationships/hyperlink" Target="javascript:voirdetail('mensuel','54','785')" TargetMode="External"/><Relationship Id="rId83" Type="http://schemas.openxmlformats.org/officeDocument/2006/relationships/hyperlink" Target="javascript:voirdetail('mensuel','45','801')" TargetMode="External"/><Relationship Id="rId179" Type="http://schemas.openxmlformats.org/officeDocument/2006/relationships/hyperlink" Target="javascript:voirdetail('mensuel','-3','827')" TargetMode="External"/><Relationship Id="rId386" Type="http://schemas.openxmlformats.org/officeDocument/2006/relationships/hyperlink" Target="javascript:voirdetail('mensuel','44','903')" TargetMode="External"/><Relationship Id="rId551" Type="http://schemas.openxmlformats.org/officeDocument/2006/relationships/hyperlink" Target="javascript:voirdetail('mensuel','59','974')" TargetMode="External"/><Relationship Id="rId593" Type="http://schemas.openxmlformats.org/officeDocument/2006/relationships/hyperlink" Target="javascript:voirdetail('mensuel','46','976')" TargetMode="External"/><Relationship Id="rId607" Type="http://schemas.openxmlformats.org/officeDocument/2006/relationships/hyperlink" Target="javascript:voirdetail('mensuel','43','1017')" TargetMode="External"/><Relationship Id="rId649" Type="http://schemas.openxmlformats.org/officeDocument/2006/relationships/hyperlink" Target="javascript:voirdetail('mensuel','58','1025')" TargetMode="External"/><Relationship Id="rId814" Type="http://schemas.openxmlformats.org/officeDocument/2006/relationships/hyperlink" Target="javascript:voirdetail('mensuel','-3','22')" TargetMode="External"/><Relationship Id="rId190" Type="http://schemas.openxmlformats.org/officeDocument/2006/relationships/hyperlink" Target="javascript:voirdetail('mensuel','45','820')" TargetMode="External"/><Relationship Id="rId204" Type="http://schemas.openxmlformats.org/officeDocument/2006/relationships/hyperlink" Target="javascript:voirdetail('mensuel','72','821')" TargetMode="External"/><Relationship Id="rId246" Type="http://schemas.openxmlformats.org/officeDocument/2006/relationships/hyperlink" Target="javascript:voirdetail('mensuel','70','823')" TargetMode="External"/><Relationship Id="rId288" Type="http://schemas.openxmlformats.org/officeDocument/2006/relationships/hyperlink" Target="javascript:voirdetail('mensuel','5','836')" TargetMode="External"/><Relationship Id="rId411" Type="http://schemas.openxmlformats.org/officeDocument/2006/relationships/hyperlink" Target="javascript:voirdetail('mensuel','49','904')" TargetMode="External"/><Relationship Id="rId453" Type="http://schemas.openxmlformats.org/officeDocument/2006/relationships/hyperlink" Target="javascript:voirdetail('mensuel','53','911')" TargetMode="External"/><Relationship Id="rId509" Type="http://schemas.openxmlformats.org/officeDocument/2006/relationships/hyperlink" Target="javascript:voirdetail('mensuel','50','928')" TargetMode="External"/><Relationship Id="rId660" Type="http://schemas.openxmlformats.org/officeDocument/2006/relationships/hyperlink" Target="javascript:voirdetail('mensuel','1','1026')" TargetMode="External"/><Relationship Id="rId106" Type="http://schemas.openxmlformats.org/officeDocument/2006/relationships/hyperlink" Target="javascript:voirdetail('mensuel','45','803')" TargetMode="External"/><Relationship Id="rId313" Type="http://schemas.openxmlformats.org/officeDocument/2006/relationships/hyperlink" Target="javascript:voirdetail('mensuel','77','856')" TargetMode="External"/><Relationship Id="rId495" Type="http://schemas.openxmlformats.org/officeDocument/2006/relationships/hyperlink" Target="javascript:voirdetail('mensuel','45','928')" TargetMode="External"/><Relationship Id="rId716" Type="http://schemas.openxmlformats.org/officeDocument/2006/relationships/hyperlink" Target="javascript:voirdetail('mensuel','5','1062')" TargetMode="External"/><Relationship Id="rId758" Type="http://schemas.openxmlformats.org/officeDocument/2006/relationships/hyperlink" Target="javascript:voirdetail('mensuel','-3','1069')" TargetMode="External"/><Relationship Id="rId10" Type="http://schemas.openxmlformats.org/officeDocument/2006/relationships/hyperlink" Target="javascript:voirdetail('mensuel','5','772')" TargetMode="External"/><Relationship Id="rId52" Type="http://schemas.openxmlformats.org/officeDocument/2006/relationships/hyperlink" Target="javascript:voirdetail('mensuel','45','786')" TargetMode="External"/><Relationship Id="rId94" Type="http://schemas.openxmlformats.org/officeDocument/2006/relationships/hyperlink" Target="javascript:voirdetail('mensuel','66','801')" TargetMode="External"/><Relationship Id="rId148" Type="http://schemas.openxmlformats.org/officeDocument/2006/relationships/hyperlink" Target="javascript:voirdetail('mensuel','66','805')" TargetMode="External"/><Relationship Id="rId355" Type="http://schemas.openxmlformats.org/officeDocument/2006/relationships/hyperlink" Target="javascript:voirdetail('mensuel','-3','879')" TargetMode="External"/><Relationship Id="rId397" Type="http://schemas.openxmlformats.org/officeDocument/2006/relationships/hyperlink" Target="javascript:voirdetail('mensuel','49','903')" TargetMode="External"/><Relationship Id="rId520" Type="http://schemas.openxmlformats.org/officeDocument/2006/relationships/hyperlink" Target="javascript:voirdetail('mensuel','71','927')" TargetMode="External"/><Relationship Id="rId562" Type="http://schemas.openxmlformats.org/officeDocument/2006/relationships/hyperlink" Target="javascript:voirdetail('mensuel','44','971')" TargetMode="External"/><Relationship Id="rId618" Type="http://schemas.openxmlformats.org/officeDocument/2006/relationships/hyperlink" Target="javascript:voirdetail('mensuel','58','1008')" TargetMode="External"/><Relationship Id="rId825" Type="http://schemas.openxmlformats.org/officeDocument/2006/relationships/hyperlink" Target="javascript:voirdetail('mensuel','44','23')" TargetMode="External"/><Relationship Id="rId215" Type="http://schemas.openxmlformats.org/officeDocument/2006/relationships/hyperlink" Target="javascript:voirdetail('mensuel','53','821')" TargetMode="External"/><Relationship Id="rId257" Type="http://schemas.openxmlformats.org/officeDocument/2006/relationships/hyperlink" Target="javascript:voirdetail('mensuel','43','831')" TargetMode="External"/><Relationship Id="rId422" Type="http://schemas.openxmlformats.org/officeDocument/2006/relationships/hyperlink" Target="javascript:voirdetail('mensuel','1','905')" TargetMode="External"/><Relationship Id="rId464" Type="http://schemas.openxmlformats.org/officeDocument/2006/relationships/hyperlink" Target="javascript:voirdetail('mensuel','43','919')" TargetMode="External"/><Relationship Id="rId299" Type="http://schemas.openxmlformats.org/officeDocument/2006/relationships/hyperlink" Target="javascript:voirdetail('mensuel','1','853')" TargetMode="External"/><Relationship Id="rId727" Type="http://schemas.openxmlformats.org/officeDocument/2006/relationships/hyperlink" Target="javascript:voirdetail('mensuel','59','1064')" TargetMode="External"/><Relationship Id="rId63" Type="http://schemas.openxmlformats.org/officeDocument/2006/relationships/hyperlink" Target="javascript:voirdetail('mensuel','5','786')" TargetMode="External"/><Relationship Id="rId159" Type="http://schemas.openxmlformats.org/officeDocument/2006/relationships/hyperlink" Target="javascript:voirdetail('mensuel','5','811')" TargetMode="External"/><Relationship Id="rId366" Type="http://schemas.openxmlformats.org/officeDocument/2006/relationships/hyperlink" Target="javascript:voirdetail('mensuel','45','901')" TargetMode="External"/><Relationship Id="rId573" Type="http://schemas.openxmlformats.org/officeDocument/2006/relationships/hyperlink" Target="javascript:voirdetail('mensuel','51','972')" TargetMode="External"/><Relationship Id="rId780" Type="http://schemas.openxmlformats.org/officeDocument/2006/relationships/hyperlink" Target="javascript:voirdetail('mensuel','-3','1086')" TargetMode="External"/><Relationship Id="rId226" Type="http://schemas.openxmlformats.org/officeDocument/2006/relationships/hyperlink" Target="javascript:voirdetail('mensuel','46','822')" TargetMode="External"/><Relationship Id="rId433" Type="http://schemas.openxmlformats.org/officeDocument/2006/relationships/hyperlink" Target="javascript:voirdetail('mensuel','43','890')" TargetMode="External"/><Relationship Id="rId640" Type="http://schemas.openxmlformats.org/officeDocument/2006/relationships/hyperlink" Target="javascript:voirdetail('mensuel','46','1024')" TargetMode="External"/><Relationship Id="rId738" Type="http://schemas.openxmlformats.org/officeDocument/2006/relationships/hyperlink" Target="javascript:voirdetail('mensuel','5','1065')" TargetMode="External"/><Relationship Id="rId74" Type="http://schemas.openxmlformats.org/officeDocument/2006/relationships/hyperlink" Target="javascript:voirdetail('mensuel','59','787')" TargetMode="External"/><Relationship Id="rId377" Type="http://schemas.openxmlformats.org/officeDocument/2006/relationships/hyperlink" Target="javascript:voirdetail('mensuel','5','901')" TargetMode="External"/><Relationship Id="rId500" Type="http://schemas.openxmlformats.org/officeDocument/2006/relationships/hyperlink" Target="javascript:voirdetail('mensuel','65','928')" TargetMode="External"/><Relationship Id="rId584" Type="http://schemas.openxmlformats.org/officeDocument/2006/relationships/hyperlink" Target="javascript:voirdetail('mensuel','5','972')" TargetMode="External"/><Relationship Id="rId805" Type="http://schemas.openxmlformats.org/officeDocument/2006/relationships/hyperlink" Target="javascript:voirdetail('mensuel','-3','1092')" TargetMode="External"/><Relationship Id="rId5" Type="http://schemas.openxmlformats.org/officeDocument/2006/relationships/hyperlink" Target="javascript:voirdetail('mensuel','59','772')" TargetMode="External"/><Relationship Id="rId237" Type="http://schemas.openxmlformats.org/officeDocument/2006/relationships/hyperlink" Target="javascript:voirdetail('mensuel','65','823')" TargetMode="External"/><Relationship Id="rId791" Type="http://schemas.openxmlformats.org/officeDocument/2006/relationships/hyperlink" Target="javascript:voirdetail('mensuel','1','1083')" TargetMode="External"/><Relationship Id="rId444" Type="http://schemas.openxmlformats.org/officeDocument/2006/relationships/hyperlink" Target="javascript:voirdetail('mensuel','5','806')" TargetMode="External"/><Relationship Id="rId651" Type="http://schemas.openxmlformats.org/officeDocument/2006/relationships/hyperlink" Target="javascript:voirdetail('mensuel','1','1025')" TargetMode="External"/><Relationship Id="rId749" Type="http://schemas.openxmlformats.org/officeDocument/2006/relationships/hyperlink" Target="javascript:voirdetail('mensuel','44','1074')" TargetMode="External"/><Relationship Id="rId290" Type="http://schemas.openxmlformats.org/officeDocument/2006/relationships/hyperlink" Target="javascript:voirdetail('mensuel','71','836')" TargetMode="External"/><Relationship Id="rId304" Type="http://schemas.openxmlformats.org/officeDocument/2006/relationships/hyperlink" Target="javascript:voirdetail('mensuel','-3','854')" TargetMode="External"/><Relationship Id="rId388" Type="http://schemas.openxmlformats.org/officeDocument/2006/relationships/hyperlink" Target="javascript:voirdetail('mensuel','58','903')" TargetMode="External"/><Relationship Id="rId511" Type="http://schemas.openxmlformats.org/officeDocument/2006/relationships/hyperlink" Target="javascript:voirdetail('mensuel','-3','927')" TargetMode="External"/><Relationship Id="rId609" Type="http://schemas.openxmlformats.org/officeDocument/2006/relationships/hyperlink" Target="javascript:voirdetail('mensuel','5','1017')" TargetMode="External"/><Relationship Id="rId85" Type="http://schemas.openxmlformats.org/officeDocument/2006/relationships/hyperlink" Target="javascript:voirdetail('mensuel','-3','801')" TargetMode="External"/><Relationship Id="rId150" Type="http://schemas.openxmlformats.org/officeDocument/2006/relationships/hyperlink" Target="javascript:voirdetail('mensuel','45','811')" TargetMode="External"/><Relationship Id="rId595" Type="http://schemas.openxmlformats.org/officeDocument/2006/relationships/hyperlink" Target="javascript:voirdetail('mensuel','43','976')" TargetMode="External"/><Relationship Id="rId816" Type="http://schemas.openxmlformats.org/officeDocument/2006/relationships/hyperlink" Target="javascript:voirdetail('mensuel','59','22')" TargetMode="External"/><Relationship Id="rId248" Type="http://schemas.openxmlformats.org/officeDocument/2006/relationships/hyperlink" Target="javascript:voirdetail('mensuel','66','823')" TargetMode="External"/><Relationship Id="rId455" Type="http://schemas.openxmlformats.org/officeDocument/2006/relationships/hyperlink" Target="javascript:voirdetail('mensuel','5','911')" TargetMode="External"/><Relationship Id="rId662" Type="http://schemas.openxmlformats.org/officeDocument/2006/relationships/hyperlink" Target="javascript:voirdetail('mensuel','45','1027')" TargetMode="External"/><Relationship Id="rId12" Type="http://schemas.openxmlformats.org/officeDocument/2006/relationships/hyperlink" Target="javascript:voirdetail('mensuel','50','772')" TargetMode="External"/><Relationship Id="rId108" Type="http://schemas.openxmlformats.org/officeDocument/2006/relationships/hyperlink" Target="javascript:voirdetail('mensuel','54','803')" TargetMode="External"/><Relationship Id="rId315" Type="http://schemas.openxmlformats.org/officeDocument/2006/relationships/hyperlink" Target="javascript:voirdetail('mensuel','60','856')" TargetMode="External"/><Relationship Id="rId522" Type="http://schemas.openxmlformats.org/officeDocument/2006/relationships/hyperlink" Target="javascript:voirdetail('mensuel','50','927')" TargetMode="External"/><Relationship Id="rId96" Type="http://schemas.openxmlformats.org/officeDocument/2006/relationships/hyperlink" Target="javascript:voirdetail('mensuel','-3','802')" TargetMode="External"/><Relationship Id="rId161" Type="http://schemas.openxmlformats.org/officeDocument/2006/relationships/hyperlink" Target="javascript:voirdetail('mensuel','71','811')" TargetMode="External"/><Relationship Id="rId399" Type="http://schemas.openxmlformats.org/officeDocument/2006/relationships/hyperlink" Target="javascript:voirdetail('mensuel','54','904')" TargetMode="External"/><Relationship Id="rId827" Type="http://schemas.openxmlformats.org/officeDocument/2006/relationships/hyperlink" Target="javascript:voirdetail('mensuel','46','23')" TargetMode="External"/><Relationship Id="rId259" Type="http://schemas.openxmlformats.org/officeDocument/2006/relationships/hyperlink" Target="javascript:voirdetail('mensuel','1','831')" TargetMode="External"/><Relationship Id="rId466" Type="http://schemas.openxmlformats.org/officeDocument/2006/relationships/hyperlink" Target="javascript:voirdetail('mensuel','1','919')" TargetMode="External"/><Relationship Id="rId673" Type="http://schemas.openxmlformats.org/officeDocument/2006/relationships/hyperlink" Target="javascript:voirdetail('mensuel','71','1027')" TargetMode="External"/><Relationship Id="rId23" Type="http://schemas.openxmlformats.org/officeDocument/2006/relationships/hyperlink" Target="javascript:voirdetail('mensuel','1','773')" TargetMode="External"/><Relationship Id="rId119" Type="http://schemas.openxmlformats.org/officeDocument/2006/relationships/hyperlink" Target="javascript:voirdetail('mensuel','77','804')" TargetMode="External"/><Relationship Id="rId326" Type="http://schemas.openxmlformats.org/officeDocument/2006/relationships/hyperlink" Target="javascript:voirdetail('mensuel','70','856')" TargetMode="External"/><Relationship Id="rId533" Type="http://schemas.openxmlformats.org/officeDocument/2006/relationships/hyperlink" Target="javascript:voirdetail('mensuel','70','969'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zoomScaleNormal="100" workbookViewId="0">
      <selection activeCell="G48" sqref="G48"/>
    </sheetView>
  </sheetViews>
  <sheetFormatPr baseColWidth="10" defaultRowHeight="15" x14ac:dyDescent="0.25"/>
  <cols>
    <col min="1" max="1" width="3.85546875" style="7" customWidth="1"/>
    <col min="2" max="2" width="26" customWidth="1"/>
    <col min="3" max="3" width="12.28515625" bestFit="1" customWidth="1"/>
    <col min="4" max="4" width="7.5703125" customWidth="1"/>
    <col min="5" max="5" width="13.85546875" customWidth="1"/>
    <col min="6" max="6" width="7.85546875" customWidth="1"/>
    <col min="7" max="7" width="10.28515625" customWidth="1"/>
    <col min="9" max="9" width="14.5703125" bestFit="1" customWidth="1"/>
  </cols>
  <sheetData>
    <row r="1" spans="2:9" ht="28.5" customHeight="1" x14ac:dyDescent="0.35">
      <c r="E1" s="3" t="s">
        <v>0</v>
      </c>
    </row>
    <row r="2" spans="2:9" ht="15.75" thickBot="1" x14ac:dyDescent="0.3"/>
    <row r="3" spans="2:9" ht="15.75" thickBot="1" x14ac:dyDescent="0.3">
      <c r="F3" s="2" t="s">
        <v>3</v>
      </c>
      <c r="G3" s="77">
        <f ca="1">TODAY()</f>
        <v>41278</v>
      </c>
    </row>
    <row r="4" spans="2:9" ht="16.5" customHeight="1" thickBot="1" x14ac:dyDescent="0.3">
      <c r="F4" s="136" t="s">
        <v>35</v>
      </c>
      <c r="G4" s="135" t="str">
        <f ca="1">IF(AND(DATE(YEAR(G3),3,21)&lt;=G3,DATE(YEAR(G3),6,21)&gt;G3),"Printemps",IF(AND(DATE(YEAR(G3),6,21)&lt;=G3,DATE(YEAR(G3),9,21)&gt;G3),"Ete",IF(AND(DATE(YEAR(G3),9,21)&lt;=G3,DATE(YEAR(G3),12,21)&gt;G3),"Automne","Hiver")))</f>
        <v>Hiver</v>
      </c>
    </row>
    <row r="6" spans="2:9" ht="18.75" x14ac:dyDescent="0.3">
      <c r="B6" s="79" t="s">
        <v>2</v>
      </c>
      <c r="C6" s="79"/>
      <c r="E6" s="16" t="s">
        <v>42</v>
      </c>
    </row>
    <row r="7" spans="2:9" ht="15.75" customHeight="1" thickBot="1" x14ac:dyDescent="0.3"/>
    <row r="8" spans="2:9" s="7" customFormat="1" ht="15.75" customHeight="1" thickBot="1" x14ac:dyDescent="0.3">
      <c r="B8" s="7" t="s">
        <v>206</v>
      </c>
      <c r="C8" s="83">
        <v>2000</v>
      </c>
    </row>
    <row r="9" spans="2:9" ht="15.75" thickBot="1" x14ac:dyDescent="0.3">
      <c r="B9" s="127" t="s">
        <v>14</v>
      </c>
      <c r="C9" s="132">
        <f>'[1]Prix essences par station'!$B$2</f>
        <v>1.117578947368421</v>
      </c>
      <c r="F9" s="93"/>
      <c r="G9" s="7"/>
      <c r="H9" s="7"/>
      <c r="I9" s="93"/>
    </row>
    <row r="10" spans="2:9" ht="15.75" thickBot="1" x14ac:dyDescent="0.3">
      <c r="B10" s="127" t="s">
        <v>18</v>
      </c>
      <c r="C10" s="137" t="s">
        <v>27</v>
      </c>
      <c r="E10" s="13" t="s">
        <v>30</v>
      </c>
      <c r="F10" s="93"/>
      <c r="G10" s="94"/>
      <c r="H10" s="94"/>
      <c r="I10" s="95"/>
    </row>
    <row r="11" spans="2:9" ht="15.75" thickBot="1" x14ac:dyDescent="0.3">
      <c r="B11" s="127" t="s">
        <v>17</v>
      </c>
      <c r="C11" s="133">
        <v>750</v>
      </c>
      <c r="E11" s="18" t="s">
        <v>203</v>
      </c>
      <c r="F11" s="80" t="s">
        <v>204</v>
      </c>
      <c r="G11" s="80"/>
      <c r="H11" s="18" t="s">
        <v>205</v>
      </c>
      <c r="I11" s="18" t="s">
        <v>229</v>
      </c>
    </row>
    <row r="12" spans="2:9" ht="15.75" thickBot="1" x14ac:dyDescent="0.3">
      <c r="B12" t="s">
        <v>15</v>
      </c>
      <c r="C12" s="17">
        <v>400</v>
      </c>
      <c r="E12" s="74">
        <f>VLOOKUP(F12,Salaires!$B$5:$U$74,20,FALSE)</f>
        <v>3794</v>
      </c>
      <c r="F12" s="81" t="s">
        <v>195</v>
      </c>
      <c r="G12" s="82"/>
      <c r="H12" s="75">
        <f>VLOOKUP(F12,Salaires!$B$5:$U$74,18,FALSE)</f>
        <v>0.5364239999999999</v>
      </c>
      <c r="I12" s="96">
        <f>VLOOKUP(F12,Salaires!$B$5:$V$74,21,FALSE)</f>
        <v>20.8</v>
      </c>
    </row>
    <row r="13" spans="2:9" ht="15.75" thickBot="1" x14ac:dyDescent="0.3">
      <c r="B13" t="s">
        <v>16</v>
      </c>
      <c r="C13" s="17" t="s">
        <v>25</v>
      </c>
    </row>
    <row r="14" spans="2:9" x14ac:dyDescent="0.25">
      <c r="E14" s="11"/>
      <c r="G14" s="12" t="s">
        <v>33</v>
      </c>
      <c r="H14" s="73">
        <f>H12*C11</f>
        <v>402.31799999999993</v>
      </c>
      <c r="I14" s="7"/>
    </row>
    <row r="15" spans="2:9" ht="15.75" x14ac:dyDescent="0.25">
      <c r="B15" s="79" t="s">
        <v>4</v>
      </c>
      <c r="C15" s="79"/>
      <c r="G15" s="12" t="s">
        <v>230</v>
      </c>
      <c r="H15" s="84">
        <f>C28*I12</f>
        <v>20.8</v>
      </c>
    </row>
    <row r="16" spans="2:9" ht="15.75" customHeight="1" thickBot="1" x14ac:dyDescent="0.3">
      <c r="E16" s="11"/>
      <c r="G16" s="12" t="s">
        <v>32</v>
      </c>
      <c r="H16" s="76">
        <f>C12*(0.04*1.3)</f>
        <v>20.8</v>
      </c>
      <c r="I16" s="7"/>
    </row>
    <row r="17" spans="2:9" s="7" customFormat="1" ht="15.75" thickBot="1" x14ac:dyDescent="0.3">
      <c r="B17" s="8" t="s">
        <v>24</v>
      </c>
      <c r="C17" s="17"/>
      <c r="E17" s="11"/>
      <c r="F17"/>
      <c r="G17" s="12" t="s">
        <v>31</v>
      </c>
      <c r="H17" s="14">
        <f>(C17*(65*1.3))+(C18*(45*1.3))+(C19*(30*1.3))+(C20*(22.5*1.3))+(C21*(15*1.3))+(C22*(75*1.3))+(C23*(50*1.3))+(C24*(120*1.3))+(C25*(10*1.3))+(C26*(5*1.3))</f>
        <v>97.5</v>
      </c>
    </row>
    <row r="18" spans="2:9" ht="15.75" thickBot="1" x14ac:dyDescent="0.3">
      <c r="B18" s="8" t="s">
        <v>5</v>
      </c>
      <c r="C18" s="17"/>
      <c r="E18" s="7"/>
      <c r="G18" s="7"/>
      <c r="H18" s="15">
        <f>SUM(H14:H17)</f>
        <v>541.41799999999989</v>
      </c>
      <c r="I18" s="86">
        <f>H18</f>
        <v>541.41799999999989</v>
      </c>
    </row>
    <row r="19" spans="2:9" ht="15.75" thickBot="1" x14ac:dyDescent="0.3">
      <c r="B19" s="8" t="s">
        <v>6</v>
      </c>
      <c r="C19" s="17"/>
      <c r="E19" s="13" t="s">
        <v>34</v>
      </c>
      <c r="F19" s="7"/>
      <c r="G19" s="7"/>
      <c r="H19" s="7"/>
      <c r="I19" s="87"/>
    </row>
    <row r="20" spans="2:9" ht="15.75" thickBot="1" x14ac:dyDescent="0.3">
      <c r="B20" s="8" t="s">
        <v>7</v>
      </c>
      <c r="C20" s="17"/>
      <c r="E20" s="7"/>
      <c r="F20" s="7"/>
      <c r="G20" s="7"/>
      <c r="H20" s="7"/>
      <c r="I20" s="87"/>
    </row>
    <row r="21" spans="2:9" ht="15.75" thickBot="1" x14ac:dyDescent="0.3">
      <c r="B21" s="8" t="s">
        <v>8</v>
      </c>
      <c r="C21" s="17"/>
      <c r="E21" s="7"/>
      <c r="G21" s="134" t="s">
        <v>40</v>
      </c>
      <c r="H21" s="131">
        <f>C11/C59*C9</f>
        <v>832.67241871785484</v>
      </c>
      <c r="I21" s="87"/>
    </row>
    <row r="22" spans="2:9" ht="15.75" thickBot="1" x14ac:dyDescent="0.3">
      <c r="B22" s="8" t="s">
        <v>9</v>
      </c>
      <c r="C22" s="17">
        <v>1</v>
      </c>
      <c r="E22" s="7"/>
      <c r="G22" s="12" t="s">
        <v>41</v>
      </c>
      <c r="H22" s="78">
        <f>IF(C13="Oui",C11*0.019*0.7,0)</f>
        <v>9.9749999999999996</v>
      </c>
      <c r="I22" s="87"/>
    </row>
    <row r="23" spans="2:9" ht="15.75" thickBot="1" x14ac:dyDescent="0.3">
      <c r="B23" s="8" t="s">
        <v>10</v>
      </c>
      <c r="C23" s="17"/>
      <c r="E23" s="7"/>
      <c r="F23" s="7"/>
      <c r="G23" s="7"/>
      <c r="H23" s="85">
        <f>SUM(H21:H22)</f>
        <v>842.64741871785486</v>
      </c>
      <c r="I23" s="86">
        <f>H23</f>
        <v>842.64741871785486</v>
      </c>
    </row>
    <row r="24" spans="2:9" ht="15.75" thickBot="1" x14ac:dyDescent="0.3">
      <c r="B24" s="8" t="s">
        <v>11</v>
      </c>
      <c r="C24" s="17"/>
      <c r="E24" s="13" t="s">
        <v>43</v>
      </c>
      <c r="F24" s="7"/>
      <c r="G24" s="7"/>
      <c r="H24" s="7"/>
      <c r="I24" s="7"/>
    </row>
    <row r="25" spans="2:9" ht="15.75" thickBot="1" x14ac:dyDescent="0.3">
      <c r="B25" s="8" t="s">
        <v>12</v>
      </c>
      <c r="C25" s="17"/>
      <c r="G25" s="12" t="s">
        <v>211</v>
      </c>
      <c r="H25" s="109">
        <f>Informations!B13/Calculs!C8*Calculs!C11</f>
        <v>233.65384615384616</v>
      </c>
    </row>
    <row r="26" spans="2:9" ht="15.75" thickBot="1" x14ac:dyDescent="0.3">
      <c r="B26" s="8" t="s">
        <v>13</v>
      </c>
      <c r="C26" s="17"/>
      <c r="G26" s="12" t="s">
        <v>212</v>
      </c>
      <c r="H26" s="78">
        <f>IF(C10="B-train",C11*Informations!B20,C11*Informations!B27)</f>
        <v>45.672447552447551</v>
      </c>
    </row>
    <row r="27" spans="2:9" ht="15.75" thickBot="1" x14ac:dyDescent="0.3">
      <c r="C27" s="10"/>
    </row>
    <row r="28" spans="2:9" s="7" customFormat="1" ht="15.75" thickBot="1" x14ac:dyDescent="0.3">
      <c r="B28" s="7" t="s">
        <v>20</v>
      </c>
      <c r="C28" s="17">
        <v>1</v>
      </c>
    </row>
    <row r="29" spans="2:9" s="7" customFormat="1" x14ac:dyDescent="0.25"/>
    <row r="30" spans="2:9" s="7" customFormat="1" ht="15.75" x14ac:dyDescent="0.25">
      <c r="B30" s="79" t="s">
        <v>21</v>
      </c>
      <c r="C30" s="79"/>
    </row>
    <row r="31" spans="2:9" s="7" customFormat="1" ht="9" customHeight="1" thickBot="1" x14ac:dyDescent="0.3">
      <c r="B31" s="6"/>
    </row>
    <row r="32" spans="2:9" ht="15.75" thickBot="1" x14ac:dyDescent="0.3">
      <c r="B32" t="s">
        <v>19</v>
      </c>
      <c r="C32" s="17">
        <v>4</v>
      </c>
    </row>
    <row r="33" spans="2:3" ht="15.75" thickBot="1" x14ac:dyDescent="0.3">
      <c r="B33" t="s">
        <v>22</v>
      </c>
      <c r="C33" s="17"/>
    </row>
    <row r="34" spans="2:3" s="7" customFormat="1" ht="15.75" thickBot="1" x14ac:dyDescent="0.3">
      <c r="B34" s="7" t="s">
        <v>22</v>
      </c>
      <c r="C34" s="17"/>
    </row>
    <row r="35" spans="2:3" s="7" customFormat="1" ht="15.75" thickBot="1" x14ac:dyDescent="0.3">
      <c r="B35" s="7" t="s">
        <v>22</v>
      </c>
      <c r="C35" s="17"/>
    </row>
    <row r="36" spans="2:3" ht="15.75" thickBot="1" x14ac:dyDescent="0.3">
      <c r="B36" t="s">
        <v>23</v>
      </c>
      <c r="C36" s="92"/>
    </row>
    <row r="37" spans="2:3" s="7" customFormat="1" ht="15.75" thickBot="1" x14ac:dyDescent="0.3">
      <c r="B37" s="7" t="s">
        <v>23</v>
      </c>
      <c r="C37" s="92"/>
    </row>
    <row r="38" spans="2:3" s="7" customFormat="1" ht="15.75" thickBot="1" x14ac:dyDescent="0.3">
      <c r="B38" s="7" t="s">
        <v>23</v>
      </c>
      <c r="C38" s="92"/>
    </row>
    <row r="39" spans="2:3" ht="15.75" thickBot="1" x14ac:dyDescent="0.3">
      <c r="B39" t="s">
        <v>210</v>
      </c>
      <c r="C39" s="17"/>
    </row>
    <row r="40" spans="2:3" ht="15.75" thickBot="1" x14ac:dyDescent="0.3">
      <c r="B40" s="7" t="s">
        <v>29</v>
      </c>
      <c r="C40" s="17"/>
    </row>
    <row r="44" spans="2:3" x14ac:dyDescent="0.25">
      <c r="B44" s="2" t="s">
        <v>1</v>
      </c>
      <c r="C44" s="5">
        <v>41270</v>
      </c>
    </row>
    <row r="47" spans="2:3" x14ac:dyDescent="0.25">
      <c r="C47" s="9" t="s">
        <v>25</v>
      </c>
    </row>
    <row r="48" spans="2:3" x14ac:dyDescent="0.25">
      <c r="B48" s="4"/>
      <c r="C48" s="9" t="s">
        <v>26</v>
      </c>
    </row>
    <row r="49" spans="2:5" x14ac:dyDescent="0.25">
      <c r="C49" s="9"/>
    </row>
    <row r="50" spans="2:5" x14ac:dyDescent="0.25">
      <c r="C50" s="9" t="s">
        <v>27</v>
      </c>
    </row>
    <row r="51" spans="2:5" x14ac:dyDescent="0.25">
      <c r="C51" s="9" t="s">
        <v>28</v>
      </c>
    </row>
    <row r="53" spans="2:5" x14ac:dyDescent="0.25">
      <c r="C53" s="9"/>
    </row>
    <row r="54" spans="2:5" x14ac:dyDescent="0.25">
      <c r="B54" s="18"/>
      <c r="C54" s="138"/>
      <c r="D54" s="18"/>
    </row>
    <row r="55" spans="2:5" x14ac:dyDescent="0.25">
      <c r="B55" s="128"/>
      <c r="C55" s="139" t="s">
        <v>27</v>
      </c>
      <c r="D55" s="139" t="s">
        <v>28</v>
      </c>
      <c r="E55" s="127"/>
    </row>
    <row r="56" spans="2:5" x14ac:dyDescent="0.25">
      <c r="B56" s="129" t="s">
        <v>36</v>
      </c>
      <c r="C56" s="130">
        <f>Informations!E5</f>
        <v>1.118466</v>
      </c>
      <c r="D56" s="130">
        <f>Informations!F5</f>
        <v>1.1619619000000001</v>
      </c>
      <c r="E56" s="127" t="s">
        <v>234</v>
      </c>
    </row>
    <row r="57" spans="2:5" x14ac:dyDescent="0.25">
      <c r="B57" s="129" t="s">
        <v>37</v>
      </c>
      <c r="C57" s="130">
        <f>Informations!E6</f>
        <v>1.2365263</v>
      </c>
      <c r="D57" s="130">
        <f>Informations!F6</f>
        <v>1.3048770000000001</v>
      </c>
      <c r="E57" s="127" t="s">
        <v>234</v>
      </c>
    </row>
    <row r="58" spans="2:5" x14ac:dyDescent="0.25">
      <c r="B58" s="129" t="s">
        <v>38</v>
      </c>
      <c r="C58" s="130">
        <f>Informations!E7</f>
        <v>1.118466</v>
      </c>
      <c r="D58" s="130">
        <f>Informations!F7</f>
        <v>1.1619619000000001</v>
      </c>
      <c r="E58" s="127" t="s">
        <v>234</v>
      </c>
    </row>
    <row r="59" spans="2:5" x14ac:dyDescent="0.25">
      <c r="B59" s="129" t="s">
        <v>39</v>
      </c>
      <c r="C59" s="130">
        <f>Informations!E8</f>
        <v>1.0066193999999999</v>
      </c>
      <c r="D59" s="130">
        <f>Informations!F8</f>
        <v>1.0252604999999999</v>
      </c>
      <c r="E59" s="127" t="s">
        <v>234</v>
      </c>
    </row>
    <row r="61" spans="2:5" s="7" customFormat="1" x14ac:dyDescent="0.25">
      <c r="B61" s="9"/>
    </row>
    <row r="62" spans="2:5" x14ac:dyDescent="0.25">
      <c r="B62" s="9" t="s">
        <v>222</v>
      </c>
      <c r="C62" s="91">
        <v>25</v>
      </c>
    </row>
    <row r="63" spans="2:5" x14ac:dyDescent="0.25">
      <c r="B63" s="9" t="s">
        <v>223</v>
      </c>
      <c r="C63" s="91">
        <v>65</v>
      </c>
    </row>
    <row r="64" spans="2:5" x14ac:dyDescent="0.25">
      <c r="B64" s="9" t="s">
        <v>224</v>
      </c>
      <c r="C64" s="91">
        <v>42</v>
      </c>
    </row>
    <row r="65" spans="2:3" x14ac:dyDescent="0.25">
      <c r="B65" s="9" t="s">
        <v>225</v>
      </c>
      <c r="C65" s="91">
        <v>60</v>
      </c>
    </row>
    <row r="66" spans="2:3" x14ac:dyDescent="0.25">
      <c r="B66" s="9"/>
      <c r="C66" s="91"/>
    </row>
    <row r="67" spans="2:3" x14ac:dyDescent="0.25">
      <c r="B67" s="9" t="s">
        <v>226</v>
      </c>
      <c r="C67" s="91">
        <v>29</v>
      </c>
    </row>
    <row r="68" spans="2:3" x14ac:dyDescent="0.25">
      <c r="B68" s="9" t="s">
        <v>227</v>
      </c>
      <c r="C68" s="91">
        <v>52.5</v>
      </c>
    </row>
    <row r="69" spans="2:3" x14ac:dyDescent="0.25">
      <c r="B69" s="9" t="s">
        <v>228</v>
      </c>
      <c r="C69" s="91">
        <v>36.75</v>
      </c>
    </row>
    <row r="70" spans="2:3" x14ac:dyDescent="0.25">
      <c r="B70" s="9" t="s">
        <v>219</v>
      </c>
      <c r="C70" s="91">
        <v>12.25</v>
      </c>
    </row>
    <row r="71" spans="2:3" x14ac:dyDescent="0.25">
      <c r="B71" s="9" t="s">
        <v>220</v>
      </c>
      <c r="C71" s="91">
        <v>22</v>
      </c>
    </row>
    <row r="72" spans="2:3" x14ac:dyDescent="0.25">
      <c r="B72" s="9" t="s">
        <v>221</v>
      </c>
      <c r="C72" s="91">
        <v>17.55</v>
      </c>
    </row>
  </sheetData>
  <dataConsolidate>
    <dataRefs count="1">
      <dataRef ref="B5:B74" sheet="Salaires"/>
    </dataRefs>
  </dataConsolidate>
  <mergeCells count="5">
    <mergeCell ref="B6:C6"/>
    <mergeCell ref="B15:C15"/>
    <mergeCell ref="B30:C30"/>
    <mergeCell ref="F11:G11"/>
    <mergeCell ref="F12:G12"/>
  </mergeCells>
  <dataValidations count="4">
    <dataValidation type="list" allowBlank="1" showInputMessage="1" showErrorMessage="1" sqref="C13">
      <formula1>OuiNon</formula1>
    </dataValidation>
    <dataValidation type="list" allowBlank="1" showInputMessage="1" showErrorMessage="1" sqref="C10">
      <formula1>$C$50:$C$51</formula1>
    </dataValidation>
    <dataValidation type="list" allowBlank="1" showInputMessage="1" showErrorMessage="1" sqref="C33:C35">
      <formula1>Permis</formula1>
    </dataValidation>
    <dataValidation type="list" allowBlank="1" showInputMessage="1" showErrorMessage="1" sqref="C36:C38">
      <formula1>$B$67:$B$72</formula1>
    </dataValidation>
  </dataValidations>
  <pageMargins left="0.31496062992125984" right="0.31496062992125984" top="0.74803149606299213" bottom="0.74803149606299213" header="0.31496062992125984" footer="0.31496062992125984"/>
  <pageSetup scale="97" orientation="portrait" verticalDpi="0" r:id="rId1"/>
  <rowBreaks count="1" manualBreakCount="1">
    <brk id="45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Salaires!$B$5:$B$73</xm:f>
          </x14:formula1>
          <xm:sqref>G10 F12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G14" sqref="G14"/>
    </sheetView>
  </sheetViews>
  <sheetFormatPr baseColWidth="10" defaultRowHeight="15" x14ac:dyDescent="0.25"/>
  <cols>
    <col min="1" max="1" width="13.5703125" bestFit="1" customWidth="1"/>
    <col min="2" max="2" width="12" bestFit="1" customWidth="1"/>
    <col min="4" max="4" width="11.85546875" bestFit="1" customWidth="1"/>
  </cols>
  <sheetData>
    <row r="1" spans="1:7" ht="26.25" x14ac:dyDescent="0.4">
      <c r="A1" s="1" t="s">
        <v>34</v>
      </c>
    </row>
    <row r="2" spans="1:7" x14ac:dyDescent="0.25">
      <c r="A2" t="s">
        <v>218</v>
      </c>
    </row>
    <row r="3" spans="1:7" s="7" customFormat="1" x14ac:dyDescent="0.25"/>
    <row r="4" spans="1:7" ht="15.75" thickBot="1" x14ac:dyDescent="0.3">
      <c r="A4" s="7"/>
      <c r="B4" s="18" t="s">
        <v>207</v>
      </c>
      <c r="C4" s="18" t="s">
        <v>208</v>
      </c>
    </row>
    <row r="5" spans="1:7" ht="15.75" thickBot="1" x14ac:dyDescent="0.3">
      <c r="A5" s="9" t="s">
        <v>36</v>
      </c>
      <c r="B5" s="100">
        <v>1.8</v>
      </c>
      <c r="C5" s="98">
        <v>1.87</v>
      </c>
      <c r="D5" t="s">
        <v>233</v>
      </c>
      <c r="E5" s="100">
        <f>B5*0.62137</f>
        <v>1.118466</v>
      </c>
      <c r="F5" s="100">
        <f>C5*0.62137</f>
        <v>1.1619619000000001</v>
      </c>
      <c r="G5" s="7" t="s">
        <v>1927</v>
      </c>
    </row>
    <row r="6" spans="1:7" ht="15.75" thickBot="1" x14ac:dyDescent="0.3">
      <c r="A6" s="9" t="s">
        <v>37</v>
      </c>
      <c r="B6" s="102">
        <v>1.99</v>
      </c>
      <c r="C6" s="103">
        <v>2.1</v>
      </c>
      <c r="D6" s="7" t="s">
        <v>233</v>
      </c>
      <c r="E6" s="100">
        <f t="shared" ref="E6:E8" si="0">B6*0.62137</f>
        <v>1.2365263</v>
      </c>
      <c r="F6" s="100">
        <f t="shared" ref="F6:F8" si="1">C6*0.62137</f>
        <v>1.3048770000000001</v>
      </c>
      <c r="G6" s="7" t="s">
        <v>1927</v>
      </c>
    </row>
    <row r="7" spans="1:7" ht="15.75" thickBot="1" x14ac:dyDescent="0.3">
      <c r="A7" s="9" t="s">
        <v>38</v>
      </c>
      <c r="B7" s="102">
        <v>1.8</v>
      </c>
      <c r="C7" s="103">
        <v>1.87</v>
      </c>
      <c r="D7" s="7" t="s">
        <v>233</v>
      </c>
      <c r="E7" s="100">
        <f t="shared" si="0"/>
        <v>1.118466</v>
      </c>
      <c r="F7" s="100">
        <f t="shared" si="1"/>
        <v>1.1619619000000001</v>
      </c>
      <c r="G7" s="7" t="s">
        <v>1927</v>
      </c>
    </row>
    <row r="8" spans="1:7" ht="15.75" thickBot="1" x14ac:dyDescent="0.3">
      <c r="A8" s="9" t="s">
        <v>39</v>
      </c>
      <c r="B8" s="101">
        <v>1.62</v>
      </c>
      <c r="C8" s="99">
        <v>1.65</v>
      </c>
      <c r="D8" s="7" t="s">
        <v>233</v>
      </c>
      <c r="E8" s="102">
        <f t="shared" si="0"/>
        <v>1.0066193999999999</v>
      </c>
      <c r="F8" s="102">
        <f t="shared" si="1"/>
        <v>1.0252604999999999</v>
      </c>
      <c r="G8" s="7" t="s">
        <v>1927</v>
      </c>
    </row>
    <row r="10" spans="1:7" ht="26.25" x14ac:dyDescent="0.4">
      <c r="A10" s="1" t="s">
        <v>246</v>
      </c>
    </row>
    <row r="12" spans="1:7" ht="18.75" x14ac:dyDescent="0.3">
      <c r="A12" s="110" t="s">
        <v>209</v>
      </c>
      <c r="B12" s="104">
        <v>2700</v>
      </c>
      <c r="C12" t="s">
        <v>235</v>
      </c>
    </row>
    <row r="13" spans="1:7" x14ac:dyDescent="0.25">
      <c r="B13" s="104">
        <f>B12*12/52</f>
        <v>623.07692307692309</v>
      </c>
      <c r="C13" t="s">
        <v>236</v>
      </c>
    </row>
    <row r="15" spans="1:7" ht="18.75" x14ac:dyDescent="0.3">
      <c r="A15" s="110" t="s">
        <v>239</v>
      </c>
      <c r="B15" s="18" t="s">
        <v>241</v>
      </c>
    </row>
    <row r="16" spans="1:7" x14ac:dyDescent="0.25">
      <c r="A16" s="7" t="s">
        <v>238</v>
      </c>
      <c r="B16" s="78">
        <v>13062.32</v>
      </c>
      <c r="C16" t="s">
        <v>235</v>
      </c>
    </row>
    <row r="17" spans="1:5" x14ac:dyDescent="0.25">
      <c r="A17" s="7"/>
      <c r="B17" s="104">
        <f>B16*12/52</f>
        <v>3014.3815384615382</v>
      </c>
      <c r="C17" s="7" t="s">
        <v>236</v>
      </c>
    </row>
    <row r="18" spans="1:5" s="7" customFormat="1" x14ac:dyDescent="0.25">
      <c r="A18" s="7" t="s">
        <v>242</v>
      </c>
      <c r="B18" s="105">
        <f>D18/26</f>
        <v>49472.523446153842</v>
      </c>
      <c r="D18" s="106">
        <f>2070080*0.62137</f>
        <v>1286285.6095999999</v>
      </c>
      <c r="E18" t="s">
        <v>243</v>
      </c>
    </row>
    <row r="19" spans="1:5" s="7" customFormat="1" x14ac:dyDescent="0.25">
      <c r="A19" s="7" t="s">
        <v>244</v>
      </c>
      <c r="B19" s="107">
        <f>MROUND(B18,500)</f>
        <v>49500</v>
      </c>
      <c r="D19" s="106"/>
    </row>
    <row r="20" spans="1:5" s="7" customFormat="1" ht="15.75" thickBot="1" x14ac:dyDescent="0.3">
      <c r="B20" s="108">
        <f>B17/B19</f>
        <v>6.0896596736596732E-2</v>
      </c>
      <c r="C20" s="7" t="s">
        <v>245</v>
      </c>
      <c r="D20" s="106"/>
    </row>
    <row r="21" spans="1:5" s="7" customFormat="1" ht="15.75" thickTop="1" x14ac:dyDescent="0.25">
      <c r="B21" s="105"/>
      <c r="D21" s="106"/>
    </row>
    <row r="22" spans="1:5" ht="18.75" x14ac:dyDescent="0.3">
      <c r="A22" s="110" t="s">
        <v>240</v>
      </c>
    </row>
    <row r="23" spans="1:5" x14ac:dyDescent="0.25">
      <c r="A23" s="7" t="s">
        <v>238</v>
      </c>
      <c r="B23" s="78">
        <v>11574.240000000002</v>
      </c>
      <c r="C23" s="7" t="s">
        <v>235</v>
      </c>
    </row>
    <row r="24" spans="1:5" s="7" customFormat="1" x14ac:dyDescent="0.25">
      <c r="B24" s="104">
        <f>B23*12/52</f>
        <v>2670.9784615384615</v>
      </c>
      <c r="C24" s="7" t="s">
        <v>236</v>
      </c>
    </row>
    <row r="25" spans="1:5" x14ac:dyDescent="0.25">
      <c r="A25" s="7" t="s">
        <v>242</v>
      </c>
      <c r="B25" s="105">
        <f>D25/26</f>
        <v>35088.070833461541</v>
      </c>
      <c r="D25" s="106">
        <f>1468191*0.62137</f>
        <v>912289.84166999999</v>
      </c>
      <c r="E25" s="7" t="s">
        <v>243</v>
      </c>
    </row>
    <row r="26" spans="1:5" s="7" customFormat="1" x14ac:dyDescent="0.25">
      <c r="A26" s="7" t="s">
        <v>244</v>
      </c>
      <c r="B26" s="107">
        <f>MROUND(B25,500)</f>
        <v>35000</v>
      </c>
    </row>
    <row r="27" spans="1:5" s="7" customFormat="1" ht="15.75" thickBot="1" x14ac:dyDescent="0.3">
      <c r="B27" s="108">
        <f>B24/B26</f>
        <v>7.6313670329670333E-2</v>
      </c>
      <c r="C27" s="7" t="s">
        <v>245</v>
      </c>
    </row>
    <row r="28" spans="1:5" ht="15.75" thickTop="1" x14ac:dyDescent="0.25">
      <c r="A28" s="7"/>
    </row>
    <row r="29" spans="1:5" ht="26.25" x14ac:dyDescent="0.4">
      <c r="A29" s="1" t="s">
        <v>237</v>
      </c>
    </row>
    <row r="31" spans="1:5" ht="18.75" x14ac:dyDescent="0.3">
      <c r="A31" s="110" t="s">
        <v>209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1"/>
  <sheetViews>
    <sheetView topLeftCell="K1" workbookViewId="0">
      <selection activeCell="A8" sqref="A8:XFD8"/>
    </sheetView>
  </sheetViews>
  <sheetFormatPr baseColWidth="10" defaultRowHeight="15" x14ac:dyDescent="0.25"/>
  <cols>
    <col min="2" max="2" width="26.5703125" customWidth="1"/>
    <col min="22" max="22" width="20.28515625" customWidth="1"/>
  </cols>
  <sheetData>
    <row r="1" spans="1:25" ht="20.25" x14ac:dyDescent="0.3">
      <c r="A1" s="28" t="s">
        <v>44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</row>
    <row r="2" spans="1:25" x14ac:dyDescent="0.25">
      <c r="A2" s="19"/>
      <c r="B2" s="19"/>
      <c r="C2" s="19"/>
      <c r="D2" s="19"/>
      <c r="E2" s="24"/>
      <c r="F2" s="19"/>
      <c r="G2" s="19"/>
      <c r="H2" s="31" t="s">
        <v>45</v>
      </c>
      <c r="I2" s="31" t="s">
        <v>46</v>
      </c>
      <c r="J2" s="31" t="s">
        <v>47</v>
      </c>
      <c r="K2" s="31" t="s">
        <v>48</v>
      </c>
      <c r="L2" s="31" t="s">
        <v>49</v>
      </c>
      <c r="M2" s="31" t="s">
        <v>50</v>
      </c>
      <c r="N2" s="31" t="s">
        <v>51</v>
      </c>
      <c r="O2" s="31" t="s">
        <v>52</v>
      </c>
      <c r="P2" s="31" t="s">
        <v>53</v>
      </c>
      <c r="Q2" s="31" t="s">
        <v>54</v>
      </c>
      <c r="R2" s="31" t="s">
        <v>55</v>
      </c>
      <c r="S2" s="39" t="s">
        <v>56</v>
      </c>
      <c r="T2" s="19"/>
      <c r="U2" s="19"/>
      <c r="V2" s="19"/>
      <c r="W2" s="19"/>
      <c r="X2" s="19"/>
      <c r="Y2" s="19"/>
    </row>
    <row r="3" spans="1:25" ht="39" x14ac:dyDescent="0.25">
      <c r="A3" s="20" t="s">
        <v>57</v>
      </c>
      <c r="B3" s="21" t="s">
        <v>58</v>
      </c>
      <c r="C3" s="22" t="s">
        <v>59</v>
      </c>
      <c r="D3" s="22" t="s">
        <v>60</v>
      </c>
      <c r="E3" s="22" t="s">
        <v>61</v>
      </c>
      <c r="F3" s="20" t="s">
        <v>62</v>
      </c>
      <c r="G3" s="20" t="s">
        <v>63</v>
      </c>
      <c r="H3" s="30">
        <v>2.128E-2</v>
      </c>
      <c r="I3" s="32">
        <v>5.0999999999999997E-2</v>
      </c>
      <c r="J3" s="32">
        <v>4.2599999999999999E-2</v>
      </c>
      <c r="K3" s="30">
        <v>7.8200000000000006E-3</v>
      </c>
      <c r="L3" s="31">
        <v>5.5E-2</v>
      </c>
      <c r="M3" s="32">
        <v>8.0000000000000004E-4</v>
      </c>
      <c r="N3" s="33">
        <v>0.01</v>
      </c>
      <c r="O3" s="32">
        <v>5.7500000000000002E-2</v>
      </c>
      <c r="P3" s="36">
        <v>0.02</v>
      </c>
      <c r="Q3" s="41" t="s">
        <v>64</v>
      </c>
      <c r="R3" s="41" t="s">
        <v>65</v>
      </c>
      <c r="S3" s="40" t="s">
        <v>66</v>
      </c>
      <c r="T3" s="25"/>
      <c r="U3" s="25"/>
      <c r="V3" s="25"/>
      <c r="W3" s="25"/>
      <c r="X3" s="25"/>
      <c r="Y3" s="25"/>
    </row>
    <row r="4" spans="1:25" ht="14.25" customHeight="1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34"/>
      <c r="U4" s="25" t="s">
        <v>203</v>
      </c>
      <c r="V4" s="25" t="s">
        <v>231</v>
      </c>
      <c r="W4" s="25"/>
      <c r="X4" s="25"/>
      <c r="Y4" s="25"/>
    </row>
    <row r="5" spans="1:25" x14ac:dyDescent="0.25">
      <c r="A5" s="50">
        <v>3807</v>
      </c>
      <c r="B5" s="51" t="s">
        <v>190</v>
      </c>
      <c r="C5" s="23">
        <v>0.33500000000000002</v>
      </c>
      <c r="D5" s="19"/>
      <c r="E5" s="22">
        <v>14</v>
      </c>
      <c r="F5" s="29">
        <v>0.04</v>
      </c>
      <c r="G5" s="65">
        <v>0.34840000000000004</v>
      </c>
      <c r="H5" s="37">
        <v>7.4139520000000014E-3</v>
      </c>
      <c r="I5" s="37">
        <v>1.77684E-2</v>
      </c>
      <c r="J5" s="37">
        <v>1.4841840000000002E-2</v>
      </c>
      <c r="K5" s="38">
        <v>2.7244880000000006E-3</v>
      </c>
      <c r="L5" s="37">
        <v>5.7200000000000001E-2</v>
      </c>
      <c r="M5" s="37">
        <v>2.7872000000000004E-4</v>
      </c>
      <c r="N5" s="37">
        <v>3.4840000000000006E-3</v>
      </c>
      <c r="O5" s="37">
        <v>2.0033000000000002E-2</v>
      </c>
      <c r="P5" s="20">
        <v>0.02</v>
      </c>
      <c r="Q5" s="20">
        <v>6.7000000000000002E-3</v>
      </c>
      <c r="R5" s="20">
        <v>1.9E-2</v>
      </c>
      <c r="S5" s="55">
        <v>0.51784440000000009</v>
      </c>
      <c r="T5" s="54">
        <v>0.54580417910447776</v>
      </c>
      <c r="U5" s="50">
        <v>3807</v>
      </c>
      <c r="V5" s="97">
        <f>E5*1.3</f>
        <v>18.2</v>
      </c>
      <c r="W5" s="19"/>
      <c r="X5" s="19"/>
      <c r="Y5" s="19"/>
    </row>
    <row r="6" spans="1:25" x14ac:dyDescent="0.25">
      <c r="A6" s="50">
        <v>3802</v>
      </c>
      <c r="B6" s="51" t="s">
        <v>192</v>
      </c>
      <c r="C6" s="23">
        <v>0.315</v>
      </c>
      <c r="D6" s="22">
        <v>18</v>
      </c>
      <c r="E6" s="22">
        <v>18</v>
      </c>
      <c r="F6" s="29">
        <v>0.04</v>
      </c>
      <c r="G6" s="65">
        <v>0.3276</v>
      </c>
      <c r="H6" s="37">
        <v>6.9713279999999997E-3</v>
      </c>
      <c r="I6" s="37">
        <v>1.67076E-2</v>
      </c>
      <c r="J6" s="37">
        <v>1.3955759999999999E-2</v>
      </c>
      <c r="K6" s="38">
        <v>2.561832E-3</v>
      </c>
      <c r="L6" s="37">
        <v>5.7200000000000001E-2</v>
      </c>
      <c r="M6" s="37">
        <v>2.6208000000000004E-4</v>
      </c>
      <c r="N6" s="37">
        <v>3.2760000000000003E-3</v>
      </c>
      <c r="O6" s="37">
        <v>1.8837E-2</v>
      </c>
      <c r="P6" s="20">
        <v>0.02</v>
      </c>
      <c r="Q6" s="20">
        <v>6.7000000000000002E-3</v>
      </c>
      <c r="R6" s="20">
        <v>1.9E-2</v>
      </c>
      <c r="S6" s="55">
        <v>0.4930716</v>
      </c>
      <c r="T6" s="54">
        <v>0.56530666666666662</v>
      </c>
      <c r="U6" s="50">
        <v>3802</v>
      </c>
      <c r="V6" s="97">
        <f t="shared" ref="V6:V69" si="0">E6*1.3</f>
        <v>23.400000000000002</v>
      </c>
      <c r="W6" s="19"/>
      <c r="X6" s="19"/>
      <c r="Y6" s="19"/>
    </row>
    <row r="7" spans="1:25" x14ac:dyDescent="0.25">
      <c r="A7" s="50">
        <v>3400</v>
      </c>
      <c r="B7" s="51" t="s">
        <v>83</v>
      </c>
      <c r="C7" s="23">
        <v>0.35499999999999998</v>
      </c>
      <c r="D7" s="19"/>
      <c r="E7" s="22">
        <v>24.48</v>
      </c>
      <c r="F7" s="29">
        <v>0.06</v>
      </c>
      <c r="G7" s="65">
        <v>0.37630000000000002</v>
      </c>
      <c r="H7" s="37">
        <v>8.0076640000000011E-3</v>
      </c>
      <c r="I7" s="37">
        <v>1.9191300000000001E-2</v>
      </c>
      <c r="J7" s="37">
        <v>1.603038E-2</v>
      </c>
      <c r="K7" s="38">
        <v>2.9426660000000005E-3</v>
      </c>
      <c r="L7" s="37">
        <v>2.0696500000000003E-2</v>
      </c>
      <c r="M7" s="37">
        <v>3.0104000000000003E-4</v>
      </c>
      <c r="N7" s="37">
        <v>3.7630000000000003E-3</v>
      </c>
      <c r="O7" s="37">
        <v>2.1637250000000004E-2</v>
      </c>
      <c r="P7" s="20">
        <v>0.02</v>
      </c>
      <c r="Q7" s="20">
        <v>6.7000000000000002E-3</v>
      </c>
      <c r="R7" s="20">
        <v>1.9E-2</v>
      </c>
      <c r="S7" s="55">
        <v>0.51456980000000008</v>
      </c>
      <c r="T7" s="54">
        <v>0.44949239436619748</v>
      </c>
      <c r="U7" s="50">
        <v>3400</v>
      </c>
      <c r="V7" s="97">
        <f t="shared" si="0"/>
        <v>31.824000000000002</v>
      </c>
      <c r="W7" s="19"/>
      <c r="X7" s="19"/>
      <c r="Y7" s="19"/>
    </row>
    <row r="8" spans="1:25" x14ac:dyDescent="0.25">
      <c r="A8" s="50">
        <v>3794</v>
      </c>
      <c r="B8" s="51" t="s">
        <v>195</v>
      </c>
      <c r="C8" s="23">
        <v>0.35</v>
      </c>
      <c r="D8" s="19"/>
      <c r="E8" s="22">
        <v>16</v>
      </c>
      <c r="F8" s="29">
        <v>0.04</v>
      </c>
      <c r="G8" s="65">
        <v>0.36399999999999999</v>
      </c>
      <c r="H8" s="37">
        <v>7.7459199999999999E-3</v>
      </c>
      <c r="I8" s="37">
        <v>1.8563999999999997E-2</v>
      </c>
      <c r="J8" s="37">
        <v>1.55064E-2</v>
      </c>
      <c r="K8" s="38">
        <v>2.8464800000000002E-3</v>
      </c>
      <c r="L8" s="37">
        <v>5.7200000000000001E-2</v>
      </c>
      <c r="M8" s="37">
        <v>2.9120000000000003E-4</v>
      </c>
      <c r="N8" s="37">
        <v>3.64E-3</v>
      </c>
      <c r="O8" s="37">
        <v>2.0930000000000001E-2</v>
      </c>
      <c r="P8" s="20">
        <v>0.02</v>
      </c>
      <c r="Q8" s="20">
        <v>6.7000000000000002E-3</v>
      </c>
      <c r="R8" s="20">
        <v>1.9E-2</v>
      </c>
      <c r="S8" s="55">
        <v>0.5364239999999999</v>
      </c>
      <c r="T8" s="54">
        <v>0.53263999999999978</v>
      </c>
      <c r="U8" s="50">
        <v>3794</v>
      </c>
      <c r="V8" s="97">
        <f t="shared" si="0"/>
        <v>20.8</v>
      </c>
      <c r="W8" s="19"/>
      <c r="X8" s="19"/>
      <c r="Y8" s="19"/>
    </row>
    <row r="9" spans="1:25" x14ac:dyDescent="0.25">
      <c r="A9" s="50">
        <v>3671</v>
      </c>
      <c r="B9" s="51" t="s">
        <v>96</v>
      </c>
      <c r="C9" s="23">
        <v>0.33500000000000002</v>
      </c>
      <c r="D9" s="22">
        <v>17.68</v>
      </c>
      <c r="E9" s="22">
        <v>14</v>
      </c>
      <c r="F9" s="29">
        <v>0.04</v>
      </c>
      <c r="G9" s="65">
        <v>0.34840000000000004</v>
      </c>
      <c r="H9" s="37">
        <v>7.4139520000000014E-3</v>
      </c>
      <c r="I9" s="37">
        <v>1.77684E-2</v>
      </c>
      <c r="J9" s="37">
        <v>1.4841840000000002E-2</v>
      </c>
      <c r="K9" s="38">
        <v>2.7244880000000006E-3</v>
      </c>
      <c r="L9" s="37">
        <v>5.7200000000000001E-2</v>
      </c>
      <c r="M9" s="37">
        <v>2.7872000000000004E-4</v>
      </c>
      <c r="N9" s="37">
        <v>3.4840000000000006E-3</v>
      </c>
      <c r="O9" s="37">
        <v>2.0033000000000002E-2</v>
      </c>
      <c r="P9" s="20">
        <v>0.02</v>
      </c>
      <c r="Q9" s="20">
        <v>6.7000000000000002E-3</v>
      </c>
      <c r="R9" s="20">
        <v>1.9E-2</v>
      </c>
      <c r="S9" s="55">
        <v>0.51784440000000009</v>
      </c>
      <c r="T9" s="54">
        <v>0.54580417910447776</v>
      </c>
      <c r="U9" s="50">
        <v>3671</v>
      </c>
      <c r="V9" s="97">
        <f t="shared" si="0"/>
        <v>18.2</v>
      </c>
      <c r="W9" s="19"/>
      <c r="X9" s="19"/>
      <c r="Y9" s="19"/>
    </row>
    <row r="10" spans="1:25" x14ac:dyDescent="0.25">
      <c r="A10" s="50">
        <v>3688</v>
      </c>
      <c r="B10" s="51" t="s">
        <v>98</v>
      </c>
      <c r="C10" s="23">
        <v>0.315</v>
      </c>
      <c r="D10" s="22">
        <v>17.37</v>
      </c>
      <c r="E10" s="22">
        <v>13.25</v>
      </c>
      <c r="F10" s="29">
        <v>0.04</v>
      </c>
      <c r="G10" s="65">
        <v>0.3276</v>
      </c>
      <c r="H10" s="37">
        <v>6.9713279999999997E-3</v>
      </c>
      <c r="I10" s="37">
        <v>1.67076E-2</v>
      </c>
      <c r="J10" s="37">
        <v>1.3955759999999999E-2</v>
      </c>
      <c r="K10" s="38">
        <v>2.561832E-3</v>
      </c>
      <c r="L10" s="37">
        <v>5.7200000000000001E-2</v>
      </c>
      <c r="M10" s="37">
        <v>2.6208000000000004E-4</v>
      </c>
      <c r="N10" s="37">
        <v>3.2760000000000003E-3</v>
      </c>
      <c r="O10" s="37">
        <v>1.8837E-2</v>
      </c>
      <c r="P10" s="20">
        <v>0.02</v>
      </c>
      <c r="Q10" s="20">
        <v>6.7000000000000002E-3</v>
      </c>
      <c r="R10" s="20">
        <v>1.9E-2</v>
      </c>
      <c r="S10" s="55">
        <v>0.4930716</v>
      </c>
      <c r="T10" s="54">
        <v>0.56530666666666662</v>
      </c>
      <c r="U10" s="50">
        <v>3688</v>
      </c>
      <c r="V10" s="97">
        <f t="shared" si="0"/>
        <v>17.225000000000001</v>
      </c>
      <c r="W10" s="19"/>
      <c r="X10" s="19"/>
      <c r="Y10" s="19"/>
    </row>
    <row r="11" spans="1:25" x14ac:dyDescent="0.25">
      <c r="A11" s="50">
        <v>3808</v>
      </c>
      <c r="B11" s="51" t="s">
        <v>189</v>
      </c>
      <c r="C11" s="23">
        <v>0.34</v>
      </c>
      <c r="D11" s="19"/>
      <c r="E11" s="22">
        <v>14</v>
      </c>
      <c r="F11" s="29">
        <v>0.04</v>
      </c>
      <c r="G11" s="65">
        <v>0.35360000000000003</v>
      </c>
      <c r="H11" s="37">
        <v>7.5246080000000003E-3</v>
      </c>
      <c r="I11" s="37">
        <v>1.80336E-2</v>
      </c>
      <c r="J11" s="37">
        <v>1.5063360000000001E-2</v>
      </c>
      <c r="K11" s="38">
        <v>2.7651520000000003E-3</v>
      </c>
      <c r="L11" s="37">
        <v>5.7200000000000001E-2</v>
      </c>
      <c r="M11" s="37">
        <v>2.8288000000000006E-4</v>
      </c>
      <c r="N11" s="37">
        <v>3.5360000000000005E-3</v>
      </c>
      <c r="O11" s="37">
        <v>2.0332000000000003E-2</v>
      </c>
      <c r="P11" s="20">
        <v>0.02</v>
      </c>
      <c r="Q11" s="20">
        <v>6.7000000000000002E-3</v>
      </c>
      <c r="R11" s="20">
        <v>1.9E-2</v>
      </c>
      <c r="S11" s="55">
        <v>0.5240376000000001</v>
      </c>
      <c r="T11" s="54">
        <v>0.54128705882352957</v>
      </c>
      <c r="U11" s="50">
        <v>3808</v>
      </c>
      <c r="V11" s="97">
        <f t="shared" si="0"/>
        <v>18.2</v>
      </c>
      <c r="W11" s="19"/>
      <c r="X11" s="19"/>
      <c r="Y11" s="19"/>
    </row>
    <row r="12" spans="1:25" x14ac:dyDescent="0.25">
      <c r="A12" s="50">
        <v>3227</v>
      </c>
      <c r="B12" s="51" t="s">
        <v>80</v>
      </c>
      <c r="C12" s="23">
        <v>0.36</v>
      </c>
      <c r="D12" s="19"/>
      <c r="E12" s="22">
        <v>14.85</v>
      </c>
      <c r="F12" s="29">
        <v>0.09</v>
      </c>
      <c r="G12" s="65">
        <v>0.39240000000000003</v>
      </c>
      <c r="H12" s="37">
        <v>8.3502720000000006E-3</v>
      </c>
      <c r="I12" s="37">
        <v>2.00124E-2</v>
      </c>
      <c r="J12" s="37">
        <v>1.671624E-2</v>
      </c>
      <c r="K12" s="38">
        <v>3.0685680000000003E-3</v>
      </c>
      <c r="L12" s="37">
        <v>5.9950000000000003E-2</v>
      </c>
      <c r="M12" s="37">
        <v>3.1392000000000003E-4</v>
      </c>
      <c r="N12" s="37">
        <v>3.9240000000000004E-3</v>
      </c>
      <c r="O12" s="37">
        <v>2.2563000000000003E-2</v>
      </c>
      <c r="P12" s="20">
        <v>0.02</v>
      </c>
      <c r="Q12" s="20">
        <v>6.7000000000000002E-3</v>
      </c>
      <c r="R12" s="20">
        <v>1.9E-2</v>
      </c>
      <c r="S12" s="55">
        <v>0.57299840000000002</v>
      </c>
      <c r="T12" s="54">
        <v>0.59166222222222231</v>
      </c>
      <c r="U12" s="50">
        <v>3227</v>
      </c>
      <c r="V12" s="97">
        <f t="shared" si="0"/>
        <v>19.305</v>
      </c>
      <c r="W12" s="19"/>
      <c r="X12" s="19"/>
      <c r="Y12" s="19"/>
    </row>
    <row r="13" spans="1:25" x14ac:dyDescent="0.25">
      <c r="A13" s="50">
        <v>3789</v>
      </c>
      <c r="B13" s="51" t="s">
        <v>197</v>
      </c>
      <c r="C13" s="23">
        <v>0.33500000000000002</v>
      </c>
      <c r="D13" s="19"/>
      <c r="E13" s="22">
        <v>13.65</v>
      </c>
      <c r="F13" s="29">
        <v>0.04</v>
      </c>
      <c r="G13" s="65">
        <v>0.34840000000000004</v>
      </c>
      <c r="H13" s="37">
        <v>7.4139520000000014E-3</v>
      </c>
      <c r="I13" s="37">
        <v>1.77684E-2</v>
      </c>
      <c r="J13" s="37">
        <v>1.4841840000000002E-2</v>
      </c>
      <c r="K13" s="38">
        <v>2.7244880000000006E-3</v>
      </c>
      <c r="L13" s="37">
        <v>5.7200000000000001E-2</v>
      </c>
      <c r="M13" s="37">
        <v>2.7872000000000004E-4</v>
      </c>
      <c r="N13" s="37">
        <v>3.4840000000000006E-3</v>
      </c>
      <c r="O13" s="37">
        <v>2.0033000000000002E-2</v>
      </c>
      <c r="P13" s="20">
        <v>0.02</v>
      </c>
      <c r="Q13" s="20">
        <v>6.7000000000000002E-3</v>
      </c>
      <c r="R13" s="20">
        <v>1.9E-2</v>
      </c>
      <c r="S13" s="55">
        <v>0.51784440000000009</v>
      </c>
      <c r="T13" s="54">
        <v>0.54580417910447776</v>
      </c>
      <c r="U13" s="50">
        <v>3789</v>
      </c>
      <c r="V13" s="97">
        <f t="shared" si="0"/>
        <v>17.745000000000001</v>
      </c>
      <c r="W13" s="19"/>
      <c r="X13" s="19"/>
      <c r="Y13" s="19"/>
    </row>
    <row r="14" spans="1:25" x14ac:dyDescent="0.25">
      <c r="A14" s="50">
        <v>1504</v>
      </c>
      <c r="B14" s="51" t="s">
        <v>72</v>
      </c>
      <c r="C14" s="23">
        <v>0.36</v>
      </c>
      <c r="D14" s="19"/>
      <c r="E14" s="22">
        <v>14.85</v>
      </c>
      <c r="F14" s="29">
        <v>0.09</v>
      </c>
      <c r="G14" s="65">
        <v>0.39240000000000003</v>
      </c>
      <c r="H14" s="37">
        <v>8.3502720000000006E-3</v>
      </c>
      <c r="I14" s="37">
        <v>2.00124E-2</v>
      </c>
      <c r="J14" s="37">
        <v>1.671624E-2</v>
      </c>
      <c r="K14" s="38">
        <v>3.0685680000000003E-3</v>
      </c>
      <c r="L14" s="37">
        <v>5.9950000000000003E-2</v>
      </c>
      <c r="M14" s="37">
        <v>3.1392000000000003E-4</v>
      </c>
      <c r="N14" s="37">
        <v>3.9240000000000004E-3</v>
      </c>
      <c r="O14" s="37">
        <v>2.2563000000000003E-2</v>
      </c>
      <c r="P14" s="20">
        <v>0.02</v>
      </c>
      <c r="Q14" s="20">
        <v>6.7000000000000002E-3</v>
      </c>
      <c r="R14" s="20">
        <v>1.9E-2</v>
      </c>
      <c r="S14" s="55">
        <v>0.57299840000000002</v>
      </c>
      <c r="T14" s="54">
        <v>0.59166222222222231</v>
      </c>
      <c r="U14" s="50">
        <v>1504</v>
      </c>
      <c r="V14" s="97">
        <f t="shared" si="0"/>
        <v>19.305</v>
      </c>
      <c r="W14" s="19"/>
      <c r="X14" s="19"/>
      <c r="Y14" s="19"/>
    </row>
    <row r="15" spans="1:25" x14ac:dyDescent="0.25">
      <c r="A15" s="50">
        <v>651</v>
      </c>
      <c r="B15" s="51" t="s">
        <v>71</v>
      </c>
      <c r="C15" s="23">
        <v>0.36</v>
      </c>
      <c r="D15" s="19"/>
      <c r="E15" s="22">
        <v>14.85</v>
      </c>
      <c r="F15" s="29">
        <v>0.09</v>
      </c>
      <c r="G15" s="65">
        <v>0.39240000000000003</v>
      </c>
      <c r="H15" s="37">
        <v>8.3502720000000006E-3</v>
      </c>
      <c r="I15" s="37">
        <v>2.00124E-2</v>
      </c>
      <c r="J15" s="37">
        <v>1.671624E-2</v>
      </c>
      <c r="K15" s="38">
        <v>3.0685680000000003E-3</v>
      </c>
      <c r="L15" s="37">
        <v>5.9950000000000003E-2</v>
      </c>
      <c r="M15" s="37">
        <v>3.1392000000000003E-4</v>
      </c>
      <c r="N15" s="37">
        <v>3.9240000000000004E-3</v>
      </c>
      <c r="O15" s="37">
        <v>2.2563000000000003E-2</v>
      </c>
      <c r="P15" s="20">
        <v>0.02</v>
      </c>
      <c r="Q15" s="20">
        <v>6.7000000000000002E-3</v>
      </c>
      <c r="R15" s="20">
        <v>1.9E-2</v>
      </c>
      <c r="S15" s="55">
        <v>0.57299840000000002</v>
      </c>
      <c r="T15" s="54">
        <v>0.59166222222222231</v>
      </c>
      <c r="U15" s="50">
        <v>651</v>
      </c>
      <c r="V15" s="97">
        <f t="shared" si="0"/>
        <v>19.305</v>
      </c>
      <c r="W15" s="19"/>
      <c r="X15" s="19"/>
      <c r="Y15" s="19"/>
    </row>
    <row r="16" spans="1:25" x14ac:dyDescent="0.25">
      <c r="A16" s="50">
        <v>3691</v>
      </c>
      <c r="B16" s="51" t="s">
        <v>99</v>
      </c>
      <c r="C16" s="23">
        <v>0.315</v>
      </c>
      <c r="D16" s="22">
        <v>18</v>
      </c>
      <c r="E16" s="22">
        <v>16</v>
      </c>
      <c r="F16" s="29">
        <v>0.04</v>
      </c>
      <c r="G16" s="65">
        <v>0.3276</v>
      </c>
      <c r="H16" s="37">
        <v>6.9713279999999997E-3</v>
      </c>
      <c r="I16" s="37">
        <v>1.67076E-2</v>
      </c>
      <c r="J16" s="37">
        <v>1.3955759999999999E-2</v>
      </c>
      <c r="K16" s="38">
        <v>2.561832E-3</v>
      </c>
      <c r="L16" s="37">
        <v>5.7200000000000001E-2</v>
      </c>
      <c r="M16" s="37">
        <v>2.6208000000000004E-4</v>
      </c>
      <c r="N16" s="37">
        <v>3.2760000000000003E-3</v>
      </c>
      <c r="O16" s="37">
        <v>1.8837E-2</v>
      </c>
      <c r="P16" s="20">
        <v>0.02</v>
      </c>
      <c r="Q16" s="20">
        <v>6.7000000000000002E-3</v>
      </c>
      <c r="R16" s="20">
        <v>1.9E-2</v>
      </c>
      <c r="S16" s="55">
        <v>0.4930716</v>
      </c>
      <c r="T16" s="54">
        <v>0.56530666666666662</v>
      </c>
      <c r="U16" s="50">
        <v>3691</v>
      </c>
      <c r="V16" s="97">
        <f t="shared" si="0"/>
        <v>20.8</v>
      </c>
      <c r="W16" s="19"/>
      <c r="X16" s="19"/>
      <c r="Y16" s="19"/>
    </row>
    <row r="17" spans="1:22" x14ac:dyDescent="0.25">
      <c r="A17" s="50">
        <v>3522</v>
      </c>
      <c r="B17" s="51" t="s">
        <v>89</v>
      </c>
      <c r="C17" s="23">
        <v>0.33500000000000002</v>
      </c>
      <c r="D17" s="22">
        <v>20</v>
      </c>
      <c r="E17" s="22">
        <v>20</v>
      </c>
      <c r="F17" s="29">
        <v>0.06</v>
      </c>
      <c r="G17" s="65">
        <v>0.35510000000000003</v>
      </c>
      <c r="H17" s="37">
        <v>7.5565280000000007E-3</v>
      </c>
      <c r="I17" s="37">
        <v>1.8110100000000001E-2</v>
      </c>
      <c r="J17" s="37">
        <v>1.512726E-2</v>
      </c>
      <c r="K17" s="38">
        <v>2.7768820000000005E-3</v>
      </c>
      <c r="L17" s="37">
        <v>5.8300000000000005E-2</v>
      </c>
      <c r="M17" s="37">
        <v>2.8408000000000003E-4</v>
      </c>
      <c r="N17" s="37">
        <v>3.5510000000000003E-3</v>
      </c>
      <c r="O17" s="37">
        <v>2.0418250000000002E-2</v>
      </c>
      <c r="P17" s="20">
        <v>0.02</v>
      </c>
      <c r="Q17" s="20">
        <v>6.7000000000000002E-3</v>
      </c>
      <c r="R17" s="20">
        <v>1.9E-2</v>
      </c>
      <c r="S17" s="55">
        <v>0.52692410000000012</v>
      </c>
      <c r="T17" s="54">
        <v>0.57290776119403009</v>
      </c>
      <c r="U17" s="50">
        <v>3522</v>
      </c>
      <c r="V17" s="97">
        <f t="shared" si="0"/>
        <v>26</v>
      </c>
    </row>
    <row r="18" spans="1:22" x14ac:dyDescent="0.25">
      <c r="A18" s="50">
        <v>3647</v>
      </c>
      <c r="B18" s="51" t="s">
        <v>94</v>
      </c>
      <c r="C18" s="23">
        <v>0.34699999999999998</v>
      </c>
      <c r="D18" s="22">
        <v>18</v>
      </c>
      <c r="E18" s="22">
        <v>18</v>
      </c>
      <c r="F18" s="29">
        <v>0.06</v>
      </c>
      <c r="G18" s="65">
        <v>0.36781999999999998</v>
      </c>
      <c r="H18" s="37">
        <v>7.8272095999999992E-3</v>
      </c>
      <c r="I18" s="37">
        <v>1.8758819999999999E-2</v>
      </c>
      <c r="J18" s="37">
        <v>1.5669131999999999E-2</v>
      </c>
      <c r="K18" s="38">
        <v>2.8763524000000001E-3</v>
      </c>
      <c r="L18" s="37">
        <v>5.8300000000000005E-2</v>
      </c>
      <c r="M18" s="37">
        <v>2.9425600000000001E-4</v>
      </c>
      <c r="N18" s="37">
        <v>3.6782E-3</v>
      </c>
      <c r="O18" s="37">
        <v>2.1149649999999999E-2</v>
      </c>
      <c r="P18" s="20">
        <v>0.02</v>
      </c>
      <c r="Q18" s="20">
        <v>6.7000000000000002E-3</v>
      </c>
      <c r="R18" s="20">
        <v>1.9E-2</v>
      </c>
      <c r="S18" s="55">
        <v>0.54207362000000003</v>
      </c>
      <c r="T18" s="54">
        <v>0.56217181556195983</v>
      </c>
      <c r="U18" s="50">
        <v>3647</v>
      </c>
      <c r="V18" s="97">
        <f t="shared" si="0"/>
        <v>23.400000000000002</v>
      </c>
    </row>
    <row r="19" spans="1:22" x14ac:dyDescent="0.25">
      <c r="A19" s="50">
        <v>3755</v>
      </c>
      <c r="B19" s="51" t="s">
        <v>202</v>
      </c>
      <c r="C19" s="23">
        <v>0.32500000000000001</v>
      </c>
      <c r="D19" s="22">
        <v>18</v>
      </c>
      <c r="E19" s="22">
        <v>14</v>
      </c>
      <c r="F19" s="29">
        <v>0.04</v>
      </c>
      <c r="G19" s="65">
        <v>0.33800000000000002</v>
      </c>
      <c r="H19" s="37">
        <v>7.192640000000001E-3</v>
      </c>
      <c r="I19" s="37">
        <v>1.7238E-2</v>
      </c>
      <c r="J19" s="37">
        <v>1.43988E-2</v>
      </c>
      <c r="K19" s="38">
        <v>2.6431600000000003E-3</v>
      </c>
      <c r="L19" s="37">
        <v>1.8590000000000002E-2</v>
      </c>
      <c r="M19" s="37">
        <v>2.7040000000000001E-4</v>
      </c>
      <c r="N19" s="37">
        <v>3.3800000000000002E-3</v>
      </c>
      <c r="O19" s="37">
        <v>1.9435000000000001E-2</v>
      </c>
      <c r="P19" s="20">
        <v>0.02</v>
      </c>
      <c r="Q19" s="20">
        <v>6.7000000000000002E-3</v>
      </c>
      <c r="R19" s="20">
        <v>1.9E-2</v>
      </c>
      <c r="S19" s="55">
        <v>0.46684799999999999</v>
      </c>
      <c r="T19" s="54">
        <v>0.43645538461538452</v>
      </c>
      <c r="U19" s="50">
        <v>3755</v>
      </c>
      <c r="V19" s="97">
        <f t="shared" si="0"/>
        <v>18.2</v>
      </c>
    </row>
    <row r="20" spans="1:22" x14ac:dyDescent="0.25">
      <c r="A20" s="50">
        <v>3634</v>
      </c>
      <c r="B20" s="51" t="s">
        <v>93</v>
      </c>
      <c r="C20" s="23">
        <v>0.33500000000000002</v>
      </c>
      <c r="D20" s="22">
        <v>18</v>
      </c>
      <c r="E20" s="22">
        <v>13.65</v>
      </c>
      <c r="F20" s="29">
        <v>0.04</v>
      </c>
      <c r="G20" s="65">
        <v>0.34840000000000004</v>
      </c>
      <c r="H20" s="37">
        <v>7.4139520000000014E-3</v>
      </c>
      <c r="I20" s="37">
        <v>1.77684E-2</v>
      </c>
      <c r="J20" s="37">
        <v>1.4841840000000002E-2</v>
      </c>
      <c r="K20" s="38">
        <v>2.7244880000000006E-3</v>
      </c>
      <c r="L20" s="37">
        <v>5.7200000000000001E-2</v>
      </c>
      <c r="M20" s="37">
        <v>2.7872000000000004E-4</v>
      </c>
      <c r="N20" s="37">
        <v>3.4840000000000006E-3</v>
      </c>
      <c r="O20" s="37">
        <v>2.0033000000000002E-2</v>
      </c>
      <c r="P20" s="20">
        <v>0.02</v>
      </c>
      <c r="Q20" s="20">
        <v>6.7000000000000002E-3</v>
      </c>
      <c r="R20" s="20">
        <v>1.9E-2</v>
      </c>
      <c r="S20" s="55">
        <v>0.51784440000000009</v>
      </c>
      <c r="T20" s="54">
        <v>0.54580417910447776</v>
      </c>
      <c r="U20" s="50">
        <v>3634</v>
      </c>
      <c r="V20" s="97">
        <f t="shared" si="0"/>
        <v>17.745000000000001</v>
      </c>
    </row>
    <row r="21" spans="1:22" x14ac:dyDescent="0.25">
      <c r="A21" s="50">
        <v>3812</v>
      </c>
      <c r="B21" s="51" t="s">
        <v>186</v>
      </c>
      <c r="C21" s="23">
        <v>0.32500000000000001</v>
      </c>
      <c r="D21" s="19"/>
      <c r="E21" s="22">
        <v>14</v>
      </c>
      <c r="F21" s="29">
        <v>0.04</v>
      </c>
      <c r="G21" s="65">
        <v>0.33800000000000002</v>
      </c>
      <c r="H21" s="37">
        <v>7.192640000000001E-3</v>
      </c>
      <c r="I21" s="37">
        <v>1.7238E-2</v>
      </c>
      <c r="J21" s="37">
        <v>1.43988E-2</v>
      </c>
      <c r="K21" s="38">
        <v>2.6431600000000003E-3</v>
      </c>
      <c r="L21" s="37">
        <v>5.7200000000000001E-2</v>
      </c>
      <c r="M21" s="37">
        <v>2.7040000000000001E-4</v>
      </c>
      <c r="N21" s="37">
        <v>3.3800000000000002E-3</v>
      </c>
      <c r="O21" s="37">
        <v>1.9435000000000001E-2</v>
      </c>
      <c r="P21" s="20">
        <v>0.02</v>
      </c>
      <c r="Q21" s="20">
        <v>6.7000000000000002E-3</v>
      </c>
      <c r="R21" s="20">
        <v>1.9E-2</v>
      </c>
      <c r="S21" s="55">
        <v>0.50545799999999996</v>
      </c>
      <c r="T21" s="54">
        <v>0.55525538461538448</v>
      </c>
      <c r="U21" s="50">
        <v>3812</v>
      </c>
      <c r="V21" s="97">
        <f t="shared" si="0"/>
        <v>18.2</v>
      </c>
    </row>
    <row r="22" spans="1:22" x14ac:dyDescent="0.25">
      <c r="A22" s="50">
        <v>3803</v>
      </c>
      <c r="B22" s="51" t="s">
        <v>191</v>
      </c>
      <c r="C22" s="23">
        <v>0.34</v>
      </c>
      <c r="D22" s="19"/>
      <c r="E22" s="22">
        <v>14.5</v>
      </c>
      <c r="F22" s="29">
        <v>0.04</v>
      </c>
      <c r="G22" s="65">
        <v>0.35360000000000003</v>
      </c>
      <c r="H22" s="37">
        <v>7.5246080000000003E-3</v>
      </c>
      <c r="I22" s="37">
        <v>1.80336E-2</v>
      </c>
      <c r="J22" s="37">
        <v>1.5063360000000001E-2</v>
      </c>
      <c r="K22" s="38">
        <v>2.7651520000000003E-3</v>
      </c>
      <c r="L22" s="37">
        <v>5.7200000000000001E-2</v>
      </c>
      <c r="M22" s="37">
        <v>2.8288000000000006E-4</v>
      </c>
      <c r="N22" s="37">
        <v>3.5360000000000005E-3</v>
      </c>
      <c r="O22" s="37">
        <v>2.0332000000000003E-2</v>
      </c>
      <c r="P22" s="20">
        <v>0.02</v>
      </c>
      <c r="Q22" s="20">
        <v>6.7000000000000002E-3</v>
      </c>
      <c r="R22" s="20">
        <v>1.9E-2</v>
      </c>
      <c r="S22" s="55">
        <v>0.5240376000000001</v>
      </c>
      <c r="T22" s="54">
        <v>0.54128705882352957</v>
      </c>
      <c r="U22" s="50">
        <v>3803</v>
      </c>
      <c r="V22" s="97">
        <f t="shared" si="0"/>
        <v>18.850000000000001</v>
      </c>
    </row>
    <row r="23" spans="1:22" x14ac:dyDescent="0.25">
      <c r="A23" s="50">
        <v>3520</v>
      </c>
      <c r="B23" s="51" t="s">
        <v>88</v>
      </c>
      <c r="C23" s="23">
        <v>0.33500000000000002</v>
      </c>
      <c r="D23" s="19"/>
      <c r="E23" s="22">
        <v>14</v>
      </c>
      <c r="F23" s="29">
        <v>0.06</v>
      </c>
      <c r="G23" s="65">
        <v>0.35510000000000003</v>
      </c>
      <c r="H23" s="37">
        <v>7.5565280000000007E-3</v>
      </c>
      <c r="I23" s="37">
        <v>1.8110100000000001E-2</v>
      </c>
      <c r="J23" s="37">
        <v>1.512726E-2</v>
      </c>
      <c r="K23" s="38">
        <v>2.7768820000000005E-3</v>
      </c>
      <c r="L23" s="37">
        <v>5.8300000000000005E-2</v>
      </c>
      <c r="M23" s="37">
        <v>2.8408000000000003E-4</v>
      </c>
      <c r="N23" s="37">
        <v>3.5510000000000003E-3</v>
      </c>
      <c r="O23" s="37">
        <v>2.0418250000000002E-2</v>
      </c>
      <c r="P23" s="20">
        <v>0.02</v>
      </c>
      <c r="Q23" s="20">
        <v>6.7000000000000002E-3</v>
      </c>
      <c r="R23" s="20">
        <v>1.9E-2</v>
      </c>
      <c r="S23" s="55">
        <v>0.52692410000000012</v>
      </c>
      <c r="T23" s="54">
        <v>0.57290776119403009</v>
      </c>
      <c r="U23" s="50">
        <v>3520</v>
      </c>
      <c r="V23" s="97">
        <f t="shared" si="0"/>
        <v>18.2</v>
      </c>
    </row>
    <row r="24" spans="1:22" x14ac:dyDescent="0.25">
      <c r="A24" s="50">
        <v>3763</v>
      </c>
      <c r="B24" s="51" t="s">
        <v>109</v>
      </c>
      <c r="C24" s="23">
        <v>0.33500000000000002</v>
      </c>
      <c r="D24" s="19"/>
      <c r="E24" s="22">
        <v>20</v>
      </c>
      <c r="F24" s="29">
        <v>0.06</v>
      </c>
      <c r="G24" s="65">
        <v>0.35510000000000003</v>
      </c>
      <c r="H24" s="37">
        <v>7.5565280000000007E-3</v>
      </c>
      <c r="I24" s="37">
        <v>1.8110100000000001E-2</v>
      </c>
      <c r="J24" s="37">
        <v>1.512726E-2</v>
      </c>
      <c r="K24" s="38">
        <v>2.7768820000000005E-3</v>
      </c>
      <c r="L24" s="37">
        <v>5.8300000000000005E-2</v>
      </c>
      <c r="M24" s="37">
        <v>2.8408000000000003E-4</v>
      </c>
      <c r="N24" s="37">
        <v>3.5510000000000003E-3</v>
      </c>
      <c r="O24" s="37">
        <v>2.0418250000000002E-2</v>
      </c>
      <c r="P24" s="20">
        <v>0.02</v>
      </c>
      <c r="Q24" s="20">
        <v>6.7000000000000002E-3</v>
      </c>
      <c r="R24" s="20">
        <v>1.9E-2</v>
      </c>
      <c r="S24" s="55">
        <v>0.52692410000000012</v>
      </c>
      <c r="T24" s="54">
        <v>0.57290776119403009</v>
      </c>
      <c r="U24" s="50">
        <v>3763</v>
      </c>
      <c r="V24" s="97">
        <f t="shared" si="0"/>
        <v>26</v>
      </c>
    </row>
    <row r="25" spans="1:22" x14ac:dyDescent="0.25">
      <c r="A25" s="50">
        <v>3762</v>
      </c>
      <c r="B25" s="51" t="s">
        <v>108</v>
      </c>
      <c r="C25" s="23">
        <v>0.32500000000000001</v>
      </c>
      <c r="D25" s="22">
        <v>18</v>
      </c>
      <c r="E25" s="22">
        <v>18</v>
      </c>
      <c r="F25" s="29">
        <v>0.04</v>
      </c>
      <c r="G25" s="65">
        <v>0.33800000000000002</v>
      </c>
      <c r="H25" s="37">
        <v>7.192640000000001E-3</v>
      </c>
      <c r="I25" s="37">
        <v>1.7238E-2</v>
      </c>
      <c r="J25" s="37">
        <v>1.43988E-2</v>
      </c>
      <c r="K25" s="38">
        <v>2.6431600000000003E-3</v>
      </c>
      <c r="L25" s="37">
        <v>5.7200000000000001E-2</v>
      </c>
      <c r="M25" s="37">
        <v>2.7040000000000001E-4</v>
      </c>
      <c r="N25" s="37">
        <v>3.3800000000000002E-3</v>
      </c>
      <c r="O25" s="37">
        <v>1.9435000000000001E-2</v>
      </c>
      <c r="P25" s="20">
        <v>0.02</v>
      </c>
      <c r="Q25" s="20">
        <v>6.7000000000000002E-3</v>
      </c>
      <c r="R25" s="20">
        <v>1.9E-2</v>
      </c>
      <c r="S25" s="55">
        <v>0.50545799999999996</v>
      </c>
      <c r="T25" s="54">
        <v>0.55525538461538448</v>
      </c>
      <c r="U25" s="50">
        <v>3762</v>
      </c>
      <c r="V25" s="97">
        <f t="shared" si="0"/>
        <v>23.400000000000002</v>
      </c>
    </row>
    <row r="26" spans="1:22" x14ac:dyDescent="0.25">
      <c r="A26" s="50">
        <v>3797</v>
      </c>
      <c r="B26" s="51" t="s">
        <v>194</v>
      </c>
      <c r="C26" s="23">
        <v>0.34</v>
      </c>
      <c r="D26" s="19"/>
      <c r="E26" s="22">
        <v>16</v>
      </c>
      <c r="F26" s="29">
        <v>0.04</v>
      </c>
      <c r="G26" s="65">
        <v>0.35360000000000003</v>
      </c>
      <c r="H26" s="37">
        <v>7.5246080000000003E-3</v>
      </c>
      <c r="I26" s="37">
        <v>1.80336E-2</v>
      </c>
      <c r="J26" s="37">
        <v>1.5063360000000001E-2</v>
      </c>
      <c r="K26" s="38">
        <v>2.7651520000000003E-3</v>
      </c>
      <c r="L26" s="37">
        <v>5.7200000000000001E-2</v>
      </c>
      <c r="M26" s="37">
        <v>2.8288000000000006E-4</v>
      </c>
      <c r="N26" s="37">
        <v>3.5360000000000005E-3</v>
      </c>
      <c r="O26" s="37">
        <v>2.0332000000000003E-2</v>
      </c>
      <c r="P26" s="20">
        <v>0.02</v>
      </c>
      <c r="Q26" s="20">
        <v>6.7000000000000002E-3</v>
      </c>
      <c r="R26" s="20">
        <v>1.9E-2</v>
      </c>
      <c r="S26" s="55">
        <v>0.5240376000000001</v>
      </c>
      <c r="T26" s="54">
        <v>0.54128705882352957</v>
      </c>
      <c r="U26" s="50">
        <v>3797</v>
      </c>
      <c r="V26" s="97">
        <f t="shared" si="0"/>
        <v>20.8</v>
      </c>
    </row>
    <row r="27" spans="1:22" x14ac:dyDescent="0.25">
      <c r="A27" s="50">
        <v>537</v>
      </c>
      <c r="B27" s="51" t="s">
        <v>68</v>
      </c>
      <c r="C27" s="23">
        <v>0.36</v>
      </c>
      <c r="D27" s="19"/>
      <c r="E27" s="22">
        <v>14.85</v>
      </c>
      <c r="F27" s="29">
        <v>0.09</v>
      </c>
      <c r="G27" s="65">
        <v>0.39240000000000003</v>
      </c>
      <c r="H27" s="37">
        <v>8.3502720000000006E-3</v>
      </c>
      <c r="I27" s="37">
        <v>2.00124E-2</v>
      </c>
      <c r="J27" s="37">
        <v>1.671624E-2</v>
      </c>
      <c r="K27" s="38">
        <v>3.0685680000000003E-3</v>
      </c>
      <c r="L27" s="37">
        <v>5.9950000000000003E-2</v>
      </c>
      <c r="M27" s="37">
        <v>3.1392000000000003E-4</v>
      </c>
      <c r="N27" s="37">
        <v>3.9240000000000004E-3</v>
      </c>
      <c r="O27" s="37">
        <v>2.2563000000000003E-2</v>
      </c>
      <c r="P27" s="20">
        <v>0.02</v>
      </c>
      <c r="Q27" s="20">
        <v>6.7000000000000002E-3</v>
      </c>
      <c r="R27" s="20">
        <v>1.9E-2</v>
      </c>
      <c r="S27" s="55">
        <v>0.57299840000000002</v>
      </c>
      <c r="T27" s="54">
        <v>0.59166222222222231</v>
      </c>
      <c r="U27" s="50">
        <v>537</v>
      </c>
      <c r="V27" s="97">
        <f t="shared" si="0"/>
        <v>19.305</v>
      </c>
    </row>
    <row r="28" spans="1:22" x14ac:dyDescent="0.25">
      <c r="A28" s="52">
        <v>3811</v>
      </c>
      <c r="B28" s="53" t="s">
        <v>187</v>
      </c>
      <c r="C28" s="57"/>
      <c r="D28" s="58"/>
      <c r="E28" s="58">
        <v>16</v>
      </c>
      <c r="F28" s="59">
        <v>0.04</v>
      </c>
      <c r="G28" s="60">
        <v>0</v>
      </c>
      <c r="H28" s="61">
        <v>0</v>
      </c>
      <c r="I28" s="61">
        <v>0</v>
      </c>
      <c r="J28" s="61">
        <v>0</v>
      </c>
      <c r="K28" s="62">
        <v>0</v>
      </c>
      <c r="L28" s="61">
        <v>5.7200000000000001E-2</v>
      </c>
      <c r="M28" s="61">
        <v>0</v>
      </c>
      <c r="N28" s="61">
        <v>0</v>
      </c>
      <c r="O28" s="61">
        <v>0</v>
      </c>
      <c r="P28" s="52">
        <v>0.02</v>
      </c>
      <c r="Q28" s="52">
        <v>6.7000000000000002E-3</v>
      </c>
      <c r="R28" s="52">
        <v>1.9E-2</v>
      </c>
      <c r="S28" s="63">
        <v>0.10290000000000001</v>
      </c>
      <c r="T28" s="54"/>
      <c r="U28" s="52">
        <v>3811</v>
      </c>
      <c r="V28" s="97">
        <f t="shared" si="0"/>
        <v>20.8</v>
      </c>
    </row>
    <row r="29" spans="1:22" x14ac:dyDescent="0.25">
      <c r="A29" s="50">
        <v>3820</v>
      </c>
      <c r="B29" s="51" t="s">
        <v>179</v>
      </c>
      <c r="C29" s="23">
        <v>0.32500000000000001</v>
      </c>
      <c r="D29" s="19"/>
      <c r="E29" s="22">
        <v>14</v>
      </c>
      <c r="F29" s="29">
        <v>0.04</v>
      </c>
      <c r="G29" s="65">
        <v>0.33800000000000002</v>
      </c>
      <c r="H29" s="37">
        <v>7.192640000000001E-3</v>
      </c>
      <c r="I29" s="37">
        <v>1.7238E-2</v>
      </c>
      <c r="J29" s="37">
        <v>1.43988E-2</v>
      </c>
      <c r="K29" s="38">
        <v>2.6431600000000003E-3</v>
      </c>
      <c r="L29" s="37">
        <v>5.7200000000000001E-2</v>
      </c>
      <c r="M29" s="37">
        <v>2.7040000000000001E-4</v>
      </c>
      <c r="N29" s="37">
        <v>3.3800000000000002E-3</v>
      </c>
      <c r="O29" s="37">
        <v>1.9435000000000001E-2</v>
      </c>
      <c r="P29" s="20">
        <v>0.02</v>
      </c>
      <c r="Q29" s="20">
        <v>6.7000000000000002E-3</v>
      </c>
      <c r="R29" s="20">
        <v>1.9E-2</v>
      </c>
      <c r="S29" s="55">
        <v>0.50545799999999996</v>
      </c>
      <c r="T29" s="54">
        <v>0.55525538461538448</v>
      </c>
      <c r="U29" s="50">
        <v>3820</v>
      </c>
      <c r="V29" s="97">
        <f t="shared" si="0"/>
        <v>18.2</v>
      </c>
    </row>
    <row r="30" spans="1:22" x14ac:dyDescent="0.25">
      <c r="A30" s="50">
        <v>3743</v>
      </c>
      <c r="B30" s="51" t="s">
        <v>105</v>
      </c>
      <c r="C30" s="23">
        <v>0.34499999999999997</v>
      </c>
      <c r="D30" s="22">
        <v>17.37</v>
      </c>
      <c r="E30" s="22">
        <v>14.5</v>
      </c>
      <c r="F30" s="29">
        <v>0.04</v>
      </c>
      <c r="G30" s="65">
        <v>0.35880000000000001</v>
      </c>
      <c r="H30" s="37">
        <v>7.6352640000000001E-3</v>
      </c>
      <c r="I30" s="37">
        <v>1.82988E-2</v>
      </c>
      <c r="J30" s="37">
        <v>1.5284880000000001E-2</v>
      </c>
      <c r="K30" s="38">
        <v>2.8058160000000005E-3</v>
      </c>
      <c r="L30" s="37">
        <v>5.7200000000000001E-2</v>
      </c>
      <c r="M30" s="37">
        <v>2.8704000000000002E-4</v>
      </c>
      <c r="N30" s="37">
        <v>3.588E-3</v>
      </c>
      <c r="O30" s="37">
        <v>2.0631E-2</v>
      </c>
      <c r="P30" s="20">
        <v>0.02</v>
      </c>
      <c r="Q30" s="20">
        <v>6.7000000000000002E-3</v>
      </c>
      <c r="R30" s="20">
        <v>1.9E-2</v>
      </c>
      <c r="S30" s="55">
        <v>0.53023080000000011</v>
      </c>
      <c r="T30" s="54">
        <v>0.53690086956521788</v>
      </c>
      <c r="U30" s="50">
        <v>3743</v>
      </c>
      <c r="V30" s="97">
        <f t="shared" si="0"/>
        <v>18.850000000000001</v>
      </c>
    </row>
    <row r="31" spans="1:22" x14ac:dyDescent="0.25">
      <c r="A31" s="52">
        <v>3814</v>
      </c>
      <c r="B31" s="53" t="s">
        <v>185</v>
      </c>
      <c r="C31" s="57"/>
      <c r="D31" s="58"/>
      <c r="E31" s="58">
        <v>17</v>
      </c>
      <c r="F31" s="59">
        <v>0.04</v>
      </c>
      <c r="G31" s="60">
        <v>0</v>
      </c>
      <c r="H31" s="61">
        <v>0</v>
      </c>
      <c r="I31" s="61">
        <v>0</v>
      </c>
      <c r="J31" s="61">
        <v>0</v>
      </c>
      <c r="K31" s="62">
        <v>0</v>
      </c>
      <c r="L31" s="61">
        <v>5.7200000000000001E-2</v>
      </c>
      <c r="M31" s="61">
        <v>0</v>
      </c>
      <c r="N31" s="61">
        <v>0</v>
      </c>
      <c r="O31" s="61">
        <v>0</v>
      </c>
      <c r="P31" s="52">
        <v>0.02</v>
      </c>
      <c r="Q31" s="52">
        <v>6.7000000000000002E-3</v>
      </c>
      <c r="R31" s="52">
        <v>1.9E-2</v>
      </c>
      <c r="S31" s="63">
        <v>0.10290000000000001</v>
      </c>
      <c r="T31" s="54"/>
      <c r="U31" s="52">
        <v>3814</v>
      </c>
      <c r="V31" s="97">
        <f t="shared" si="0"/>
        <v>22.1</v>
      </c>
    </row>
    <row r="32" spans="1:22" x14ac:dyDescent="0.25">
      <c r="A32" s="50">
        <v>3501</v>
      </c>
      <c r="B32" s="51" t="s">
        <v>86</v>
      </c>
      <c r="C32" s="23">
        <v>0.33500000000000002</v>
      </c>
      <c r="D32" s="22">
        <v>18</v>
      </c>
      <c r="E32" s="22">
        <v>18</v>
      </c>
      <c r="F32" s="29">
        <v>0.06</v>
      </c>
      <c r="G32" s="65">
        <v>0.35510000000000003</v>
      </c>
      <c r="H32" s="37">
        <v>7.5565280000000007E-3</v>
      </c>
      <c r="I32" s="37">
        <v>1.8110100000000001E-2</v>
      </c>
      <c r="J32" s="37">
        <v>1.512726E-2</v>
      </c>
      <c r="K32" s="38">
        <v>2.7768820000000005E-3</v>
      </c>
      <c r="L32" s="37">
        <v>5.8300000000000005E-2</v>
      </c>
      <c r="M32" s="37">
        <v>2.8408000000000003E-4</v>
      </c>
      <c r="N32" s="37">
        <v>3.5510000000000003E-3</v>
      </c>
      <c r="O32" s="37">
        <v>2.0418250000000002E-2</v>
      </c>
      <c r="P32" s="20">
        <v>0.02</v>
      </c>
      <c r="Q32" s="20">
        <v>6.7000000000000002E-3</v>
      </c>
      <c r="R32" s="20">
        <v>1.9E-2</v>
      </c>
      <c r="S32" s="55">
        <v>0.52692410000000012</v>
      </c>
      <c r="T32" s="54">
        <v>0.57290776119403009</v>
      </c>
      <c r="U32" s="50">
        <v>3501</v>
      </c>
      <c r="V32" s="97">
        <f t="shared" si="0"/>
        <v>23.400000000000002</v>
      </c>
    </row>
    <row r="33" spans="1:23" x14ac:dyDescent="0.25">
      <c r="A33" s="50">
        <v>3750</v>
      </c>
      <c r="B33" s="51" t="s">
        <v>106</v>
      </c>
      <c r="C33" s="23">
        <v>0.33500000000000002</v>
      </c>
      <c r="D33" s="22">
        <v>17.37</v>
      </c>
      <c r="E33" s="22">
        <v>14.5</v>
      </c>
      <c r="F33" s="29">
        <v>0.04</v>
      </c>
      <c r="G33" s="65">
        <v>0.34840000000000004</v>
      </c>
      <c r="H33" s="37">
        <v>7.4139520000000014E-3</v>
      </c>
      <c r="I33" s="37">
        <v>1.77684E-2</v>
      </c>
      <c r="J33" s="37">
        <v>1.4841840000000002E-2</v>
      </c>
      <c r="K33" s="38">
        <v>2.7244880000000006E-3</v>
      </c>
      <c r="L33" s="37">
        <v>5.7200000000000001E-2</v>
      </c>
      <c r="M33" s="37">
        <v>2.7872000000000004E-4</v>
      </c>
      <c r="N33" s="37">
        <v>3.4840000000000006E-3</v>
      </c>
      <c r="O33" s="37">
        <v>2.0033000000000002E-2</v>
      </c>
      <c r="P33" s="20">
        <v>0.02</v>
      </c>
      <c r="Q33" s="20">
        <v>6.7000000000000002E-3</v>
      </c>
      <c r="R33" s="20">
        <v>1.9E-2</v>
      </c>
      <c r="S33" s="55">
        <v>0.51784440000000009</v>
      </c>
      <c r="T33" s="54">
        <v>0.54580417910447776</v>
      </c>
      <c r="U33" s="50">
        <v>3750</v>
      </c>
      <c r="V33" s="97">
        <f t="shared" si="0"/>
        <v>18.850000000000001</v>
      </c>
      <c r="W33" s="19"/>
    </row>
    <row r="34" spans="1:23" x14ac:dyDescent="0.25">
      <c r="A34" s="50">
        <v>3539</v>
      </c>
      <c r="B34" s="51" t="s">
        <v>90</v>
      </c>
      <c r="C34" s="23">
        <v>0.33500000000000002</v>
      </c>
      <c r="D34" s="22">
        <v>20</v>
      </c>
      <c r="E34" s="22">
        <v>20</v>
      </c>
      <c r="F34" s="29">
        <v>0.06</v>
      </c>
      <c r="G34" s="65">
        <v>0.35510000000000003</v>
      </c>
      <c r="H34" s="37">
        <v>7.5565280000000007E-3</v>
      </c>
      <c r="I34" s="37">
        <v>1.8110100000000001E-2</v>
      </c>
      <c r="J34" s="37">
        <v>1.512726E-2</v>
      </c>
      <c r="K34" s="38">
        <v>2.7768820000000005E-3</v>
      </c>
      <c r="L34" s="37">
        <v>5.8300000000000005E-2</v>
      </c>
      <c r="M34" s="37">
        <v>2.8408000000000003E-4</v>
      </c>
      <c r="N34" s="37">
        <v>3.5510000000000003E-3</v>
      </c>
      <c r="O34" s="37">
        <v>2.0418250000000002E-2</v>
      </c>
      <c r="P34" s="20">
        <v>0.02</v>
      </c>
      <c r="Q34" s="20">
        <v>6.7000000000000002E-3</v>
      </c>
      <c r="R34" s="20">
        <v>1.9E-2</v>
      </c>
      <c r="S34" s="55">
        <v>0.52692410000000012</v>
      </c>
      <c r="T34" s="54">
        <v>0.57290776119403009</v>
      </c>
      <c r="U34" s="50">
        <v>3539</v>
      </c>
      <c r="V34" s="97">
        <f t="shared" si="0"/>
        <v>26</v>
      </c>
      <c r="W34" s="19"/>
    </row>
    <row r="35" spans="1:23" x14ac:dyDescent="0.25">
      <c r="A35" s="50">
        <v>3256</v>
      </c>
      <c r="B35" s="51" t="s">
        <v>81</v>
      </c>
      <c r="C35" s="23">
        <v>0.36</v>
      </c>
      <c r="D35" s="19"/>
      <c r="E35" s="22">
        <v>14.85</v>
      </c>
      <c r="F35" s="29">
        <v>0.08</v>
      </c>
      <c r="G35" s="65">
        <v>0.38880000000000003</v>
      </c>
      <c r="H35" s="37">
        <v>8.273664E-3</v>
      </c>
      <c r="I35" s="37">
        <v>1.9828800000000001E-2</v>
      </c>
      <c r="J35" s="37">
        <v>1.6562880000000002E-2</v>
      </c>
      <c r="K35" s="38">
        <v>3.0404160000000006E-3</v>
      </c>
      <c r="L35" s="37">
        <v>5.9400000000000001E-2</v>
      </c>
      <c r="M35" s="37">
        <v>3.1104000000000006E-4</v>
      </c>
      <c r="N35" s="37">
        <v>3.8880000000000004E-3</v>
      </c>
      <c r="O35" s="37">
        <v>2.2356000000000004E-2</v>
      </c>
      <c r="P35" s="20">
        <v>0.02</v>
      </c>
      <c r="Q35" s="20">
        <v>6.7000000000000002E-3</v>
      </c>
      <c r="R35" s="20">
        <v>1.9E-2</v>
      </c>
      <c r="S35" s="55">
        <v>0.56816080000000013</v>
      </c>
      <c r="T35" s="54">
        <v>0.57822444444444487</v>
      </c>
      <c r="U35" s="50">
        <v>3256</v>
      </c>
      <c r="V35" s="97">
        <f t="shared" si="0"/>
        <v>19.305</v>
      </c>
      <c r="W35" s="19"/>
    </row>
    <row r="36" spans="1:23" x14ac:dyDescent="0.25">
      <c r="A36" s="50">
        <v>3656</v>
      </c>
      <c r="B36" s="51" t="s">
        <v>95</v>
      </c>
      <c r="C36" s="23">
        <v>0.32500000000000001</v>
      </c>
      <c r="D36" s="22">
        <v>17.68</v>
      </c>
      <c r="E36" s="22">
        <v>13.25</v>
      </c>
      <c r="F36" s="29">
        <v>0.04</v>
      </c>
      <c r="G36" s="65">
        <v>0.33800000000000002</v>
      </c>
      <c r="H36" s="37">
        <v>7.192640000000001E-3</v>
      </c>
      <c r="I36" s="37">
        <v>1.7238E-2</v>
      </c>
      <c r="J36" s="37">
        <v>1.43988E-2</v>
      </c>
      <c r="K36" s="38">
        <v>2.6431600000000003E-3</v>
      </c>
      <c r="L36" s="37">
        <v>5.7200000000000001E-2</v>
      </c>
      <c r="M36" s="37">
        <v>2.7040000000000001E-4</v>
      </c>
      <c r="N36" s="37">
        <v>3.3800000000000002E-3</v>
      </c>
      <c r="O36" s="37">
        <v>1.9435000000000001E-2</v>
      </c>
      <c r="P36" s="20">
        <v>0.02</v>
      </c>
      <c r="Q36" s="20">
        <v>6.7000000000000002E-3</v>
      </c>
      <c r="R36" s="20">
        <v>1.9E-2</v>
      </c>
      <c r="S36" s="55">
        <v>0.50545799999999996</v>
      </c>
      <c r="T36" s="54">
        <v>0.55525538461538448</v>
      </c>
      <c r="U36" s="50">
        <v>3656</v>
      </c>
      <c r="V36" s="97">
        <f t="shared" si="0"/>
        <v>17.225000000000001</v>
      </c>
      <c r="W36" s="19"/>
    </row>
    <row r="37" spans="1:23" x14ac:dyDescent="0.25">
      <c r="A37" s="50">
        <v>3678</v>
      </c>
      <c r="B37" s="51" t="s">
        <v>97</v>
      </c>
      <c r="C37" s="23">
        <v>0.33500000000000002</v>
      </c>
      <c r="D37" s="22">
        <v>18</v>
      </c>
      <c r="E37" s="22">
        <v>18</v>
      </c>
      <c r="F37" s="29">
        <v>0.04</v>
      </c>
      <c r="G37" s="65">
        <v>0.34840000000000004</v>
      </c>
      <c r="H37" s="37">
        <v>7.4139520000000014E-3</v>
      </c>
      <c r="I37" s="37">
        <v>1.77684E-2</v>
      </c>
      <c r="J37" s="37">
        <v>1.4841840000000002E-2</v>
      </c>
      <c r="K37" s="38">
        <v>2.7244880000000006E-3</v>
      </c>
      <c r="L37" s="37">
        <v>5.7200000000000001E-2</v>
      </c>
      <c r="M37" s="37">
        <v>2.7872000000000004E-4</v>
      </c>
      <c r="N37" s="37">
        <v>3.4840000000000006E-3</v>
      </c>
      <c r="O37" s="37">
        <v>2.0033000000000002E-2</v>
      </c>
      <c r="P37" s="20">
        <v>0.02</v>
      </c>
      <c r="Q37" s="20">
        <v>6.7000000000000002E-3</v>
      </c>
      <c r="R37" s="20">
        <v>1.9E-2</v>
      </c>
      <c r="S37" s="55">
        <v>0.51784440000000009</v>
      </c>
      <c r="T37" s="54">
        <v>0.54580417910447776</v>
      </c>
      <c r="U37" s="50">
        <v>3678</v>
      </c>
      <c r="V37" s="97">
        <f t="shared" si="0"/>
        <v>23.400000000000002</v>
      </c>
      <c r="W37" s="19"/>
    </row>
    <row r="38" spans="1:23" x14ac:dyDescent="0.25">
      <c r="A38" s="50">
        <v>3737</v>
      </c>
      <c r="B38" s="51" t="s">
        <v>103</v>
      </c>
      <c r="C38" s="23">
        <v>0.30499999999999999</v>
      </c>
      <c r="D38" s="19"/>
      <c r="E38" s="22">
        <v>12.85</v>
      </c>
      <c r="F38" s="29">
        <v>0.04</v>
      </c>
      <c r="G38" s="65">
        <v>0.31719999999999998</v>
      </c>
      <c r="H38" s="37">
        <v>6.7500159999999993E-3</v>
      </c>
      <c r="I38" s="37">
        <v>1.6177199999999999E-2</v>
      </c>
      <c r="J38" s="37">
        <v>1.3512719999999999E-2</v>
      </c>
      <c r="K38" s="38">
        <v>2.4805040000000001E-3</v>
      </c>
      <c r="L38" s="37">
        <v>5.7200000000000001E-2</v>
      </c>
      <c r="M38" s="37">
        <v>2.5376000000000001E-4</v>
      </c>
      <c r="N38" s="37">
        <v>3.1719999999999999E-3</v>
      </c>
      <c r="O38" s="37">
        <v>1.8238999999999998E-2</v>
      </c>
      <c r="P38" s="20">
        <v>0.02</v>
      </c>
      <c r="Q38" s="20">
        <v>6.7000000000000002E-3</v>
      </c>
      <c r="R38" s="20">
        <v>1.9E-2</v>
      </c>
      <c r="S38" s="55">
        <v>0.48068520000000003</v>
      </c>
      <c r="T38" s="54">
        <v>0.57601704918032803</v>
      </c>
      <c r="U38" s="50">
        <v>3737</v>
      </c>
      <c r="V38" s="97">
        <f t="shared" si="0"/>
        <v>16.705000000000002</v>
      </c>
      <c r="W38" s="19"/>
    </row>
    <row r="39" spans="1:23" x14ac:dyDescent="0.25">
      <c r="A39" s="20">
        <v>3821</v>
      </c>
      <c r="B39" s="21" t="s">
        <v>178</v>
      </c>
      <c r="C39" s="23"/>
      <c r="D39" s="19"/>
      <c r="E39" s="19"/>
      <c r="F39" s="29"/>
      <c r="G39" s="26">
        <v>0</v>
      </c>
      <c r="H39" s="37">
        <v>0</v>
      </c>
      <c r="I39" s="37">
        <v>0</v>
      </c>
      <c r="J39" s="37">
        <v>0</v>
      </c>
      <c r="K39" s="38">
        <v>0</v>
      </c>
      <c r="L39" s="37"/>
      <c r="M39" s="37">
        <v>0</v>
      </c>
      <c r="N39" s="37">
        <v>0</v>
      </c>
      <c r="O39" s="37">
        <v>0</v>
      </c>
      <c r="P39" s="19"/>
      <c r="Q39" s="19"/>
      <c r="R39" s="19"/>
      <c r="S39" s="55"/>
      <c r="T39" s="19"/>
      <c r="U39" s="20">
        <v>3821</v>
      </c>
      <c r="V39" s="97">
        <f t="shared" si="0"/>
        <v>0</v>
      </c>
      <c r="W39" s="19"/>
    </row>
    <row r="40" spans="1:23" x14ac:dyDescent="0.25">
      <c r="A40" s="50">
        <v>3816</v>
      </c>
      <c r="B40" s="51" t="s">
        <v>183</v>
      </c>
      <c r="C40" s="23">
        <v>0.30499999999999999</v>
      </c>
      <c r="D40" s="19"/>
      <c r="E40" s="22">
        <v>13.65</v>
      </c>
      <c r="F40" s="29">
        <v>0.04</v>
      </c>
      <c r="G40" s="65">
        <v>0.31719999999999998</v>
      </c>
      <c r="H40" s="37">
        <v>6.7500159999999993E-3</v>
      </c>
      <c r="I40" s="37">
        <v>1.6177199999999999E-2</v>
      </c>
      <c r="J40" s="37">
        <v>1.3512719999999999E-2</v>
      </c>
      <c r="K40" s="38">
        <v>2.4805040000000001E-3</v>
      </c>
      <c r="L40" s="37">
        <v>5.7200000000000001E-2</v>
      </c>
      <c r="M40" s="37">
        <v>2.5376000000000001E-4</v>
      </c>
      <c r="N40" s="37">
        <v>3.1719999999999999E-3</v>
      </c>
      <c r="O40" s="37">
        <v>1.8238999999999998E-2</v>
      </c>
      <c r="P40" s="20">
        <v>0.02</v>
      </c>
      <c r="Q40" s="20">
        <v>6.7000000000000002E-3</v>
      </c>
      <c r="R40" s="20">
        <v>1.9E-2</v>
      </c>
      <c r="S40" s="55">
        <v>0.48068520000000003</v>
      </c>
      <c r="T40" s="54">
        <v>0.57601704918032803</v>
      </c>
      <c r="U40" s="50">
        <v>3816</v>
      </c>
      <c r="V40" s="97">
        <f t="shared" si="0"/>
        <v>17.745000000000001</v>
      </c>
      <c r="W40" s="19"/>
    </row>
    <row r="41" spans="1:23" x14ac:dyDescent="0.25">
      <c r="A41" s="50">
        <v>3742</v>
      </c>
      <c r="B41" s="51" t="s">
        <v>104</v>
      </c>
      <c r="C41" s="23">
        <v>0.32</v>
      </c>
      <c r="D41" s="22">
        <v>17.68</v>
      </c>
      <c r="E41" s="22">
        <v>15</v>
      </c>
      <c r="F41" s="29">
        <v>0.04</v>
      </c>
      <c r="G41" s="65">
        <v>0.33280000000000004</v>
      </c>
      <c r="H41" s="37">
        <v>7.0819840000000012E-3</v>
      </c>
      <c r="I41" s="37">
        <v>1.69728E-2</v>
      </c>
      <c r="J41" s="37">
        <v>1.4177280000000002E-2</v>
      </c>
      <c r="K41" s="38">
        <v>2.6024960000000006E-3</v>
      </c>
      <c r="L41" s="37">
        <v>5.7200000000000001E-2</v>
      </c>
      <c r="M41" s="37">
        <v>2.6624000000000005E-4</v>
      </c>
      <c r="N41" s="37">
        <v>3.3280000000000007E-3</v>
      </c>
      <c r="O41" s="37">
        <v>1.9136000000000004E-2</v>
      </c>
      <c r="P41" s="20">
        <v>0.02</v>
      </c>
      <c r="Q41" s="20">
        <v>6.7000000000000002E-3</v>
      </c>
      <c r="R41" s="20">
        <v>1.9E-2</v>
      </c>
      <c r="S41" s="55">
        <v>0.49926480000000006</v>
      </c>
      <c r="T41" s="54">
        <v>0.56020250000000016</v>
      </c>
      <c r="U41" s="50">
        <v>3742</v>
      </c>
      <c r="V41" s="97">
        <f t="shared" si="0"/>
        <v>19.5</v>
      </c>
      <c r="W41" s="19"/>
    </row>
    <row r="42" spans="1:23" x14ac:dyDescent="0.25">
      <c r="A42" s="50">
        <v>3168</v>
      </c>
      <c r="B42" s="51" t="s">
        <v>75</v>
      </c>
      <c r="C42" s="23">
        <v>0.36</v>
      </c>
      <c r="D42" s="19"/>
      <c r="E42" s="22">
        <v>14</v>
      </c>
      <c r="F42" s="29">
        <v>0.09</v>
      </c>
      <c r="G42" s="65">
        <v>0.39240000000000003</v>
      </c>
      <c r="H42" s="37">
        <v>8.3502720000000006E-3</v>
      </c>
      <c r="I42" s="37">
        <v>2.00124E-2</v>
      </c>
      <c r="J42" s="37">
        <v>1.671624E-2</v>
      </c>
      <c r="K42" s="38">
        <v>3.0685680000000003E-3</v>
      </c>
      <c r="L42" s="37">
        <v>5.9950000000000003E-2</v>
      </c>
      <c r="M42" s="37">
        <v>3.1392000000000003E-4</v>
      </c>
      <c r="N42" s="37">
        <v>3.9240000000000004E-3</v>
      </c>
      <c r="O42" s="37">
        <v>2.2563000000000003E-2</v>
      </c>
      <c r="P42" s="20">
        <v>0.02</v>
      </c>
      <c r="Q42" s="20">
        <v>6.7000000000000002E-3</v>
      </c>
      <c r="R42" s="20">
        <v>1.9E-2</v>
      </c>
      <c r="S42" s="55">
        <v>0.57299840000000002</v>
      </c>
      <c r="T42" s="54">
        <v>0.59166222222222231</v>
      </c>
      <c r="U42" s="50">
        <v>3168</v>
      </c>
      <c r="V42" s="97">
        <f t="shared" si="0"/>
        <v>18.2</v>
      </c>
      <c r="W42" s="19"/>
    </row>
    <row r="43" spans="1:23" x14ac:dyDescent="0.25">
      <c r="A43" s="50">
        <v>3404</v>
      </c>
      <c r="B43" s="51" t="s">
        <v>84</v>
      </c>
      <c r="C43" s="23">
        <v>0.33700000000000002</v>
      </c>
      <c r="D43" s="19"/>
      <c r="E43" s="22">
        <v>14</v>
      </c>
      <c r="F43" s="29">
        <v>0.06</v>
      </c>
      <c r="G43" s="65">
        <v>0.35722000000000004</v>
      </c>
      <c r="H43" s="37">
        <v>7.6016416000000012E-3</v>
      </c>
      <c r="I43" s="37">
        <v>1.821822E-2</v>
      </c>
      <c r="J43" s="37">
        <v>1.5217572E-2</v>
      </c>
      <c r="K43" s="38">
        <v>2.7934604000000004E-3</v>
      </c>
      <c r="L43" s="37">
        <v>5.8300000000000005E-2</v>
      </c>
      <c r="M43" s="37">
        <v>2.8577600000000006E-4</v>
      </c>
      <c r="N43" s="37">
        <v>3.5722000000000006E-3</v>
      </c>
      <c r="O43" s="37">
        <v>2.0540150000000004E-2</v>
      </c>
      <c r="P43" s="20">
        <v>0.02</v>
      </c>
      <c r="Q43" s="20">
        <v>6.7000000000000002E-3</v>
      </c>
      <c r="R43" s="20">
        <v>1.9E-2</v>
      </c>
      <c r="S43" s="55">
        <v>0.52944902000000016</v>
      </c>
      <c r="T43" s="54">
        <v>0.57106534124629116</v>
      </c>
      <c r="U43" s="50">
        <v>3404</v>
      </c>
      <c r="V43" s="97">
        <f t="shared" si="0"/>
        <v>18.2</v>
      </c>
      <c r="W43" s="19"/>
    </row>
    <row r="44" spans="1:23" ht="15.75" thickBot="1" x14ac:dyDescent="0.3">
      <c r="A44" s="50">
        <v>3788</v>
      </c>
      <c r="B44" s="51" t="s">
        <v>198</v>
      </c>
      <c r="C44" s="23">
        <v>0.35</v>
      </c>
      <c r="D44" s="22">
        <v>17</v>
      </c>
      <c r="E44" s="22">
        <v>17</v>
      </c>
      <c r="F44" s="29">
        <v>0.04</v>
      </c>
      <c r="G44" s="65">
        <v>0.36399999999999999</v>
      </c>
      <c r="H44" s="37">
        <v>7.7459199999999999E-3</v>
      </c>
      <c r="I44" s="37">
        <v>1.8563999999999997E-2</v>
      </c>
      <c r="J44" s="37">
        <v>1.55064E-2</v>
      </c>
      <c r="K44" s="38">
        <v>2.8464800000000002E-3</v>
      </c>
      <c r="L44" s="37">
        <v>5.7200000000000001E-2</v>
      </c>
      <c r="M44" s="37">
        <v>2.9120000000000003E-4</v>
      </c>
      <c r="N44" s="37">
        <v>3.64E-3</v>
      </c>
      <c r="O44" s="37">
        <v>2.0930000000000001E-2</v>
      </c>
      <c r="P44" s="20">
        <v>0.02</v>
      </c>
      <c r="Q44" s="20">
        <v>6.7000000000000002E-3</v>
      </c>
      <c r="R44" s="20">
        <v>1.9E-2</v>
      </c>
      <c r="S44" s="55">
        <v>0.5364239999999999</v>
      </c>
      <c r="T44" s="54">
        <v>0.53263999999999978</v>
      </c>
      <c r="U44" s="50">
        <v>3788</v>
      </c>
      <c r="V44" s="97">
        <f t="shared" si="0"/>
        <v>22.1</v>
      </c>
      <c r="W44" s="19"/>
    </row>
    <row r="45" spans="1:23" ht="15.75" thickBot="1" x14ac:dyDescent="0.3">
      <c r="A45" s="50">
        <v>3203</v>
      </c>
      <c r="B45" s="51" t="s">
        <v>78</v>
      </c>
      <c r="C45" s="23">
        <v>0.36</v>
      </c>
      <c r="D45" s="72"/>
      <c r="E45" s="22">
        <v>14.85</v>
      </c>
      <c r="F45" s="29">
        <v>0.09</v>
      </c>
      <c r="G45" s="65">
        <v>0.39240000000000003</v>
      </c>
      <c r="H45" s="37">
        <v>8.3502720000000006E-3</v>
      </c>
      <c r="I45" s="37">
        <v>2.00124E-2</v>
      </c>
      <c r="J45" s="37">
        <v>1.671624E-2</v>
      </c>
      <c r="K45" s="38">
        <v>3.0685680000000003E-3</v>
      </c>
      <c r="L45" s="37">
        <v>5.9950000000000003E-2</v>
      </c>
      <c r="M45" s="37">
        <v>3.1392000000000003E-4</v>
      </c>
      <c r="N45" s="37">
        <v>3.9240000000000004E-3</v>
      </c>
      <c r="O45" s="37">
        <v>2.2563000000000003E-2</v>
      </c>
      <c r="P45" s="20">
        <v>0.02</v>
      </c>
      <c r="Q45" s="20">
        <v>6.7000000000000002E-3</v>
      </c>
      <c r="R45" s="20">
        <v>1.9E-2</v>
      </c>
      <c r="S45" s="55">
        <v>0.57299840000000002</v>
      </c>
      <c r="T45" s="54">
        <v>0.59166222222222231</v>
      </c>
      <c r="U45" s="50">
        <v>3203</v>
      </c>
      <c r="V45" s="97">
        <f t="shared" si="0"/>
        <v>19.305</v>
      </c>
      <c r="W45" s="56"/>
    </row>
    <row r="46" spans="1:23" x14ac:dyDescent="0.25">
      <c r="A46" s="50">
        <v>3767</v>
      </c>
      <c r="B46" s="51" t="s">
        <v>201</v>
      </c>
      <c r="C46" s="23">
        <v>0.32500000000000001</v>
      </c>
      <c r="D46" s="19"/>
      <c r="E46" s="22">
        <v>14</v>
      </c>
      <c r="F46" s="29">
        <v>0.04</v>
      </c>
      <c r="G46" s="65">
        <v>0.33800000000000002</v>
      </c>
      <c r="H46" s="37">
        <v>7.192640000000001E-3</v>
      </c>
      <c r="I46" s="37">
        <v>1.7238E-2</v>
      </c>
      <c r="J46" s="37">
        <v>1.43988E-2</v>
      </c>
      <c r="K46" s="38">
        <v>2.6431600000000003E-3</v>
      </c>
      <c r="L46" s="37">
        <v>5.7200000000000001E-2</v>
      </c>
      <c r="M46" s="37">
        <v>2.7040000000000001E-4</v>
      </c>
      <c r="N46" s="37">
        <v>3.3800000000000002E-3</v>
      </c>
      <c r="O46" s="37">
        <v>1.9435000000000001E-2</v>
      </c>
      <c r="P46" s="20">
        <v>0.02</v>
      </c>
      <c r="Q46" s="20">
        <v>6.7000000000000002E-3</v>
      </c>
      <c r="R46" s="20">
        <v>1.9E-2</v>
      </c>
      <c r="S46" s="55">
        <v>0.50545799999999996</v>
      </c>
      <c r="T46" s="54">
        <v>0.55525538461538448</v>
      </c>
      <c r="U46" s="50">
        <v>3767</v>
      </c>
      <c r="V46" s="97">
        <f t="shared" si="0"/>
        <v>18.2</v>
      </c>
      <c r="W46" s="19"/>
    </row>
    <row r="47" spans="1:23" x14ac:dyDescent="0.25">
      <c r="A47" s="50">
        <v>3791</v>
      </c>
      <c r="B47" s="51" t="s">
        <v>196</v>
      </c>
      <c r="C47" s="23">
        <v>0.28499999999999998</v>
      </c>
      <c r="D47" s="22">
        <v>17.71</v>
      </c>
      <c r="E47" s="22">
        <v>16</v>
      </c>
      <c r="F47" s="29">
        <v>0.04</v>
      </c>
      <c r="G47" s="65">
        <v>0.2964</v>
      </c>
      <c r="H47" s="37">
        <v>6.3073920000000002E-3</v>
      </c>
      <c r="I47" s="37">
        <v>1.5116399999999999E-2</v>
      </c>
      <c r="J47" s="37">
        <v>1.262664E-2</v>
      </c>
      <c r="K47" s="38">
        <v>2.317848E-3</v>
      </c>
      <c r="L47" s="37">
        <v>5.7200000000000001E-2</v>
      </c>
      <c r="M47" s="37">
        <v>2.3712000000000001E-4</v>
      </c>
      <c r="N47" s="37">
        <v>2.9640000000000001E-3</v>
      </c>
      <c r="O47" s="37">
        <v>1.7042999999999999E-2</v>
      </c>
      <c r="P47" s="20">
        <v>0.02</v>
      </c>
      <c r="Q47" s="20">
        <v>6.7000000000000002E-3</v>
      </c>
      <c r="R47" s="20">
        <v>1.9E-2</v>
      </c>
      <c r="S47" s="55">
        <v>0.45591240000000005</v>
      </c>
      <c r="T47" s="54">
        <v>0.5996926315789477</v>
      </c>
      <c r="U47" s="50">
        <v>3791</v>
      </c>
      <c r="V47" s="97">
        <f t="shared" si="0"/>
        <v>20.8</v>
      </c>
      <c r="W47" s="19"/>
    </row>
    <row r="48" spans="1:23" x14ac:dyDescent="0.25">
      <c r="A48" s="50">
        <v>3784</v>
      </c>
      <c r="B48" s="51" t="s">
        <v>113</v>
      </c>
      <c r="C48" s="23">
        <v>0.30499999999999999</v>
      </c>
      <c r="D48" s="22">
        <v>17.68</v>
      </c>
      <c r="E48" s="22">
        <v>13.5</v>
      </c>
      <c r="F48" s="29">
        <v>0.04</v>
      </c>
      <c r="G48" s="65">
        <v>0.31719999999999998</v>
      </c>
      <c r="H48" s="37">
        <v>6.7500159999999993E-3</v>
      </c>
      <c r="I48" s="37">
        <v>1.6177199999999999E-2</v>
      </c>
      <c r="J48" s="37">
        <v>1.3512719999999999E-2</v>
      </c>
      <c r="K48" s="38">
        <v>2.4805040000000001E-3</v>
      </c>
      <c r="L48" s="37">
        <v>5.7200000000000001E-2</v>
      </c>
      <c r="M48" s="37">
        <v>2.5376000000000001E-4</v>
      </c>
      <c r="N48" s="37">
        <v>3.1719999999999999E-3</v>
      </c>
      <c r="O48" s="37">
        <v>1.8238999999999998E-2</v>
      </c>
      <c r="P48" s="20">
        <v>0.02</v>
      </c>
      <c r="Q48" s="20">
        <v>6.7000000000000002E-3</v>
      </c>
      <c r="R48" s="20">
        <v>1.9E-2</v>
      </c>
      <c r="S48" s="55">
        <v>0.48068520000000003</v>
      </c>
      <c r="T48" s="54">
        <v>0.57601704918032803</v>
      </c>
      <c r="U48" s="50">
        <v>3784</v>
      </c>
      <c r="V48" s="97">
        <f t="shared" si="0"/>
        <v>17.55</v>
      </c>
      <c r="W48" s="19"/>
    </row>
    <row r="49" spans="1:22" x14ac:dyDescent="0.25">
      <c r="A49" s="50">
        <v>488</v>
      </c>
      <c r="B49" s="51" t="s">
        <v>67</v>
      </c>
      <c r="C49" s="23">
        <v>0.36</v>
      </c>
      <c r="D49" s="19"/>
      <c r="E49" s="22">
        <v>14.85</v>
      </c>
      <c r="F49" s="29">
        <v>0.11</v>
      </c>
      <c r="G49" s="65">
        <v>0.39960000000000001</v>
      </c>
      <c r="H49" s="37">
        <v>8.503488E-3</v>
      </c>
      <c r="I49" s="37">
        <v>2.0379599999999998E-2</v>
      </c>
      <c r="J49" s="37">
        <v>1.702296E-2</v>
      </c>
      <c r="K49" s="38">
        <v>3.1248720000000003E-3</v>
      </c>
      <c r="L49" s="37">
        <v>6.1050000000000007E-2</v>
      </c>
      <c r="M49" s="37">
        <v>3.1968000000000003E-4</v>
      </c>
      <c r="N49" s="37">
        <v>3.9960000000000004E-3</v>
      </c>
      <c r="O49" s="37">
        <v>2.2977000000000001E-2</v>
      </c>
      <c r="P49" s="20">
        <v>0.02</v>
      </c>
      <c r="Q49" s="20">
        <v>6.7000000000000002E-3</v>
      </c>
      <c r="R49" s="20">
        <v>1.9E-2</v>
      </c>
      <c r="S49" s="55">
        <v>0.58267360000000012</v>
      </c>
      <c r="T49" s="54">
        <v>0.61853777777777819</v>
      </c>
      <c r="U49" s="50">
        <v>488</v>
      </c>
      <c r="V49" s="97">
        <f t="shared" si="0"/>
        <v>19.305</v>
      </c>
    </row>
    <row r="50" spans="1:22" x14ac:dyDescent="0.25">
      <c r="A50" s="50">
        <v>565</v>
      </c>
      <c r="B50" s="51" t="s">
        <v>70</v>
      </c>
      <c r="C50" s="23">
        <v>0.36</v>
      </c>
      <c r="D50" s="19"/>
      <c r="E50" s="22">
        <v>14.85</v>
      </c>
      <c r="F50" s="29">
        <v>0.09</v>
      </c>
      <c r="G50" s="65">
        <v>0.39240000000000003</v>
      </c>
      <c r="H50" s="37">
        <v>8.3502720000000006E-3</v>
      </c>
      <c r="I50" s="37">
        <v>2.00124E-2</v>
      </c>
      <c r="J50" s="37">
        <v>1.671624E-2</v>
      </c>
      <c r="K50" s="38">
        <v>3.0685680000000003E-3</v>
      </c>
      <c r="L50" s="37">
        <v>5.9950000000000003E-2</v>
      </c>
      <c r="M50" s="37">
        <v>3.1392000000000003E-4</v>
      </c>
      <c r="N50" s="37">
        <v>3.9240000000000004E-3</v>
      </c>
      <c r="O50" s="37">
        <v>2.2563000000000003E-2</v>
      </c>
      <c r="P50" s="20">
        <v>0.02</v>
      </c>
      <c r="Q50" s="20">
        <v>6.7000000000000002E-3</v>
      </c>
      <c r="R50" s="20">
        <v>1.9E-2</v>
      </c>
      <c r="S50" s="55">
        <v>0.57299840000000002</v>
      </c>
      <c r="T50" s="54">
        <v>0.59166222222222231</v>
      </c>
      <c r="U50" s="50">
        <v>565</v>
      </c>
      <c r="V50" s="97">
        <f t="shared" si="0"/>
        <v>19.305</v>
      </c>
    </row>
    <row r="51" spans="1:22" x14ac:dyDescent="0.25">
      <c r="A51" s="50">
        <v>3773</v>
      </c>
      <c r="B51" s="51" t="s">
        <v>111</v>
      </c>
      <c r="C51" s="23">
        <v>0.35499999999999998</v>
      </c>
      <c r="D51" s="22">
        <v>17.37</v>
      </c>
      <c r="E51" s="22">
        <v>14</v>
      </c>
      <c r="F51" s="29">
        <v>0.04</v>
      </c>
      <c r="G51" s="65">
        <v>0.36919999999999997</v>
      </c>
      <c r="H51" s="37">
        <v>7.8565759999999988E-3</v>
      </c>
      <c r="I51" s="37">
        <v>1.8829199999999997E-2</v>
      </c>
      <c r="J51" s="37">
        <v>1.5727919999999999E-2</v>
      </c>
      <c r="K51" s="38">
        <v>2.8871439999999999E-3</v>
      </c>
      <c r="L51" s="37">
        <v>5.7200000000000001E-2</v>
      </c>
      <c r="M51" s="37">
        <v>2.9535999999999999E-4</v>
      </c>
      <c r="N51" s="37">
        <v>3.692E-3</v>
      </c>
      <c r="O51" s="37">
        <v>2.1228999999999998E-2</v>
      </c>
      <c r="P51" s="20">
        <v>0.02</v>
      </c>
      <c r="Q51" s="20">
        <v>6.7000000000000002E-3</v>
      </c>
      <c r="R51" s="20">
        <v>1.9E-2</v>
      </c>
      <c r="S51" s="55">
        <v>0.54261720000000002</v>
      </c>
      <c r="T51" s="54">
        <v>0.52849915492957755</v>
      </c>
      <c r="U51" s="50">
        <v>3773</v>
      </c>
      <c r="V51" s="97">
        <f t="shared" si="0"/>
        <v>18.2</v>
      </c>
    </row>
    <row r="52" spans="1:22" x14ac:dyDescent="0.25">
      <c r="A52" s="50">
        <v>3800</v>
      </c>
      <c r="B52" s="51" t="s">
        <v>193</v>
      </c>
      <c r="C52" s="23">
        <v>0.34</v>
      </c>
      <c r="D52" s="19"/>
      <c r="E52" s="22">
        <v>16</v>
      </c>
      <c r="F52" s="29">
        <v>0.04</v>
      </c>
      <c r="G52" s="65">
        <v>0.35360000000000003</v>
      </c>
      <c r="H52" s="37">
        <v>7.5246080000000003E-3</v>
      </c>
      <c r="I52" s="37">
        <v>1.80336E-2</v>
      </c>
      <c r="J52" s="37">
        <v>1.5063360000000001E-2</v>
      </c>
      <c r="K52" s="38">
        <v>2.7651520000000003E-3</v>
      </c>
      <c r="L52" s="37">
        <v>5.7200000000000001E-2</v>
      </c>
      <c r="M52" s="37">
        <v>2.8288000000000006E-4</v>
      </c>
      <c r="N52" s="37">
        <v>3.5360000000000005E-3</v>
      </c>
      <c r="O52" s="37">
        <v>2.0332000000000003E-2</v>
      </c>
      <c r="P52" s="20">
        <v>0.02</v>
      </c>
      <c r="Q52" s="20">
        <v>6.7000000000000002E-3</v>
      </c>
      <c r="R52" s="20">
        <v>1.9E-2</v>
      </c>
      <c r="S52" s="55">
        <v>0.5240376000000001</v>
      </c>
      <c r="T52" s="54">
        <v>0.54128705882352957</v>
      </c>
      <c r="U52" s="50">
        <v>3800</v>
      </c>
      <c r="V52" s="97">
        <f t="shared" si="0"/>
        <v>20.8</v>
      </c>
    </row>
    <row r="53" spans="1:22" x14ac:dyDescent="0.25">
      <c r="A53" s="50">
        <v>3705</v>
      </c>
      <c r="B53" s="51" t="s">
        <v>101</v>
      </c>
      <c r="C53" s="23">
        <v>0.34499999999999997</v>
      </c>
      <c r="D53" s="19"/>
      <c r="E53" s="22">
        <v>14.5</v>
      </c>
      <c r="F53" s="29">
        <v>0.04</v>
      </c>
      <c r="G53" s="65">
        <v>0.35880000000000001</v>
      </c>
      <c r="H53" s="37">
        <v>7.6352640000000001E-3</v>
      </c>
      <c r="I53" s="37">
        <v>1.82988E-2</v>
      </c>
      <c r="J53" s="37">
        <v>1.5284880000000001E-2</v>
      </c>
      <c r="K53" s="38">
        <v>2.8058160000000005E-3</v>
      </c>
      <c r="L53" s="37">
        <v>5.7200000000000001E-2</v>
      </c>
      <c r="M53" s="37">
        <v>2.8704000000000002E-4</v>
      </c>
      <c r="N53" s="37">
        <v>3.588E-3</v>
      </c>
      <c r="O53" s="37">
        <v>2.0631E-2</v>
      </c>
      <c r="P53" s="20">
        <v>0.02</v>
      </c>
      <c r="Q53" s="20">
        <v>6.7000000000000002E-3</v>
      </c>
      <c r="R53" s="20">
        <v>1.9E-2</v>
      </c>
      <c r="S53" s="55">
        <v>0.53023080000000011</v>
      </c>
      <c r="T53" s="54">
        <v>0.53690086956521788</v>
      </c>
      <c r="U53" s="50">
        <v>3705</v>
      </c>
      <c r="V53" s="97">
        <f t="shared" si="0"/>
        <v>18.850000000000001</v>
      </c>
    </row>
    <row r="54" spans="1:22" x14ac:dyDescent="0.25">
      <c r="A54" s="50">
        <v>3772</v>
      </c>
      <c r="B54" s="51" t="s">
        <v>200</v>
      </c>
      <c r="C54" s="23">
        <v>0.32500000000000001</v>
      </c>
      <c r="D54" s="22">
        <v>18</v>
      </c>
      <c r="E54" s="22">
        <v>18</v>
      </c>
      <c r="F54" s="29">
        <v>0.04</v>
      </c>
      <c r="G54" s="65">
        <v>0.33800000000000002</v>
      </c>
      <c r="H54" s="37">
        <v>7.192640000000001E-3</v>
      </c>
      <c r="I54" s="37">
        <v>1.7238E-2</v>
      </c>
      <c r="J54" s="37">
        <v>1.43988E-2</v>
      </c>
      <c r="K54" s="38">
        <v>2.6431600000000003E-3</v>
      </c>
      <c r="L54" s="37">
        <v>5.7200000000000001E-2</v>
      </c>
      <c r="M54" s="37">
        <v>2.7040000000000001E-4</v>
      </c>
      <c r="N54" s="37">
        <v>3.3800000000000002E-3</v>
      </c>
      <c r="O54" s="37">
        <v>1.9435000000000001E-2</v>
      </c>
      <c r="P54" s="20">
        <v>0.02</v>
      </c>
      <c r="Q54" s="20">
        <v>6.7000000000000002E-3</v>
      </c>
      <c r="R54" s="20">
        <v>1.9E-2</v>
      </c>
      <c r="S54" s="55">
        <v>0.50545799999999996</v>
      </c>
      <c r="T54" s="54">
        <v>0.55525538461538448</v>
      </c>
      <c r="U54" s="50">
        <v>3772</v>
      </c>
      <c r="V54" s="97">
        <f t="shared" si="0"/>
        <v>23.400000000000002</v>
      </c>
    </row>
    <row r="55" spans="1:22" x14ac:dyDescent="0.25">
      <c r="A55" s="50">
        <v>556</v>
      </c>
      <c r="B55" s="51" t="s">
        <v>69</v>
      </c>
      <c r="C55" s="23">
        <v>0.36</v>
      </c>
      <c r="D55" s="19"/>
      <c r="E55" s="22">
        <v>14.85</v>
      </c>
      <c r="F55" s="29">
        <v>0.09</v>
      </c>
      <c r="G55" s="65">
        <v>0.39240000000000003</v>
      </c>
      <c r="H55" s="37">
        <v>8.3502720000000006E-3</v>
      </c>
      <c r="I55" s="37">
        <v>2.00124E-2</v>
      </c>
      <c r="J55" s="37">
        <v>1.671624E-2</v>
      </c>
      <c r="K55" s="38">
        <v>3.0685680000000003E-3</v>
      </c>
      <c r="L55" s="37">
        <v>5.9950000000000003E-2</v>
      </c>
      <c r="M55" s="37">
        <v>3.1392000000000003E-4</v>
      </c>
      <c r="N55" s="37">
        <v>3.9240000000000004E-3</v>
      </c>
      <c r="O55" s="37">
        <v>2.2563000000000003E-2</v>
      </c>
      <c r="P55" s="20">
        <v>0.02</v>
      </c>
      <c r="Q55" s="20">
        <v>6.7000000000000002E-3</v>
      </c>
      <c r="R55" s="20">
        <v>1.9E-2</v>
      </c>
      <c r="S55" s="55">
        <v>0.57299840000000002</v>
      </c>
      <c r="T55" s="54">
        <v>0.59166222222222231</v>
      </c>
      <c r="U55" s="50">
        <v>556</v>
      </c>
      <c r="V55" s="97">
        <f t="shared" si="0"/>
        <v>19.305</v>
      </c>
    </row>
    <row r="56" spans="1:22" x14ac:dyDescent="0.25">
      <c r="A56" s="50">
        <v>3605</v>
      </c>
      <c r="B56" s="51" t="s">
        <v>92</v>
      </c>
      <c r="C56" s="23">
        <v>0.33500000000000002</v>
      </c>
      <c r="D56" s="19"/>
      <c r="E56" s="22">
        <v>20.399999999999999</v>
      </c>
      <c r="F56" s="29">
        <v>0.06</v>
      </c>
      <c r="G56" s="65">
        <v>0.35510000000000003</v>
      </c>
      <c r="H56" s="37">
        <v>7.5565280000000007E-3</v>
      </c>
      <c r="I56" s="37">
        <v>1.8110100000000001E-2</v>
      </c>
      <c r="J56" s="37">
        <v>1.512726E-2</v>
      </c>
      <c r="K56" s="38">
        <v>2.7768820000000005E-3</v>
      </c>
      <c r="L56" s="37">
        <v>5.8300000000000005E-2</v>
      </c>
      <c r="M56" s="37">
        <v>2.8408000000000003E-4</v>
      </c>
      <c r="N56" s="37">
        <v>3.5510000000000003E-3</v>
      </c>
      <c r="O56" s="37">
        <v>2.0418250000000002E-2</v>
      </c>
      <c r="P56" s="20">
        <v>0.02</v>
      </c>
      <c r="Q56" s="20">
        <v>6.7000000000000002E-3</v>
      </c>
      <c r="R56" s="20">
        <v>1.9E-2</v>
      </c>
      <c r="S56" s="55">
        <v>0.52692410000000012</v>
      </c>
      <c r="T56" s="54">
        <v>0.57290776119403009</v>
      </c>
      <c r="U56" s="50">
        <v>3605</v>
      </c>
      <c r="V56" s="97">
        <f t="shared" si="0"/>
        <v>26.52</v>
      </c>
    </row>
    <row r="57" spans="1:22" x14ac:dyDescent="0.25">
      <c r="A57" s="50">
        <v>3589</v>
      </c>
      <c r="B57" s="51" t="s">
        <v>91</v>
      </c>
      <c r="C57" s="23">
        <v>0.33500000000000002</v>
      </c>
      <c r="D57" s="19"/>
      <c r="E57" s="22">
        <v>14</v>
      </c>
      <c r="F57" s="29">
        <v>0.04</v>
      </c>
      <c r="G57" s="65">
        <v>0.34840000000000004</v>
      </c>
      <c r="H57" s="37">
        <v>7.4139520000000014E-3</v>
      </c>
      <c r="I57" s="37">
        <v>1.77684E-2</v>
      </c>
      <c r="J57" s="37">
        <v>1.4841840000000002E-2</v>
      </c>
      <c r="K57" s="38">
        <v>2.7244880000000006E-3</v>
      </c>
      <c r="L57" s="37">
        <v>5.7200000000000001E-2</v>
      </c>
      <c r="M57" s="37">
        <v>2.7872000000000004E-4</v>
      </c>
      <c r="N57" s="37">
        <v>3.4840000000000006E-3</v>
      </c>
      <c r="O57" s="37">
        <v>2.0033000000000002E-2</v>
      </c>
      <c r="P57" s="20">
        <v>0.02</v>
      </c>
      <c r="Q57" s="20">
        <v>6.7000000000000002E-3</v>
      </c>
      <c r="R57" s="20">
        <v>1.9E-2</v>
      </c>
      <c r="S57" s="55">
        <v>0.51784440000000009</v>
      </c>
      <c r="T57" s="54">
        <v>0.54580417910447776</v>
      </c>
      <c r="U57" s="50">
        <v>3589</v>
      </c>
      <c r="V57" s="97">
        <f t="shared" si="0"/>
        <v>18.2</v>
      </c>
    </row>
    <row r="58" spans="1:22" x14ac:dyDescent="0.25">
      <c r="A58" s="50">
        <v>3174</v>
      </c>
      <c r="B58" s="51" t="s">
        <v>77</v>
      </c>
      <c r="C58" s="23">
        <v>0.36</v>
      </c>
      <c r="D58" s="19"/>
      <c r="E58" s="22">
        <v>14.85</v>
      </c>
      <c r="F58" s="29">
        <v>0.09</v>
      </c>
      <c r="G58" s="65">
        <v>0.39240000000000003</v>
      </c>
      <c r="H58" s="37">
        <v>8.3502720000000006E-3</v>
      </c>
      <c r="I58" s="37">
        <v>2.00124E-2</v>
      </c>
      <c r="J58" s="37">
        <v>1.671624E-2</v>
      </c>
      <c r="K58" s="38">
        <v>3.0685680000000003E-3</v>
      </c>
      <c r="L58" s="37">
        <v>5.9950000000000003E-2</v>
      </c>
      <c r="M58" s="37">
        <v>3.1392000000000003E-4</v>
      </c>
      <c r="N58" s="37">
        <v>3.9240000000000004E-3</v>
      </c>
      <c r="O58" s="37">
        <v>2.2563000000000003E-2</v>
      </c>
      <c r="P58" s="20">
        <v>0.02</v>
      </c>
      <c r="Q58" s="20">
        <v>6.7000000000000002E-3</v>
      </c>
      <c r="R58" s="20">
        <v>1.9E-2</v>
      </c>
      <c r="S58" s="55">
        <v>0.57299840000000002</v>
      </c>
      <c r="T58" s="54">
        <v>0.59166222222222231</v>
      </c>
      <c r="U58" s="50">
        <v>3174</v>
      </c>
      <c r="V58" s="97">
        <f t="shared" si="0"/>
        <v>19.305</v>
      </c>
    </row>
    <row r="59" spans="1:22" x14ac:dyDescent="0.25">
      <c r="A59" s="50">
        <v>3127</v>
      </c>
      <c r="B59" s="51" t="s">
        <v>74</v>
      </c>
      <c r="C59" s="23">
        <v>0.36</v>
      </c>
      <c r="D59" s="19"/>
      <c r="E59" s="22">
        <v>14.85</v>
      </c>
      <c r="F59" s="29">
        <v>0.09</v>
      </c>
      <c r="G59" s="65">
        <v>0.39240000000000003</v>
      </c>
      <c r="H59" s="37">
        <v>8.3502720000000006E-3</v>
      </c>
      <c r="I59" s="37">
        <v>2.00124E-2</v>
      </c>
      <c r="J59" s="37">
        <v>1.671624E-2</v>
      </c>
      <c r="K59" s="38">
        <v>3.0685680000000003E-3</v>
      </c>
      <c r="L59" s="37">
        <v>5.9950000000000003E-2</v>
      </c>
      <c r="M59" s="37">
        <v>3.1392000000000003E-4</v>
      </c>
      <c r="N59" s="37">
        <v>3.9240000000000004E-3</v>
      </c>
      <c r="O59" s="37">
        <v>2.2563000000000003E-2</v>
      </c>
      <c r="P59" s="20">
        <v>0.02</v>
      </c>
      <c r="Q59" s="20">
        <v>6.7000000000000002E-3</v>
      </c>
      <c r="R59" s="20">
        <v>1.9E-2</v>
      </c>
      <c r="S59" s="55">
        <v>0.57299840000000002</v>
      </c>
      <c r="T59" s="54">
        <v>0.59166222222222231</v>
      </c>
      <c r="U59" s="50">
        <v>3127</v>
      </c>
      <c r="V59" s="97">
        <f t="shared" si="0"/>
        <v>19.305</v>
      </c>
    </row>
    <row r="60" spans="1:22" x14ac:dyDescent="0.25">
      <c r="A60" s="50">
        <v>3208</v>
      </c>
      <c r="B60" s="51" t="s">
        <v>79</v>
      </c>
      <c r="C60" s="23">
        <v>0.36</v>
      </c>
      <c r="D60" s="19"/>
      <c r="E60" s="22">
        <v>14.85</v>
      </c>
      <c r="F60" s="29">
        <v>0.09</v>
      </c>
      <c r="G60" s="65">
        <v>0.39240000000000003</v>
      </c>
      <c r="H60" s="37">
        <v>8.3502720000000006E-3</v>
      </c>
      <c r="I60" s="37">
        <v>2.00124E-2</v>
      </c>
      <c r="J60" s="37">
        <v>1.671624E-2</v>
      </c>
      <c r="K60" s="38">
        <v>3.0685680000000003E-3</v>
      </c>
      <c r="L60" s="37">
        <v>5.9950000000000003E-2</v>
      </c>
      <c r="M60" s="37">
        <v>3.1392000000000003E-4</v>
      </c>
      <c r="N60" s="37">
        <v>3.9240000000000004E-3</v>
      </c>
      <c r="O60" s="37">
        <v>2.2563000000000003E-2</v>
      </c>
      <c r="P60" s="20">
        <v>0.02</v>
      </c>
      <c r="Q60" s="20">
        <v>6.7000000000000002E-3</v>
      </c>
      <c r="R60" s="20">
        <v>1.9E-2</v>
      </c>
      <c r="S60" s="55">
        <v>0.57299840000000002</v>
      </c>
      <c r="T60" s="54">
        <v>0.59166222222222231</v>
      </c>
      <c r="U60" s="50">
        <v>3208</v>
      </c>
      <c r="V60" s="97">
        <f t="shared" si="0"/>
        <v>19.305</v>
      </c>
    </row>
    <row r="61" spans="1:22" x14ac:dyDescent="0.25">
      <c r="A61" s="50">
        <v>3780</v>
      </c>
      <c r="B61" s="51" t="s">
        <v>112</v>
      </c>
      <c r="C61" s="23">
        <v>0.33500000000000002</v>
      </c>
      <c r="D61" s="19"/>
      <c r="E61" s="22">
        <v>14</v>
      </c>
      <c r="F61" s="29">
        <v>0.04</v>
      </c>
      <c r="G61" s="65">
        <v>0.34840000000000004</v>
      </c>
      <c r="H61" s="37">
        <v>7.4139520000000014E-3</v>
      </c>
      <c r="I61" s="37">
        <v>1.77684E-2</v>
      </c>
      <c r="J61" s="37">
        <v>1.4841840000000002E-2</v>
      </c>
      <c r="K61" s="38">
        <v>2.7244880000000006E-3</v>
      </c>
      <c r="L61" s="37">
        <v>5.7200000000000001E-2</v>
      </c>
      <c r="M61" s="37">
        <v>2.7872000000000004E-4</v>
      </c>
      <c r="N61" s="37">
        <v>3.4840000000000006E-3</v>
      </c>
      <c r="O61" s="37">
        <v>2.0033000000000002E-2</v>
      </c>
      <c r="P61" s="20">
        <v>0.02</v>
      </c>
      <c r="Q61" s="20">
        <v>6.7000000000000002E-3</v>
      </c>
      <c r="R61" s="20">
        <v>1.9E-2</v>
      </c>
      <c r="S61" s="55">
        <v>0.51784440000000009</v>
      </c>
      <c r="T61" s="54">
        <v>0.54580417910447776</v>
      </c>
      <c r="U61" s="50">
        <v>3780</v>
      </c>
      <c r="V61" s="97">
        <f t="shared" si="0"/>
        <v>18.2</v>
      </c>
    </row>
    <row r="62" spans="1:22" x14ac:dyDescent="0.25">
      <c r="A62" s="50">
        <v>3809</v>
      </c>
      <c r="B62" s="51" t="s">
        <v>188</v>
      </c>
      <c r="C62" s="23">
        <v>0.30499999999999999</v>
      </c>
      <c r="D62" s="19"/>
      <c r="E62" s="22">
        <v>12.85</v>
      </c>
      <c r="F62" s="29">
        <v>0.04</v>
      </c>
      <c r="G62" s="65">
        <v>0.31719999999999998</v>
      </c>
      <c r="H62" s="37">
        <v>6.7500159999999993E-3</v>
      </c>
      <c r="I62" s="37">
        <v>1.6177199999999999E-2</v>
      </c>
      <c r="J62" s="37">
        <v>1.3512719999999999E-2</v>
      </c>
      <c r="K62" s="38">
        <v>2.4805040000000001E-3</v>
      </c>
      <c r="L62" s="37">
        <v>5.7200000000000001E-2</v>
      </c>
      <c r="M62" s="37">
        <v>2.5376000000000001E-4</v>
      </c>
      <c r="N62" s="37">
        <v>3.1719999999999999E-3</v>
      </c>
      <c r="O62" s="37">
        <v>1.8238999999999998E-2</v>
      </c>
      <c r="P62" s="20">
        <v>0.02</v>
      </c>
      <c r="Q62" s="20">
        <v>6.7000000000000002E-3</v>
      </c>
      <c r="R62" s="20">
        <v>1.9E-2</v>
      </c>
      <c r="S62" s="55">
        <v>0.48068520000000003</v>
      </c>
      <c r="T62" s="54">
        <v>0.57601704918032803</v>
      </c>
      <c r="U62" s="50">
        <v>3809</v>
      </c>
      <c r="V62" s="97">
        <f t="shared" si="0"/>
        <v>16.705000000000002</v>
      </c>
    </row>
    <row r="63" spans="1:22" x14ac:dyDescent="0.25">
      <c r="A63" s="50">
        <v>3511</v>
      </c>
      <c r="B63" s="51" t="s">
        <v>87</v>
      </c>
      <c r="C63" s="23">
        <v>0.34699999999999998</v>
      </c>
      <c r="D63" s="19"/>
      <c r="E63" s="22">
        <v>14</v>
      </c>
      <c r="F63" s="29">
        <v>0.04</v>
      </c>
      <c r="G63" s="65">
        <v>0.36087999999999998</v>
      </c>
      <c r="H63" s="37">
        <v>7.6795264E-3</v>
      </c>
      <c r="I63" s="37">
        <v>1.8404879999999998E-2</v>
      </c>
      <c r="J63" s="37">
        <v>1.5373487999999999E-2</v>
      </c>
      <c r="K63" s="38">
        <v>2.8220815999999999E-3</v>
      </c>
      <c r="L63" s="37">
        <v>5.7200000000000001E-2</v>
      </c>
      <c r="M63" s="37">
        <v>2.8870399999999998E-4</v>
      </c>
      <c r="N63" s="37">
        <v>3.6087999999999997E-3</v>
      </c>
      <c r="O63" s="37">
        <v>2.0750600000000001E-2</v>
      </c>
      <c r="P63" s="20">
        <v>0.02</v>
      </c>
      <c r="Q63" s="20">
        <v>6.7000000000000002E-3</v>
      </c>
      <c r="R63" s="20">
        <v>1.9E-2</v>
      </c>
      <c r="S63" s="55">
        <v>0.53270808000000003</v>
      </c>
      <c r="T63" s="54">
        <v>0.53518178674351602</v>
      </c>
      <c r="U63" s="50">
        <v>3511</v>
      </c>
      <c r="V63" s="97">
        <f t="shared" si="0"/>
        <v>18.2</v>
      </c>
    </row>
    <row r="64" spans="1:22" x14ac:dyDescent="0.25">
      <c r="A64" s="50">
        <v>3818</v>
      </c>
      <c r="B64" s="51" t="s">
        <v>181</v>
      </c>
      <c r="C64" s="23">
        <v>0.30499999999999999</v>
      </c>
      <c r="D64" s="19"/>
      <c r="E64" s="22">
        <v>14</v>
      </c>
      <c r="F64" s="29">
        <v>0.04</v>
      </c>
      <c r="G64" s="65">
        <v>0.31719999999999998</v>
      </c>
      <c r="H64" s="37">
        <v>6.7500159999999993E-3</v>
      </c>
      <c r="I64" s="37">
        <v>1.6177199999999999E-2</v>
      </c>
      <c r="J64" s="37">
        <v>1.3512719999999999E-2</v>
      </c>
      <c r="K64" s="38">
        <v>2.4805040000000001E-3</v>
      </c>
      <c r="L64" s="37">
        <v>5.7200000000000001E-2</v>
      </c>
      <c r="M64" s="37">
        <v>2.5376000000000001E-4</v>
      </c>
      <c r="N64" s="37">
        <v>3.1719999999999999E-3</v>
      </c>
      <c r="O64" s="37">
        <v>1.8238999999999998E-2</v>
      </c>
      <c r="P64" s="20">
        <v>0.02</v>
      </c>
      <c r="Q64" s="20">
        <v>6.7000000000000002E-3</v>
      </c>
      <c r="R64" s="20">
        <v>1.9E-2</v>
      </c>
      <c r="S64" s="55">
        <v>0.48068520000000003</v>
      </c>
      <c r="T64" s="54">
        <v>0.57601704918032803</v>
      </c>
      <c r="U64" s="50">
        <v>3818</v>
      </c>
      <c r="V64" s="97">
        <f t="shared" si="0"/>
        <v>18.2</v>
      </c>
    </row>
    <row r="65" spans="1:24" x14ac:dyDescent="0.25">
      <c r="A65" s="50">
        <v>3819</v>
      </c>
      <c r="B65" s="51" t="s">
        <v>180</v>
      </c>
      <c r="C65" s="23">
        <v>0.32500000000000001</v>
      </c>
      <c r="D65" s="19"/>
      <c r="E65" s="22">
        <v>14</v>
      </c>
      <c r="F65" s="29">
        <v>0.04</v>
      </c>
      <c r="G65" s="65">
        <v>0.33800000000000002</v>
      </c>
      <c r="H65" s="37">
        <v>7.192640000000001E-3</v>
      </c>
      <c r="I65" s="37">
        <v>1.7238E-2</v>
      </c>
      <c r="J65" s="37">
        <v>1.43988E-2</v>
      </c>
      <c r="K65" s="38">
        <v>2.6431600000000003E-3</v>
      </c>
      <c r="L65" s="37">
        <v>5.7200000000000001E-2</v>
      </c>
      <c r="M65" s="37">
        <v>2.7040000000000001E-4</v>
      </c>
      <c r="N65" s="37">
        <v>3.3800000000000002E-3</v>
      </c>
      <c r="O65" s="37">
        <v>1.9435000000000001E-2</v>
      </c>
      <c r="P65" s="20">
        <v>0.02</v>
      </c>
      <c r="Q65" s="20">
        <v>6.7000000000000002E-3</v>
      </c>
      <c r="R65" s="20">
        <v>1.9E-2</v>
      </c>
      <c r="S65" s="55">
        <v>0.50545799999999996</v>
      </c>
      <c r="T65" s="54">
        <v>0.55525538461538448</v>
      </c>
      <c r="U65" s="50">
        <v>3819</v>
      </c>
      <c r="V65" s="97">
        <f t="shared" si="0"/>
        <v>18.2</v>
      </c>
      <c r="W65" s="19"/>
      <c r="X65" s="19"/>
    </row>
    <row r="66" spans="1:24" x14ac:dyDescent="0.25">
      <c r="A66" s="50">
        <v>3699</v>
      </c>
      <c r="B66" s="51" t="s">
        <v>100</v>
      </c>
      <c r="C66" s="23">
        <v>0.34499999999999997</v>
      </c>
      <c r="D66" s="19"/>
      <c r="E66" s="22">
        <v>14</v>
      </c>
      <c r="F66" s="29">
        <v>0.04</v>
      </c>
      <c r="G66" s="65">
        <v>0.35880000000000001</v>
      </c>
      <c r="H66" s="37">
        <v>7.6352640000000001E-3</v>
      </c>
      <c r="I66" s="37">
        <v>1.82988E-2</v>
      </c>
      <c r="J66" s="37">
        <v>1.5284880000000001E-2</v>
      </c>
      <c r="K66" s="38">
        <v>2.8058160000000005E-3</v>
      </c>
      <c r="L66" s="37">
        <v>5.7200000000000001E-2</v>
      </c>
      <c r="M66" s="37">
        <v>2.8704000000000002E-4</v>
      </c>
      <c r="N66" s="37">
        <v>3.588E-3</v>
      </c>
      <c r="O66" s="37">
        <v>2.0631E-2</v>
      </c>
      <c r="P66" s="20">
        <v>0.02</v>
      </c>
      <c r="Q66" s="20">
        <v>6.7000000000000002E-3</v>
      </c>
      <c r="R66" s="20">
        <v>1.9E-2</v>
      </c>
      <c r="S66" s="55">
        <v>0.53023080000000011</v>
      </c>
      <c r="T66" s="54">
        <v>0.53690086956521788</v>
      </c>
      <c r="U66" s="50">
        <v>3699</v>
      </c>
      <c r="V66" s="97">
        <f t="shared" si="0"/>
        <v>18.2</v>
      </c>
      <c r="W66" s="19"/>
      <c r="X66" s="19"/>
    </row>
    <row r="67" spans="1:24" x14ac:dyDescent="0.25">
      <c r="A67" s="50">
        <v>3169</v>
      </c>
      <c r="B67" s="51" t="s">
        <v>76</v>
      </c>
      <c r="C67" s="23">
        <v>0.36</v>
      </c>
      <c r="D67" s="19"/>
      <c r="E67" s="22">
        <v>16</v>
      </c>
      <c r="F67" s="29">
        <v>0.09</v>
      </c>
      <c r="G67" s="65">
        <v>0.39240000000000003</v>
      </c>
      <c r="H67" s="37">
        <v>8.3502720000000006E-3</v>
      </c>
      <c r="I67" s="37">
        <v>2.00124E-2</v>
      </c>
      <c r="J67" s="37">
        <v>1.671624E-2</v>
      </c>
      <c r="K67" s="38">
        <v>3.0685680000000003E-3</v>
      </c>
      <c r="L67" s="37">
        <v>5.9950000000000003E-2</v>
      </c>
      <c r="M67" s="37">
        <v>3.1392000000000003E-4</v>
      </c>
      <c r="N67" s="37">
        <v>3.9240000000000004E-3</v>
      </c>
      <c r="O67" s="37">
        <v>2.2563000000000003E-2</v>
      </c>
      <c r="P67" s="20">
        <v>0.02</v>
      </c>
      <c r="Q67" s="20">
        <v>6.7000000000000002E-3</v>
      </c>
      <c r="R67" s="20">
        <v>1.9E-2</v>
      </c>
      <c r="S67" s="55">
        <v>0.57299840000000002</v>
      </c>
      <c r="T67" s="54">
        <v>0.59166222222222231</v>
      </c>
      <c r="U67" s="50">
        <v>3169</v>
      </c>
      <c r="V67" s="97">
        <f t="shared" si="0"/>
        <v>20.8</v>
      </c>
      <c r="W67" s="19"/>
      <c r="X67" s="19"/>
    </row>
    <row r="68" spans="1:24" x14ac:dyDescent="0.25">
      <c r="A68" s="52">
        <v>3815</v>
      </c>
      <c r="B68" s="53" t="s">
        <v>184</v>
      </c>
      <c r="C68" s="57"/>
      <c r="D68" s="58"/>
      <c r="E68" s="58">
        <v>16</v>
      </c>
      <c r="F68" s="59">
        <v>0.04</v>
      </c>
      <c r="G68" s="60">
        <v>0</v>
      </c>
      <c r="H68" s="61">
        <v>0</v>
      </c>
      <c r="I68" s="61">
        <v>0</v>
      </c>
      <c r="J68" s="61">
        <v>0</v>
      </c>
      <c r="K68" s="62">
        <v>0</v>
      </c>
      <c r="L68" s="61">
        <v>5.7200000000000001E-2</v>
      </c>
      <c r="M68" s="61">
        <v>0</v>
      </c>
      <c r="N68" s="61">
        <v>0</v>
      </c>
      <c r="O68" s="61">
        <v>0</v>
      </c>
      <c r="P68" s="52">
        <v>0.02</v>
      </c>
      <c r="Q68" s="52">
        <v>6.7000000000000002E-3</v>
      </c>
      <c r="R68" s="52">
        <v>1.9E-2</v>
      </c>
      <c r="S68" s="63">
        <v>0.10290000000000001</v>
      </c>
      <c r="T68" s="54"/>
      <c r="U68" s="52">
        <v>3815</v>
      </c>
      <c r="V68" s="97">
        <f t="shared" si="0"/>
        <v>20.8</v>
      </c>
      <c r="W68" s="19"/>
      <c r="X68" s="19"/>
    </row>
    <row r="69" spans="1:24" x14ac:dyDescent="0.25">
      <c r="A69" s="50">
        <v>3114</v>
      </c>
      <c r="B69" s="51" t="s">
        <v>73</v>
      </c>
      <c r="C69" s="23">
        <v>0.36</v>
      </c>
      <c r="D69" s="19"/>
      <c r="E69" s="22">
        <v>20.399999999999999</v>
      </c>
      <c r="F69" s="29">
        <v>0.09</v>
      </c>
      <c r="G69" s="65">
        <v>0.39240000000000003</v>
      </c>
      <c r="H69" s="37">
        <v>8.3502720000000006E-3</v>
      </c>
      <c r="I69" s="37">
        <v>2.00124E-2</v>
      </c>
      <c r="J69" s="37">
        <v>1.671624E-2</v>
      </c>
      <c r="K69" s="38">
        <v>3.0685680000000003E-3</v>
      </c>
      <c r="L69" s="37">
        <v>5.9950000000000003E-2</v>
      </c>
      <c r="M69" s="37">
        <v>3.1392000000000003E-4</v>
      </c>
      <c r="N69" s="37">
        <v>3.9240000000000004E-3</v>
      </c>
      <c r="O69" s="37">
        <v>2.2563000000000003E-2</v>
      </c>
      <c r="P69" s="20">
        <v>0.02</v>
      </c>
      <c r="Q69" s="20">
        <v>6.7000000000000002E-3</v>
      </c>
      <c r="R69" s="20">
        <v>1.9E-2</v>
      </c>
      <c r="S69" s="55">
        <v>0.57299840000000002</v>
      </c>
      <c r="T69" s="54">
        <v>0.59166222222222231</v>
      </c>
      <c r="U69" s="50">
        <v>3114</v>
      </c>
      <c r="V69" s="97">
        <f t="shared" si="0"/>
        <v>26.52</v>
      </c>
      <c r="W69" s="19"/>
      <c r="X69" s="19"/>
    </row>
    <row r="70" spans="1:24" x14ac:dyDescent="0.25">
      <c r="A70" s="50">
        <v>3271</v>
      </c>
      <c r="B70" s="51" t="s">
        <v>82</v>
      </c>
      <c r="C70" s="23">
        <v>0.36</v>
      </c>
      <c r="D70" s="19"/>
      <c r="E70" s="22">
        <v>14.85</v>
      </c>
      <c r="F70" s="29">
        <v>0.08</v>
      </c>
      <c r="G70" s="65">
        <v>0.38880000000000003</v>
      </c>
      <c r="H70" s="37">
        <v>8.273664E-3</v>
      </c>
      <c r="I70" s="37">
        <v>1.9828800000000001E-2</v>
      </c>
      <c r="J70" s="37">
        <v>1.6562880000000002E-2</v>
      </c>
      <c r="K70" s="38">
        <v>3.0404160000000006E-3</v>
      </c>
      <c r="L70" s="37">
        <v>5.9400000000000001E-2</v>
      </c>
      <c r="M70" s="37">
        <v>3.1104000000000006E-4</v>
      </c>
      <c r="N70" s="37">
        <v>3.8880000000000004E-3</v>
      </c>
      <c r="O70" s="37">
        <v>2.2356000000000004E-2</v>
      </c>
      <c r="P70" s="20">
        <v>0.02</v>
      </c>
      <c r="Q70" s="20">
        <v>6.7000000000000002E-3</v>
      </c>
      <c r="R70" s="20">
        <v>1.9E-2</v>
      </c>
      <c r="S70" s="55">
        <v>0.56816080000000013</v>
      </c>
      <c r="T70" s="54">
        <v>0.57822444444444487</v>
      </c>
      <c r="U70" s="50">
        <v>3271</v>
      </c>
      <c r="V70" s="97">
        <f t="shared" ref="V70:V74" si="1">E70*1.3</f>
        <v>19.305</v>
      </c>
      <c r="W70" s="19"/>
      <c r="X70" s="19"/>
    </row>
    <row r="71" spans="1:24" x14ac:dyDescent="0.25">
      <c r="A71" s="52">
        <v>3817</v>
      </c>
      <c r="B71" s="53" t="s">
        <v>182</v>
      </c>
      <c r="C71" s="57"/>
      <c r="D71" s="58"/>
      <c r="E71" s="58">
        <v>16</v>
      </c>
      <c r="F71" s="59">
        <v>0.04</v>
      </c>
      <c r="G71" s="60">
        <v>0</v>
      </c>
      <c r="H71" s="61">
        <v>0</v>
      </c>
      <c r="I71" s="61">
        <v>0</v>
      </c>
      <c r="J71" s="61">
        <v>0</v>
      </c>
      <c r="K71" s="62">
        <v>0</v>
      </c>
      <c r="L71" s="61">
        <v>5.7200000000000001E-2</v>
      </c>
      <c r="M71" s="61">
        <v>0</v>
      </c>
      <c r="N71" s="61">
        <v>0</v>
      </c>
      <c r="O71" s="61">
        <v>0</v>
      </c>
      <c r="P71" s="52">
        <v>0.02</v>
      </c>
      <c r="Q71" s="52">
        <v>6.7000000000000002E-3</v>
      </c>
      <c r="R71" s="52">
        <v>1.9E-2</v>
      </c>
      <c r="S71" s="63">
        <v>0.10290000000000001</v>
      </c>
      <c r="T71" s="54"/>
      <c r="U71" s="52">
        <v>3817</v>
      </c>
      <c r="V71" s="97">
        <f t="shared" si="1"/>
        <v>20.8</v>
      </c>
      <c r="W71" s="19"/>
      <c r="X71" s="19"/>
    </row>
    <row r="72" spans="1:24" x14ac:dyDescent="0.25">
      <c r="A72" s="50">
        <v>3462</v>
      </c>
      <c r="B72" s="51" t="s">
        <v>85</v>
      </c>
      <c r="C72" s="23">
        <v>0.33500000000000002</v>
      </c>
      <c r="D72" s="19"/>
      <c r="E72" s="22">
        <v>14</v>
      </c>
      <c r="F72" s="29">
        <v>0.06</v>
      </c>
      <c r="G72" s="65">
        <v>0.35510000000000003</v>
      </c>
      <c r="H72" s="37">
        <v>7.5565280000000007E-3</v>
      </c>
      <c r="I72" s="37">
        <v>1.8110100000000001E-2</v>
      </c>
      <c r="J72" s="37">
        <v>1.512726E-2</v>
      </c>
      <c r="K72" s="38">
        <v>2.7768820000000005E-3</v>
      </c>
      <c r="L72" s="37">
        <v>5.8300000000000005E-2</v>
      </c>
      <c r="M72" s="37">
        <v>2.8408000000000003E-4</v>
      </c>
      <c r="N72" s="37">
        <v>3.5510000000000003E-3</v>
      </c>
      <c r="O72" s="37">
        <v>2.0418250000000002E-2</v>
      </c>
      <c r="P72" s="20">
        <v>0.02</v>
      </c>
      <c r="Q72" s="20">
        <v>6.7000000000000002E-3</v>
      </c>
      <c r="R72" s="20">
        <v>1.9E-2</v>
      </c>
      <c r="S72" s="55">
        <v>0.52692410000000012</v>
      </c>
      <c r="T72" s="54">
        <v>0.57290776119403009</v>
      </c>
      <c r="U72" s="50">
        <v>3462</v>
      </c>
      <c r="V72" s="97">
        <f t="shared" si="1"/>
        <v>18.2</v>
      </c>
    </row>
    <row r="73" spans="1:24" x14ac:dyDescent="0.25">
      <c r="A73" s="50">
        <v>3778</v>
      </c>
      <c r="B73" s="51" t="s">
        <v>199</v>
      </c>
      <c r="C73" s="23">
        <v>0.34499999999999997</v>
      </c>
      <c r="D73" s="19"/>
      <c r="E73" s="22">
        <v>14</v>
      </c>
      <c r="F73" s="29">
        <v>0.04</v>
      </c>
      <c r="G73" s="65">
        <v>0.35880000000000001</v>
      </c>
      <c r="H73" s="37">
        <v>7.6352640000000001E-3</v>
      </c>
      <c r="I73" s="37">
        <v>1.82988E-2</v>
      </c>
      <c r="J73" s="37">
        <v>1.5284880000000001E-2</v>
      </c>
      <c r="K73" s="38">
        <v>2.8058160000000005E-3</v>
      </c>
      <c r="L73" s="37">
        <v>5.7200000000000001E-2</v>
      </c>
      <c r="M73" s="37">
        <v>2.8704000000000002E-4</v>
      </c>
      <c r="N73" s="37">
        <v>3.588E-3</v>
      </c>
      <c r="O73" s="37">
        <v>2.0631E-2</v>
      </c>
      <c r="P73" s="20">
        <v>0.02</v>
      </c>
      <c r="Q73" s="20">
        <v>6.7000000000000002E-3</v>
      </c>
      <c r="R73" s="20">
        <v>1.9E-2</v>
      </c>
      <c r="S73" s="55">
        <v>0.53023080000000011</v>
      </c>
      <c r="T73" s="54">
        <v>0.53690086956521788</v>
      </c>
      <c r="U73" s="50">
        <v>3778</v>
      </c>
      <c r="V73" s="97">
        <f t="shared" si="1"/>
        <v>18.2</v>
      </c>
      <c r="W73" s="19"/>
      <c r="X73" s="19"/>
    </row>
    <row r="74" spans="1:24" x14ac:dyDescent="0.25">
      <c r="A74" s="50">
        <v>3713</v>
      </c>
      <c r="B74" s="51" t="s">
        <v>102</v>
      </c>
      <c r="C74" s="23">
        <v>0.30499999999999999</v>
      </c>
      <c r="D74" s="19"/>
      <c r="E74" s="22">
        <v>16.5</v>
      </c>
      <c r="F74" s="29">
        <v>0.04</v>
      </c>
      <c r="G74" s="65">
        <v>0.31719999999999998</v>
      </c>
      <c r="H74" s="37">
        <v>6.7500159999999993E-3</v>
      </c>
      <c r="I74" s="37">
        <v>1.6177199999999999E-2</v>
      </c>
      <c r="J74" s="37">
        <v>1.3512719999999999E-2</v>
      </c>
      <c r="K74" s="38">
        <v>2.4805040000000001E-3</v>
      </c>
      <c r="L74" s="37">
        <v>5.7200000000000001E-2</v>
      </c>
      <c r="M74" s="37">
        <v>2.5376000000000001E-4</v>
      </c>
      <c r="N74" s="37">
        <v>3.1719999999999999E-3</v>
      </c>
      <c r="O74" s="37">
        <v>1.8238999999999998E-2</v>
      </c>
      <c r="P74" s="20">
        <v>0.02</v>
      </c>
      <c r="Q74" s="20">
        <v>6.7000000000000002E-3</v>
      </c>
      <c r="R74" s="20">
        <v>1.9E-2</v>
      </c>
      <c r="S74" s="55">
        <v>0.48068520000000003</v>
      </c>
      <c r="T74" s="54">
        <v>0.57601704918032803</v>
      </c>
      <c r="U74" s="50">
        <v>3713</v>
      </c>
      <c r="V74" s="97">
        <f t="shared" si="1"/>
        <v>21.45</v>
      </c>
      <c r="W74" s="19"/>
      <c r="X74" s="19"/>
    </row>
    <row r="75" spans="1:24" ht="15.75" thickBot="1" x14ac:dyDescent="0.3">
      <c r="A75" s="19"/>
      <c r="B75" s="19"/>
      <c r="C75" s="23"/>
      <c r="D75" s="19"/>
      <c r="E75" s="19"/>
      <c r="F75" s="29"/>
      <c r="G75" s="26">
        <v>0</v>
      </c>
      <c r="H75" s="37">
        <v>0</v>
      </c>
      <c r="I75" s="37">
        <v>0</v>
      </c>
      <c r="J75" s="37">
        <v>0</v>
      </c>
      <c r="K75" s="38">
        <v>0</v>
      </c>
      <c r="L75" s="37"/>
      <c r="M75" s="37">
        <v>0</v>
      </c>
      <c r="N75" s="37">
        <v>0</v>
      </c>
      <c r="O75" s="37">
        <v>0</v>
      </c>
      <c r="P75" s="19"/>
      <c r="Q75" s="19"/>
      <c r="R75" s="19"/>
      <c r="S75" s="55"/>
      <c r="T75" s="19"/>
      <c r="U75" s="19"/>
      <c r="V75" s="19"/>
      <c r="W75" s="19"/>
      <c r="X75" s="19"/>
    </row>
    <row r="76" spans="1:24" ht="15.75" thickBot="1" x14ac:dyDescent="0.3">
      <c r="A76" s="19"/>
      <c r="B76" s="19"/>
      <c r="C76" s="23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23"/>
      <c r="T76" s="19"/>
      <c r="U76" s="64" t="s">
        <v>232</v>
      </c>
      <c r="V76" s="70">
        <v>0.52729376646153869</v>
      </c>
      <c r="W76" s="71" t="s">
        <v>117</v>
      </c>
      <c r="X76" s="19"/>
    </row>
    <row r="77" spans="1:24" x14ac:dyDescent="0.25">
      <c r="A77" s="19"/>
      <c r="B77" s="19"/>
      <c r="C77" s="23"/>
      <c r="D77" s="19"/>
      <c r="E77" s="19"/>
      <c r="F77" s="19"/>
      <c r="G77" s="19"/>
      <c r="H77" s="31" t="s">
        <v>45</v>
      </c>
      <c r="I77" s="31" t="s">
        <v>46</v>
      </c>
      <c r="J77" s="31" t="s">
        <v>47</v>
      </c>
      <c r="K77" s="31" t="s">
        <v>48</v>
      </c>
      <c r="L77" s="31" t="s">
        <v>50</v>
      </c>
      <c r="M77" s="31" t="s">
        <v>51</v>
      </c>
      <c r="N77" s="31" t="s">
        <v>52</v>
      </c>
      <c r="O77" s="31" t="s">
        <v>53</v>
      </c>
      <c r="P77" s="31" t="s">
        <v>54</v>
      </c>
      <c r="Q77" s="31" t="s">
        <v>55</v>
      </c>
      <c r="R77" s="19"/>
      <c r="S77" s="23"/>
      <c r="T77" s="19"/>
      <c r="U77" s="19"/>
      <c r="V77" s="19"/>
      <c r="W77" s="19"/>
      <c r="X77" s="19"/>
    </row>
    <row r="78" spans="1:24" ht="39.75" x14ac:dyDescent="0.3">
      <c r="A78" s="28" t="s">
        <v>118</v>
      </c>
      <c r="B78" s="19"/>
      <c r="C78" s="23"/>
      <c r="D78" s="19"/>
      <c r="E78" s="22" t="s">
        <v>119</v>
      </c>
      <c r="F78" s="20" t="s">
        <v>62</v>
      </c>
      <c r="G78" s="20" t="s">
        <v>120</v>
      </c>
      <c r="H78" s="30">
        <v>2.128E-2</v>
      </c>
      <c r="I78" s="32">
        <v>4.9500000000000002E-2</v>
      </c>
      <c r="J78" s="32">
        <v>4.2599999999999999E-2</v>
      </c>
      <c r="K78" s="30">
        <v>7.5199999999999998E-3</v>
      </c>
      <c r="L78" s="32">
        <v>8.0000000000000004E-4</v>
      </c>
      <c r="M78" s="33">
        <v>0.01</v>
      </c>
      <c r="N78" s="32">
        <v>5.8599999999999999E-2</v>
      </c>
      <c r="O78" s="36">
        <v>0.25</v>
      </c>
      <c r="P78" s="41" t="s">
        <v>64</v>
      </c>
      <c r="Q78" s="41" t="s">
        <v>65</v>
      </c>
      <c r="R78" s="44" t="s">
        <v>121</v>
      </c>
      <c r="S78" s="19"/>
      <c r="T78" s="19"/>
      <c r="U78" s="19"/>
      <c r="V78" s="19"/>
      <c r="W78" s="19"/>
      <c r="X78" s="19"/>
    </row>
    <row r="79" spans="1:24" x14ac:dyDescent="0.25">
      <c r="A79" s="66">
        <v>403</v>
      </c>
      <c r="B79" s="21" t="s">
        <v>122</v>
      </c>
      <c r="C79" s="23"/>
      <c r="D79" s="19"/>
      <c r="E79" s="22">
        <v>22.97</v>
      </c>
      <c r="F79" s="29">
        <v>0.12</v>
      </c>
      <c r="G79" s="25">
        <v>25.726400000000002</v>
      </c>
      <c r="H79" s="35">
        <v>0.4888016</v>
      </c>
      <c r="I79" s="35">
        <v>1.1370149999999999</v>
      </c>
      <c r="J79" s="35">
        <v>0.97852199999999989</v>
      </c>
      <c r="K79" s="35">
        <v>0.17273439999999998</v>
      </c>
      <c r="L79" s="35">
        <v>1.8376E-2</v>
      </c>
      <c r="M79" s="35">
        <v>0.22969999999999999</v>
      </c>
      <c r="N79" s="35">
        <v>1.346042</v>
      </c>
      <c r="O79" s="20">
        <v>0.25</v>
      </c>
      <c r="P79" s="20">
        <v>0.17</v>
      </c>
      <c r="Q79" s="20">
        <v>0.73</v>
      </c>
      <c r="R79" s="25">
        <v>31.247591</v>
      </c>
      <c r="S79" s="54">
        <v>0.36036530256856775</v>
      </c>
      <c r="T79" s="19"/>
      <c r="U79" s="27"/>
      <c r="V79" s="19"/>
      <c r="W79" s="19"/>
      <c r="X79" s="19"/>
    </row>
    <row r="80" spans="1:24" x14ac:dyDescent="0.25">
      <c r="A80" s="66">
        <v>3508</v>
      </c>
      <c r="B80" s="21" t="s">
        <v>123</v>
      </c>
      <c r="C80" s="23"/>
      <c r="D80" s="19"/>
      <c r="E80" s="22">
        <v>20.25</v>
      </c>
      <c r="F80" s="29">
        <v>0.06</v>
      </c>
      <c r="G80" s="25">
        <v>21.465</v>
      </c>
      <c r="H80" s="35">
        <v>0.43092000000000003</v>
      </c>
      <c r="I80" s="35">
        <v>1.002375</v>
      </c>
      <c r="J80" s="35">
        <v>0.86265000000000003</v>
      </c>
      <c r="K80" s="35">
        <v>0.15228</v>
      </c>
      <c r="L80" s="35">
        <v>1.6199999999999999E-2</v>
      </c>
      <c r="M80" s="35">
        <v>0.20250000000000001</v>
      </c>
      <c r="N80" s="35">
        <v>1.18665</v>
      </c>
      <c r="O80" s="20">
        <v>0.25</v>
      </c>
      <c r="P80" s="20">
        <v>0.17</v>
      </c>
      <c r="Q80" s="20">
        <v>0.73</v>
      </c>
      <c r="R80" s="25">
        <v>26.468575000000005</v>
      </c>
      <c r="S80" s="54">
        <v>0.30709012345679038</v>
      </c>
      <c r="T80" s="19"/>
      <c r="U80" s="27"/>
      <c r="V80" s="19"/>
      <c r="W80" s="19"/>
      <c r="X80" s="19"/>
    </row>
    <row r="81" spans="1:19" x14ac:dyDescent="0.25">
      <c r="A81" s="66">
        <v>437</v>
      </c>
      <c r="B81" s="21" t="s">
        <v>124</v>
      </c>
      <c r="C81" s="19"/>
      <c r="D81" s="19"/>
      <c r="E81" s="22">
        <v>18.23</v>
      </c>
      <c r="F81" s="29">
        <v>0.11</v>
      </c>
      <c r="G81" s="25">
        <v>20.235300000000002</v>
      </c>
      <c r="H81" s="35">
        <v>0.38793440000000001</v>
      </c>
      <c r="I81" s="35">
        <v>0.9023850000000001</v>
      </c>
      <c r="J81" s="35">
        <v>0.77659800000000001</v>
      </c>
      <c r="K81" s="35">
        <v>0.13708960000000001</v>
      </c>
      <c r="L81" s="35">
        <v>1.4584000000000001E-2</v>
      </c>
      <c r="M81" s="35">
        <v>0.18230000000000002</v>
      </c>
      <c r="N81" s="35">
        <v>1.0682780000000001</v>
      </c>
      <c r="O81" s="20">
        <v>0.25</v>
      </c>
      <c r="P81" s="20">
        <v>0.17</v>
      </c>
      <c r="Q81" s="20">
        <v>0.73</v>
      </c>
      <c r="R81" s="25">
        <v>24.854469000000002</v>
      </c>
      <c r="S81" s="54">
        <v>0.36338283049917725</v>
      </c>
    </row>
    <row r="82" spans="1:19" x14ac:dyDescent="0.25">
      <c r="A82" s="66">
        <v>3501</v>
      </c>
      <c r="B82" s="20" t="s">
        <v>86</v>
      </c>
      <c r="C82" s="20"/>
      <c r="D82" s="19"/>
      <c r="E82" s="22">
        <v>18</v>
      </c>
      <c r="F82" s="29">
        <v>0.06</v>
      </c>
      <c r="G82" s="25">
        <v>19.080000000000002</v>
      </c>
      <c r="H82" s="35">
        <v>0.38303999999999999</v>
      </c>
      <c r="I82" s="35">
        <v>0.89100000000000001</v>
      </c>
      <c r="J82" s="35">
        <v>0.76679999999999993</v>
      </c>
      <c r="K82" s="35">
        <v>0.13536000000000001</v>
      </c>
      <c r="L82" s="35">
        <v>1.4400000000000001E-2</v>
      </c>
      <c r="M82" s="35">
        <v>0.18</v>
      </c>
      <c r="N82" s="35">
        <v>1.0548</v>
      </c>
      <c r="O82" s="20">
        <v>0.25</v>
      </c>
      <c r="P82" s="20">
        <v>0.17</v>
      </c>
      <c r="Q82" s="20">
        <v>0.73</v>
      </c>
      <c r="R82" s="25">
        <v>23.655400000000004</v>
      </c>
      <c r="S82" s="54">
        <v>0.31418888888888907</v>
      </c>
    </row>
    <row r="83" spans="1:19" x14ac:dyDescent="0.25">
      <c r="A83" s="66">
        <v>3522</v>
      </c>
      <c r="B83" s="20" t="s">
        <v>89</v>
      </c>
      <c r="C83" s="20"/>
      <c r="D83" s="19"/>
      <c r="E83" s="22">
        <v>20</v>
      </c>
      <c r="F83" s="29">
        <v>0.06</v>
      </c>
      <c r="G83" s="25">
        <v>21.200000000000003</v>
      </c>
      <c r="H83" s="35">
        <v>0.42559999999999998</v>
      </c>
      <c r="I83" s="35">
        <v>0.99</v>
      </c>
      <c r="J83" s="35">
        <v>0.85199999999999998</v>
      </c>
      <c r="K83" s="35">
        <v>0.15040000000000001</v>
      </c>
      <c r="L83" s="35">
        <v>1.6E-2</v>
      </c>
      <c r="M83" s="35">
        <v>0.2</v>
      </c>
      <c r="N83" s="35">
        <v>1.1719999999999999</v>
      </c>
      <c r="O83" s="20">
        <v>0.25</v>
      </c>
      <c r="P83" s="20">
        <v>0.17</v>
      </c>
      <c r="Q83" s="20">
        <v>0.73</v>
      </c>
      <c r="R83" s="25">
        <v>26.156000000000002</v>
      </c>
      <c r="S83" s="54">
        <v>0.30780000000000013</v>
      </c>
    </row>
    <row r="84" spans="1:19" x14ac:dyDescent="0.25">
      <c r="A84" s="66">
        <v>3539</v>
      </c>
      <c r="B84" s="20" t="s">
        <v>90</v>
      </c>
      <c r="C84" s="20"/>
      <c r="D84" s="19"/>
      <c r="E84" s="22">
        <v>20</v>
      </c>
      <c r="F84" s="29">
        <v>0.06</v>
      </c>
      <c r="G84" s="25">
        <v>21.200000000000003</v>
      </c>
      <c r="H84" s="35">
        <v>0.42559999999999998</v>
      </c>
      <c r="I84" s="35">
        <v>0.99</v>
      </c>
      <c r="J84" s="35">
        <v>0.85199999999999998</v>
      </c>
      <c r="K84" s="35">
        <v>0.15040000000000001</v>
      </c>
      <c r="L84" s="35">
        <v>1.6E-2</v>
      </c>
      <c r="M84" s="35">
        <v>0.2</v>
      </c>
      <c r="N84" s="35">
        <v>1.1719999999999999</v>
      </c>
      <c r="O84" s="20">
        <v>0.25</v>
      </c>
      <c r="P84" s="20">
        <v>0.17</v>
      </c>
      <c r="Q84" s="20">
        <v>0.73</v>
      </c>
      <c r="R84" s="25">
        <v>26.156000000000002</v>
      </c>
      <c r="S84" s="54">
        <v>0.30780000000000013</v>
      </c>
    </row>
    <row r="85" spans="1:19" x14ac:dyDescent="0.25">
      <c r="A85" s="66">
        <v>3634</v>
      </c>
      <c r="B85" s="20" t="s">
        <v>93</v>
      </c>
      <c r="C85" s="20"/>
      <c r="D85" s="19"/>
      <c r="E85" s="22">
        <v>18</v>
      </c>
      <c r="F85" s="29">
        <v>0.04</v>
      </c>
      <c r="G85" s="25">
        <v>18.72</v>
      </c>
      <c r="H85" s="35">
        <v>0.38303999999999999</v>
      </c>
      <c r="I85" s="35">
        <v>0.89100000000000001</v>
      </c>
      <c r="J85" s="35">
        <v>0.76679999999999993</v>
      </c>
      <c r="K85" s="35">
        <v>0.13536000000000001</v>
      </c>
      <c r="L85" s="35">
        <v>1.4400000000000001E-2</v>
      </c>
      <c r="M85" s="35">
        <v>0.18</v>
      </c>
      <c r="N85" s="35">
        <v>1.0548</v>
      </c>
      <c r="O85" s="20">
        <v>0.25</v>
      </c>
      <c r="P85" s="20">
        <v>0.17</v>
      </c>
      <c r="Q85" s="20">
        <v>0.73</v>
      </c>
      <c r="R85" s="25">
        <v>23.295399999999997</v>
      </c>
      <c r="S85" s="54">
        <v>0.29418888888888872</v>
      </c>
    </row>
    <row r="86" spans="1:19" x14ac:dyDescent="0.25">
      <c r="A86" s="66">
        <v>3647</v>
      </c>
      <c r="B86" s="20" t="s">
        <v>94</v>
      </c>
      <c r="C86" s="20"/>
      <c r="D86" s="20"/>
      <c r="E86" s="22">
        <v>18</v>
      </c>
      <c r="F86" s="29">
        <v>0.06</v>
      </c>
      <c r="G86" s="25">
        <v>19.080000000000002</v>
      </c>
      <c r="H86" s="35">
        <v>0.38303999999999999</v>
      </c>
      <c r="I86" s="35">
        <v>0.89100000000000001</v>
      </c>
      <c r="J86" s="35">
        <v>0.76679999999999993</v>
      </c>
      <c r="K86" s="35">
        <v>0.13536000000000001</v>
      </c>
      <c r="L86" s="35">
        <v>1.4400000000000001E-2</v>
      </c>
      <c r="M86" s="35">
        <v>0.18</v>
      </c>
      <c r="N86" s="35">
        <v>1.0548</v>
      </c>
      <c r="O86" s="20">
        <v>0.25</v>
      </c>
      <c r="P86" s="20">
        <v>0.17</v>
      </c>
      <c r="Q86" s="20">
        <v>0.73</v>
      </c>
      <c r="R86" s="25">
        <v>23.655400000000004</v>
      </c>
      <c r="S86" s="54">
        <v>0.31418888888888907</v>
      </c>
    </row>
    <row r="87" spans="1:19" x14ac:dyDescent="0.25">
      <c r="A87" s="66">
        <v>3656</v>
      </c>
      <c r="B87" s="20" t="s">
        <v>95</v>
      </c>
      <c r="C87" s="20"/>
      <c r="D87" s="20"/>
      <c r="E87" s="22">
        <v>17.68</v>
      </c>
      <c r="F87" s="29">
        <v>0.04</v>
      </c>
      <c r="G87" s="25">
        <v>18.3872</v>
      </c>
      <c r="H87" s="35">
        <v>0.37623040000000002</v>
      </c>
      <c r="I87" s="35">
        <v>0.87516000000000005</v>
      </c>
      <c r="J87" s="35">
        <v>0.75316799999999995</v>
      </c>
      <c r="K87" s="35">
        <v>0.13295360000000001</v>
      </c>
      <c r="L87" s="35">
        <v>1.4144E-2</v>
      </c>
      <c r="M87" s="35">
        <v>0.17680000000000001</v>
      </c>
      <c r="N87" s="35">
        <v>1.0360480000000001</v>
      </c>
      <c r="O87" s="20">
        <v>0.25</v>
      </c>
      <c r="P87" s="20">
        <v>0.17</v>
      </c>
      <c r="Q87" s="20">
        <v>0.73</v>
      </c>
      <c r="R87" s="25">
        <v>22.901704000000006</v>
      </c>
      <c r="S87" s="54">
        <v>0.29534524886877861</v>
      </c>
    </row>
    <row r="88" spans="1:19" x14ac:dyDescent="0.25">
      <c r="A88" s="66">
        <v>3671</v>
      </c>
      <c r="B88" s="20" t="s">
        <v>96</v>
      </c>
      <c r="C88" s="20"/>
      <c r="D88" s="20"/>
      <c r="E88" s="22">
        <v>17.68</v>
      </c>
      <c r="F88" s="29">
        <v>0.04</v>
      </c>
      <c r="G88" s="25">
        <v>18.3872</v>
      </c>
      <c r="H88" s="35">
        <v>0.37623040000000002</v>
      </c>
      <c r="I88" s="35">
        <v>0.87516000000000005</v>
      </c>
      <c r="J88" s="35">
        <v>0.75316799999999995</v>
      </c>
      <c r="K88" s="35">
        <v>0.13295360000000001</v>
      </c>
      <c r="L88" s="35">
        <v>1.4144E-2</v>
      </c>
      <c r="M88" s="35">
        <v>0.17680000000000001</v>
      </c>
      <c r="N88" s="35">
        <v>1.0360480000000001</v>
      </c>
      <c r="O88" s="20">
        <v>0.25</v>
      </c>
      <c r="P88" s="20">
        <v>0.17</v>
      </c>
      <c r="Q88" s="20">
        <v>0.73</v>
      </c>
      <c r="R88" s="25">
        <v>22.901704000000006</v>
      </c>
      <c r="S88" s="54">
        <v>0.29534524886877861</v>
      </c>
    </row>
    <row r="89" spans="1:19" x14ac:dyDescent="0.25">
      <c r="A89" s="66">
        <v>3678</v>
      </c>
      <c r="B89" s="20" t="s">
        <v>97</v>
      </c>
      <c r="C89" s="20"/>
      <c r="D89" s="20"/>
      <c r="E89" s="22">
        <v>18</v>
      </c>
      <c r="F89" s="29">
        <v>0.04</v>
      </c>
      <c r="G89" s="25">
        <v>18.72</v>
      </c>
      <c r="H89" s="35">
        <v>0.38303999999999999</v>
      </c>
      <c r="I89" s="35">
        <v>0.89100000000000001</v>
      </c>
      <c r="J89" s="35">
        <v>0.76679999999999993</v>
      </c>
      <c r="K89" s="35">
        <v>0.13536000000000001</v>
      </c>
      <c r="L89" s="35">
        <v>1.4400000000000001E-2</v>
      </c>
      <c r="M89" s="35">
        <v>0.18</v>
      </c>
      <c r="N89" s="35">
        <v>1.0548</v>
      </c>
      <c r="O89" s="20">
        <v>0.25</v>
      </c>
      <c r="P89" s="20">
        <v>0.17</v>
      </c>
      <c r="Q89" s="20">
        <v>0.73</v>
      </c>
      <c r="R89" s="25">
        <v>23.295399999999997</v>
      </c>
      <c r="S89" s="54">
        <v>0.29418888888888872</v>
      </c>
    </row>
    <row r="90" spans="1:19" x14ac:dyDescent="0.25">
      <c r="A90" s="66">
        <v>3688</v>
      </c>
      <c r="B90" s="20" t="s">
        <v>98</v>
      </c>
      <c r="C90" s="20"/>
      <c r="D90" s="20"/>
      <c r="E90" s="22">
        <v>17.37</v>
      </c>
      <c r="F90" s="29">
        <v>0.04</v>
      </c>
      <c r="G90" s="25">
        <v>18.064800000000002</v>
      </c>
      <c r="H90" s="35">
        <v>0.36963360000000001</v>
      </c>
      <c r="I90" s="35">
        <v>0.85981500000000011</v>
      </c>
      <c r="J90" s="35">
        <v>0.73996200000000001</v>
      </c>
      <c r="K90" s="35">
        <v>0.1306224</v>
      </c>
      <c r="L90" s="35">
        <v>1.3896000000000002E-2</v>
      </c>
      <c r="M90" s="35">
        <v>0.17370000000000002</v>
      </c>
      <c r="N90" s="35">
        <v>1.017882</v>
      </c>
      <c r="O90" s="20">
        <v>0.25</v>
      </c>
      <c r="P90" s="20">
        <v>0.17</v>
      </c>
      <c r="Q90" s="20">
        <v>0.73</v>
      </c>
      <c r="R90" s="25">
        <v>22.520311000000003</v>
      </c>
      <c r="S90" s="54">
        <v>0.29650610247553261</v>
      </c>
    </row>
    <row r="91" spans="1:19" x14ac:dyDescent="0.25">
      <c r="A91" s="66">
        <v>3691</v>
      </c>
      <c r="B91" s="20" t="s">
        <v>99</v>
      </c>
      <c r="C91" s="20"/>
      <c r="D91" s="20"/>
      <c r="E91" s="22">
        <v>18</v>
      </c>
      <c r="F91" s="29">
        <v>0.04</v>
      </c>
      <c r="G91" s="25">
        <v>18.72</v>
      </c>
      <c r="H91" s="35">
        <v>0.38303999999999999</v>
      </c>
      <c r="I91" s="35">
        <v>0.89100000000000001</v>
      </c>
      <c r="J91" s="35">
        <v>0.76679999999999993</v>
      </c>
      <c r="K91" s="35">
        <v>0.13536000000000001</v>
      </c>
      <c r="L91" s="35">
        <v>1.4400000000000001E-2</v>
      </c>
      <c r="M91" s="35">
        <v>0.18</v>
      </c>
      <c r="N91" s="35">
        <v>1.0548</v>
      </c>
      <c r="O91" s="20">
        <v>0.25</v>
      </c>
      <c r="P91" s="20">
        <v>0.17</v>
      </c>
      <c r="Q91" s="20">
        <v>0.73</v>
      </c>
      <c r="R91" s="25">
        <v>23.295399999999997</v>
      </c>
      <c r="S91" s="54">
        <v>0.29418888888888872</v>
      </c>
    </row>
    <row r="92" spans="1:19" x14ac:dyDescent="0.25">
      <c r="A92" s="66">
        <v>3742</v>
      </c>
      <c r="B92" s="20" t="s">
        <v>104</v>
      </c>
      <c r="C92" s="20"/>
      <c r="D92" s="20"/>
      <c r="E92" s="22">
        <v>17.68</v>
      </c>
      <c r="F92" s="29">
        <v>0.04</v>
      </c>
      <c r="G92" s="25">
        <v>18.3872</v>
      </c>
      <c r="H92" s="35">
        <v>0.37623040000000002</v>
      </c>
      <c r="I92" s="35">
        <v>0.87516000000000005</v>
      </c>
      <c r="J92" s="35">
        <v>0.75316799999999995</v>
      </c>
      <c r="K92" s="35">
        <v>0.13295360000000001</v>
      </c>
      <c r="L92" s="35">
        <v>1.4144E-2</v>
      </c>
      <c r="M92" s="35">
        <v>0.17680000000000001</v>
      </c>
      <c r="N92" s="35">
        <v>1.0360480000000001</v>
      </c>
      <c r="O92" s="20">
        <v>0.25</v>
      </c>
      <c r="P92" s="20">
        <v>0.17</v>
      </c>
      <c r="Q92" s="20">
        <v>0.73</v>
      </c>
      <c r="R92" s="25">
        <v>22.901704000000006</v>
      </c>
      <c r="S92" s="54">
        <v>0.29534524886877861</v>
      </c>
    </row>
    <row r="93" spans="1:19" x14ac:dyDescent="0.25">
      <c r="A93" s="66">
        <v>3743</v>
      </c>
      <c r="B93" s="20" t="s">
        <v>105</v>
      </c>
      <c r="C93" s="20"/>
      <c r="D93" s="20"/>
      <c r="E93" s="22">
        <v>17.37</v>
      </c>
      <c r="F93" s="29">
        <v>0.04</v>
      </c>
      <c r="G93" s="25">
        <v>18.064800000000002</v>
      </c>
      <c r="H93" s="35">
        <v>0.36963360000000001</v>
      </c>
      <c r="I93" s="35">
        <v>0.85981500000000011</v>
      </c>
      <c r="J93" s="35">
        <v>0.73996200000000001</v>
      </c>
      <c r="K93" s="35">
        <v>0.1306224</v>
      </c>
      <c r="L93" s="35">
        <v>1.3896000000000002E-2</v>
      </c>
      <c r="M93" s="35">
        <v>0.17370000000000002</v>
      </c>
      <c r="N93" s="35">
        <v>1.017882</v>
      </c>
      <c r="O93" s="20">
        <v>0.25</v>
      </c>
      <c r="P93" s="20">
        <v>0.17</v>
      </c>
      <c r="Q93" s="20">
        <v>0.73</v>
      </c>
      <c r="R93" s="25">
        <v>22.520311000000003</v>
      </c>
      <c r="S93" s="54">
        <v>0.29650610247553261</v>
      </c>
    </row>
    <row r="94" spans="1:19" x14ac:dyDescent="0.25">
      <c r="A94" s="66">
        <v>3750</v>
      </c>
      <c r="B94" s="20" t="s">
        <v>106</v>
      </c>
      <c r="C94" s="20"/>
      <c r="D94" s="20"/>
      <c r="E94" s="22">
        <v>17.37</v>
      </c>
      <c r="F94" s="29">
        <v>0.04</v>
      </c>
      <c r="G94" s="25">
        <v>18.064800000000002</v>
      </c>
      <c r="H94" s="35">
        <v>0.36963360000000001</v>
      </c>
      <c r="I94" s="35">
        <v>0.85981500000000011</v>
      </c>
      <c r="J94" s="35">
        <v>0.73996200000000001</v>
      </c>
      <c r="K94" s="35">
        <v>0.1306224</v>
      </c>
      <c r="L94" s="35">
        <v>1.3896000000000002E-2</v>
      </c>
      <c r="M94" s="35">
        <v>0.17370000000000002</v>
      </c>
      <c r="N94" s="35">
        <v>1.017882</v>
      </c>
      <c r="O94" s="20">
        <v>0.25</v>
      </c>
      <c r="P94" s="20">
        <v>0.17</v>
      </c>
      <c r="Q94" s="20">
        <v>0.73</v>
      </c>
      <c r="R94" s="25">
        <v>22.520311000000003</v>
      </c>
      <c r="S94" s="54">
        <v>0.29650610247553261</v>
      </c>
    </row>
    <row r="95" spans="1:19" x14ac:dyDescent="0.25">
      <c r="A95" s="66">
        <v>3755</v>
      </c>
      <c r="B95" s="20" t="s">
        <v>107</v>
      </c>
      <c r="C95" s="20"/>
      <c r="D95" s="20"/>
      <c r="E95" s="22">
        <v>18</v>
      </c>
      <c r="F95" s="29">
        <v>0.04</v>
      </c>
      <c r="G95" s="25">
        <v>18.72</v>
      </c>
      <c r="H95" s="35">
        <v>0.38303999999999999</v>
      </c>
      <c r="I95" s="35">
        <v>0.89100000000000001</v>
      </c>
      <c r="J95" s="35">
        <v>0.76679999999999993</v>
      </c>
      <c r="K95" s="35">
        <v>0.13536000000000001</v>
      </c>
      <c r="L95" s="35">
        <v>1.4400000000000001E-2</v>
      </c>
      <c r="M95" s="35">
        <v>0.18</v>
      </c>
      <c r="N95" s="35">
        <v>1.0548</v>
      </c>
      <c r="O95" s="20">
        <v>0.25</v>
      </c>
      <c r="P95" s="20">
        <v>0.17</v>
      </c>
      <c r="Q95" s="20">
        <v>0.73</v>
      </c>
      <c r="R95" s="25">
        <v>23.295399999999997</v>
      </c>
      <c r="S95" s="54">
        <v>0.29418888888888872</v>
      </c>
    </row>
    <row r="96" spans="1:19" x14ac:dyDescent="0.25">
      <c r="A96" s="66">
        <v>3762</v>
      </c>
      <c r="B96" s="20" t="s">
        <v>108</v>
      </c>
      <c r="C96" s="20"/>
      <c r="D96" s="20"/>
      <c r="E96" s="22">
        <v>18</v>
      </c>
      <c r="F96" s="29">
        <v>0.04</v>
      </c>
      <c r="G96" s="25">
        <v>18.72</v>
      </c>
      <c r="H96" s="35">
        <v>0.38303999999999999</v>
      </c>
      <c r="I96" s="35">
        <v>0.89100000000000001</v>
      </c>
      <c r="J96" s="35">
        <v>0.76679999999999993</v>
      </c>
      <c r="K96" s="35">
        <v>0.13536000000000001</v>
      </c>
      <c r="L96" s="35">
        <v>1.4400000000000001E-2</v>
      </c>
      <c r="M96" s="35">
        <v>0.18</v>
      </c>
      <c r="N96" s="35">
        <v>1.0548</v>
      </c>
      <c r="O96" s="20">
        <v>0.25</v>
      </c>
      <c r="P96" s="20">
        <v>0.17</v>
      </c>
      <c r="Q96" s="20">
        <v>0.73</v>
      </c>
      <c r="R96" s="25">
        <v>23.295399999999997</v>
      </c>
      <c r="S96" s="54">
        <v>0.29418888888888872</v>
      </c>
    </row>
    <row r="97" spans="1:23" x14ac:dyDescent="0.25">
      <c r="A97" s="66">
        <v>3772</v>
      </c>
      <c r="B97" s="20" t="s">
        <v>110</v>
      </c>
      <c r="C97" s="20"/>
      <c r="D97" s="20"/>
      <c r="E97" s="22">
        <v>18</v>
      </c>
      <c r="F97" s="29">
        <v>0.04</v>
      </c>
      <c r="G97" s="25">
        <v>18.72</v>
      </c>
      <c r="H97" s="35">
        <v>0.38303999999999999</v>
      </c>
      <c r="I97" s="35">
        <v>0.89100000000000001</v>
      </c>
      <c r="J97" s="35">
        <v>0.76679999999999993</v>
      </c>
      <c r="K97" s="35">
        <v>0.13536000000000001</v>
      </c>
      <c r="L97" s="35">
        <v>1.4400000000000001E-2</v>
      </c>
      <c r="M97" s="35">
        <v>0.18</v>
      </c>
      <c r="N97" s="35">
        <v>1.0548</v>
      </c>
      <c r="O97" s="20">
        <v>0.25</v>
      </c>
      <c r="P97" s="20">
        <v>0.17</v>
      </c>
      <c r="Q97" s="20">
        <v>0.73</v>
      </c>
      <c r="R97" s="25">
        <v>23.295399999999997</v>
      </c>
      <c r="S97" s="54">
        <v>0.29418888888888872</v>
      </c>
      <c r="T97" s="19"/>
      <c r="U97" s="19"/>
      <c r="V97" s="19"/>
      <c r="W97" s="19"/>
    </row>
    <row r="98" spans="1:23" x14ac:dyDescent="0.25">
      <c r="A98" s="66">
        <v>3773</v>
      </c>
      <c r="B98" s="20" t="s">
        <v>111</v>
      </c>
      <c r="C98" s="20"/>
      <c r="D98" s="20"/>
      <c r="E98" s="22">
        <v>17.37</v>
      </c>
      <c r="F98" s="29">
        <v>0.04</v>
      </c>
      <c r="G98" s="25">
        <v>18.064800000000002</v>
      </c>
      <c r="H98" s="35">
        <v>0.36963360000000001</v>
      </c>
      <c r="I98" s="35">
        <v>0.85981500000000011</v>
      </c>
      <c r="J98" s="35">
        <v>0.73996200000000001</v>
      </c>
      <c r="K98" s="35">
        <v>0.1306224</v>
      </c>
      <c r="L98" s="35">
        <v>1.3896000000000002E-2</v>
      </c>
      <c r="M98" s="35">
        <v>0.17370000000000002</v>
      </c>
      <c r="N98" s="35">
        <v>1.017882</v>
      </c>
      <c r="O98" s="20">
        <v>0.25</v>
      </c>
      <c r="P98" s="20">
        <v>0.17</v>
      </c>
      <c r="Q98" s="20">
        <v>0.73</v>
      </c>
      <c r="R98" s="25">
        <v>22.520311000000003</v>
      </c>
      <c r="S98" s="54">
        <v>0.29650610247553261</v>
      </c>
      <c r="T98" s="19"/>
      <c r="U98" s="19"/>
      <c r="V98" s="19"/>
      <c r="W98" s="19"/>
    </row>
    <row r="99" spans="1:23" x14ac:dyDescent="0.25">
      <c r="A99" s="66">
        <v>3784</v>
      </c>
      <c r="B99" s="20" t="s">
        <v>113</v>
      </c>
      <c r="C99" s="20"/>
      <c r="D99" s="20"/>
      <c r="E99" s="22">
        <v>17.68</v>
      </c>
      <c r="F99" s="29">
        <v>0.04</v>
      </c>
      <c r="G99" s="25">
        <v>18.3872</v>
      </c>
      <c r="H99" s="35">
        <v>0.37623040000000002</v>
      </c>
      <c r="I99" s="35">
        <v>0.87516000000000005</v>
      </c>
      <c r="J99" s="35">
        <v>0.75316799999999995</v>
      </c>
      <c r="K99" s="35">
        <v>0.13295360000000001</v>
      </c>
      <c r="L99" s="35">
        <v>1.4144E-2</v>
      </c>
      <c r="M99" s="35">
        <v>0.17680000000000001</v>
      </c>
      <c r="N99" s="35">
        <v>1.0360480000000001</v>
      </c>
      <c r="O99" s="20">
        <v>0.25</v>
      </c>
      <c r="P99" s="20">
        <v>0.17</v>
      </c>
      <c r="Q99" s="20">
        <v>0.73</v>
      </c>
      <c r="R99" s="25">
        <v>22.901704000000006</v>
      </c>
      <c r="S99" s="54">
        <v>0.29534524886877861</v>
      </c>
      <c r="T99" s="19"/>
      <c r="U99" s="19"/>
      <c r="V99" s="19"/>
      <c r="W99" s="19"/>
    </row>
    <row r="100" spans="1:23" x14ac:dyDescent="0.25">
      <c r="A100" s="66">
        <v>3788</v>
      </c>
      <c r="B100" s="20" t="s">
        <v>114</v>
      </c>
      <c r="C100" s="20"/>
      <c r="D100" s="20"/>
      <c r="E100" s="22">
        <v>17</v>
      </c>
      <c r="F100" s="29">
        <v>0.04</v>
      </c>
      <c r="G100" s="25">
        <v>17.68</v>
      </c>
      <c r="H100" s="35">
        <v>0.36176000000000003</v>
      </c>
      <c r="I100" s="35">
        <v>0.84150000000000003</v>
      </c>
      <c r="J100" s="35">
        <v>0.72419999999999995</v>
      </c>
      <c r="K100" s="35">
        <v>0.12784000000000001</v>
      </c>
      <c r="L100" s="35">
        <v>1.3600000000000001E-2</v>
      </c>
      <c r="M100" s="35">
        <v>0.17</v>
      </c>
      <c r="N100" s="35">
        <v>0.99619999999999997</v>
      </c>
      <c r="O100" s="20">
        <v>0.25</v>
      </c>
      <c r="P100" s="20">
        <v>0.17</v>
      </c>
      <c r="Q100" s="20">
        <v>0.73</v>
      </c>
      <c r="R100" s="25">
        <v>22.065100000000005</v>
      </c>
      <c r="S100" s="54">
        <v>0.29794705882352968</v>
      </c>
      <c r="T100" s="19"/>
      <c r="U100" s="19"/>
      <c r="V100" s="19"/>
      <c r="W100" s="19"/>
    </row>
    <row r="101" spans="1:23" ht="15.75" thickBot="1" x14ac:dyDescent="0.3">
      <c r="A101" s="66">
        <v>3791</v>
      </c>
      <c r="B101" s="20" t="s">
        <v>115</v>
      </c>
      <c r="C101" s="20"/>
      <c r="D101" s="20"/>
      <c r="E101" s="22">
        <v>17.71</v>
      </c>
      <c r="F101" s="29">
        <v>0.04</v>
      </c>
      <c r="G101" s="25">
        <v>18.418400000000002</v>
      </c>
      <c r="H101" s="35">
        <v>0.3768688</v>
      </c>
      <c r="I101" s="35">
        <v>0.87664500000000012</v>
      </c>
      <c r="J101" s="35">
        <v>0.75444600000000006</v>
      </c>
      <c r="K101" s="35">
        <v>0.1331792</v>
      </c>
      <c r="L101" s="35">
        <v>1.4168000000000002E-2</v>
      </c>
      <c r="M101" s="35">
        <v>0.17710000000000001</v>
      </c>
      <c r="N101" s="35">
        <v>1.037806</v>
      </c>
      <c r="O101" s="20">
        <v>0.25</v>
      </c>
      <c r="P101" s="20">
        <v>0.17</v>
      </c>
      <c r="Q101" s="20">
        <v>0.73</v>
      </c>
      <c r="R101" s="25">
        <v>22.938613000000007</v>
      </c>
      <c r="S101" s="54">
        <v>0.29523506493506529</v>
      </c>
      <c r="T101" s="19"/>
      <c r="U101" s="19"/>
      <c r="V101" s="19"/>
      <c r="W101" s="19"/>
    </row>
    <row r="102" spans="1:23" ht="15" customHeight="1" thickBot="1" x14ac:dyDescent="0.3">
      <c r="A102" s="66">
        <v>3802</v>
      </c>
      <c r="B102" s="20" t="s">
        <v>116</v>
      </c>
      <c r="C102" s="20"/>
      <c r="D102" s="20"/>
      <c r="E102" s="22">
        <v>18</v>
      </c>
      <c r="F102" s="29">
        <v>0.04</v>
      </c>
      <c r="G102" s="25">
        <v>18.72</v>
      </c>
      <c r="H102" s="35">
        <v>0.38303999999999999</v>
      </c>
      <c r="I102" s="35">
        <v>0.89100000000000001</v>
      </c>
      <c r="J102" s="35">
        <v>0.76679999999999993</v>
      </c>
      <c r="K102" s="35">
        <v>0.13536000000000001</v>
      </c>
      <c r="L102" s="35">
        <v>1.4400000000000001E-2</v>
      </c>
      <c r="M102" s="35">
        <v>0.18</v>
      </c>
      <c r="N102" s="35">
        <v>1.0548</v>
      </c>
      <c r="O102" s="20">
        <v>0.25</v>
      </c>
      <c r="P102" s="20">
        <v>0.17</v>
      </c>
      <c r="Q102" s="20">
        <v>0.73</v>
      </c>
      <c r="R102" s="25">
        <v>23.295399999999997</v>
      </c>
      <c r="S102" s="54">
        <v>0.29418888888888872</v>
      </c>
      <c r="T102" s="19"/>
      <c r="U102" s="19"/>
      <c r="V102" s="67" t="s">
        <v>125</v>
      </c>
      <c r="W102" s="68">
        <v>23.831375333333327</v>
      </c>
    </row>
    <row r="103" spans="1:23" x14ac:dyDescent="0.25">
      <c r="A103" s="19"/>
      <c r="B103" s="19"/>
      <c r="C103" s="19"/>
      <c r="D103" s="19"/>
      <c r="E103" s="19"/>
      <c r="F103" s="19"/>
      <c r="G103" s="19"/>
      <c r="H103" s="35"/>
      <c r="I103" s="35"/>
      <c r="J103" s="35"/>
      <c r="K103" s="35"/>
      <c r="L103" s="35"/>
      <c r="M103" s="35"/>
      <c r="N103" s="35"/>
      <c r="O103" s="19"/>
      <c r="P103" s="19"/>
      <c r="Q103" s="19"/>
      <c r="R103" s="19"/>
      <c r="S103" s="19"/>
      <c r="T103" s="19"/>
      <c r="U103" s="19"/>
      <c r="V103" s="19"/>
      <c r="W103" s="19"/>
    </row>
    <row r="104" spans="1:23" x14ac:dyDescent="0.25">
      <c r="A104" s="19"/>
      <c r="B104" s="19"/>
      <c r="C104" s="19"/>
      <c r="D104" s="19"/>
      <c r="E104" s="19"/>
      <c r="F104" s="19"/>
      <c r="G104" s="19"/>
      <c r="H104" s="35"/>
      <c r="I104" s="35"/>
      <c r="J104" s="35"/>
      <c r="K104" s="35"/>
      <c r="L104" s="35"/>
      <c r="M104" s="35"/>
      <c r="N104" s="35"/>
      <c r="O104" s="19"/>
      <c r="P104" s="19"/>
      <c r="Q104" s="19"/>
      <c r="R104" s="19"/>
      <c r="S104" s="19"/>
      <c r="T104" s="19"/>
      <c r="U104" s="19"/>
      <c r="V104" s="19"/>
      <c r="W104" s="19"/>
    </row>
    <row r="105" spans="1:23" x14ac:dyDescent="0.25">
      <c r="A105" s="19"/>
      <c r="B105" s="19"/>
      <c r="C105" s="19"/>
      <c r="D105" s="19"/>
      <c r="E105" s="19"/>
      <c r="F105" s="19"/>
      <c r="G105" s="19"/>
      <c r="H105" s="35"/>
      <c r="I105" s="35"/>
      <c r="J105" s="35"/>
      <c r="K105" s="35"/>
      <c r="L105" s="35"/>
      <c r="M105" s="35"/>
      <c r="N105" s="35"/>
      <c r="O105" s="19"/>
      <c r="P105" s="19"/>
      <c r="Q105" s="19"/>
      <c r="R105" s="19"/>
      <c r="S105" s="19"/>
      <c r="T105" s="19"/>
      <c r="U105" s="19"/>
      <c r="V105" s="19"/>
      <c r="W105" s="19"/>
    </row>
    <row r="106" spans="1:23" ht="20.25" x14ac:dyDescent="0.3">
      <c r="A106" s="28" t="s">
        <v>126</v>
      </c>
      <c r="B106" s="19"/>
      <c r="C106" s="23"/>
      <c r="D106" s="19"/>
      <c r="E106" s="22" t="s">
        <v>119</v>
      </c>
      <c r="F106" s="19"/>
      <c r="G106" s="19"/>
      <c r="H106" s="35"/>
      <c r="I106" s="35"/>
      <c r="J106" s="35"/>
      <c r="K106" s="35"/>
      <c r="L106" s="35"/>
      <c r="M106" s="35"/>
      <c r="N106" s="35"/>
      <c r="O106" s="19"/>
      <c r="P106" s="19"/>
      <c r="Q106" s="19"/>
      <c r="R106" s="19"/>
      <c r="S106" s="19"/>
      <c r="T106" s="25"/>
      <c r="U106" s="48"/>
      <c r="V106" s="19"/>
      <c r="W106" s="19"/>
    </row>
    <row r="107" spans="1:23" x14ac:dyDescent="0.25">
      <c r="A107" s="50">
        <v>566</v>
      </c>
      <c r="B107" s="51" t="s">
        <v>127</v>
      </c>
      <c r="C107" s="23"/>
      <c r="D107" s="19"/>
      <c r="E107" s="22">
        <v>15.79</v>
      </c>
      <c r="F107" s="29">
        <v>8.5000000000000006E-2</v>
      </c>
      <c r="G107" s="25">
        <v>17.132149999999999</v>
      </c>
      <c r="H107" s="35">
        <v>0.33601120000000001</v>
      </c>
      <c r="I107" s="35">
        <v>0.78160499999999999</v>
      </c>
      <c r="J107" s="35">
        <v>0.67265399999999997</v>
      </c>
      <c r="K107" s="35">
        <v>0.11874079999999999</v>
      </c>
      <c r="L107" s="35">
        <v>1.2631999999999999E-2</v>
      </c>
      <c r="M107" s="35">
        <v>0.15789999999999998</v>
      </c>
      <c r="N107" s="35">
        <v>0.92529399999999995</v>
      </c>
      <c r="O107" s="20">
        <v>0.25</v>
      </c>
      <c r="P107" s="20">
        <v>0.17</v>
      </c>
      <c r="Q107" s="20">
        <v>0.73</v>
      </c>
      <c r="R107" s="22">
        <v>21.286987000000007</v>
      </c>
      <c r="S107" s="54">
        <v>0.3481309056364793</v>
      </c>
      <c r="T107" s="19"/>
      <c r="U107" s="27"/>
      <c r="V107" s="19"/>
      <c r="W107" s="19"/>
    </row>
    <row r="108" spans="1:23" x14ac:dyDescent="0.25">
      <c r="A108" s="50">
        <v>1586</v>
      </c>
      <c r="B108" s="51" t="s">
        <v>128</v>
      </c>
      <c r="C108" s="23"/>
      <c r="D108" s="19"/>
      <c r="E108" s="22">
        <v>13</v>
      </c>
      <c r="F108" s="29">
        <v>0.04</v>
      </c>
      <c r="G108" s="25">
        <v>13.52</v>
      </c>
      <c r="H108" s="35">
        <v>0.27664</v>
      </c>
      <c r="I108" s="35">
        <v>0.64350000000000007</v>
      </c>
      <c r="J108" s="35">
        <v>0.55379999999999996</v>
      </c>
      <c r="K108" s="35">
        <v>9.776E-2</v>
      </c>
      <c r="L108" s="35">
        <v>1.0400000000000001E-2</v>
      </c>
      <c r="M108" s="35">
        <v>0.13</v>
      </c>
      <c r="N108" s="35">
        <v>0.76180000000000003</v>
      </c>
      <c r="O108" s="20">
        <v>0.25</v>
      </c>
      <c r="P108" s="20">
        <v>0.17</v>
      </c>
      <c r="Q108" s="20">
        <v>0.73</v>
      </c>
      <c r="R108" s="22">
        <v>17.143900000000002</v>
      </c>
      <c r="S108" s="54">
        <v>0.31876153846153865</v>
      </c>
      <c r="T108" s="19"/>
      <c r="U108" s="27"/>
      <c r="V108" s="19"/>
      <c r="W108" s="19"/>
    </row>
    <row r="109" spans="1:23" x14ac:dyDescent="0.25">
      <c r="A109" s="50">
        <v>1606</v>
      </c>
      <c r="B109" s="51" t="s">
        <v>129</v>
      </c>
      <c r="C109" s="23"/>
      <c r="D109" s="19"/>
      <c r="E109" s="22">
        <v>13</v>
      </c>
      <c r="F109" s="29">
        <v>0.04</v>
      </c>
      <c r="G109" s="25">
        <v>13.52</v>
      </c>
      <c r="H109" s="35">
        <v>0.27664</v>
      </c>
      <c r="I109" s="35">
        <v>0.64350000000000007</v>
      </c>
      <c r="J109" s="35">
        <v>0.55379999999999996</v>
      </c>
      <c r="K109" s="35">
        <v>9.776E-2</v>
      </c>
      <c r="L109" s="35">
        <v>1.0400000000000001E-2</v>
      </c>
      <c r="M109" s="35">
        <v>0.13</v>
      </c>
      <c r="N109" s="35">
        <v>0.76180000000000003</v>
      </c>
      <c r="O109" s="20">
        <v>0.25</v>
      </c>
      <c r="P109" s="20">
        <v>0.17</v>
      </c>
      <c r="Q109" s="20">
        <v>0.73</v>
      </c>
      <c r="R109" s="22">
        <v>17.143900000000002</v>
      </c>
      <c r="S109" s="54">
        <v>0.31876153846153865</v>
      </c>
      <c r="T109" s="19"/>
      <c r="U109" s="20"/>
      <c r="V109" s="19"/>
      <c r="W109" s="19"/>
    </row>
    <row r="110" spans="1:23" x14ac:dyDescent="0.25">
      <c r="A110" s="50">
        <v>1612</v>
      </c>
      <c r="B110" s="51" t="s">
        <v>130</v>
      </c>
      <c r="C110" s="23"/>
      <c r="D110" s="19"/>
      <c r="E110" s="22">
        <v>13</v>
      </c>
      <c r="F110" s="29">
        <v>0.04</v>
      </c>
      <c r="G110" s="25">
        <v>13.52</v>
      </c>
      <c r="H110" s="35">
        <v>0.27664</v>
      </c>
      <c r="I110" s="35">
        <v>0.64350000000000007</v>
      </c>
      <c r="J110" s="35">
        <v>0.55379999999999996</v>
      </c>
      <c r="K110" s="35">
        <v>9.776E-2</v>
      </c>
      <c r="L110" s="35">
        <v>1.0400000000000001E-2</v>
      </c>
      <c r="M110" s="35">
        <v>0.13</v>
      </c>
      <c r="N110" s="35">
        <v>0.76180000000000003</v>
      </c>
      <c r="O110" s="20">
        <v>0.25</v>
      </c>
      <c r="P110" s="20">
        <v>0.17</v>
      </c>
      <c r="Q110" s="20">
        <v>0.73</v>
      </c>
      <c r="R110" s="22">
        <v>17.143900000000002</v>
      </c>
      <c r="S110" s="54">
        <v>0.31876153846153865</v>
      </c>
      <c r="T110" s="19"/>
      <c r="U110" s="20"/>
      <c r="V110" s="19"/>
      <c r="W110" s="19"/>
    </row>
    <row r="111" spans="1:23" ht="15.75" thickBot="1" x14ac:dyDescent="0.3">
      <c r="A111" s="50">
        <v>1650</v>
      </c>
      <c r="B111" s="51" t="s">
        <v>131</v>
      </c>
      <c r="C111" s="23"/>
      <c r="D111" s="19"/>
      <c r="E111" s="22">
        <v>13</v>
      </c>
      <c r="F111" s="29">
        <v>0.04</v>
      </c>
      <c r="G111" s="25">
        <v>13.52</v>
      </c>
      <c r="H111" s="35">
        <v>0.27664</v>
      </c>
      <c r="I111" s="35">
        <v>0.64350000000000007</v>
      </c>
      <c r="J111" s="35">
        <v>0.55379999999999996</v>
      </c>
      <c r="K111" s="35">
        <v>9.776E-2</v>
      </c>
      <c r="L111" s="35">
        <v>1.0400000000000001E-2</v>
      </c>
      <c r="M111" s="35">
        <v>0.13</v>
      </c>
      <c r="N111" s="35">
        <v>0.76180000000000003</v>
      </c>
      <c r="O111" s="20">
        <v>0.25</v>
      </c>
      <c r="P111" s="20">
        <v>0.17</v>
      </c>
      <c r="Q111" s="20">
        <v>0.73</v>
      </c>
      <c r="R111" s="22">
        <v>17.143900000000002</v>
      </c>
      <c r="S111" s="54">
        <v>0.31876153846153865</v>
      </c>
      <c r="T111" s="19"/>
      <c r="U111" s="20"/>
      <c r="V111" s="19"/>
      <c r="W111" s="19"/>
    </row>
    <row r="112" spans="1:23" ht="15.75" customHeight="1" thickBot="1" x14ac:dyDescent="0.3">
      <c r="A112" s="50">
        <v>1653</v>
      </c>
      <c r="B112" s="51" t="s">
        <v>132</v>
      </c>
      <c r="C112" s="23"/>
      <c r="D112" s="19"/>
      <c r="E112" s="22">
        <v>12</v>
      </c>
      <c r="F112" s="29">
        <v>0.04</v>
      </c>
      <c r="G112" s="25">
        <v>12.48</v>
      </c>
      <c r="H112" s="35">
        <v>0.25536000000000003</v>
      </c>
      <c r="I112" s="35">
        <v>0.59400000000000008</v>
      </c>
      <c r="J112" s="35">
        <v>0.51119999999999999</v>
      </c>
      <c r="K112" s="35">
        <v>9.0240000000000001E-2</v>
      </c>
      <c r="L112" s="35">
        <v>9.6000000000000009E-3</v>
      </c>
      <c r="M112" s="35">
        <v>0.12</v>
      </c>
      <c r="N112" s="35">
        <v>0.70320000000000005</v>
      </c>
      <c r="O112" s="20">
        <v>0.25</v>
      </c>
      <c r="P112" s="20">
        <v>0.17</v>
      </c>
      <c r="Q112" s="20">
        <v>0.73</v>
      </c>
      <c r="R112" s="22">
        <v>15.913600000000001</v>
      </c>
      <c r="S112" s="54">
        <v>0.32613333333333339</v>
      </c>
      <c r="T112" s="19"/>
      <c r="U112" s="20"/>
      <c r="V112" s="64" t="s">
        <v>125</v>
      </c>
      <c r="W112" s="69">
        <v>17.629364500000005</v>
      </c>
    </row>
    <row r="113" spans="1:22" x14ac:dyDescent="0.25">
      <c r="A113" s="19"/>
      <c r="B113" s="19"/>
      <c r="C113" s="23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48"/>
      <c r="V113" s="19"/>
    </row>
    <row r="114" spans="1:22" x14ac:dyDescent="0.25">
      <c r="A114" s="19"/>
      <c r="B114" s="19"/>
      <c r="C114" s="23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20"/>
      <c r="V114" s="19"/>
    </row>
    <row r="115" spans="1:22" x14ac:dyDescent="0.25">
      <c r="A115" s="19"/>
      <c r="B115" s="19"/>
      <c r="C115" s="23"/>
      <c r="D115" s="19"/>
      <c r="E115" s="19"/>
      <c r="F115" s="19"/>
      <c r="G115" s="19"/>
      <c r="H115" s="31" t="s">
        <v>45</v>
      </c>
      <c r="I115" s="31" t="s">
        <v>46</v>
      </c>
      <c r="J115" s="31" t="s">
        <v>47</v>
      </c>
      <c r="K115" s="31" t="s">
        <v>48</v>
      </c>
      <c r="L115" s="31" t="s">
        <v>50</v>
      </c>
      <c r="M115" s="31" t="s">
        <v>51</v>
      </c>
      <c r="N115" s="31" t="s">
        <v>52</v>
      </c>
      <c r="O115" s="31" t="s">
        <v>53</v>
      </c>
      <c r="P115" s="31" t="s">
        <v>54</v>
      </c>
      <c r="Q115" s="31" t="s">
        <v>55</v>
      </c>
      <c r="R115" s="19"/>
      <c r="S115" s="19"/>
      <c r="T115" s="19"/>
      <c r="U115" s="20"/>
      <c r="V115" s="19"/>
    </row>
    <row r="116" spans="1:22" ht="25.5" x14ac:dyDescent="0.3">
      <c r="A116" s="28" t="s">
        <v>133</v>
      </c>
      <c r="B116" s="19"/>
      <c r="C116" s="23"/>
      <c r="D116" s="19"/>
      <c r="E116" s="22" t="s">
        <v>61</v>
      </c>
      <c r="F116" s="49" t="s">
        <v>134</v>
      </c>
      <c r="G116" s="20" t="s">
        <v>135</v>
      </c>
      <c r="H116" s="30">
        <v>2.128E-2</v>
      </c>
      <c r="I116" s="30">
        <v>4.9500000000000002E-2</v>
      </c>
      <c r="J116" s="30">
        <v>4.2599999999999999E-2</v>
      </c>
      <c r="K116" s="30">
        <v>7.5199999999999998E-3</v>
      </c>
      <c r="L116" s="30">
        <v>8.0000000000000004E-4</v>
      </c>
      <c r="M116" s="30">
        <v>0.01</v>
      </c>
      <c r="N116" s="32">
        <v>5.8599999999999999E-2</v>
      </c>
      <c r="O116" s="36" t="s">
        <v>136</v>
      </c>
      <c r="P116" s="41" t="s">
        <v>64</v>
      </c>
      <c r="Q116" s="41" t="s">
        <v>65</v>
      </c>
      <c r="R116" s="19"/>
      <c r="S116" s="44" t="s">
        <v>56</v>
      </c>
      <c r="T116" s="44" t="s">
        <v>137</v>
      </c>
      <c r="U116" s="19"/>
      <c r="V116" s="20"/>
    </row>
    <row r="117" spans="1:22" x14ac:dyDescent="0.25">
      <c r="A117" s="50">
        <v>750</v>
      </c>
      <c r="B117" s="51" t="s">
        <v>138</v>
      </c>
      <c r="C117" s="23"/>
      <c r="D117" s="19"/>
      <c r="E117" s="22">
        <v>22.65</v>
      </c>
      <c r="F117" s="29">
        <v>0.105</v>
      </c>
      <c r="G117" s="25">
        <v>1001.1299999999999</v>
      </c>
      <c r="H117" s="42">
        <v>21.304046399999997</v>
      </c>
      <c r="I117" s="43">
        <v>49.555934999999998</v>
      </c>
      <c r="J117" s="43">
        <v>42.648137999999996</v>
      </c>
      <c r="K117" s="43">
        <v>7.5284975999999988</v>
      </c>
      <c r="L117" s="43">
        <v>0.80090399999999995</v>
      </c>
      <c r="M117" s="43">
        <v>10.011299999999999</v>
      </c>
      <c r="N117" s="43">
        <v>58.666217999999994</v>
      </c>
      <c r="O117" s="25">
        <v>9</v>
      </c>
      <c r="P117" s="20">
        <v>6.73</v>
      </c>
      <c r="Q117" s="25">
        <v>43</v>
      </c>
      <c r="R117" s="19"/>
      <c r="S117" s="43">
        <v>1250.3750389999998</v>
      </c>
      <c r="T117" s="25">
        <v>31.259375974999994</v>
      </c>
      <c r="U117" s="19"/>
      <c r="V117" s="19"/>
    </row>
    <row r="118" spans="1:22" x14ac:dyDescent="0.25">
      <c r="A118" s="50">
        <v>752</v>
      </c>
      <c r="B118" s="51" t="s">
        <v>139</v>
      </c>
      <c r="C118" s="23"/>
      <c r="D118" s="19"/>
      <c r="E118" s="22">
        <v>20.96</v>
      </c>
      <c r="F118" s="29">
        <v>0.105</v>
      </c>
      <c r="G118" s="25">
        <v>926.43200000000002</v>
      </c>
      <c r="H118" s="42">
        <v>19.714472960000002</v>
      </c>
      <c r="I118" s="43">
        <v>45.858384000000001</v>
      </c>
      <c r="J118" s="43">
        <v>39.466003200000003</v>
      </c>
      <c r="K118" s="43">
        <v>6.9667686399999997</v>
      </c>
      <c r="L118" s="43">
        <v>0.74114560000000007</v>
      </c>
      <c r="M118" s="43">
        <v>9.2643199999999997</v>
      </c>
      <c r="N118" s="43">
        <v>54.288915199999998</v>
      </c>
      <c r="O118" s="25">
        <v>9</v>
      </c>
      <c r="P118" s="20">
        <v>6.73</v>
      </c>
      <c r="Q118" s="25">
        <v>40.380000000000003</v>
      </c>
      <c r="R118" s="19"/>
      <c r="S118" s="43">
        <v>1158.8420096000002</v>
      </c>
      <c r="T118" s="25">
        <v>28.971050240000004</v>
      </c>
      <c r="U118" s="19"/>
      <c r="V118" s="19"/>
    </row>
    <row r="119" spans="1:22" x14ac:dyDescent="0.25">
      <c r="A119" s="50">
        <v>790</v>
      </c>
      <c r="B119" s="51" t="s">
        <v>140</v>
      </c>
      <c r="C119" s="23"/>
      <c r="D119" s="19"/>
      <c r="E119" s="22">
        <v>20.96</v>
      </c>
      <c r="F119" s="29">
        <v>8.5000000000000006E-2</v>
      </c>
      <c r="G119" s="25">
        <v>909.6640000000001</v>
      </c>
      <c r="H119" s="42">
        <v>19.357649920000004</v>
      </c>
      <c r="I119" s="43">
        <v>45.028368000000007</v>
      </c>
      <c r="J119" s="43">
        <v>38.751686400000004</v>
      </c>
      <c r="K119" s="43">
        <v>6.8406732800000007</v>
      </c>
      <c r="L119" s="43">
        <v>0.72773120000000013</v>
      </c>
      <c r="M119" s="43">
        <v>9.0966400000000007</v>
      </c>
      <c r="N119" s="43">
        <v>53.306310400000008</v>
      </c>
      <c r="O119" s="25">
        <v>9</v>
      </c>
      <c r="P119" s="20">
        <v>6.73</v>
      </c>
      <c r="Q119" s="25">
        <v>40.380000000000003</v>
      </c>
      <c r="R119" s="19"/>
      <c r="S119" s="43">
        <v>1138.8830592000004</v>
      </c>
      <c r="T119" s="25">
        <v>28.472076480000009</v>
      </c>
      <c r="U119" s="19"/>
      <c r="V119" s="19"/>
    </row>
    <row r="120" spans="1:22" x14ac:dyDescent="0.25">
      <c r="A120" s="50">
        <v>795</v>
      </c>
      <c r="B120" s="51" t="s">
        <v>141</v>
      </c>
      <c r="C120" s="23"/>
      <c r="D120" s="19"/>
      <c r="E120" s="22">
        <v>18.82</v>
      </c>
      <c r="F120" s="29">
        <v>0.08</v>
      </c>
      <c r="G120" s="25">
        <v>813.02400000000011</v>
      </c>
      <c r="H120" s="42">
        <v>17.301150720000003</v>
      </c>
      <c r="I120" s="43">
        <v>40.244688000000011</v>
      </c>
      <c r="J120" s="43">
        <v>34.634822400000004</v>
      </c>
      <c r="K120" s="43">
        <v>6.113940480000001</v>
      </c>
      <c r="L120" s="43">
        <v>0.65041920000000009</v>
      </c>
      <c r="M120" s="43">
        <v>8.1302400000000006</v>
      </c>
      <c r="N120" s="43">
        <v>47.643206400000004</v>
      </c>
      <c r="O120" s="25">
        <v>9</v>
      </c>
      <c r="P120" s="20">
        <v>6.73</v>
      </c>
      <c r="Q120" s="25">
        <v>43</v>
      </c>
      <c r="R120" s="19"/>
      <c r="S120" s="43">
        <v>1026.4724672000002</v>
      </c>
      <c r="T120" s="25">
        <v>25.661811680000007</v>
      </c>
      <c r="U120" s="19"/>
      <c r="V120" s="19"/>
    </row>
    <row r="121" spans="1:22" x14ac:dyDescent="0.25">
      <c r="A121" s="50">
        <v>810</v>
      </c>
      <c r="B121" s="51" t="s">
        <v>142</v>
      </c>
      <c r="C121" s="23"/>
      <c r="D121" s="19"/>
      <c r="E121" s="22">
        <v>18.82</v>
      </c>
      <c r="F121" s="29">
        <v>0.06</v>
      </c>
      <c r="G121" s="25">
        <v>797.96800000000007</v>
      </c>
      <c r="H121" s="42">
        <v>16.980759040000002</v>
      </c>
      <c r="I121" s="43">
        <v>39.499416000000004</v>
      </c>
      <c r="J121" s="43">
        <v>33.993436800000005</v>
      </c>
      <c r="K121" s="43">
        <v>6.0007193600000006</v>
      </c>
      <c r="L121" s="43">
        <v>0.63837440000000012</v>
      </c>
      <c r="M121" s="43">
        <v>7.979680000000001</v>
      </c>
      <c r="N121" s="43">
        <v>46.760924800000005</v>
      </c>
      <c r="O121" s="25">
        <v>9</v>
      </c>
      <c r="P121" s="20">
        <v>6.73</v>
      </c>
      <c r="Q121" s="25">
        <v>30</v>
      </c>
      <c r="R121" s="19"/>
      <c r="S121" s="43">
        <v>995.55131040000003</v>
      </c>
      <c r="T121" s="25">
        <v>24.888782760000002</v>
      </c>
      <c r="U121" s="19"/>
      <c r="V121" s="19"/>
    </row>
    <row r="122" spans="1:22" x14ac:dyDescent="0.25">
      <c r="A122" s="50">
        <v>823</v>
      </c>
      <c r="B122" s="51" t="s">
        <v>143</v>
      </c>
      <c r="C122" s="23"/>
      <c r="D122" s="19"/>
      <c r="E122" s="22">
        <v>18.5</v>
      </c>
      <c r="F122" s="29">
        <v>0.06</v>
      </c>
      <c r="G122" s="25">
        <v>784.4</v>
      </c>
      <c r="H122" s="42">
        <v>16.692032000000001</v>
      </c>
      <c r="I122" s="43">
        <v>38.827800000000003</v>
      </c>
      <c r="J122" s="43">
        <v>33.415439999999997</v>
      </c>
      <c r="K122" s="43">
        <v>5.8986879999999999</v>
      </c>
      <c r="L122" s="43">
        <v>0.62751999999999997</v>
      </c>
      <c r="M122" s="43">
        <v>7.8440000000000003</v>
      </c>
      <c r="N122" s="43">
        <v>45.96584</v>
      </c>
      <c r="O122" s="25">
        <v>9</v>
      </c>
      <c r="P122" s="20">
        <v>6.73</v>
      </c>
      <c r="Q122" s="25">
        <v>30</v>
      </c>
      <c r="R122" s="19"/>
      <c r="S122" s="43">
        <v>979.40132000000006</v>
      </c>
      <c r="T122" s="25">
        <v>24.485033000000001</v>
      </c>
      <c r="U122" s="19"/>
      <c r="V122" s="19"/>
    </row>
    <row r="123" spans="1:22" x14ac:dyDescent="0.25">
      <c r="A123" s="50">
        <v>825</v>
      </c>
      <c r="B123" s="51" t="s">
        <v>144</v>
      </c>
      <c r="C123" s="23"/>
      <c r="D123" s="19"/>
      <c r="E123" s="22">
        <v>17</v>
      </c>
      <c r="F123" s="29">
        <v>0.06</v>
      </c>
      <c r="G123" s="25">
        <v>720.8</v>
      </c>
      <c r="H123" s="42">
        <v>15.338623999999999</v>
      </c>
      <c r="I123" s="43">
        <v>35.679600000000001</v>
      </c>
      <c r="J123" s="43">
        <v>30.706079999999996</v>
      </c>
      <c r="K123" s="43">
        <v>5.4204159999999995</v>
      </c>
      <c r="L123" s="43">
        <v>0.57664000000000004</v>
      </c>
      <c r="M123" s="43">
        <v>7.2079999999999993</v>
      </c>
      <c r="N123" s="43">
        <v>42.238879999999995</v>
      </c>
      <c r="O123" s="25">
        <v>9</v>
      </c>
      <c r="P123" s="20">
        <v>6.73</v>
      </c>
      <c r="Q123" s="25">
        <v>30</v>
      </c>
      <c r="R123" s="19"/>
      <c r="S123" s="43">
        <v>903.69824000000006</v>
      </c>
      <c r="T123" s="25">
        <v>22.592456000000002</v>
      </c>
      <c r="U123" s="19"/>
      <c r="V123" s="19"/>
    </row>
    <row r="124" spans="1:22" x14ac:dyDescent="0.25">
      <c r="A124" s="50">
        <v>833</v>
      </c>
      <c r="B124" s="51" t="s">
        <v>145</v>
      </c>
      <c r="C124" s="23"/>
      <c r="D124" s="19"/>
      <c r="E124" s="22">
        <v>17</v>
      </c>
      <c r="F124" s="29">
        <v>0.04</v>
      </c>
      <c r="G124" s="25">
        <v>707.2</v>
      </c>
      <c r="H124" s="42">
        <v>15.049216000000001</v>
      </c>
      <c r="I124" s="43">
        <v>35.006400000000006</v>
      </c>
      <c r="J124" s="43">
        <v>30.126720000000002</v>
      </c>
      <c r="K124" s="43">
        <v>5.3181440000000002</v>
      </c>
      <c r="L124" s="43">
        <v>0.56576000000000004</v>
      </c>
      <c r="M124" s="43">
        <v>7.072000000000001</v>
      </c>
      <c r="N124" s="43">
        <v>41.441920000000003</v>
      </c>
      <c r="O124" s="25">
        <v>9</v>
      </c>
      <c r="P124" s="20">
        <v>6.73</v>
      </c>
      <c r="Q124" s="25">
        <v>30</v>
      </c>
      <c r="R124" s="19"/>
      <c r="S124" s="43">
        <v>887.51015999999993</v>
      </c>
      <c r="T124" s="25">
        <v>22.187753999999998</v>
      </c>
      <c r="U124" s="19"/>
      <c r="V124" s="19"/>
    </row>
    <row r="125" spans="1:22" x14ac:dyDescent="0.25">
      <c r="A125" s="50">
        <v>836</v>
      </c>
      <c r="B125" s="51" t="s">
        <v>146</v>
      </c>
      <c r="C125" s="23"/>
      <c r="D125" s="19"/>
      <c r="E125" s="22">
        <v>16.5</v>
      </c>
      <c r="F125" s="29">
        <v>0.04</v>
      </c>
      <c r="G125" s="25">
        <v>686.4</v>
      </c>
      <c r="H125" s="42">
        <v>14.606591999999999</v>
      </c>
      <c r="I125" s="43">
        <v>33.976799999999997</v>
      </c>
      <c r="J125" s="43">
        <v>29.240639999999999</v>
      </c>
      <c r="K125" s="43">
        <v>5.1617280000000001</v>
      </c>
      <c r="L125" s="43">
        <v>0.54912000000000005</v>
      </c>
      <c r="M125" s="43">
        <v>6.8639999999999999</v>
      </c>
      <c r="N125" s="43">
        <v>40.223039999999997</v>
      </c>
      <c r="O125" s="25">
        <v>9</v>
      </c>
      <c r="P125" s="20">
        <v>6.73</v>
      </c>
      <c r="Q125" s="25">
        <v>30</v>
      </c>
      <c r="R125" s="19"/>
      <c r="S125" s="43">
        <v>862.75192000000004</v>
      </c>
      <c r="T125" s="25">
        <v>21.568798000000001</v>
      </c>
      <c r="U125" s="19"/>
      <c r="V125" s="19"/>
    </row>
    <row r="126" spans="1:22" x14ac:dyDescent="0.25">
      <c r="A126" s="50">
        <v>838</v>
      </c>
      <c r="B126" s="51" t="s">
        <v>147</v>
      </c>
      <c r="C126" s="23"/>
      <c r="D126" s="19"/>
      <c r="E126" s="22">
        <v>17</v>
      </c>
      <c r="F126" s="29">
        <v>0.04</v>
      </c>
      <c r="G126" s="25">
        <v>707.2</v>
      </c>
      <c r="H126" s="42">
        <v>15.049216000000001</v>
      </c>
      <c r="I126" s="43">
        <v>35.006400000000006</v>
      </c>
      <c r="J126" s="43">
        <v>30.126720000000002</v>
      </c>
      <c r="K126" s="43">
        <v>5.3181440000000002</v>
      </c>
      <c r="L126" s="43">
        <v>0.56576000000000004</v>
      </c>
      <c r="M126" s="43">
        <v>7.072000000000001</v>
      </c>
      <c r="N126" s="43">
        <v>41.441920000000003</v>
      </c>
      <c r="O126" s="25">
        <v>9</v>
      </c>
      <c r="P126" s="20">
        <v>6.73</v>
      </c>
      <c r="Q126" s="25">
        <v>30</v>
      </c>
      <c r="R126" s="19"/>
      <c r="S126" s="43">
        <v>887.51015999999993</v>
      </c>
      <c r="T126" s="25">
        <v>22.187753999999998</v>
      </c>
      <c r="U126" s="19"/>
      <c r="V126" s="19"/>
    </row>
    <row r="127" spans="1:22" x14ac:dyDescent="0.25">
      <c r="A127" s="50">
        <v>840</v>
      </c>
      <c r="B127" s="51" t="s">
        <v>148</v>
      </c>
      <c r="C127" s="23"/>
      <c r="D127" s="19"/>
      <c r="E127" s="22">
        <v>15</v>
      </c>
      <c r="F127" s="29">
        <v>0.04</v>
      </c>
      <c r="G127" s="25">
        <v>624</v>
      </c>
      <c r="H127" s="42">
        <v>13.27872</v>
      </c>
      <c r="I127" s="43">
        <v>30.888000000000002</v>
      </c>
      <c r="J127" s="43">
        <v>26.5824</v>
      </c>
      <c r="K127" s="43">
        <v>4.6924799999999998</v>
      </c>
      <c r="L127" s="43">
        <v>0.49920000000000003</v>
      </c>
      <c r="M127" s="43">
        <v>6.24</v>
      </c>
      <c r="N127" s="43">
        <v>36.566400000000002</v>
      </c>
      <c r="O127" s="25">
        <v>9</v>
      </c>
      <c r="P127" s="20">
        <v>6.73</v>
      </c>
      <c r="Q127" s="25">
        <v>30</v>
      </c>
      <c r="R127" s="19"/>
      <c r="S127" s="43">
        <v>788.47720000000015</v>
      </c>
      <c r="T127" s="25">
        <v>19.711930000000002</v>
      </c>
      <c r="U127" s="19"/>
      <c r="V127" s="19"/>
    </row>
    <row r="128" spans="1:22" x14ac:dyDescent="0.25">
      <c r="A128" s="50">
        <v>842</v>
      </c>
      <c r="B128" s="51" t="s">
        <v>149</v>
      </c>
      <c r="C128" s="23"/>
      <c r="D128" s="19"/>
      <c r="E128" s="22">
        <v>16.5</v>
      </c>
      <c r="F128" s="29">
        <v>0.04</v>
      </c>
      <c r="G128" s="25">
        <v>686.4</v>
      </c>
      <c r="H128" s="42">
        <v>14.606591999999999</v>
      </c>
      <c r="I128" s="43">
        <v>33.976799999999997</v>
      </c>
      <c r="J128" s="43">
        <v>29.240639999999999</v>
      </c>
      <c r="K128" s="43">
        <v>5.1617280000000001</v>
      </c>
      <c r="L128" s="43">
        <v>0.54912000000000005</v>
      </c>
      <c r="M128" s="43">
        <v>6.8639999999999999</v>
      </c>
      <c r="N128" s="43">
        <v>40.223039999999997</v>
      </c>
      <c r="O128" s="25">
        <v>9</v>
      </c>
      <c r="P128" s="20">
        <v>6.73</v>
      </c>
      <c r="Q128" s="25">
        <v>30</v>
      </c>
      <c r="R128" s="19"/>
      <c r="S128" s="43">
        <v>862.75192000000004</v>
      </c>
      <c r="T128" s="25">
        <v>21.568798000000001</v>
      </c>
      <c r="U128" s="19"/>
      <c r="V128" s="19"/>
    </row>
    <row r="129" spans="1:21" x14ac:dyDescent="0.25">
      <c r="A129" s="50">
        <v>843</v>
      </c>
      <c r="B129" s="51" t="s">
        <v>150</v>
      </c>
      <c r="C129" s="23"/>
      <c r="D129" s="19"/>
      <c r="E129" s="22">
        <v>16</v>
      </c>
      <c r="F129" s="29">
        <v>0.04</v>
      </c>
      <c r="G129" s="25">
        <v>665.6</v>
      </c>
      <c r="H129" s="42">
        <v>14.163968000000001</v>
      </c>
      <c r="I129" s="43">
        <v>32.947200000000002</v>
      </c>
      <c r="J129" s="43">
        <v>28.354559999999999</v>
      </c>
      <c r="K129" s="43">
        <v>5.005312</v>
      </c>
      <c r="L129" s="43">
        <v>0.53248000000000006</v>
      </c>
      <c r="M129" s="43">
        <v>6.6560000000000006</v>
      </c>
      <c r="N129" s="43">
        <v>39.004159999999999</v>
      </c>
      <c r="O129" s="25">
        <v>9</v>
      </c>
      <c r="P129" s="20">
        <v>6.73</v>
      </c>
      <c r="Q129" s="25">
        <v>30</v>
      </c>
      <c r="R129" s="19"/>
      <c r="S129" s="43">
        <v>837.99367999999981</v>
      </c>
      <c r="T129" s="25">
        <v>20.949841999999997</v>
      </c>
      <c r="U129" s="19"/>
    </row>
    <row r="130" spans="1:21" x14ac:dyDescent="0.25">
      <c r="A130" s="50">
        <v>847</v>
      </c>
      <c r="B130" s="51" t="s">
        <v>151</v>
      </c>
      <c r="C130" s="23"/>
      <c r="D130" s="19"/>
      <c r="E130" s="22">
        <v>14</v>
      </c>
      <c r="F130" s="29">
        <v>0.04</v>
      </c>
      <c r="G130" s="25">
        <v>582.4</v>
      </c>
      <c r="H130" s="42">
        <v>12.393471999999999</v>
      </c>
      <c r="I130" s="43">
        <v>28.828800000000001</v>
      </c>
      <c r="J130" s="43">
        <v>24.810239999999997</v>
      </c>
      <c r="K130" s="43">
        <v>4.3796479999999995</v>
      </c>
      <c r="L130" s="43">
        <v>0.46592</v>
      </c>
      <c r="M130" s="43">
        <v>5.8239999999999998</v>
      </c>
      <c r="N130" s="43">
        <v>34.128639999999997</v>
      </c>
      <c r="O130" s="25">
        <v>9</v>
      </c>
      <c r="P130" s="20">
        <v>6.73</v>
      </c>
      <c r="Q130" s="25">
        <v>30</v>
      </c>
      <c r="R130" s="19"/>
      <c r="S130" s="43">
        <v>738.96071999999992</v>
      </c>
      <c r="T130" s="25">
        <v>18.474017999999997</v>
      </c>
      <c r="U130" s="19"/>
    </row>
    <row r="131" spans="1:21" x14ac:dyDescent="0.25">
      <c r="A131" s="50">
        <v>848</v>
      </c>
      <c r="B131" s="51" t="s">
        <v>152</v>
      </c>
      <c r="C131" s="23"/>
      <c r="D131" s="19"/>
      <c r="E131" s="22">
        <v>14</v>
      </c>
      <c r="F131" s="29">
        <v>0.04</v>
      </c>
      <c r="G131" s="25">
        <v>582.4</v>
      </c>
      <c r="H131" s="42">
        <v>12.393471999999999</v>
      </c>
      <c r="I131" s="43">
        <v>28.828800000000001</v>
      </c>
      <c r="J131" s="43">
        <v>24.810239999999997</v>
      </c>
      <c r="K131" s="43">
        <v>4.3796479999999995</v>
      </c>
      <c r="L131" s="43">
        <v>0.46592</v>
      </c>
      <c r="M131" s="43">
        <v>5.8239999999999998</v>
      </c>
      <c r="N131" s="43">
        <v>34.128639999999997</v>
      </c>
      <c r="O131" s="25">
        <v>9</v>
      </c>
      <c r="P131" s="20">
        <v>6.73</v>
      </c>
      <c r="Q131" s="25">
        <v>30</v>
      </c>
      <c r="R131" s="19"/>
      <c r="S131" s="43">
        <v>738.96071999999992</v>
      </c>
      <c r="T131" s="25">
        <v>18.474017999999997</v>
      </c>
      <c r="U131" s="19"/>
    </row>
    <row r="132" spans="1:21" x14ac:dyDescent="0.25">
      <c r="A132" s="50">
        <v>849</v>
      </c>
      <c r="B132" s="51" t="s">
        <v>153</v>
      </c>
      <c r="C132" s="23"/>
      <c r="D132" s="19"/>
      <c r="E132" s="22">
        <v>14</v>
      </c>
      <c r="F132" s="29">
        <v>0.04</v>
      </c>
      <c r="G132" s="25">
        <v>582.4</v>
      </c>
      <c r="H132" s="42">
        <v>12.393471999999999</v>
      </c>
      <c r="I132" s="43">
        <v>28.828800000000001</v>
      </c>
      <c r="J132" s="43">
        <v>24.810239999999997</v>
      </c>
      <c r="K132" s="43">
        <v>4.3796479999999995</v>
      </c>
      <c r="L132" s="43">
        <v>0.46592</v>
      </c>
      <c r="M132" s="43">
        <v>5.8239999999999998</v>
      </c>
      <c r="N132" s="43">
        <v>34.128639999999997</v>
      </c>
      <c r="O132" s="25">
        <v>9</v>
      </c>
      <c r="P132" s="20">
        <v>6.73</v>
      </c>
      <c r="Q132" s="25">
        <v>30</v>
      </c>
      <c r="R132" s="19"/>
      <c r="S132" s="43">
        <v>738.96071999999992</v>
      </c>
      <c r="T132" s="25">
        <v>18.474017999999997</v>
      </c>
      <c r="U132" s="19"/>
    </row>
    <row r="133" spans="1:21" ht="27.75" thickBot="1" x14ac:dyDescent="0.35">
      <c r="A133" s="28" t="s">
        <v>154</v>
      </c>
      <c r="B133" s="19"/>
      <c r="C133" s="23"/>
      <c r="D133" s="19"/>
      <c r="E133" s="19"/>
      <c r="F133" s="19"/>
      <c r="G133" s="19"/>
      <c r="H133" s="42"/>
      <c r="I133" s="43"/>
      <c r="J133" s="43"/>
      <c r="K133" s="43"/>
      <c r="L133" s="43"/>
      <c r="M133" s="43"/>
      <c r="N133" s="43"/>
      <c r="O133" s="25"/>
      <c r="P133" s="19"/>
      <c r="Q133" s="19"/>
      <c r="R133" s="19"/>
      <c r="S133" s="45" t="s">
        <v>155</v>
      </c>
      <c r="T133" s="47">
        <v>23.120469758437501</v>
      </c>
      <c r="U133" s="48" t="s">
        <v>156</v>
      </c>
    </row>
    <row r="134" spans="1:21" ht="15.75" thickTop="1" x14ac:dyDescent="0.25">
      <c r="A134" s="19"/>
      <c r="B134" s="19"/>
      <c r="C134" s="23"/>
      <c r="D134" s="19"/>
      <c r="E134" s="19"/>
      <c r="F134" s="25"/>
      <c r="G134" s="19"/>
      <c r="H134" s="42"/>
      <c r="I134" s="43"/>
      <c r="J134" s="43"/>
      <c r="K134" s="43"/>
      <c r="L134" s="43"/>
      <c r="M134" s="43"/>
      <c r="N134" s="43"/>
      <c r="O134" s="25"/>
      <c r="P134" s="19"/>
      <c r="Q134" s="25"/>
      <c r="R134" s="19"/>
      <c r="S134" s="19"/>
      <c r="T134" s="25"/>
      <c r="U134" s="19"/>
    </row>
    <row r="135" spans="1:21" x14ac:dyDescent="0.25">
      <c r="A135" s="50">
        <v>1545</v>
      </c>
      <c r="B135" s="51" t="s">
        <v>157</v>
      </c>
      <c r="C135" s="23"/>
      <c r="D135" s="19"/>
      <c r="E135" s="22">
        <v>14.52</v>
      </c>
      <c r="F135" s="29">
        <v>0.06</v>
      </c>
      <c r="G135" s="25">
        <v>580.79999999999995</v>
      </c>
      <c r="H135" s="42">
        <v>12.359423999999999</v>
      </c>
      <c r="I135" s="43">
        <v>28.749599999999997</v>
      </c>
      <c r="J135" s="43">
        <v>24.742079999999998</v>
      </c>
      <c r="K135" s="43">
        <v>4.3676159999999999</v>
      </c>
      <c r="L135" s="43">
        <v>0.46464</v>
      </c>
      <c r="M135" s="43">
        <v>5.8079999999999998</v>
      </c>
      <c r="N135" s="43">
        <v>34.034879999999994</v>
      </c>
      <c r="O135" s="25">
        <v>9</v>
      </c>
      <c r="P135" s="20">
        <v>3.85</v>
      </c>
      <c r="Q135" s="25">
        <v>20</v>
      </c>
      <c r="R135" s="19"/>
      <c r="S135" s="43">
        <v>724.17624000000001</v>
      </c>
      <c r="T135" s="25">
        <v>18.104406000000001</v>
      </c>
      <c r="U135" s="19"/>
    </row>
    <row r="136" spans="1:21" x14ac:dyDescent="0.25">
      <c r="A136" s="50">
        <v>1546</v>
      </c>
      <c r="B136" s="51" t="s">
        <v>158</v>
      </c>
      <c r="C136" s="23"/>
      <c r="D136" s="19"/>
      <c r="E136" s="22">
        <v>18.75</v>
      </c>
      <c r="F136" s="29">
        <v>0.06</v>
      </c>
      <c r="G136" s="25">
        <v>750</v>
      </c>
      <c r="H136" s="42">
        <v>15.96</v>
      </c>
      <c r="I136" s="43">
        <v>37.125</v>
      </c>
      <c r="J136" s="43">
        <v>31.95</v>
      </c>
      <c r="K136" s="43">
        <v>5.64</v>
      </c>
      <c r="L136" s="43">
        <v>0.6</v>
      </c>
      <c r="M136" s="43">
        <v>7.5</v>
      </c>
      <c r="N136" s="43">
        <v>43.95</v>
      </c>
      <c r="O136" s="25">
        <v>9</v>
      </c>
      <c r="P136" s="20">
        <v>3.85</v>
      </c>
      <c r="Q136" s="25">
        <v>20</v>
      </c>
      <c r="R136" s="19"/>
      <c r="S136" s="43">
        <v>925.57500000000016</v>
      </c>
      <c r="T136" s="25">
        <v>23.139375000000005</v>
      </c>
      <c r="U136" s="19"/>
    </row>
    <row r="137" spans="1:21" x14ac:dyDescent="0.25">
      <c r="A137" s="50">
        <v>1576</v>
      </c>
      <c r="B137" s="51" t="s">
        <v>159</v>
      </c>
      <c r="C137" s="23"/>
      <c r="D137" s="19"/>
      <c r="E137" s="22">
        <v>14</v>
      </c>
      <c r="F137" s="29">
        <v>0.06</v>
      </c>
      <c r="G137" s="25">
        <v>560</v>
      </c>
      <c r="H137" s="42">
        <v>11.9168</v>
      </c>
      <c r="I137" s="43">
        <v>27.720000000000002</v>
      </c>
      <c r="J137" s="43">
        <v>23.855999999999998</v>
      </c>
      <c r="K137" s="43">
        <v>4.2111999999999998</v>
      </c>
      <c r="L137" s="43">
        <v>0.44800000000000001</v>
      </c>
      <c r="M137" s="43">
        <v>5.6000000000000005</v>
      </c>
      <c r="N137" s="43">
        <v>32.816000000000003</v>
      </c>
      <c r="O137" s="25">
        <v>9</v>
      </c>
      <c r="P137" s="20">
        <v>3.85</v>
      </c>
      <c r="Q137" s="25">
        <v>20</v>
      </c>
      <c r="R137" s="19"/>
      <c r="S137" s="43">
        <v>699.41800000000001</v>
      </c>
      <c r="T137" s="25">
        <v>17.48545</v>
      </c>
      <c r="U137" s="19"/>
    </row>
    <row r="138" spans="1:21" x14ac:dyDescent="0.25">
      <c r="A138" s="50">
        <v>1625</v>
      </c>
      <c r="B138" s="51" t="s">
        <v>160</v>
      </c>
      <c r="C138" s="23"/>
      <c r="D138" s="19"/>
      <c r="E138" s="22">
        <v>12</v>
      </c>
      <c r="F138" s="29">
        <v>0.04</v>
      </c>
      <c r="G138" s="25">
        <v>480</v>
      </c>
      <c r="H138" s="42">
        <v>10.214399999999999</v>
      </c>
      <c r="I138" s="43">
        <v>23.76</v>
      </c>
      <c r="J138" s="43">
        <v>20.448</v>
      </c>
      <c r="K138" s="43">
        <v>3.6095999999999999</v>
      </c>
      <c r="L138" s="43">
        <v>0.38400000000000001</v>
      </c>
      <c r="M138" s="43">
        <v>4.8</v>
      </c>
      <c r="N138" s="43">
        <v>28.128</v>
      </c>
      <c r="O138" s="25">
        <v>9</v>
      </c>
      <c r="P138" s="20">
        <v>3.85</v>
      </c>
      <c r="Q138" s="25">
        <v>20</v>
      </c>
      <c r="R138" s="19"/>
      <c r="S138" s="43">
        <v>604.19400000000007</v>
      </c>
      <c r="T138" s="25">
        <v>15.104850000000003</v>
      </c>
      <c r="U138" s="19"/>
    </row>
    <row r="139" spans="1:21" x14ac:dyDescent="0.25">
      <c r="A139" s="50">
        <v>1632</v>
      </c>
      <c r="B139" s="51" t="s">
        <v>161</v>
      </c>
      <c r="C139" s="23"/>
      <c r="D139" s="19"/>
      <c r="E139" s="22">
        <v>13.26</v>
      </c>
      <c r="F139" s="29">
        <v>0.04</v>
      </c>
      <c r="G139" s="25">
        <v>530.4</v>
      </c>
      <c r="H139" s="42">
        <v>11.286911999999999</v>
      </c>
      <c r="I139" s="43">
        <v>26.254799999999999</v>
      </c>
      <c r="J139" s="43">
        <v>22.595039999999997</v>
      </c>
      <c r="K139" s="43">
        <v>3.9886079999999997</v>
      </c>
      <c r="L139" s="43">
        <v>0.42431999999999997</v>
      </c>
      <c r="M139" s="43">
        <v>5.3040000000000003</v>
      </c>
      <c r="N139" s="43">
        <v>31.081439999999997</v>
      </c>
      <c r="O139" s="25">
        <v>9</v>
      </c>
      <c r="P139" s="20">
        <v>3.85</v>
      </c>
      <c r="Q139" s="25">
        <v>20</v>
      </c>
      <c r="R139" s="19"/>
      <c r="S139" s="43">
        <v>664.1851200000001</v>
      </c>
      <c r="T139" s="25">
        <v>16.604628000000002</v>
      </c>
      <c r="U139" s="19"/>
    </row>
    <row r="140" spans="1:21" x14ac:dyDescent="0.25">
      <c r="A140" s="50">
        <v>1636</v>
      </c>
      <c r="B140" s="51" t="s">
        <v>162</v>
      </c>
      <c r="C140" s="23"/>
      <c r="D140" s="19"/>
      <c r="E140" s="22">
        <v>13</v>
      </c>
      <c r="F140" s="29">
        <v>0.04</v>
      </c>
      <c r="G140" s="25">
        <v>520</v>
      </c>
      <c r="H140" s="42">
        <v>11.0656</v>
      </c>
      <c r="I140" s="43">
        <v>25.740000000000002</v>
      </c>
      <c r="J140" s="43">
        <v>22.152000000000001</v>
      </c>
      <c r="K140" s="43">
        <v>3.9104000000000001</v>
      </c>
      <c r="L140" s="43">
        <v>0.41600000000000004</v>
      </c>
      <c r="M140" s="43">
        <v>5.2</v>
      </c>
      <c r="N140" s="43">
        <v>30.472000000000001</v>
      </c>
      <c r="O140" s="25">
        <v>9</v>
      </c>
      <c r="P140" s="20">
        <v>3.85</v>
      </c>
      <c r="Q140" s="25">
        <v>20</v>
      </c>
      <c r="R140" s="19"/>
      <c r="S140" s="43">
        <v>651.80600000000015</v>
      </c>
      <c r="T140" s="25">
        <v>16.295150000000003</v>
      </c>
      <c r="U140" s="19"/>
    </row>
    <row r="141" spans="1:21" x14ac:dyDescent="0.25">
      <c r="A141" s="50">
        <v>1644</v>
      </c>
      <c r="B141" s="51" t="s">
        <v>163</v>
      </c>
      <c r="C141" s="23"/>
      <c r="D141" s="19"/>
      <c r="E141" s="22">
        <v>12</v>
      </c>
      <c r="F141" s="29">
        <v>0.04</v>
      </c>
      <c r="G141" s="25">
        <v>480</v>
      </c>
      <c r="H141" s="42">
        <v>10.214399999999999</v>
      </c>
      <c r="I141" s="43">
        <v>23.76</v>
      </c>
      <c r="J141" s="43">
        <v>20.448</v>
      </c>
      <c r="K141" s="43">
        <v>3.6095999999999999</v>
      </c>
      <c r="L141" s="43">
        <v>0.38400000000000001</v>
      </c>
      <c r="M141" s="43">
        <v>4.8</v>
      </c>
      <c r="N141" s="43">
        <v>28.128</v>
      </c>
      <c r="O141" s="25">
        <v>9</v>
      </c>
      <c r="P141" s="20">
        <v>3.85</v>
      </c>
      <c r="Q141" s="25">
        <v>20</v>
      </c>
      <c r="R141" s="19"/>
      <c r="S141" s="43">
        <v>604.19400000000007</v>
      </c>
      <c r="T141" s="25">
        <v>15.104850000000003</v>
      </c>
      <c r="U141" s="19"/>
    </row>
    <row r="142" spans="1:21" x14ac:dyDescent="0.25">
      <c r="A142" s="50">
        <v>1646</v>
      </c>
      <c r="B142" s="51" t="s">
        <v>164</v>
      </c>
      <c r="C142" s="23"/>
      <c r="D142" s="19"/>
      <c r="E142" s="22">
        <v>13.5</v>
      </c>
      <c r="F142" s="29">
        <v>0.04</v>
      </c>
      <c r="G142" s="25">
        <v>540</v>
      </c>
      <c r="H142" s="42">
        <v>11.491200000000001</v>
      </c>
      <c r="I142" s="43">
        <v>26.73</v>
      </c>
      <c r="J142" s="43">
        <v>23.003999999999998</v>
      </c>
      <c r="K142" s="43">
        <v>4.0607999999999995</v>
      </c>
      <c r="L142" s="43">
        <v>0.432</v>
      </c>
      <c r="M142" s="43">
        <v>5.4</v>
      </c>
      <c r="N142" s="43">
        <v>31.643999999999998</v>
      </c>
      <c r="O142" s="25">
        <v>9</v>
      </c>
      <c r="P142" s="20">
        <v>3.85</v>
      </c>
      <c r="Q142" s="25">
        <v>20</v>
      </c>
      <c r="R142" s="19"/>
      <c r="S142" s="43">
        <v>675.61200000000008</v>
      </c>
      <c r="T142" s="25">
        <v>16.890300000000003</v>
      </c>
      <c r="U142" s="19"/>
    </row>
    <row r="143" spans="1:21" x14ac:dyDescent="0.25">
      <c r="A143" s="50">
        <v>1525</v>
      </c>
      <c r="B143" s="51" t="s">
        <v>165</v>
      </c>
      <c r="C143" s="23"/>
      <c r="D143" s="19"/>
      <c r="E143" s="22">
        <v>15.34</v>
      </c>
      <c r="F143" s="29">
        <v>0.08</v>
      </c>
      <c r="G143" s="25">
        <v>613.6</v>
      </c>
      <c r="H143" s="42">
        <v>13.057408000000001</v>
      </c>
      <c r="I143" s="43">
        <v>30.373200000000004</v>
      </c>
      <c r="J143" s="43">
        <v>26.13936</v>
      </c>
      <c r="K143" s="43">
        <v>4.6142719999999997</v>
      </c>
      <c r="L143" s="43">
        <v>0.49088000000000004</v>
      </c>
      <c r="M143" s="43">
        <v>6.1360000000000001</v>
      </c>
      <c r="N143" s="43">
        <v>35.956960000000002</v>
      </c>
      <c r="O143" s="25">
        <v>9</v>
      </c>
      <c r="P143" s="20">
        <v>6.73</v>
      </c>
      <c r="Q143" s="25">
        <v>30</v>
      </c>
      <c r="R143" s="19"/>
      <c r="S143" s="43">
        <v>776.09807999999998</v>
      </c>
      <c r="T143" s="25">
        <v>19.402452</v>
      </c>
      <c r="U143" s="19"/>
    </row>
    <row r="144" spans="1:21" x14ac:dyDescent="0.25">
      <c r="A144" s="50">
        <v>1655</v>
      </c>
      <c r="B144" s="51" t="s">
        <v>166</v>
      </c>
      <c r="C144" s="23"/>
      <c r="D144" s="19"/>
      <c r="E144" s="22">
        <v>13</v>
      </c>
      <c r="F144" s="29">
        <v>0.04</v>
      </c>
      <c r="G144" s="25">
        <v>520</v>
      </c>
      <c r="H144" s="42">
        <v>11.0656</v>
      </c>
      <c r="I144" s="43">
        <v>25.740000000000002</v>
      </c>
      <c r="J144" s="43">
        <v>22.152000000000001</v>
      </c>
      <c r="K144" s="43">
        <v>3.9104000000000001</v>
      </c>
      <c r="L144" s="43">
        <v>0.41600000000000004</v>
      </c>
      <c r="M144" s="43">
        <v>5.2</v>
      </c>
      <c r="N144" s="43">
        <v>30.472000000000001</v>
      </c>
      <c r="O144" s="25">
        <v>9</v>
      </c>
      <c r="P144" s="20">
        <v>6.73</v>
      </c>
      <c r="Q144" s="25">
        <v>30</v>
      </c>
      <c r="R144" s="19"/>
      <c r="S144" s="43">
        <v>664.68600000000015</v>
      </c>
      <c r="T144" s="25">
        <v>16.617150000000002</v>
      </c>
      <c r="U144" s="19"/>
    </row>
    <row r="145" spans="1:22" x14ac:dyDescent="0.25">
      <c r="A145" s="50">
        <v>1657</v>
      </c>
      <c r="B145" s="51" t="s">
        <v>167</v>
      </c>
      <c r="C145" s="23"/>
      <c r="D145" s="19"/>
      <c r="E145" s="22">
        <v>12</v>
      </c>
      <c r="F145" s="29">
        <v>0.04</v>
      </c>
      <c r="G145" s="25">
        <v>480</v>
      </c>
      <c r="H145" s="42">
        <v>10.214399999999999</v>
      </c>
      <c r="I145" s="43">
        <v>23.76</v>
      </c>
      <c r="J145" s="43">
        <v>20.448</v>
      </c>
      <c r="K145" s="43">
        <v>3.6095999999999999</v>
      </c>
      <c r="L145" s="43">
        <v>0.38400000000000001</v>
      </c>
      <c r="M145" s="43">
        <v>4.8</v>
      </c>
      <c r="N145" s="43">
        <v>28.128</v>
      </c>
      <c r="O145" s="25">
        <v>9</v>
      </c>
      <c r="P145" s="20">
        <v>6.73</v>
      </c>
      <c r="Q145" s="25">
        <v>30</v>
      </c>
      <c r="R145" s="19"/>
      <c r="S145" s="43">
        <v>617.07400000000007</v>
      </c>
      <c r="T145" s="25">
        <v>15.426850000000002</v>
      </c>
      <c r="U145" s="19"/>
      <c r="V145" s="19"/>
    </row>
    <row r="146" spans="1:22" x14ac:dyDescent="0.25">
      <c r="A146" s="50">
        <v>1666</v>
      </c>
      <c r="B146" s="51" t="s">
        <v>168</v>
      </c>
      <c r="C146" s="23"/>
      <c r="D146" s="19"/>
      <c r="E146" s="22">
        <v>11</v>
      </c>
      <c r="F146" s="29">
        <v>0.04</v>
      </c>
      <c r="G146" s="25">
        <v>440</v>
      </c>
      <c r="H146" s="42">
        <v>9.3632000000000009</v>
      </c>
      <c r="I146" s="43">
        <v>21.78</v>
      </c>
      <c r="J146" s="43">
        <v>18.744</v>
      </c>
      <c r="K146" s="43">
        <v>3.3087999999999997</v>
      </c>
      <c r="L146" s="43">
        <v>0.35200000000000004</v>
      </c>
      <c r="M146" s="43">
        <v>4.4000000000000004</v>
      </c>
      <c r="N146" s="43">
        <v>25.783999999999999</v>
      </c>
      <c r="O146" s="25">
        <v>9</v>
      </c>
      <c r="P146" s="20">
        <v>6.73</v>
      </c>
      <c r="Q146" s="25">
        <v>30</v>
      </c>
      <c r="R146" s="19"/>
      <c r="S146" s="43">
        <v>569.46199999999999</v>
      </c>
      <c r="T146" s="25">
        <v>14.236549999999999</v>
      </c>
      <c r="U146" s="19"/>
      <c r="V146" s="19"/>
    </row>
    <row r="147" spans="1:22" x14ac:dyDescent="0.25">
      <c r="A147" s="50">
        <v>1667</v>
      </c>
      <c r="B147" s="51" t="s">
        <v>169</v>
      </c>
      <c r="C147" s="23"/>
      <c r="D147" s="19"/>
      <c r="E147" s="22">
        <v>12</v>
      </c>
      <c r="F147" s="29">
        <v>0.04</v>
      </c>
      <c r="G147" s="25">
        <v>480</v>
      </c>
      <c r="H147" s="42">
        <v>10.214399999999999</v>
      </c>
      <c r="I147" s="43">
        <v>23.76</v>
      </c>
      <c r="J147" s="43">
        <v>20.448</v>
      </c>
      <c r="K147" s="43">
        <v>3.6095999999999999</v>
      </c>
      <c r="L147" s="43">
        <v>0.38400000000000001</v>
      </c>
      <c r="M147" s="43">
        <v>4.8</v>
      </c>
      <c r="N147" s="43">
        <v>28.128</v>
      </c>
      <c r="O147" s="25">
        <v>9</v>
      </c>
      <c r="P147" s="20">
        <v>6.73</v>
      </c>
      <c r="Q147" s="25">
        <v>30</v>
      </c>
      <c r="R147" s="19"/>
      <c r="S147" s="43">
        <v>617.07400000000007</v>
      </c>
      <c r="T147" s="25">
        <v>15.426850000000002</v>
      </c>
      <c r="U147" s="19"/>
      <c r="V147" s="19"/>
    </row>
    <row r="148" spans="1:22" x14ac:dyDescent="0.25">
      <c r="A148" s="50">
        <v>1673</v>
      </c>
      <c r="B148" s="51" t="s">
        <v>170</v>
      </c>
      <c r="C148" s="23"/>
      <c r="D148" s="19"/>
      <c r="E148" s="22">
        <v>12</v>
      </c>
      <c r="F148" s="29">
        <v>0.04</v>
      </c>
      <c r="G148" s="25">
        <v>480</v>
      </c>
      <c r="H148" s="42">
        <v>10.214399999999999</v>
      </c>
      <c r="I148" s="43">
        <v>23.76</v>
      </c>
      <c r="J148" s="43">
        <v>20.448</v>
      </c>
      <c r="K148" s="43">
        <v>3.6095999999999999</v>
      </c>
      <c r="L148" s="43">
        <v>0.38400000000000001</v>
      </c>
      <c r="M148" s="43">
        <v>4.8</v>
      </c>
      <c r="N148" s="43">
        <v>28.128</v>
      </c>
      <c r="O148" s="25">
        <v>9</v>
      </c>
      <c r="P148" s="20">
        <v>6.73</v>
      </c>
      <c r="Q148" s="25">
        <v>30</v>
      </c>
      <c r="R148" s="19"/>
      <c r="S148" s="43">
        <v>617.07400000000007</v>
      </c>
      <c r="T148" s="25">
        <v>15.426850000000002</v>
      </c>
      <c r="U148" s="19"/>
      <c r="V148" s="19"/>
    </row>
    <row r="149" spans="1:22" x14ac:dyDescent="0.25">
      <c r="A149" s="50">
        <v>1674</v>
      </c>
      <c r="B149" s="51" t="s">
        <v>171</v>
      </c>
      <c r="C149" s="23"/>
      <c r="D149" s="19"/>
      <c r="E149" s="22">
        <v>12</v>
      </c>
      <c r="F149" s="29">
        <v>0.04</v>
      </c>
      <c r="G149" s="25">
        <v>480</v>
      </c>
      <c r="H149" s="42">
        <v>10.214399999999999</v>
      </c>
      <c r="I149" s="43">
        <v>23.76</v>
      </c>
      <c r="J149" s="43">
        <v>20.448</v>
      </c>
      <c r="K149" s="43">
        <v>3.6095999999999999</v>
      </c>
      <c r="L149" s="43">
        <v>0.38400000000000001</v>
      </c>
      <c r="M149" s="43">
        <v>4.8</v>
      </c>
      <c r="N149" s="43">
        <v>28.128</v>
      </c>
      <c r="O149" s="25">
        <v>9</v>
      </c>
      <c r="P149" s="20">
        <v>6.73</v>
      </c>
      <c r="Q149" s="25">
        <v>30</v>
      </c>
      <c r="R149" s="19"/>
      <c r="S149" s="43">
        <v>617.07400000000007</v>
      </c>
      <c r="T149" s="25">
        <v>15.426850000000002</v>
      </c>
      <c r="U149" s="19"/>
      <c r="V149" s="19"/>
    </row>
    <row r="150" spans="1:22" ht="27.75" thickBot="1" x14ac:dyDescent="0.35">
      <c r="A150" s="28" t="s">
        <v>172</v>
      </c>
      <c r="B150" s="19"/>
      <c r="C150" s="19"/>
      <c r="D150" s="19"/>
      <c r="E150" s="19"/>
      <c r="F150" s="19"/>
      <c r="G150" s="19"/>
      <c r="H150" s="42"/>
      <c r="I150" s="43"/>
      <c r="J150" s="43"/>
      <c r="K150" s="43"/>
      <c r="L150" s="43"/>
      <c r="M150" s="43"/>
      <c r="N150" s="43"/>
      <c r="O150" s="25"/>
      <c r="P150" s="19"/>
      <c r="Q150" s="19"/>
      <c r="R150" s="19"/>
      <c r="S150" s="45" t="s">
        <v>155</v>
      </c>
      <c r="T150" s="47">
        <v>16.712837400000002</v>
      </c>
      <c r="U150" s="48" t="s">
        <v>156</v>
      </c>
      <c r="V150" s="19"/>
    </row>
    <row r="151" spans="1:22" ht="15.75" thickTop="1" x14ac:dyDescent="0.25">
      <c r="A151" s="19"/>
      <c r="B151" s="19"/>
      <c r="C151" s="23"/>
      <c r="D151" s="19"/>
      <c r="E151" s="19"/>
      <c r="F151" s="19"/>
      <c r="G151" s="25"/>
      <c r="H151" s="42"/>
      <c r="I151" s="43"/>
      <c r="J151" s="43"/>
      <c r="K151" s="43"/>
      <c r="L151" s="43"/>
      <c r="M151" s="43"/>
      <c r="N151" s="43"/>
      <c r="O151" s="25"/>
      <c r="P151" s="19"/>
      <c r="Q151" s="25"/>
      <c r="R151" s="19"/>
      <c r="S151" s="19"/>
      <c r="T151" s="25"/>
      <c r="U151" s="19"/>
      <c r="V151" s="20"/>
    </row>
    <row r="152" spans="1:22" x14ac:dyDescent="0.25">
      <c r="A152" s="50">
        <v>989</v>
      </c>
      <c r="B152" s="51" t="s">
        <v>173</v>
      </c>
      <c r="C152" s="23"/>
      <c r="D152" s="19"/>
      <c r="E152" s="22">
        <v>15.21</v>
      </c>
      <c r="F152" s="29">
        <v>0.09</v>
      </c>
      <c r="G152" s="25">
        <v>608.40000000000009</v>
      </c>
      <c r="H152" s="42">
        <v>12.946752000000002</v>
      </c>
      <c r="I152" s="43">
        <v>30.115800000000007</v>
      </c>
      <c r="J152" s="43">
        <v>25.917840000000002</v>
      </c>
      <c r="K152" s="43">
        <v>4.5751680000000006</v>
      </c>
      <c r="L152" s="43">
        <v>0.4867200000000001</v>
      </c>
      <c r="M152" s="43">
        <v>6.0840000000000014</v>
      </c>
      <c r="N152" s="43">
        <v>35.652240000000006</v>
      </c>
      <c r="O152" s="25">
        <v>9</v>
      </c>
      <c r="P152" s="20">
        <v>3.85</v>
      </c>
      <c r="Q152" s="25">
        <v>20</v>
      </c>
      <c r="R152" s="19"/>
      <c r="S152" s="43">
        <v>757.02851999999996</v>
      </c>
      <c r="T152" s="25">
        <v>18.925712999999998</v>
      </c>
      <c r="U152" s="19"/>
      <c r="V152" s="20"/>
    </row>
    <row r="153" spans="1:22" x14ac:dyDescent="0.25">
      <c r="A153" s="50">
        <v>1633</v>
      </c>
      <c r="B153" s="51" t="s">
        <v>174</v>
      </c>
      <c r="C153" s="23"/>
      <c r="D153" s="19"/>
      <c r="E153" s="22">
        <v>13.5</v>
      </c>
      <c r="F153" s="29">
        <v>0.04</v>
      </c>
      <c r="G153" s="25">
        <v>540</v>
      </c>
      <c r="H153" s="42">
        <v>11.491200000000001</v>
      </c>
      <c r="I153" s="43">
        <v>26.73</v>
      </c>
      <c r="J153" s="43">
        <v>23.003999999999998</v>
      </c>
      <c r="K153" s="43">
        <v>4.0607999999999995</v>
      </c>
      <c r="L153" s="43">
        <v>0.432</v>
      </c>
      <c r="M153" s="43">
        <v>5.4</v>
      </c>
      <c r="N153" s="43">
        <v>31.643999999999998</v>
      </c>
      <c r="O153" s="25">
        <v>9</v>
      </c>
      <c r="P153" s="20">
        <v>3.85</v>
      </c>
      <c r="Q153" s="25">
        <v>20</v>
      </c>
      <c r="R153" s="19"/>
      <c r="S153" s="43">
        <v>675.61200000000008</v>
      </c>
      <c r="T153" s="25">
        <v>16.890300000000003</v>
      </c>
      <c r="U153" s="19"/>
      <c r="V153" s="20"/>
    </row>
    <row r="154" spans="1:22" x14ac:dyDescent="0.25">
      <c r="A154" s="50">
        <v>1639</v>
      </c>
      <c r="B154" s="51" t="s">
        <v>175</v>
      </c>
      <c r="C154" s="23"/>
      <c r="D154" s="19"/>
      <c r="E154" s="22">
        <v>16.190000000000001</v>
      </c>
      <c r="F154" s="29">
        <v>0.04</v>
      </c>
      <c r="G154" s="25">
        <v>647.6</v>
      </c>
      <c r="H154" s="42">
        <v>13.780928000000001</v>
      </c>
      <c r="I154" s="43">
        <v>32.056200000000004</v>
      </c>
      <c r="J154" s="43">
        <v>27.587759999999999</v>
      </c>
      <c r="K154" s="43">
        <v>4.8699519999999996</v>
      </c>
      <c r="L154" s="43">
        <v>0.5180800000000001</v>
      </c>
      <c r="M154" s="43">
        <v>6.476</v>
      </c>
      <c r="N154" s="43">
        <v>37.949359999999999</v>
      </c>
      <c r="O154" s="25">
        <v>9</v>
      </c>
      <c r="P154" s="20">
        <v>3.85</v>
      </c>
      <c r="Q154" s="25">
        <v>20</v>
      </c>
      <c r="R154" s="19"/>
      <c r="S154" s="43">
        <v>803.68828000000008</v>
      </c>
      <c r="T154" s="25">
        <v>20.092207000000002</v>
      </c>
      <c r="U154" s="19"/>
      <c r="V154" s="20"/>
    </row>
    <row r="155" spans="1:22" x14ac:dyDescent="0.25">
      <c r="A155" s="50">
        <v>1641</v>
      </c>
      <c r="B155" s="51" t="s">
        <v>176</v>
      </c>
      <c r="C155" s="23"/>
      <c r="D155" s="19"/>
      <c r="E155" s="22">
        <v>13</v>
      </c>
      <c r="F155" s="29">
        <v>0.04</v>
      </c>
      <c r="G155" s="25">
        <v>520</v>
      </c>
      <c r="H155" s="42">
        <v>11.0656</v>
      </c>
      <c r="I155" s="43">
        <v>25.740000000000002</v>
      </c>
      <c r="J155" s="43">
        <v>22.152000000000001</v>
      </c>
      <c r="K155" s="43">
        <v>3.9104000000000001</v>
      </c>
      <c r="L155" s="43">
        <v>0.41600000000000004</v>
      </c>
      <c r="M155" s="43">
        <v>5.2</v>
      </c>
      <c r="N155" s="43">
        <v>30.472000000000001</v>
      </c>
      <c r="O155" s="25">
        <v>9</v>
      </c>
      <c r="P155" s="20">
        <v>3.85</v>
      </c>
      <c r="Q155" s="25">
        <v>20</v>
      </c>
      <c r="R155" s="19"/>
      <c r="S155" s="43">
        <v>651.80600000000015</v>
      </c>
      <c r="T155" s="25">
        <v>16.295150000000003</v>
      </c>
      <c r="U155" s="19"/>
      <c r="V155" s="20"/>
    </row>
    <row r="156" spans="1:22" x14ac:dyDescent="0.25">
      <c r="A156" s="50">
        <v>1672</v>
      </c>
      <c r="B156" s="51" t="s">
        <v>177</v>
      </c>
      <c r="C156" s="23"/>
      <c r="D156" s="19"/>
      <c r="E156" s="22">
        <v>12</v>
      </c>
      <c r="F156" s="29">
        <v>0.04</v>
      </c>
      <c r="G156" s="25">
        <v>480</v>
      </c>
      <c r="H156" s="42">
        <v>10.214399999999999</v>
      </c>
      <c r="I156" s="43">
        <v>23.76</v>
      </c>
      <c r="J156" s="43">
        <v>20.448</v>
      </c>
      <c r="K156" s="43">
        <v>3.6095999999999999</v>
      </c>
      <c r="L156" s="43">
        <v>0.38400000000000001</v>
      </c>
      <c r="M156" s="43">
        <v>4.8</v>
      </c>
      <c r="N156" s="43">
        <v>28.128</v>
      </c>
      <c r="O156" s="25">
        <v>9</v>
      </c>
      <c r="P156" s="20">
        <v>3.85</v>
      </c>
      <c r="Q156" s="25">
        <v>20</v>
      </c>
      <c r="R156" s="19"/>
      <c r="S156" s="43">
        <v>604.19400000000007</v>
      </c>
      <c r="T156" s="25">
        <v>15.104850000000003</v>
      </c>
      <c r="U156" s="19"/>
      <c r="V156" s="20"/>
    </row>
    <row r="157" spans="1:22" ht="26.25" thickBot="1" x14ac:dyDescent="0.3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46" t="s">
        <v>155</v>
      </c>
      <c r="T157" s="47">
        <v>17.461644</v>
      </c>
      <c r="U157" s="48" t="s">
        <v>156</v>
      </c>
      <c r="V157" s="19"/>
    </row>
    <row r="158" spans="1:22" ht="21" thickTop="1" x14ac:dyDescent="0.3">
      <c r="A158" s="28" t="s">
        <v>172</v>
      </c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</row>
    <row r="160" spans="1:22" x14ac:dyDescent="0.25">
      <c r="A160" s="89" t="s">
        <v>213</v>
      </c>
      <c r="B160" t="s">
        <v>214</v>
      </c>
      <c r="D160" s="88">
        <f>0.04*1.3</f>
        <v>5.2000000000000005E-2</v>
      </c>
      <c r="E160" t="s">
        <v>215</v>
      </c>
    </row>
    <row r="162" spans="1:5" x14ac:dyDescent="0.25">
      <c r="A162" s="90" t="s">
        <v>216</v>
      </c>
      <c r="B162" s="8" t="s">
        <v>24</v>
      </c>
      <c r="D162" s="78">
        <f>65*1.3</f>
        <v>84.5</v>
      </c>
      <c r="E162" t="s">
        <v>217</v>
      </c>
    </row>
    <row r="163" spans="1:5" x14ac:dyDescent="0.25">
      <c r="A163" s="8"/>
      <c r="B163" s="8" t="s">
        <v>5</v>
      </c>
      <c r="D163" s="78">
        <f>45*1.3</f>
        <v>58.5</v>
      </c>
      <c r="E163" s="7" t="s">
        <v>217</v>
      </c>
    </row>
    <row r="164" spans="1:5" x14ac:dyDescent="0.25">
      <c r="A164" s="8"/>
      <c r="B164" s="8" t="s">
        <v>6</v>
      </c>
      <c r="D164" s="78">
        <f>30*1.3</f>
        <v>39</v>
      </c>
      <c r="E164" s="7" t="s">
        <v>217</v>
      </c>
    </row>
    <row r="165" spans="1:5" x14ac:dyDescent="0.25">
      <c r="A165" s="8"/>
      <c r="B165" s="8" t="s">
        <v>7</v>
      </c>
      <c r="D165" s="78">
        <f>22.5*1.3</f>
        <v>29.25</v>
      </c>
      <c r="E165" s="7" t="s">
        <v>217</v>
      </c>
    </row>
    <row r="166" spans="1:5" x14ac:dyDescent="0.25">
      <c r="A166" s="8"/>
      <c r="B166" s="8" t="s">
        <v>8</v>
      </c>
      <c r="D166" s="78">
        <f>15*1.3</f>
        <v>19.5</v>
      </c>
      <c r="E166" s="7" t="s">
        <v>217</v>
      </c>
    </row>
    <row r="167" spans="1:5" x14ac:dyDescent="0.25">
      <c r="A167" s="8"/>
      <c r="B167" s="8" t="s">
        <v>9</v>
      </c>
      <c r="D167" s="78">
        <f>75*1.3</f>
        <v>97.5</v>
      </c>
      <c r="E167" s="7" t="s">
        <v>217</v>
      </c>
    </row>
    <row r="168" spans="1:5" x14ac:dyDescent="0.25">
      <c r="A168" s="8"/>
      <c r="B168" s="8" t="s">
        <v>10</v>
      </c>
      <c r="D168" s="78">
        <f>50*1.3</f>
        <v>65</v>
      </c>
      <c r="E168" s="7" t="s">
        <v>217</v>
      </c>
    </row>
    <row r="169" spans="1:5" x14ac:dyDescent="0.25">
      <c r="A169" s="8"/>
      <c r="B169" s="8" t="s">
        <v>11</v>
      </c>
      <c r="D169" s="78">
        <f>120*1.3</f>
        <v>156</v>
      </c>
      <c r="E169" s="7" t="s">
        <v>217</v>
      </c>
    </row>
    <row r="170" spans="1:5" x14ac:dyDescent="0.25">
      <c r="A170" s="8"/>
      <c r="B170" s="8" t="s">
        <v>12</v>
      </c>
      <c r="D170" s="78">
        <f>10*1.3</f>
        <v>13</v>
      </c>
      <c r="E170" s="7" t="s">
        <v>217</v>
      </c>
    </row>
    <row r="171" spans="1:5" x14ac:dyDescent="0.25">
      <c r="A171" s="8"/>
      <c r="B171" s="8" t="s">
        <v>13</v>
      </c>
      <c r="D171" s="78">
        <f>5*1.3</f>
        <v>6.5</v>
      </c>
      <c r="E171" s="7" t="s">
        <v>217</v>
      </c>
    </row>
  </sheetData>
  <sortState ref="A5:T75">
    <sortCondition ref="B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365"/>
  <sheetViews>
    <sheetView topLeftCell="A14" workbookViewId="0">
      <selection activeCell="A28" sqref="A28"/>
    </sheetView>
  </sheetViews>
  <sheetFormatPr baseColWidth="10" defaultRowHeight="15" x14ac:dyDescent="0.25"/>
  <cols>
    <col min="1" max="1" width="30.85546875" customWidth="1"/>
    <col min="2" max="2" width="69" customWidth="1"/>
  </cols>
  <sheetData>
    <row r="1" spans="1:5" x14ac:dyDescent="0.25">
      <c r="A1" s="115" t="s">
        <v>267</v>
      </c>
      <c r="B1" s="111"/>
      <c r="C1" s="124" t="s">
        <v>268</v>
      </c>
      <c r="D1" s="124"/>
      <c r="E1" s="120" t="s">
        <v>269</v>
      </c>
    </row>
    <row r="2" spans="1:5" x14ac:dyDescent="0.25">
      <c r="A2" s="115" t="s">
        <v>274</v>
      </c>
      <c r="B2" s="111"/>
      <c r="C2" s="124" t="s">
        <v>275</v>
      </c>
      <c r="D2" s="124"/>
      <c r="E2" s="120" t="s">
        <v>276</v>
      </c>
    </row>
    <row r="3" spans="1:5" x14ac:dyDescent="0.25">
      <c r="A3" s="115" t="s">
        <v>299</v>
      </c>
      <c r="B3" s="111"/>
      <c r="C3" s="124" t="s">
        <v>300</v>
      </c>
      <c r="D3" s="124"/>
      <c r="E3" s="120" t="s">
        <v>301</v>
      </c>
    </row>
    <row r="4" spans="1:5" x14ac:dyDescent="0.25">
      <c r="A4" s="115" t="s">
        <v>302</v>
      </c>
      <c r="B4" s="111"/>
      <c r="C4" s="124" t="s">
        <v>259</v>
      </c>
      <c r="D4" s="124"/>
      <c r="E4" s="120" t="s">
        <v>256</v>
      </c>
    </row>
    <row r="5" spans="1:5" x14ac:dyDescent="0.25">
      <c r="A5" s="115" t="s">
        <v>303</v>
      </c>
      <c r="B5" s="111"/>
      <c r="C5" s="124" t="s">
        <v>259</v>
      </c>
      <c r="D5" s="124"/>
      <c r="E5" s="120" t="s">
        <v>256</v>
      </c>
    </row>
    <row r="6" spans="1:5" x14ac:dyDescent="0.25">
      <c r="A6" s="115" t="s">
        <v>304</v>
      </c>
      <c r="B6" s="111"/>
      <c r="C6" s="124" t="s">
        <v>259</v>
      </c>
      <c r="D6" s="124"/>
      <c r="E6" s="120" t="s">
        <v>256</v>
      </c>
    </row>
    <row r="7" spans="1:5" x14ac:dyDescent="0.25">
      <c r="A7" s="115" t="s">
        <v>305</v>
      </c>
      <c r="B7" s="111"/>
      <c r="C7" s="124" t="s">
        <v>259</v>
      </c>
      <c r="D7" s="124"/>
      <c r="E7" s="120" t="s">
        <v>256</v>
      </c>
    </row>
    <row r="8" spans="1:5" x14ac:dyDescent="0.25">
      <c r="A8" s="115" t="s">
        <v>309</v>
      </c>
      <c r="B8" s="111"/>
      <c r="C8" s="124" t="s">
        <v>259</v>
      </c>
      <c r="D8" s="124"/>
      <c r="E8" s="120" t="s">
        <v>256</v>
      </c>
    </row>
    <row r="9" spans="1:5" x14ac:dyDescent="0.25">
      <c r="A9" s="115" t="s">
        <v>312</v>
      </c>
      <c r="B9" s="111"/>
      <c r="C9" s="124" t="s">
        <v>313</v>
      </c>
      <c r="D9" s="124"/>
      <c r="E9" s="120" t="s">
        <v>314</v>
      </c>
    </row>
    <row r="10" spans="1:5" x14ac:dyDescent="0.25">
      <c r="A10" s="115" t="s">
        <v>317</v>
      </c>
      <c r="B10" s="111"/>
      <c r="C10" s="124" t="s">
        <v>318</v>
      </c>
      <c r="D10" s="124"/>
      <c r="E10" s="120" t="s">
        <v>316</v>
      </c>
    </row>
    <row r="11" spans="1:5" x14ac:dyDescent="0.25">
      <c r="A11" s="115" t="s">
        <v>319</v>
      </c>
      <c r="B11" s="111"/>
      <c r="C11" s="124" t="s">
        <v>320</v>
      </c>
      <c r="D11" s="124"/>
      <c r="E11" s="120" t="s">
        <v>256</v>
      </c>
    </row>
    <row r="12" spans="1:5" x14ac:dyDescent="0.25">
      <c r="A12" s="115" t="s">
        <v>321</v>
      </c>
      <c r="B12" s="111"/>
      <c r="C12" s="124" t="s">
        <v>322</v>
      </c>
      <c r="D12" s="124"/>
      <c r="E12" s="120" t="s">
        <v>256</v>
      </c>
    </row>
    <row r="13" spans="1:5" x14ac:dyDescent="0.25">
      <c r="A13" s="115" t="s">
        <v>325</v>
      </c>
      <c r="B13" s="111"/>
      <c r="C13" s="124" t="s">
        <v>326</v>
      </c>
      <c r="D13" s="124"/>
      <c r="E13" s="120" t="s">
        <v>327</v>
      </c>
    </row>
    <row r="14" spans="1:5" x14ac:dyDescent="0.25">
      <c r="A14" s="115" t="s">
        <v>336</v>
      </c>
      <c r="B14" s="111"/>
      <c r="C14" s="124" t="s">
        <v>337</v>
      </c>
      <c r="D14" s="124"/>
      <c r="E14" s="120" t="s">
        <v>338</v>
      </c>
    </row>
    <row r="15" spans="1:5" x14ac:dyDescent="0.25">
      <c r="A15" s="115" t="s">
        <v>342</v>
      </c>
      <c r="B15" s="111"/>
      <c r="C15" s="124" t="s">
        <v>343</v>
      </c>
      <c r="D15" s="124"/>
      <c r="E15" s="120" t="s">
        <v>344</v>
      </c>
    </row>
    <row r="16" spans="1:5" x14ac:dyDescent="0.25">
      <c r="A16" s="115" t="s">
        <v>346</v>
      </c>
      <c r="B16" s="111"/>
      <c r="C16" s="124" t="s">
        <v>347</v>
      </c>
      <c r="D16" s="124"/>
      <c r="E16" s="120" t="s">
        <v>345</v>
      </c>
    </row>
    <row r="17" spans="1:9" x14ac:dyDescent="0.25">
      <c r="A17" s="115" t="s">
        <v>355</v>
      </c>
      <c r="B17" s="111"/>
      <c r="C17" s="124" t="s">
        <v>356</v>
      </c>
      <c r="D17" s="124"/>
      <c r="E17" s="120" t="s">
        <v>357</v>
      </c>
    </row>
    <row r="18" spans="1:9" x14ac:dyDescent="0.25">
      <c r="A18" s="115" t="s">
        <v>362</v>
      </c>
      <c r="B18" s="111"/>
      <c r="C18" s="124" t="s">
        <v>363</v>
      </c>
      <c r="D18" s="124"/>
      <c r="E18" s="120" t="s">
        <v>364</v>
      </c>
    </row>
    <row r="19" spans="1:9" x14ac:dyDescent="0.25">
      <c r="A19" s="115" t="s">
        <v>365</v>
      </c>
      <c r="B19" s="111"/>
      <c r="C19" s="124" t="s">
        <v>366</v>
      </c>
      <c r="D19" s="124"/>
      <c r="E19" s="120" t="s">
        <v>367</v>
      </c>
    </row>
    <row r="20" spans="1:9" x14ac:dyDescent="0.25">
      <c r="A20" s="115" t="s">
        <v>368</v>
      </c>
      <c r="B20" s="111"/>
      <c r="C20" s="124" t="s">
        <v>369</v>
      </c>
      <c r="D20" s="124"/>
      <c r="E20" s="120" t="s">
        <v>370</v>
      </c>
    </row>
    <row r="21" spans="1:9" x14ac:dyDescent="0.25">
      <c r="A21" s="115" t="s">
        <v>376</v>
      </c>
      <c r="B21" s="111"/>
      <c r="C21" s="124" t="s">
        <v>377</v>
      </c>
      <c r="D21" s="124"/>
      <c r="E21" s="120" t="s">
        <v>378</v>
      </c>
    </row>
    <row r="22" spans="1:9" x14ac:dyDescent="0.25">
      <c r="A22" s="115" t="s">
        <v>380</v>
      </c>
      <c r="B22" s="111"/>
      <c r="C22" s="124" t="s">
        <v>381</v>
      </c>
      <c r="D22" s="124"/>
      <c r="E22" s="120" t="s">
        <v>382</v>
      </c>
    </row>
    <row r="23" spans="1:9" x14ac:dyDescent="0.25">
      <c r="A23" s="115" t="s">
        <v>384</v>
      </c>
      <c r="B23" s="111"/>
      <c r="C23" s="124" t="s">
        <v>385</v>
      </c>
      <c r="D23" s="124"/>
      <c r="E23" s="120" t="s">
        <v>386</v>
      </c>
    </row>
    <row r="25" spans="1:9" x14ac:dyDescent="0.25">
      <c r="A25" s="116"/>
      <c r="B25" s="116"/>
      <c r="C25" s="116"/>
      <c r="D25" s="116"/>
      <c r="E25" s="116"/>
      <c r="F25" s="116"/>
      <c r="G25" s="116"/>
      <c r="H25" s="116"/>
      <c r="I25" s="116"/>
    </row>
    <row r="26" spans="1:9" x14ac:dyDescent="0.25">
      <c r="A26" s="119">
        <v>523</v>
      </c>
      <c r="B26" s="119" t="s">
        <v>255</v>
      </c>
      <c r="C26" s="123" t="s">
        <v>387</v>
      </c>
      <c r="D26" s="123"/>
      <c r="E26" s="120" t="s">
        <v>388</v>
      </c>
    </row>
    <row r="27" spans="1:9" x14ac:dyDescent="0.25">
      <c r="A27" s="119"/>
      <c r="B27" s="119" t="s">
        <v>271</v>
      </c>
      <c r="C27" s="123" t="s">
        <v>358</v>
      </c>
      <c r="D27" s="123"/>
      <c r="E27" s="120" t="s">
        <v>256</v>
      </c>
    </row>
    <row r="28" spans="1:9" x14ac:dyDescent="0.25">
      <c r="A28" s="119"/>
      <c r="B28" s="119" t="s">
        <v>257</v>
      </c>
      <c r="C28" s="123" t="s">
        <v>389</v>
      </c>
      <c r="D28" s="123"/>
      <c r="E28" s="120" t="s">
        <v>256</v>
      </c>
    </row>
    <row r="29" spans="1:9" x14ac:dyDescent="0.25">
      <c r="A29" s="119"/>
      <c r="B29" s="119" t="s">
        <v>258</v>
      </c>
      <c r="C29" s="123" t="s">
        <v>390</v>
      </c>
      <c r="D29" s="123"/>
      <c r="E29" s="120" t="s">
        <v>391</v>
      </c>
    </row>
    <row r="30" spans="1:9" x14ac:dyDescent="0.25">
      <c r="A30" s="119"/>
      <c r="B30" s="119" t="s">
        <v>260</v>
      </c>
      <c r="C30" s="123" t="s">
        <v>392</v>
      </c>
      <c r="D30" s="123"/>
      <c r="E30" s="120" t="s">
        <v>256</v>
      </c>
    </row>
    <row r="31" spans="1:9" x14ac:dyDescent="0.25">
      <c r="A31" s="119"/>
      <c r="B31" s="119" t="s">
        <v>272</v>
      </c>
      <c r="C31" s="123" t="s">
        <v>393</v>
      </c>
      <c r="D31" s="123"/>
      <c r="E31" s="120" t="s">
        <v>394</v>
      </c>
    </row>
    <row r="32" spans="1:9" x14ac:dyDescent="0.25">
      <c r="A32" s="119"/>
      <c r="B32" s="119" t="s">
        <v>262</v>
      </c>
      <c r="C32" s="123" t="s">
        <v>395</v>
      </c>
      <c r="D32" s="123"/>
      <c r="E32" s="120" t="s">
        <v>396</v>
      </c>
    </row>
    <row r="33" spans="1:9" x14ac:dyDescent="0.25">
      <c r="A33" s="119"/>
      <c r="B33" s="119" t="s">
        <v>263</v>
      </c>
      <c r="C33" s="123" t="s">
        <v>259</v>
      </c>
      <c r="D33" s="123"/>
      <c r="E33" s="120" t="s">
        <v>256</v>
      </c>
    </row>
    <row r="34" spans="1:9" x14ac:dyDescent="0.25">
      <c r="A34" s="119"/>
      <c r="B34" s="119" t="s">
        <v>264</v>
      </c>
      <c r="C34" s="123" t="s">
        <v>397</v>
      </c>
      <c r="D34" s="123"/>
      <c r="E34" s="120" t="s">
        <v>398</v>
      </c>
    </row>
    <row r="35" spans="1:9" x14ac:dyDescent="0.25">
      <c r="A35" s="119"/>
      <c r="B35" s="119" t="s">
        <v>265</v>
      </c>
      <c r="C35" s="123" t="s">
        <v>399</v>
      </c>
      <c r="D35" s="123"/>
      <c r="E35" s="120" t="s">
        <v>256</v>
      </c>
    </row>
    <row r="36" spans="1:9" x14ac:dyDescent="0.25">
      <c r="A36" s="119"/>
      <c r="B36" s="119" t="s">
        <v>334</v>
      </c>
      <c r="C36" s="123" t="s">
        <v>335</v>
      </c>
      <c r="D36" s="123"/>
      <c r="E36" s="120" t="s">
        <v>256</v>
      </c>
    </row>
    <row r="37" spans="1:9" x14ac:dyDescent="0.25">
      <c r="A37" s="119"/>
      <c r="B37" s="119" t="s">
        <v>266</v>
      </c>
      <c r="C37" s="123" t="s">
        <v>400</v>
      </c>
      <c r="D37" s="123"/>
      <c r="E37" s="120" t="s">
        <v>256</v>
      </c>
    </row>
    <row r="39" spans="1:9" x14ac:dyDescent="0.25">
      <c r="A39" s="116"/>
      <c r="B39" s="116"/>
      <c r="C39" s="118"/>
      <c r="D39" s="118"/>
      <c r="E39" s="118"/>
      <c r="F39" s="118"/>
    </row>
    <row r="40" spans="1:9" x14ac:dyDescent="0.25">
      <c r="A40" s="116"/>
      <c r="B40" s="116"/>
      <c r="C40" s="117"/>
      <c r="D40" s="117"/>
      <c r="E40" s="117"/>
      <c r="F40" s="117"/>
    </row>
    <row r="41" spans="1:9" x14ac:dyDescent="0.25">
      <c r="A41" s="115" t="s">
        <v>401</v>
      </c>
      <c r="B41" s="111"/>
      <c r="C41" s="124" t="s">
        <v>402</v>
      </c>
      <c r="D41" s="124"/>
      <c r="E41" s="120" t="s">
        <v>403</v>
      </c>
    </row>
    <row r="43" spans="1:9" x14ac:dyDescent="0.25">
      <c r="A43" s="116"/>
      <c r="B43" s="116"/>
      <c r="C43" s="116"/>
      <c r="D43" s="116"/>
      <c r="E43" s="116"/>
      <c r="F43" s="116"/>
      <c r="G43" s="116"/>
      <c r="H43" s="116"/>
      <c r="I43" s="116"/>
    </row>
    <row r="44" spans="1:9" x14ac:dyDescent="0.25">
      <c r="A44" s="119">
        <v>524</v>
      </c>
      <c r="B44" s="119" t="s">
        <v>277</v>
      </c>
      <c r="C44" s="123" t="s">
        <v>296</v>
      </c>
      <c r="D44" s="123"/>
      <c r="E44" s="120" t="s">
        <v>297</v>
      </c>
    </row>
    <row r="45" spans="1:9" x14ac:dyDescent="0.25">
      <c r="A45" s="116" t="s">
        <v>247</v>
      </c>
      <c r="B45" s="116"/>
      <c r="C45" s="116"/>
    </row>
    <row r="46" spans="1:9" x14ac:dyDescent="0.25">
      <c r="A46" s="112" t="s">
        <v>248</v>
      </c>
      <c r="B46" s="111" t="s">
        <v>249</v>
      </c>
      <c r="C46" s="112"/>
    </row>
    <row r="47" spans="1:9" ht="21" x14ac:dyDescent="0.25">
      <c r="A47" s="113">
        <v>41277.640763888892</v>
      </c>
      <c r="B47" s="114" t="s">
        <v>250</v>
      </c>
      <c r="C47" s="115" t="s">
        <v>404</v>
      </c>
    </row>
    <row r="48" spans="1:9" x14ac:dyDescent="0.25">
      <c r="A48" s="118"/>
      <c r="B48" s="118"/>
      <c r="C48" s="118"/>
    </row>
    <row r="49" spans="1:11" x14ac:dyDescent="0.25">
      <c r="A49" s="117"/>
      <c r="B49" s="117"/>
      <c r="C49" s="117"/>
    </row>
    <row r="50" spans="1:11" x14ac:dyDescent="0.25">
      <c r="A50" s="121" t="s">
        <v>251</v>
      </c>
      <c r="B50" s="121" t="s">
        <v>252</v>
      </c>
      <c r="C50" s="116" t="s">
        <v>253</v>
      </c>
      <c r="D50" s="116"/>
      <c r="E50" s="115" t="s">
        <v>254</v>
      </c>
    </row>
    <row r="51" spans="1:11" ht="15.75" thickBot="1" x14ac:dyDescent="0.3">
      <c r="A51" s="121"/>
      <c r="B51" s="121"/>
      <c r="C51" s="122"/>
      <c r="D51" s="122"/>
      <c r="E51" s="122"/>
      <c r="F51" s="122"/>
      <c r="G51" s="122"/>
      <c r="H51" s="122"/>
      <c r="I51" s="122"/>
      <c r="J51" s="122"/>
      <c r="K51" s="122"/>
    </row>
    <row r="52" spans="1:11" x14ac:dyDescent="0.25">
      <c r="A52" s="121"/>
      <c r="B52" s="121"/>
      <c r="C52" s="117"/>
      <c r="D52" s="117"/>
      <c r="E52" s="117"/>
      <c r="F52" s="117"/>
      <c r="G52" s="117"/>
      <c r="H52" s="117"/>
      <c r="I52" s="117"/>
      <c r="J52" s="117"/>
      <c r="K52" s="117"/>
    </row>
    <row r="53" spans="1:11" x14ac:dyDescent="0.25">
      <c r="A53" s="119"/>
      <c r="B53" s="119" t="s">
        <v>255</v>
      </c>
      <c r="C53" s="123" t="s">
        <v>405</v>
      </c>
      <c r="D53" s="123"/>
      <c r="E53" s="120" t="s">
        <v>256</v>
      </c>
    </row>
    <row r="54" spans="1:11" x14ac:dyDescent="0.25">
      <c r="A54" s="119"/>
      <c r="B54" s="119" t="s">
        <v>280</v>
      </c>
      <c r="C54" s="123" t="s">
        <v>406</v>
      </c>
      <c r="D54" s="123"/>
      <c r="E54" s="120" t="s">
        <v>407</v>
      </c>
    </row>
    <row r="55" spans="1:11" x14ac:dyDescent="0.25">
      <c r="A55" s="119"/>
      <c r="B55" s="119" t="s">
        <v>257</v>
      </c>
      <c r="C55" s="123" t="s">
        <v>408</v>
      </c>
      <c r="D55" s="123"/>
      <c r="E55" s="120" t="s">
        <v>256</v>
      </c>
    </row>
    <row r="56" spans="1:11" x14ac:dyDescent="0.25">
      <c r="A56" s="119"/>
      <c r="B56" s="119" t="s">
        <v>258</v>
      </c>
      <c r="C56" s="123" t="s">
        <v>409</v>
      </c>
      <c r="D56" s="123"/>
      <c r="E56" s="120" t="s">
        <v>410</v>
      </c>
    </row>
    <row r="57" spans="1:11" x14ac:dyDescent="0.25">
      <c r="A57" s="119"/>
      <c r="B57" s="119" t="s">
        <v>260</v>
      </c>
      <c r="C57" s="123" t="s">
        <v>411</v>
      </c>
      <c r="D57" s="123"/>
      <c r="E57" s="120" t="s">
        <v>256</v>
      </c>
    </row>
    <row r="58" spans="1:11" x14ac:dyDescent="0.25">
      <c r="A58" s="119"/>
      <c r="B58" s="119" t="s">
        <v>272</v>
      </c>
      <c r="C58" s="123" t="s">
        <v>412</v>
      </c>
      <c r="D58" s="123"/>
      <c r="E58" s="120" t="s">
        <v>413</v>
      </c>
    </row>
    <row r="59" spans="1:11" x14ac:dyDescent="0.25">
      <c r="A59" s="119"/>
      <c r="B59" s="119" t="s">
        <v>262</v>
      </c>
      <c r="C59" s="123" t="s">
        <v>414</v>
      </c>
      <c r="D59" s="123"/>
      <c r="E59" s="120" t="s">
        <v>256</v>
      </c>
    </row>
    <row r="60" spans="1:11" x14ac:dyDescent="0.25">
      <c r="A60" s="119"/>
      <c r="B60" s="119" t="s">
        <v>263</v>
      </c>
      <c r="C60" s="123" t="s">
        <v>415</v>
      </c>
      <c r="D60" s="123"/>
      <c r="E60" s="120" t="s">
        <v>256</v>
      </c>
    </row>
    <row r="61" spans="1:11" x14ac:dyDescent="0.25">
      <c r="A61" s="119"/>
      <c r="B61" s="119" t="s">
        <v>333</v>
      </c>
      <c r="C61" s="123" t="s">
        <v>416</v>
      </c>
      <c r="D61" s="123"/>
      <c r="E61" s="120" t="s">
        <v>256</v>
      </c>
    </row>
    <row r="62" spans="1:11" x14ac:dyDescent="0.25">
      <c r="A62" s="119"/>
      <c r="B62" s="119" t="s">
        <v>264</v>
      </c>
      <c r="C62" s="123" t="s">
        <v>417</v>
      </c>
      <c r="D62" s="123"/>
      <c r="E62" s="120" t="s">
        <v>418</v>
      </c>
    </row>
    <row r="63" spans="1:11" x14ac:dyDescent="0.25">
      <c r="A63" s="119"/>
      <c r="B63" s="119" t="s">
        <v>265</v>
      </c>
      <c r="C63" s="123" t="s">
        <v>419</v>
      </c>
      <c r="D63" s="123"/>
      <c r="E63" s="120" t="s">
        <v>256</v>
      </c>
    </row>
    <row r="64" spans="1:11" x14ac:dyDescent="0.25">
      <c r="A64" s="119"/>
      <c r="B64" s="119" t="s">
        <v>340</v>
      </c>
      <c r="C64" s="123" t="s">
        <v>420</v>
      </c>
      <c r="D64" s="123"/>
      <c r="E64" s="120" t="s">
        <v>256</v>
      </c>
    </row>
    <row r="65" spans="1:9" x14ac:dyDescent="0.25">
      <c r="A65" s="119"/>
      <c r="B65" s="119" t="s">
        <v>293</v>
      </c>
      <c r="C65" s="123" t="s">
        <v>421</v>
      </c>
      <c r="D65" s="123"/>
      <c r="E65" s="120" t="s">
        <v>256</v>
      </c>
    </row>
    <row r="67" spans="1:9" x14ac:dyDescent="0.25">
      <c r="A67" s="116"/>
      <c r="B67" s="116"/>
      <c r="C67" s="118"/>
      <c r="D67" s="118"/>
      <c r="E67" s="118"/>
      <c r="F67" s="118"/>
    </row>
    <row r="68" spans="1:9" x14ac:dyDescent="0.25">
      <c r="A68" s="116"/>
      <c r="B68" s="116"/>
      <c r="C68" s="117"/>
      <c r="D68" s="117"/>
      <c r="E68" s="117"/>
      <c r="F68" s="117"/>
    </row>
    <row r="69" spans="1:9" x14ac:dyDescent="0.25">
      <c r="A69" s="115" t="s">
        <v>422</v>
      </c>
      <c r="B69" s="111"/>
      <c r="C69" s="124" t="s">
        <v>423</v>
      </c>
      <c r="D69" s="124"/>
      <c r="E69" s="120" t="s">
        <v>424</v>
      </c>
    </row>
    <row r="71" spans="1:9" x14ac:dyDescent="0.25">
      <c r="A71" s="116"/>
      <c r="B71" s="116"/>
      <c r="C71" s="116"/>
      <c r="D71" s="116"/>
      <c r="E71" s="116"/>
      <c r="F71" s="116"/>
      <c r="G71" s="116"/>
      <c r="H71" s="116"/>
      <c r="I71" s="116"/>
    </row>
    <row r="72" spans="1:9" x14ac:dyDescent="0.25">
      <c r="A72" s="119">
        <v>525</v>
      </c>
      <c r="B72" s="119" t="s">
        <v>255</v>
      </c>
      <c r="C72" s="123" t="s">
        <v>259</v>
      </c>
      <c r="D72" s="123"/>
      <c r="E72" s="120" t="s">
        <v>256</v>
      </c>
    </row>
    <row r="73" spans="1:9" x14ac:dyDescent="0.25">
      <c r="A73" s="119"/>
      <c r="B73" s="119" t="s">
        <v>271</v>
      </c>
      <c r="C73" s="123" t="s">
        <v>259</v>
      </c>
      <c r="D73" s="123"/>
      <c r="E73" s="120" t="s">
        <v>256</v>
      </c>
    </row>
    <row r="74" spans="1:9" x14ac:dyDescent="0.25">
      <c r="A74" s="119"/>
      <c r="B74" s="119" t="s">
        <v>257</v>
      </c>
      <c r="C74" s="123" t="s">
        <v>425</v>
      </c>
      <c r="D74" s="123"/>
      <c r="E74" s="120" t="s">
        <v>256</v>
      </c>
    </row>
    <row r="75" spans="1:9" x14ac:dyDescent="0.25">
      <c r="A75" s="119"/>
      <c r="B75" s="119" t="s">
        <v>258</v>
      </c>
      <c r="C75" s="123" t="s">
        <v>259</v>
      </c>
      <c r="D75" s="123"/>
      <c r="E75" s="120" t="s">
        <v>256</v>
      </c>
    </row>
    <row r="76" spans="1:9" x14ac:dyDescent="0.25">
      <c r="A76" s="119"/>
      <c r="B76" s="119" t="s">
        <v>260</v>
      </c>
      <c r="C76" s="123" t="s">
        <v>324</v>
      </c>
      <c r="D76" s="123"/>
      <c r="E76" s="120" t="s">
        <v>256</v>
      </c>
    </row>
    <row r="77" spans="1:9" x14ac:dyDescent="0.25">
      <c r="A77" s="119"/>
      <c r="B77" s="119" t="s">
        <v>272</v>
      </c>
      <c r="C77" s="123" t="s">
        <v>426</v>
      </c>
      <c r="D77" s="123"/>
      <c r="E77" s="120" t="s">
        <v>427</v>
      </c>
    </row>
    <row r="78" spans="1:9" x14ac:dyDescent="0.25">
      <c r="A78" s="119"/>
      <c r="B78" s="119" t="s">
        <v>262</v>
      </c>
      <c r="C78" s="123" t="s">
        <v>428</v>
      </c>
      <c r="D78" s="123"/>
      <c r="E78" s="120" t="s">
        <v>256</v>
      </c>
    </row>
    <row r="79" spans="1:9" x14ac:dyDescent="0.25">
      <c r="A79" s="119"/>
      <c r="B79" s="119" t="s">
        <v>263</v>
      </c>
      <c r="C79" s="123" t="s">
        <v>259</v>
      </c>
      <c r="D79" s="123"/>
      <c r="E79" s="120" t="s">
        <v>256</v>
      </c>
    </row>
    <row r="80" spans="1:9" x14ac:dyDescent="0.25">
      <c r="A80" s="119"/>
      <c r="B80" s="119" t="s">
        <v>264</v>
      </c>
      <c r="C80" s="123" t="s">
        <v>429</v>
      </c>
      <c r="D80" s="123"/>
      <c r="E80" s="120" t="s">
        <v>430</v>
      </c>
    </row>
    <row r="81" spans="1:9" x14ac:dyDescent="0.25">
      <c r="A81" s="119"/>
      <c r="B81" s="119" t="s">
        <v>265</v>
      </c>
      <c r="C81" s="123" t="s">
        <v>431</v>
      </c>
      <c r="D81" s="123"/>
      <c r="E81" s="120" t="s">
        <v>256</v>
      </c>
    </row>
    <row r="82" spans="1:9" x14ac:dyDescent="0.25">
      <c r="A82" s="119"/>
      <c r="B82" s="119" t="s">
        <v>340</v>
      </c>
      <c r="C82" s="123" t="s">
        <v>432</v>
      </c>
      <c r="D82" s="123"/>
      <c r="E82" s="120" t="s">
        <v>256</v>
      </c>
    </row>
    <row r="83" spans="1:9" x14ac:dyDescent="0.25">
      <c r="A83" s="119"/>
      <c r="B83" s="119" t="s">
        <v>293</v>
      </c>
      <c r="C83" s="123" t="s">
        <v>433</v>
      </c>
      <c r="D83" s="123"/>
      <c r="E83" s="120" t="s">
        <v>256</v>
      </c>
    </row>
    <row r="85" spans="1:9" x14ac:dyDescent="0.25">
      <c r="A85" s="116"/>
      <c r="B85" s="116"/>
      <c r="C85" s="118"/>
      <c r="D85" s="118"/>
      <c r="E85" s="118"/>
      <c r="F85" s="118"/>
    </row>
    <row r="86" spans="1:9" x14ac:dyDescent="0.25">
      <c r="A86" s="116"/>
      <c r="B86" s="116"/>
      <c r="C86" s="117"/>
      <c r="D86" s="117"/>
      <c r="E86" s="117"/>
      <c r="F86" s="117"/>
    </row>
    <row r="87" spans="1:9" x14ac:dyDescent="0.25">
      <c r="A87" s="115" t="s">
        <v>434</v>
      </c>
      <c r="B87" s="111"/>
      <c r="C87" s="124" t="s">
        <v>435</v>
      </c>
      <c r="D87" s="124"/>
      <c r="E87" s="120" t="s">
        <v>436</v>
      </c>
    </row>
    <row r="89" spans="1:9" x14ac:dyDescent="0.25">
      <c r="A89" s="116"/>
      <c r="B89" s="116"/>
      <c r="C89" s="116"/>
      <c r="D89" s="116"/>
      <c r="E89" s="116"/>
      <c r="F89" s="116"/>
      <c r="G89" s="116"/>
      <c r="H89" s="116"/>
      <c r="I89" s="116"/>
    </row>
    <row r="90" spans="1:9" x14ac:dyDescent="0.25">
      <c r="A90" s="119">
        <v>526</v>
      </c>
      <c r="B90" s="119" t="s">
        <v>255</v>
      </c>
      <c r="C90" s="123" t="s">
        <v>437</v>
      </c>
      <c r="D90" s="123"/>
      <c r="E90" s="120" t="s">
        <v>256</v>
      </c>
    </row>
    <row r="91" spans="1:9" x14ac:dyDescent="0.25">
      <c r="A91" s="119"/>
      <c r="B91" s="119" t="s">
        <v>280</v>
      </c>
      <c r="C91" s="123" t="s">
        <v>438</v>
      </c>
      <c r="D91" s="123"/>
      <c r="E91" s="120" t="s">
        <v>439</v>
      </c>
    </row>
    <row r="92" spans="1:9" x14ac:dyDescent="0.25">
      <c r="A92" s="119"/>
      <c r="B92" s="119" t="s">
        <v>271</v>
      </c>
      <c r="C92" s="123" t="s">
        <v>339</v>
      </c>
      <c r="D92" s="123"/>
      <c r="E92" s="120" t="s">
        <v>256</v>
      </c>
    </row>
    <row r="93" spans="1:9" x14ac:dyDescent="0.25">
      <c r="A93" s="119"/>
      <c r="B93" s="119" t="s">
        <v>257</v>
      </c>
      <c r="C93" s="123" t="s">
        <v>440</v>
      </c>
      <c r="D93" s="123"/>
      <c r="E93" s="120" t="s">
        <v>256</v>
      </c>
    </row>
    <row r="94" spans="1:9" x14ac:dyDescent="0.25">
      <c r="A94" s="119"/>
      <c r="B94" s="119" t="s">
        <v>258</v>
      </c>
      <c r="C94" s="123" t="s">
        <v>441</v>
      </c>
      <c r="D94" s="123"/>
      <c r="E94" s="120" t="s">
        <v>442</v>
      </c>
    </row>
    <row r="95" spans="1:9" x14ac:dyDescent="0.25">
      <c r="A95" s="119"/>
      <c r="B95" s="119" t="s">
        <v>260</v>
      </c>
      <c r="C95" s="123" t="s">
        <v>443</v>
      </c>
      <c r="D95" s="123"/>
      <c r="E95" s="120" t="s">
        <v>256</v>
      </c>
    </row>
    <row r="96" spans="1:9" x14ac:dyDescent="0.25">
      <c r="A96" s="119"/>
      <c r="B96" s="119" t="s">
        <v>272</v>
      </c>
      <c r="C96" s="123" t="s">
        <v>444</v>
      </c>
      <c r="D96" s="123"/>
      <c r="E96" s="120" t="s">
        <v>445</v>
      </c>
    </row>
    <row r="97" spans="1:11" x14ac:dyDescent="0.25">
      <c r="A97" s="119"/>
      <c r="B97" s="119" t="s">
        <v>262</v>
      </c>
      <c r="C97" s="123" t="s">
        <v>446</v>
      </c>
      <c r="D97" s="123"/>
      <c r="E97" s="120" t="s">
        <v>447</v>
      </c>
    </row>
    <row r="98" spans="1:11" x14ac:dyDescent="0.25">
      <c r="A98" s="119"/>
      <c r="B98" s="119" t="s">
        <v>263</v>
      </c>
      <c r="C98" s="123" t="s">
        <v>448</v>
      </c>
      <c r="D98" s="123"/>
      <c r="E98" s="120" t="s">
        <v>256</v>
      </c>
    </row>
    <row r="99" spans="1:11" x14ac:dyDescent="0.25">
      <c r="A99" s="119"/>
      <c r="B99" s="119" t="s">
        <v>264</v>
      </c>
      <c r="C99" s="123" t="s">
        <v>449</v>
      </c>
      <c r="D99" s="123"/>
      <c r="E99" s="120" t="s">
        <v>450</v>
      </c>
    </row>
    <row r="100" spans="1:11" x14ac:dyDescent="0.25">
      <c r="A100" s="119"/>
      <c r="B100" s="119" t="s">
        <v>265</v>
      </c>
      <c r="C100" s="123" t="s">
        <v>451</v>
      </c>
      <c r="D100" s="123"/>
      <c r="E100" s="120" t="s">
        <v>256</v>
      </c>
    </row>
    <row r="101" spans="1:11" x14ac:dyDescent="0.25">
      <c r="A101" s="119"/>
      <c r="B101" s="119" t="s">
        <v>266</v>
      </c>
      <c r="C101" s="123" t="s">
        <v>452</v>
      </c>
      <c r="D101" s="123"/>
      <c r="E101" s="120" t="s">
        <v>256</v>
      </c>
    </row>
    <row r="103" spans="1:11" x14ac:dyDescent="0.25">
      <c r="A103" s="116" t="s">
        <v>247</v>
      </c>
      <c r="B103" s="116"/>
      <c r="C103" s="116"/>
    </row>
    <row r="104" spans="1:11" x14ac:dyDescent="0.25">
      <c r="A104" s="112" t="s">
        <v>248</v>
      </c>
      <c r="B104" s="111" t="s">
        <v>249</v>
      </c>
      <c r="C104" s="112"/>
    </row>
    <row r="105" spans="1:11" ht="21" x14ac:dyDescent="0.25">
      <c r="A105" s="113">
        <v>41277.640763888892</v>
      </c>
      <c r="B105" s="114" t="s">
        <v>250</v>
      </c>
      <c r="C105" s="115" t="s">
        <v>453</v>
      </c>
    </row>
    <row r="106" spans="1:11" x14ac:dyDescent="0.25">
      <c r="A106" s="118"/>
      <c r="B106" s="118"/>
      <c r="C106" s="118"/>
    </row>
    <row r="107" spans="1:11" x14ac:dyDescent="0.25">
      <c r="A107" s="117"/>
      <c r="B107" s="117"/>
      <c r="C107" s="117"/>
    </row>
    <row r="108" spans="1:11" x14ac:dyDescent="0.25">
      <c r="A108" s="121" t="s">
        <v>251</v>
      </c>
      <c r="B108" s="121" t="s">
        <v>252</v>
      </c>
      <c r="C108" s="116" t="s">
        <v>253</v>
      </c>
      <c r="D108" s="116"/>
      <c r="E108" s="115" t="s">
        <v>254</v>
      </c>
    </row>
    <row r="109" spans="1:11" ht="15.75" thickBot="1" x14ac:dyDescent="0.3">
      <c r="A109" s="121"/>
      <c r="B109" s="121"/>
      <c r="C109" s="122"/>
      <c r="D109" s="122"/>
      <c r="E109" s="122"/>
      <c r="F109" s="122"/>
      <c r="G109" s="122"/>
      <c r="H109" s="122"/>
      <c r="I109" s="122"/>
      <c r="J109" s="122"/>
      <c r="K109" s="122"/>
    </row>
    <row r="110" spans="1:11" x14ac:dyDescent="0.25">
      <c r="A110" s="121"/>
      <c r="B110" s="121"/>
      <c r="C110" s="117"/>
      <c r="D110" s="117"/>
      <c r="E110" s="117"/>
      <c r="F110" s="117"/>
      <c r="G110" s="117"/>
      <c r="H110" s="117"/>
      <c r="I110" s="117"/>
      <c r="J110" s="117"/>
      <c r="K110" s="117"/>
    </row>
    <row r="111" spans="1:11" x14ac:dyDescent="0.25">
      <c r="A111" s="116"/>
      <c r="B111" s="116"/>
      <c r="C111" s="118"/>
      <c r="D111" s="118"/>
      <c r="E111" s="118"/>
      <c r="F111" s="118"/>
    </row>
    <row r="112" spans="1:11" x14ac:dyDescent="0.25">
      <c r="A112" s="116"/>
      <c r="B112" s="116"/>
      <c r="C112" s="117"/>
      <c r="D112" s="117"/>
      <c r="E112" s="117"/>
      <c r="F112" s="117"/>
    </row>
    <row r="113" spans="1:9" x14ac:dyDescent="0.25">
      <c r="A113" s="115" t="s">
        <v>454</v>
      </c>
      <c r="B113" s="111"/>
      <c r="C113" s="124" t="s">
        <v>455</v>
      </c>
      <c r="D113" s="124"/>
      <c r="E113" s="120" t="s">
        <v>456</v>
      </c>
    </row>
    <row r="115" spans="1:9" x14ac:dyDescent="0.25">
      <c r="A115" s="116"/>
      <c r="B115" s="116"/>
      <c r="C115" s="116"/>
      <c r="D115" s="116"/>
      <c r="E115" s="116"/>
      <c r="F115" s="116"/>
      <c r="G115" s="116"/>
      <c r="H115" s="116"/>
      <c r="I115" s="116"/>
    </row>
    <row r="116" spans="1:9" x14ac:dyDescent="0.25">
      <c r="A116" s="119">
        <v>527</v>
      </c>
      <c r="B116" s="119" t="s">
        <v>277</v>
      </c>
      <c r="C116" s="123" t="s">
        <v>457</v>
      </c>
      <c r="D116" s="123"/>
      <c r="E116" s="120" t="s">
        <v>458</v>
      </c>
    </row>
    <row r="117" spans="1:9" x14ac:dyDescent="0.25">
      <c r="A117" s="119"/>
      <c r="B117" s="119" t="s">
        <v>255</v>
      </c>
      <c r="C117" s="123" t="s">
        <v>459</v>
      </c>
      <c r="D117" s="123"/>
      <c r="E117" s="120" t="s">
        <v>256</v>
      </c>
    </row>
    <row r="118" spans="1:9" x14ac:dyDescent="0.25">
      <c r="A118" s="119"/>
      <c r="B118" s="119" t="s">
        <v>460</v>
      </c>
      <c r="C118" s="123" t="s">
        <v>461</v>
      </c>
      <c r="D118" s="123"/>
      <c r="E118" s="120" t="s">
        <v>256</v>
      </c>
    </row>
    <row r="119" spans="1:9" x14ac:dyDescent="0.25">
      <c r="A119" s="119"/>
      <c r="B119" s="119" t="s">
        <v>282</v>
      </c>
      <c r="C119" s="123" t="s">
        <v>462</v>
      </c>
      <c r="D119" s="123"/>
      <c r="E119" s="120" t="s">
        <v>256</v>
      </c>
    </row>
    <row r="120" spans="1:9" x14ac:dyDescent="0.25">
      <c r="A120" s="119"/>
      <c r="B120" s="119" t="s">
        <v>271</v>
      </c>
      <c r="C120" s="123" t="s">
        <v>463</v>
      </c>
      <c r="D120" s="123"/>
      <c r="E120" s="120" t="s">
        <v>464</v>
      </c>
    </row>
    <row r="121" spans="1:9" x14ac:dyDescent="0.25">
      <c r="A121" s="119"/>
      <c r="B121" s="119" t="s">
        <v>257</v>
      </c>
      <c r="C121" s="123" t="s">
        <v>465</v>
      </c>
      <c r="D121" s="123"/>
      <c r="E121" s="120" t="s">
        <v>256</v>
      </c>
    </row>
    <row r="122" spans="1:9" x14ac:dyDescent="0.25">
      <c r="A122" s="119"/>
      <c r="B122" s="119" t="s">
        <v>258</v>
      </c>
      <c r="C122" s="123" t="s">
        <v>466</v>
      </c>
      <c r="D122" s="123"/>
      <c r="E122" s="120" t="s">
        <v>467</v>
      </c>
    </row>
    <row r="123" spans="1:9" x14ac:dyDescent="0.25">
      <c r="A123" s="119"/>
      <c r="B123" s="119" t="s">
        <v>260</v>
      </c>
      <c r="C123" s="123" t="s">
        <v>468</v>
      </c>
      <c r="D123" s="123"/>
      <c r="E123" s="120" t="s">
        <v>256</v>
      </c>
    </row>
    <row r="124" spans="1:9" x14ac:dyDescent="0.25">
      <c r="A124" s="119"/>
      <c r="B124" s="119" t="s">
        <v>272</v>
      </c>
      <c r="C124" s="123" t="s">
        <v>469</v>
      </c>
      <c r="D124" s="123"/>
      <c r="E124" s="120" t="s">
        <v>470</v>
      </c>
    </row>
    <row r="125" spans="1:9" x14ac:dyDescent="0.25">
      <c r="A125" s="119"/>
      <c r="B125" s="119" t="s">
        <v>262</v>
      </c>
      <c r="C125" s="123" t="s">
        <v>471</v>
      </c>
      <c r="D125" s="123"/>
      <c r="E125" s="120" t="s">
        <v>472</v>
      </c>
    </row>
    <row r="126" spans="1:9" x14ac:dyDescent="0.25">
      <c r="A126" s="119"/>
      <c r="B126" s="119" t="s">
        <v>263</v>
      </c>
      <c r="C126" s="123" t="s">
        <v>473</v>
      </c>
      <c r="D126" s="123"/>
      <c r="E126" s="120" t="s">
        <v>256</v>
      </c>
    </row>
    <row r="127" spans="1:9" x14ac:dyDescent="0.25">
      <c r="A127" s="119"/>
      <c r="B127" s="119" t="s">
        <v>264</v>
      </c>
      <c r="C127" s="123" t="s">
        <v>474</v>
      </c>
      <c r="D127" s="123"/>
      <c r="E127" s="120" t="s">
        <v>475</v>
      </c>
    </row>
    <row r="128" spans="1:9" x14ac:dyDescent="0.25">
      <c r="A128" s="119"/>
      <c r="B128" s="119" t="s">
        <v>265</v>
      </c>
      <c r="C128" s="123" t="s">
        <v>476</v>
      </c>
      <c r="D128" s="123"/>
      <c r="E128" s="120" t="s">
        <v>256</v>
      </c>
    </row>
    <row r="129" spans="1:9" x14ac:dyDescent="0.25">
      <c r="A129" s="119"/>
      <c r="B129" s="119" t="s">
        <v>334</v>
      </c>
      <c r="C129" s="123" t="s">
        <v>335</v>
      </c>
      <c r="D129" s="123"/>
      <c r="E129" s="120" t="s">
        <v>256</v>
      </c>
    </row>
    <row r="130" spans="1:9" x14ac:dyDescent="0.25">
      <c r="A130" s="119"/>
      <c r="B130" s="119" t="s">
        <v>293</v>
      </c>
      <c r="C130" s="123" t="s">
        <v>477</v>
      </c>
      <c r="D130" s="123"/>
      <c r="E130" s="120" t="s">
        <v>256</v>
      </c>
    </row>
    <row r="131" spans="1:9" x14ac:dyDescent="0.25">
      <c r="A131" s="119"/>
      <c r="B131" s="119" t="s">
        <v>295</v>
      </c>
      <c r="C131" s="123" t="s">
        <v>259</v>
      </c>
      <c r="D131" s="123"/>
      <c r="E131" s="120" t="s">
        <v>256</v>
      </c>
    </row>
    <row r="132" spans="1:9" x14ac:dyDescent="0.25">
      <c r="A132" s="119"/>
      <c r="B132" s="119" t="s">
        <v>266</v>
      </c>
      <c r="C132" s="123" t="s">
        <v>452</v>
      </c>
      <c r="D132" s="123"/>
      <c r="E132" s="120" t="s">
        <v>256</v>
      </c>
    </row>
    <row r="133" spans="1:9" x14ac:dyDescent="0.25">
      <c r="A133" s="119"/>
      <c r="B133" s="119" t="s">
        <v>354</v>
      </c>
      <c r="C133" s="123" t="s">
        <v>478</v>
      </c>
      <c r="D133" s="123"/>
      <c r="E133" s="120" t="s">
        <v>256</v>
      </c>
    </row>
    <row r="135" spans="1:9" x14ac:dyDescent="0.25">
      <c r="A135" s="116"/>
      <c r="B135" s="116"/>
      <c r="C135" s="118"/>
      <c r="D135" s="118"/>
      <c r="E135" s="118"/>
      <c r="F135" s="118"/>
    </row>
    <row r="136" spans="1:9" x14ac:dyDescent="0.25">
      <c r="A136" s="116"/>
      <c r="B136" s="116"/>
      <c r="C136" s="117"/>
      <c r="D136" s="117"/>
      <c r="E136" s="117"/>
      <c r="F136" s="117"/>
    </row>
    <row r="137" spans="1:9" x14ac:dyDescent="0.25">
      <c r="A137" s="115" t="s">
        <v>479</v>
      </c>
      <c r="B137" s="111"/>
      <c r="C137" s="124" t="s">
        <v>480</v>
      </c>
      <c r="D137" s="124"/>
      <c r="E137" s="120" t="s">
        <v>481</v>
      </c>
    </row>
    <row r="139" spans="1:9" x14ac:dyDescent="0.25">
      <c r="A139" s="116"/>
      <c r="B139" s="116"/>
      <c r="C139" s="116"/>
      <c r="D139" s="116"/>
      <c r="E139" s="116"/>
      <c r="F139" s="116"/>
      <c r="G139" s="116"/>
      <c r="H139" s="116"/>
      <c r="I139" s="116"/>
    </row>
    <row r="140" spans="1:9" x14ac:dyDescent="0.25">
      <c r="A140" s="119">
        <v>528</v>
      </c>
      <c r="B140" s="119" t="s">
        <v>255</v>
      </c>
      <c r="C140" s="123" t="s">
        <v>482</v>
      </c>
      <c r="D140" s="123"/>
      <c r="E140" s="120" t="s">
        <v>256</v>
      </c>
    </row>
    <row r="141" spans="1:9" x14ac:dyDescent="0.25">
      <c r="A141" s="119"/>
      <c r="B141" s="119" t="s">
        <v>282</v>
      </c>
      <c r="C141" s="123" t="s">
        <v>483</v>
      </c>
      <c r="D141" s="123"/>
      <c r="E141" s="120" t="s">
        <v>256</v>
      </c>
    </row>
    <row r="142" spans="1:9" x14ac:dyDescent="0.25">
      <c r="A142" s="119"/>
      <c r="B142" s="119" t="s">
        <v>271</v>
      </c>
      <c r="C142" s="123" t="s">
        <v>484</v>
      </c>
      <c r="D142" s="123"/>
      <c r="E142" s="120" t="s">
        <v>485</v>
      </c>
    </row>
    <row r="143" spans="1:9" x14ac:dyDescent="0.25">
      <c r="A143" s="119"/>
      <c r="B143" s="119" t="s">
        <v>257</v>
      </c>
      <c r="C143" s="123" t="s">
        <v>486</v>
      </c>
      <c r="D143" s="123"/>
      <c r="E143" s="120" t="s">
        <v>256</v>
      </c>
    </row>
    <row r="144" spans="1:9" x14ac:dyDescent="0.25">
      <c r="A144" s="119"/>
      <c r="B144" s="119" t="s">
        <v>258</v>
      </c>
      <c r="C144" s="123" t="s">
        <v>487</v>
      </c>
      <c r="D144" s="123"/>
      <c r="E144" s="120" t="s">
        <v>270</v>
      </c>
    </row>
    <row r="145" spans="1:9" x14ac:dyDescent="0.25">
      <c r="A145" s="119"/>
      <c r="B145" s="119" t="s">
        <v>260</v>
      </c>
      <c r="C145" s="123" t="s">
        <v>488</v>
      </c>
      <c r="D145" s="123"/>
      <c r="E145" s="120" t="s">
        <v>256</v>
      </c>
    </row>
    <row r="146" spans="1:9" x14ac:dyDescent="0.25">
      <c r="A146" s="119"/>
      <c r="B146" s="119" t="s">
        <v>272</v>
      </c>
      <c r="C146" s="123" t="s">
        <v>489</v>
      </c>
      <c r="D146" s="123"/>
      <c r="E146" s="120" t="s">
        <v>490</v>
      </c>
    </row>
    <row r="147" spans="1:9" x14ac:dyDescent="0.25">
      <c r="A147" s="119"/>
      <c r="B147" s="119" t="s">
        <v>262</v>
      </c>
      <c r="C147" s="123" t="s">
        <v>491</v>
      </c>
      <c r="D147" s="123"/>
      <c r="E147" s="120" t="s">
        <v>492</v>
      </c>
    </row>
    <row r="148" spans="1:9" x14ac:dyDescent="0.25">
      <c r="A148" s="119"/>
      <c r="B148" s="119" t="s">
        <v>263</v>
      </c>
      <c r="C148" s="123" t="s">
        <v>493</v>
      </c>
      <c r="D148" s="123"/>
      <c r="E148" s="120" t="s">
        <v>256</v>
      </c>
    </row>
    <row r="149" spans="1:9" x14ac:dyDescent="0.25">
      <c r="A149" s="119"/>
      <c r="B149" s="119" t="s">
        <v>264</v>
      </c>
      <c r="C149" s="123" t="s">
        <v>494</v>
      </c>
      <c r="D149" s="123"/>
      <c r="E149" s="120" t="s">
        <v>495</v>
      </c>
    </row>
    <row r="150" spans="1:9" x14ac:dyDescent="0.25">
      <c r="A150" s="119"/>
      <c r="B150" s="119" t="s">
        <v>265</v>
      </c>
      <c r="C150" s="123" t="s">
        <v>496</v>
      </c>
      <c r="D150" s="123"/>
      <c r="E150" s="120" t="s">
        <v>256</v>
      </c>
    </row>
    <row r="151" spans="1:9" x14ac:dyDescent="0.25">
      <c r="A151" s="119"/>
      <c r="B151" s="119" t="s">
        <v>340</v>
      </c>
      <c r="C151" s="123" t="s">
        <v>259</v>
      </c>
      <c r="D151" s="123"/>
      <c r="E151" s="120" t="s">
        <v>256</v>
      </c>
    </row>
    <row r="153" spans="1:9" x14ac:dyDescent="0.25">
      <c r="A153" s="116"/>
      <c r="B153" s="116"/>
      <c r="C153" s="118"/>
      <c r="D153" s="118"/>
      <c r="E153" s="118"/>
      <c r="F153" s="118"/>
    </row>
    <row r="154" spans="1:9" x14ac:dyDescent="0.25">
      <c r="A154" s="116"/>
      <c r="B154" s="116"/>
      <c r="C154" s="117"/>
      <c r="D154" s="117"/>
      <c r="E154" s="117"/>
      <c r="F154" s="117"/>
    </row>
    <row r="155" spans="1:9" x14ac:dyDescent="0.25">
      <c r="A155" s="115" t="s">
        <v>497</v>
      </c>
      <c r="B155" s="111"/>
      <c r="C155" s="124" t="s">
        <v>498</v>
      </c>
      <c r="D155" s="124"/>
      <c r="E155" s="120" t="s">
        <v>499</v>
      </c>
    </row>
    <row r="157" spans="1:9" x14ac:dyDescent="0.25">
      <c r="A157" s="116"/>
      <c r="B157" s="116"/>
      <c r="C157" s="116"/>
      <c r="D157" s="116"/>
      <c r="E157" s="116"/>
      <c r="F157" s="116"/>
      <c r="G157" s="116"/>
      <c r="H157" s="116"/>
      <c r="I157" s="116"/>
    </row>
    <row r="158" spans="1:9" x14ac:dyDescent="0.25">
      <c r="A158" s="119">
        <v>4024</v>
      </c>
      <c r="B158" s="119" t="s">
        <v>257</v>
      </c>
      <c r="C158" s="123" t="s">
        <v>259</v>
      </c>
      <c r="D158" s="123"/>
      <c r="E158" s="120" t="s">
        <v>256</v>
      </c>
    </row>
    <row r="159" spans="1:9" x14ac:dyDescent="0.25">
      <c r="A159" s="119"/>
      <c r="B159" s="119" t="s">
        <v>264</v>
      </c>
      <c r="C159" s="123" t="s">
        <v>259</v>
      </c>
      <c r="D159" s="123"/>
      <c r="E159" s="120" t="s">
        <v>256</v>
      </c>
    </row>
    <row r="161" spans="1:11" x14ac:dyDescent="0.25">
      <c r="A161" s="116"/>
      <c r="B161" s="116"/>
      <c r="C161" s="118"/>
      <c r="D161" s="118"/>
      <c r="E161" s="118"/>
      <c r="F161" s="118"/>
    </row>
    <row r="162" spans="1:11" x14ac:dyDescent="0.25">
      <c r="A162" s="116"/>
      <c r="B162" s="116"/>
      <c r="C162" s="117"/>
      <c r="D162" s="117"/>
      <c r="E162" s="117"/>
      <c r="F162" s="117"/>
    </row>
    <row r="163" spans="1:11" x14ac:dyDescent="0.25">
      <c r="A163" s="115" t="s">
        <v>500</v>
      </c>
      <c r="B163" s="111"/>
      <c r="C163" s="124" t="s">
        <v>259</v>
      </c>
      <c r="D163" s="124"/>
      <c r="E163" s="120" t="s">
        <v>256</v>
      </c>
    </row>
    <row r="165" spans="1:11" x14ac:dyDescent="0.25">
      <c r="A165" s="116"/>
      <c r="B165" s="116"/>
      <c r="C165" s="116"/>
      <c r="D165" s="116"/>
      <c r="E165" s="116"/>
      <c r="F165" s="116"/>
      <c r="G165" s="116"/>
      <c r="H165" s="116"/>
      <c r="I165" s="116"/>
    </row>
    <row r="166" spans="1:11" x14ac:dyDescent="0.25">
      <c r="A166" s="116" t="s">
        <v>247</v>
      </c>
      <c r="B166" s="116"/>
      <c r="C166" s="116"/>
    </row>
    <row r="167" spans="1:11" x14ac:dyDescent="0.25">
      <c r="A167" s="112" t="s">
        <v>248</v>
      </c>
      <c r="B167" s="111" t="s">
        <v>249</v>
      </c>
      <c r="C167" s="112"/>
    </row>
    <row r="168" spans="1:11" ht="21" x14ac:dyDescent="0.25">
      <c r="A168" s="113">
        <v>41277.640763888892</v>
      </c>
      <c r="B168" s="114" t="s">
        <v>250</v>
      </c>
      <c r="C168" s="115" t="s">
        <v>501</v>
      </c>
    </row>
    <row r="169" spans="1:11" x14ac:dyDescent="0.25">
      <c r="A169" s="118"/>
      <c r="B169" s="118"/>
      <c r="C169" s="118"/>
    </row>
    <row r="170" spans="1:11" x14ac:dyDescent="0.25">
      <c r="A170" s="117"/>
      <c r="B170" s="117"/>
      <c r="C170" s="117"/>
    </row>
    <row r="171" spans="1:11" x14ac:dyDescent="0.25">
      <c r="A171" s="121" t="s">
        <v>251</v>
      </c>
      <c r="B171" s="121" t="s">
        <v>252</v>
      </c>
      <c r="C171" s="116" t="s">
        <v>253</v>
      </c>
      <c r="D171" s="116"/>
      <c r="E171" s="115" t="s">
        <v>254</v>
      </c>
    </row>
    <row r="172" spans="1:11" ht="15.75" thickBot="1" x14ac:dyDescent="0.3">
      <c r="A172" s="121"/>
      <c r="B172" s="121"/>
      <c r="C172" s="122"/>
      <c r="D172" s="122"/>
      <c r="E172" s="122"/>
      <c r="F172" s="122"/>
      <c r="G172" s="122"/>
      <c r="H172" s="122"/>
      <c r="I172" s="122"/>
      <c r="J172" s="122"/>
      <c r="K172" s="122"/>
    </row>
    <row r="173" spans="1:11" x14ac:dyDescent="0.25">
      <c r="A173" s="121"/>
      <c r="B173" s="121"/>
      <c r="C173" s="117"/>
      <c r="D173" s="117"/>
      <c r="E173" s="117"/>
      <c r="F173" s="117"/>
      <c r="G173" s="117"/>
      <c r="H173" s="117"/>
      <c r="I173" s="117"/>
      <c r="J173" s="117"/>
      <c r="K173" s="117"/>
    </row>
    <row r="174" spans="1:11" x14ac:dyDescent="0.25">
      <c r="A174" s="116"/>
      <c r="B174" s="116"/>
      <c r="C174" s="116"/>
      <c r="D174" s="116"/>
      <c r="E174" s="116"/>
      <c r="F174" s="116"/>
      <c r="G174" s="116"/>
      <c r="H174" s="116"/>
      <c r="I174" s="116"/>
    </row>
    <row r="175" spans="1:11" x14ac:dyDescent="0.25">
      <c r="A175" s="116"/>
      <c r="B175" s="116"/>
      <c r="C175" s="118"/>
      <c r="D175" s="118"/>
      <c r="E175" s="118"/>
      <c r="F175" s="118"/>
      <c r="G175" s="118"/>
      <c r="H175" s="118"/>
      <c r="I175" s="118"/>
    </row>
    <row r="176" spans="1:11" x14ac:dyDescent="0.25">
      <c r="A176" s="116"/>
      <c r="B176" s="116"/>
      <c r="C176" s="117"/>
      <c r="D176" s="117"/>
      <c r="E176" s="117"/>
      <c r="F176" s="117"/>
      <c r="G176" s="117"/>
      <c r="H176" s="117"/>
      <c r="I176" s="117"/>
    </row>
    <row r="177" spans="1:9" x14ac:dyDescent="0.25">
      <c r="A177" s="115" t="s">
        <v>502</v>
      </c>
      <c r="B177" s="111"/>
      <c r="C177" s="124" t="s">
        <v>503</v>
      </c>
      <c r="D177" s="124"/>
      <c r="E177" s="120" t="s">
        <v>504</v>
      </c>
    </row>
    <row r="178" spans="1:9" x14ac:dyDescent="0.25">
      <c r="A178" s="116"/>
      <c r="B178" s="116"/>
      <c r="C178" s="118"/>
      <c r="D178" s="118"/>
      <c r="E178" s="118"/>
      <c r="F178" s="118"/>
      <c r="G178" s="118"/>
      <c r="H178" s="118"/>
    </row>
    <row r="179" spans="1:9" x14ac:dyDescent="0.25">
      <c r="A179" s="116"/>
      <c r="B179" s="116"/>
      <c r="C179" s="117"/>
      <c r="D179" s="117"/>
      <c r="E179" s="117"/>
      <c r="F179" s="117"/>
      <c r="G179" s="117"/>
      <c r="H179" s="117"/>
    </row>
    <row r="180" spans="1:9" x14ac:dyDescent="0.25">
      <c r="A180" s="116"/>
      <c r="B180" s="116"/>
      <c r="C180" s="116"/>
      <c r="D180" s="116"/>
      <c r="E180" s="116"/>
      <c r="F180" s="116"/>
      <c r="G180" s="116"/>
      <c r="H180" s="116"/>
      <c r="I180" s="116"/>
    </row>
    <row r="181" spans="1:9" x14ac:dyDescent="0.25">
      <c r="A181" s="116"/>
      <c r="B181" s="116"/>
      <c r="C181" s="116"/>
      <c r="D181" s="116"/>
      <c r="E181" s="116"/>
      <c r="F181" s="116"/>
      <c r="G181" s="116"/>
      <c r="H181" s="116"/>
      <c r="I181" s="116"/>
    </row>
    <row r="182" spans="1:9" x14ac:dyDescent="0.25">
      <c r="A182" s="119">
        <v>532</v>
      </c>
      <c r="B182" s="119" t="s">
        <v>255</v>
      </c>
      <c r="C182" s="123" t="s">
        <v>505</v>
      </c>
      <c r="D182" s="123"/>
      <c r="E182" s="120" t="s">
        <v>256</v>
      </c>
    </row>
    <row r="183" spans="1:9" x14ac:dyDescent="0.25">
      <c r="A183" s="119"/>
      <c r="B183" s="119" t="s">
        <v>271</v>
      </c>
      <c r="C183" s="123" t="s">
        <v>506</v>
      </c>
      <c r="D183" s="123"/>
      <c r="E183" s="120" t="s">
        <v>256</v>
      </c>
    </row>
    <row r="184" spans="1:9" x14ac:dyDescent="0.25">
      <c r="A184" s="119"/>
      <c r="B184" s="119" t="s">
        <v>257</v>
      </c>
      <c r="C184" s="123" t="s">
        <v>507</v>
      </c>
      <c r="D184" s="123"/>
      <c r="E184" s="120" t="s">
        <v>256</v>
      </c>
    </row>
    <row r="185" spans="1:9" x14ac:dyDescent="0.25">
      <c r="A185" s="119"/>
      <c r="B185" s="119" t="s">
        <v>258</v>
      </c>
      <c r="C185" s="123" t="s">
        <v>508</v>
      </c>
      <c r="D185" s="123"/>
      <c r="E185" s="120" t="s">
        <v>256</v>
      </c>
    </row>
    <row r="186" spans="1:9" x14ac:dyDescent="0.25">
      <c r="A186" s="119"/>
      <c r="B186" s="119" t="s">
        <v>260</v>
      </c>
      <c r="C186" s="123" t="s">
        <v>509</v>
      </c>
      <c r="D186" s="123"/>
      <c r="E186" s="120" t="s">
        <v>256</v>
      </c>
    </row>
    <row r="187" spans="1:9" x14ac:dyDescent="0.25">
      <c r="A187" s="119"/>
      <c r="B187" s="119" t="s">
        <v>272</v>
      </c>
      <c r="C187" s="123" t="s">
        <v>510</v>
      </c>
      <c r="D187" s="123"/>
      <c r="E187" s="120" t="s">
        <v>511</v>
      </c>
    </row>
    <row r="188" spans="1:9" x14ac:dyDescent="0.25">
      <c r="A188" s="119"/>
      <c r="B188" s="119" t="s">
        <v>262</v>
      </c>
      <c r="C188" s="123" t="s">
        <v>512</v>
      </c>
      <c r="D188" s="123"/>
      <c r="E188" s="120" t="s">
        <v>513</v>
      </c>
    </row>
    <row r="189" spans="1:9" x14ac:dyDescent="0.25">
      <c r="A189" s="119"/>
      <c r="B189" s="119" t="s">
        <v>263</v>
      </c>
      <c r="C189" s="123" t="s">
        <v>514</v>
      </c>
      <c r="D189" s="123"/>
      <c r="E189" s="120" t="s">
        <v>256</v>
      </c>
    </row>
    <row r="190" spans="1:9" x14ac:dyDescent="0.25">
      <c r="A190" s="119"/>
      <c r="B190" s="119" t="s">
        <v>264</v>
      </c>
      <c r="C190" s="123" t="s">
        <v>515</v>
      </c>
      <c r="D190" s="123"/>
      <c r="E190" s="120" t="s">
        <v>516</v>
      </c>
    </row>
    <row r="191" spans="1:9" x14ac:dyDescent="0.25">
      <c r="A191" s="119"/>
      <c r="B191" s="119" t="s">
        <v>265</v>
      </c>
      <c r="C191" s="123" t="s">
        <v>517</v>
      </c>
      <c r="D191" s="123"/>
      <c r="E191" s="120" t="s">
        <v>256</v>
      </c>
    </row>
    <row r="192" spans="1:9" x14ac:dyDescent="0.25">
      <c r="A192" s="119"/>
      <c r="B192" s="119" t="s">
        <v>293</v>
      </c>
      <c r="C192" s="123" t="s">
        <v>518</v>
      </c>
      <c r="D192" s="123"/>
      <c r="E192" s="120" t="s">
        <v>519</v>
      </c>
    </row>
    <row r="193" spans="1:9" x14ac:dyDescent="0.25">
      <c r="A193" s="119"/>
      <c r="B193" s="119" t="s">
        <v>351</v>
      </c>
      <c r="C193" s="123" t="s">
        <v>259</v>
      </c>
      <c r="D193" s="123"/>
      <c r="E193" s="120" t="s">
        <v>256</v>
      </c>
    </row>
    <row r="195" spans="1:9" x14ac:dyDescent="0.25">
      <c r="A195" s="116"/>
      <c r="B195" s="116"/>
      <c r="C195" s="118"/>
      <c r="D195" s="118"/>
      <c r="E195" s="118"/>
      <c r="F195" s="118"/>
    </row>
    <row r="196" spans="1:9" x14ac:dyDescent="0.25">
      <c r="A196" s="116"/>
      <c r="B196" s="116"/>
      <c r="C196" s="117"/>
      <c r="D196" s="117"/>
      <c r="E196" s="117"/>
      <c r="F196" s="117"/>
    </row>
    <row r="197" spans="1:9" x14ac:dyDescent="0.25">
      <c r="A197" s="115" t="s">
        <v>520</v>
      </c>
      <c r="B197" s="111"/>
      <c r="C197" s="124" t="s">
        <v>521</v>
      </c>
      <c r="D197" s="124"/>
      <c r="E197" s="120" t="s">
        <v>522</v>
      </c>
    </row>
    <row r="199" spans="1:9" x14ac:dyDescent="0.25">
      <c r="A199" s="116"/>
      <c r="B199" s="116"/>
      <c r="C199" s="116"/>
      <c r="D199" s="116"/>
      <c r="E199" s="116"/>
      <c r="F199" s="116"/>
      <c r="G199" s="116"/>
      <c r="H199" s="116"/>
      <c r="I199" s="116"/>
    </row>
    <row r="200" spans="1:9" x14ac:dyDescent="0.25">
      <c r="A200" s="119">
        <v>533</v>
      </c>
      <c r="B200" s="119" t="s">
        <v>255</v>
      </c>
      <c r="C200" s="123" t="s">
        <v>523</v>
      </c>
      <c r="D200" s="123"/>
      <c r="E200" s="120" t="s">
        <v>256</v>
      </c>
    </row>
    <row r="201" spans="1:9" x14ac:dyDescent="0.25">
      <c r="A201" s="119"/>
      <c r="B201" s="119" t="s">
        <v>257</v>
      </c>
      <c r="C201" s="123" t="s">
        <v>524</v>
      </c>
      <c r="D201" s="123"/>
      <c r="E201" s="120" t="s">
        <v>256</v>
      </c>
    </row>
    <row r="202" spans="1:9" x14ac:dyDescent="0.25">
      <c r="A202" s="119"/>
      <c r="B202" s="119" t="s">
        <v>258</v>
      </c>
      <c r="C202" s="123" t="s">
        <v>525</v>
      </c>
      <c r="D202" s="123"/>
      <c r="E202" s="120" t="s">
        <v>526</v>
      </c>
    </row>
    <row r="203" spans="1:9" x14ac:dyDescent="0.25">
      <c r="A203" s="119"/>
      <c r="B203" s="119" t="s">
        <v>260</v>
      </c>
      <c r="C203" s="123" t="s">
        <v>527</v>
      </c>
      <c r="D203" s="123"/>
      <c r="E203" s="120" t="s">
        <v>256</v>
      </c>
    </row>
    <row r="204" spans="1:9" x14ac:dyDescent="0.25">
      <c r="A204" s="119"/>
      <c r="B204" s="119" t="s">
        <v>272</v>
      </c>
      <c r="C204" s="123" t="s">
        <v>528</v>
      </c>
      <c r="D204" s="123"/>
      <c r="E204" s="120" t="s">
        <v>529</v>
      </c>
    </row>
    <row r="205" spans="1:9" x14ac:dyDescent="0.25">
      <c r="A205" s="119"/>
      <c r="B205" s="119" t="s">
        <v>262</v>
      </c>
      <c r="C205" s="123" t="s">
        <v>530</v>
      </c>
      <c r="D205" s="123"/>
      <c r="E205" s="120" t="s">
        <v>531</v>
      </c>
    </row>
    <row r="206" spans="1:9" x14ac:dyDescent="0.25">
      <c r="A206" s="119"/>
      <c r="B206" s="119" t="s">
        <v>263</v>
      </c>
      <c r="C206" s="123" t="s">
        <v>532</v>
      </c>
      <c r="D206" s="123"/>
      <c r="E206" s="120" t="s">
        <v>256</v>
      </c>
    </row>
    <row r="207" spans="1:9" x14ac:dyDescent="0.25">
      <c r="A207" s="119"/>
      <c r="B207" s="119" t="s">
        <v>264</v>
      </c>
      <c r="C207" s="123" t="s">
        <v>533</v>
      </c>
      <c r="D207" s="123"/>
      <c r="E207" s="120" t="s">
        <v>534</v>
      </c>
    </row>
    <row r="208" spans="1:9" x14ac:dyDescent="0.25">
      <c r="A208" s="119"/>
      <c r="B208" s="119" t="s">
        <v>265</v>
      </c>
      <c r="C208" s="123" t="s">
        <v>535</v>
      </c>
      <c r="D208" s="123"/>
      <c r="E208" s="120" t="s">
        <v>256</v>
      </c>
    </row>
    <row r="209" spans="1:9" x14ac:dyDescent="0.25">
      <c r="A209" s="119"/>
      <c r="B209" s="119" t="s">
        <v>340</v>
      </c>
      <c r="C209" s="123" t="s">
        <v>536</v>
      </c>
      <c r="D209" s="123"/>
      <c r="E209" s="120" t="s">
        <v>256</v>
      </c>
    </row>
    <row r="210" spans="1:9" x14ac:dyDescent="0.25">
      <c r="A210" s="119"/>
      <c r="B210" s="119" t="s">
        <v>293</v>
      </c>
      <c r="C210" s="123" t="s">
        <v>259</v>
      </c>
      <c r="D210" s="123"/>
      <c r="E210" s="120" t="s">
        <v>256</v>
      </c>
    </row>
    <row r="212" spans="1:9" x14ac:dyDescent="0.25">
      <c r="A212" s="116"/>
      <c r="B212" s="116"/>
      <c r="C212" s="118"/>
      <c r="D212" s="118"/>
      <c r="E212" s="118"/>
      <c r="F212" s="118"/>
    </row>
    <row r="213" spans="1:9" x14ac:dyDescent="0.25">
      <c r="A213" s="116"/>
      <c r="B213" s="116"/>
      <c r="C213" s="117"/>
      <c r="D213" s="117"/>
      <c r="E213" s="117"/>
      <c r="F213" s="117"/>
    </row>
    <row r="214" spans="1:9" x14ac:dyDescent="0.25">
      <c r="A214" s="115" t="s">
        <v>537</v>
      </c>
      <c r="B214" s="111"/>
      <c r="C214" s="124" t="s">
        <v>538</v>
      </c>
      <c r="D214" s="124"/>
      <c r="E214" s="120" t="s">
        <v>539</v>
      </c>
    </row>
    <row r="216" spans="1:9" x14ac:dyDescent="0.25">
      <c r="A216" s="116"/>
      <c r="B216" s="116"/>
      <c r="C216" s="116"/>
      <c r="D216" s="116"/>
      <c r="E216" s="116"/>
      <c r="F216" s="116"/>
      <c r="G216" s="116"/>
      <c r="H216" s="116"/>
      <c r="I216" s="116"/>
    </row>
    <row r="217" spans="1:9" x14ac:dyDescent="0.25">
      <c r="A217" s="119">
        <v>534</v>
      </c>
      <c r="B217" s="119" t="s">
        <v>255</v>
      </c>
      <c r="C217" s="123" t="s">
        <v>540</v>
      </c>
      <c r="D217" s="123"/>
      <c r="E217" s="120" t="s">
        <v>541</v>
      </c>
    </row>
    <row r="218" spans="1:9" x14ac:dyDescent="0.25">
      <c r="A218" s="119"/>
      <c r="B218" s="119" t="s">
        <v>282</v>
      </c>
      <c r="C218" s="123" t="s">
        <v>542</v>
      </c>
      <c r="D218" s="123"/>
      <c r="E218" s="120" t="s">
        <v>543</v>
      </c>
    </row>
    <row r="219" spans="1:9" x14ac:dyDescent="0.25">
      <c r="A219" s="119"/>
      <c r="B219" s="119" t="s">
        <v>271</v>
      </c>
      <c r="C219" s="123" t="s">
        <v>544</v>
      </c>
      <c r="D219" s="123"/>
      <c r="E219" s="120" t="s">
        <v>458</v>
      </c>
    </row>
    <row r="220" spans="1:9" x14ac:dyDescent="0.25">
      <c r="A220" s="119"/>
      <c r="B220" s="119" t="s">
        <v>257</v>
      </c>
      <c r="C220" s="123" t="s">
        <v>545</v>
      </c>
      <c r="D220" s="123"/>
      <c r="E220" s="120" t="s">
        <v>256</v>
      </c>
    </row>
    <row r="221" spans="1:9" x14ac:dyDescent="0.25">
      <c r="A221" s="119"/>
      <c r="B221" s="119" t="s">
        <v>258</v>
      </c>
      <c r="C221" s="123" t="s">
        <v>546</v>
      </c>
      <c r="D221" s="123"/>
      <c r="E221" s="120" t="s">
        <v>547</v>
      </c>
    </row>
    <row r="222" spans="1:9" x14ac:dyDescent="0.25">
      <c r="A222" s="119"/>
      <c r="B222" s="119" t="s">
        <v>260</v>
      </c>
      <c r="C222" s="123" t="s">
        <v>488</v>
      </c>
      <c r="D222" s="123"/>
      <c r="E222" s="120" t="s">
        <v>256</v>
      </c>
    </row>
    <row r="223" spans="1:9" x14ac:dyDescent="0.25">
      <c r="A223" s="119"/>
      <c r="B223" s="119" t="s">
        <v>272</v>
      </c>
      <c r="C223" s="123" t="s">
        <v>548</v>
      </c>
      <c r="D223" s="123"/>
      <c r="E223" s="120" t="s">
        <v>549</v>
      </c>
    </row>
    <row r="224" spans="1:9" x14ac:dyDescent="0.25">
      <c r="A224" s="119"/>
      <c r="B224" s="119" t="s">
        <v>262</v>
      </c>
      <c r="C224" s="123" t="s">
        <v>550</v>
      </c>
      <c r="D224" s="123"/>
      <c r="E224" s="120" t="s">
        <v>551</v>
      </c>
    </row>
    <row r="225" spans="1:11" x14ac:dyDescent="0.25">
      <c r="A225" s="119"/>
      <c r="B225" s="119" t="s">
        <v>263</v>
      </c>
      <c r="C225" s="123" t="s">
        <v>259</v>
      </c>
      <c r="D225" s="123"/>
      <c r="E225" s="120" t="s">
        <v>256</v>
      </c>
    </row>
    <row r="226" spans="1:11" x14ac:dyDescent="0.25">
      <c r="A226" s="119"/>
      <c r="B226" s="119" t="s">
        <v>552</v>
      </c>
      <c r="C226" s="123" t="s">
        <v>259</v>
      </c>
      <c r="D226" s="123"/>
      <c r="E226" s="120" t="s">
        <v>256</v>
      </c>
    </row>
    <row r="227" spans="1:11" x14ac:dyDescent="0.25">
      <c r="A227" s="119"/>
      <c r="B227" s="119" t="s">
        <v>264</v>
      </c>
      <c r="C227" s="123" t="s">
        <v>553</v>
      </c>
      <c r="D227" s="123"/>
      <c r="E227" s="120" t="s">
        <v>554</v>
      </c>
    </row>
    <row r="228" spans="1:11" x14ac:dyDescent="0.25">
      <c r="A228" s="119"/>
      <c r="B228" s="119" t="s">
        <v>265</v>
      </c>
      <c r="C228" s="123" t="s">
        <v>555</v>
      </c>
      <c r="D228" s="123"/>
      <c r="E228" s="120" t="s">
        <v>256</v>
      </c>
    </row>
    <row r="229" spans="1:11" x14ac:dyDescent="0.25">
      <c r="A229" s="119"/>
      <c r="B229" s="119" t="s">
        <v>293</v>
      </c>
      <c r="C229" s="123" t="s">
        <v>556</v>
      </c>
      <c r="D229" s="123"/>
      <c r="E229" s="120" t="s">
        <v>557</v>
      </c>
    </row>
    <row r="231" spans="1:11" x14ac:dyDescent="0.25">
      <c r="A231" s="116" t="s">
        <v>247</v>
      </c>
      <c r="B231" s="116"/>
      <c r="C231" s="116"/>
    </row>
    <row r="232" spans="1:11" x14ac:dyDescent="0.25">
      <c r="A232" s="112" t="s">
        <v>248</v>
      </c>
      <c r="B232" s="111" t="s">
        <v>249</v>
      </c>
      <c r="C232" s="112"/>
    </row>
    <row r="233" spans="1:11" ht="21" x14ac:dyDescent="0.25">
      <c r="A233" s="113">
        <v>41277.640763888892</v>
      </c>
      <c r="B233" s="114" t="s">
        <v>250</v>
      </c>
      <c r="C233" s="115" t="s">
        <v>558</v>
      </c>
    </row>
    <row r="234" spans="1:11" x14ac:dyDescent="0.25">
      <c r="A234" s="118"/>
      <c r="B234" s="118"/>
      <c r="C234" s="118"/>
    </row>
    <row r="235" spans="1:11" x14ac:dyDescent="0.25">
      <c r="A235" s="117"/>
      <c r="B235" s="117"/>
      <c r="C235" s="117"/>
    </row>
    <row r="236" spans="1:11" x14ac:dyDescent="0.25">
      <c r="A236" s="121" t="s">
        <v>251</v>
      </c>
      <c r="B236" s="121" t="s">
        <v>252</v>
      </c>
      <c r="C236" s="116" t="s">
        <v>253</v>
      </c>
      <c r="D236" s="116"/>
      <c r="E236" s="115" t="s">
        <v>254</v>
      </c>
    </row>
    <row r="237" spans="1:11" ht="15.75" thickBot="1" x14ac:dyDescent="0.3">
      <c r="A237" s="121"/>
      <c r="B237" s="121"/>
      <c r="C237" s="122"/>
      <c r="D237" s="122"/>
      <c r="E237" s="122"/>
      <c r="F237" s="122"/>
      <c r="G237" s="122"/>
      <c r="H237" s="122"/>
      <c r="I237" s="122"/>
      <c r="J237" s="122"/>
      <c r="K237" s="122"/>
    </row>
    <row r="238" spans="1:11" x14ac:dyDescent="0.25">
      <c r="A238" s="121"/>
      <c r="B238" s="121"/>
      <c r="C238" s="117"/>
      <c r="D238" s="117"/>
      <c r="E238" s="117"/>
      <c r="F238" s="117"/>
      <c r="G238" s="117"/>
      <c r="H238" s="117"/>
      <c r="I238" s="117"/>
      <c r="J238" s="117"/>
      <c r="K238" s="117"/>
    </row>
    <row r="239" spans="1:11" x14ac:dyDescent="0.25">
      <c r="A239" s="116"/>
      <c r="B239" s="116"/>
      <c r="C239" s="118"/>
      <c r="D239" s="118"/>
      <c r="E239" s="118"/>
      <c r="F239" s="118"/>
    </row>
    <row r="240" spans="1:11" x14ac:dyDescent="0.25">
      <c r="A240" s="116"/>
      <c r="B240" s="116"/>
      <c r="C240" s="117"/>
      <c r="D240" s="117"/>
      <c r="E240" s="117"/>
      <c r="F240" s="117"/>
    </row>
    <row r="241" spans="1:9" x14ac:dyDescent="0.25">
      <c r="A241" s="115" t="s">
        <v>559</v>
      </c>
      <c r="B241" s="111"/>
      <c r="C241" s="124" t="s">
        <v>560</v>
      </c>
      <c r="D241" s="124"/>
      <c r="E241" s="120" t="s">
        <v>561</v>
      </c>
    </row>
    <row r="243" spans="1:9" x14ac:dyDescent="0.25">
      <c r="A243" s="116"/>
      <c r="B243" s="116"/>
      <c r="C243" s="116"/>
      <c r="D243" s="116"/>
      <c r="E243" s="116"/>
      <c r="F243" s="116"/>
      <c r="G243" s="116"/>
      <c r="H243" s="116"/>
      <c r="I243" s="116"/>
    </row>
    <row r="244" spans="1:9" x14ac:dyDescent="0.25">
      <c r="A244" s="119">
        <v>535</v>
      </c>
      <c r="B244" s="119" t="s">
        <v>277</v>
      </c>
      <c r="C244" s="123" t="s">
        <v>562</v>
      </c>
      <c r="D244" s="123"/>
      <c r="E244" s="120" t="s">
        <v>485</v>
      </c>
    </row>
    <row r="245" spans="1:9" x14ac:dyDescent="0.25">
      <c r="A245" s="119"/>
      <c r="B245" s="119" t="s">
        <v>255</v>
      </c>
      <c r="C245" s="123" t="s">
        <v>563</v>
      </c>
      <c r="D245" s="123"/>
      <c r="E245" s="120" t="s">
        <v>564</v>
      </c>
    </row>
    <row r="246" spans="1:9" x14ac:dyDescent="0.25">
      <c r="A246" s="119"/>
      <c r="B246" s="119" t="s">
        <v>271</v>
      </c>
      <c r="C246" s="123" t="s">
        <v>259</v>
      </c>
      <c r="D246" s="123"/>
      <c r="E246" s="120" t="s">
        <v>256</v>
      </c>
    </row>
    <row r="247" spans="1:9" x14ac:dyDescent="0.25">
      <c r="A247" s="119"/>
      <c r="B247" s="119" t="s">
        <v>257</v>
      </c>
      <c r="C247" s="123" t="s">
        <v>565</v>
      </c>
      <c r="D247" s="123"/>
      <c r="E247" s="120" t="s">
        <v>256</v>
      </c>
    </row>
    <row r="248" spans="1:9" x14ac:dyDescent="0.25">
      <c r="A248" s="119"/>
      <c r="B248" s="119" t="s">
        <v>258</v>
      </c>
      <c r="C248" s="123" t="s">
        <v>566</v>
      </c>
      <c r="D248" s="123"/>
      <c r="E248" s="120" t="s">
        <v>567</v>
      </c>
    </row>
    <row r="249" spans="1:9" x14ac:dyDescent="0.25">
      <c r="A249" s="119"/>
      <c r="B249" s="119" t="s">
        <v>260</v>
      </c>
      <c r="C249" s="123" t="s">
        <v>568</v>
      </c>
      <c r="D249" s="123"/>
      <c r="E249" s="120" t="s">
        <v>569</v>
      </c>
    </row>
    <row r="250" spans="1:9" x14ac:dyDescent="0.25">
      <c r="A250" s="119"/>
      <c r="B250" s="119" t="s">
        <v>272</v>
      </c>
      <c r="C250" s="123" t="s">
        <v>570</v>
      </c>
      <c r="D250" s="123"/>
      <c r="E250" s="120" t="s">
        <v>571</v>
      </c>
    </row>
    <row r="251" spans="1:9" x14ac:dyDescent="0.25">
      <c r="A251" s="119"/>
      <c r="B251" s="119" t="s">
        <v>374</v>
      </c>
      <c r="C251" s="123" t="s">
        <v>572</v>
      </c>
      <c r="D251" s="123"/>
      <c r="E251" s="120" t="s">
        <v>256</v>
      </c>
    </row>
    <row r="252" spans="1:9" x14ac:dyDescent="0.25">
      <c r="A252" s="119"/>
      <c r="B252" s="119" t="s">
        <v>262</v>
      </c>
      <c r="C252" s="123" t="s">
        <v>573</v>
      </c>
      <c r="D252" s="123"/>
      <c r="E252" s="120" t="s">
        <v>574</v>
      </c>
    </row>
    <row r="253" spans="1:9" x14ac:dyDescent="0.25">
      <c r="A253" s="119"/>
      <c r="B253" s="119" t="s">
        <v>263</v>
      </c>
      <c r="C253" s="123" t="s">
        <v>575</v>
      </c>
      <c r="D253" s="123"/>
      <c r="E253" s="120" t="s">
        <v>256</v>
      </c>
    </row>
    <row r="254" spans="1:9" x14ac:dyDescent="0.25">
      <c r="A254" s="119"/>
      <c r="B254" s="119" t="s">
        <v>333</v>
      </c>
      <c r="C254" s="123" t="s">
        <v>576</v>
      </c>
      <c r="D254" s="123"/>
      <c r="E254" s="120" t="s">
        <v>256</v>
      </c>
    </row>
    <row r="255" spans="1:9" x14ac:dyDescent="0.25">
      <c r="A255" s="119"/>
      <c r="B255" s="119" t="s">
        <v>264</v>
      </c>
      <c r="C255" s="123" t="s">
        <v>577</v>
      </c>
      <c r="D255" s="123"/>
      <c r="E255" s="120" t="s">
        <v>578</v>
      </c>
    </row>
    <row r="256" spans="1:9" x14ac:dyDescent="0.25">
      <c r="A256" s="119"/>
      <c r="B256" s="119" t="s">
        <v>265</v>
      </c>
      <c r="C256" s="123" t="s">
        <v>579</v>
      </c>
      <c r="D256" s="123"/>
      <c r="E256" s="120" t="s">
        <v>256</v>
      </c>
    </row>
    <row r="257" spans="1:9" x14ac:dyDescent="0.25">
      <c r="A257" s="119"/>
      <c r="B257" s="119" t="s">
        <v>334</v>
      </c>
      <c r="C257" s="123" t="s">
        <v>335</v>
      </c>
      <c r="D257" s="123"/>
      <c r="E257" s="120" t="s">
        <v>256</v>
      </c>
    </row>
    <row r="259" spans="1:9" x14ac:dyDescent="0.25">
      <c r="A259" s="116"/>
      <c r="B259" s="116"/>
      <c r="C259" s="118"/>
      <c r="D259" s="118"/>
      <c r="E259" s="118"/>
      <c r="F259" s="118"/>
    </row>
    <row r="260" spans="1:9" x14ac:dyDescent="0.25">
      <c r="A260" s="116"/>
      <c r="B260" s="116"/>
      <c r="C260" s="117"/>
      <c r="D260" s="117"/>
      <c r="E260" s="117"/>
      <c r="F260" s="117"/>
    </row>
    <row r="261" spans="1:9" x14ac:dyDescent="0.25">
      <c r="A261" s="115" t="s">
        <v>580</v>
      </c>
      <c r="B261" s="111"/>
      <c r="C261" s="124" t="s">
        <v>581</v>
      </c>
      <c r="D261" s="124"/>
      <c r="E261" s="120" t="s">
        <v>582</v>
      </c>
    </row>
    <row r="263" spans="1:9" x14ac:dyDescent="0.25">
      <c r="A263" s="116"/>
      <c r="B263" s="116"/>
      <c r="C263" s="116"/>
      <c r="D263" s="116"/>
      <c r="E263" s="116"/>
      <c r="F263" s="116"/>
      <c r="G263" s="116"/>
      <c r="H263" s="116"/>
      <c r="I263" s="116"/>
    </row>
    <row r="264" spans="1:9" x14ac:dyDescent="0.25">
      <c r="A264" s="119">
        <v>537</v>
      </c>
      <c r="B264" s="119" t="s">
        <v>255</v>
      </c>
      <c r="C264" s="123" t="s">
        <v>583</v>
      </c>
      <c r="D264" s="123"/>
      <c r="E264" s="120" t="s">
        <v>256</v>
      </c>
    </row>
    <row r="265" spans="1:9" x14ac:dyDescent="0.25">
      <c r="A265" s="119"/>
      <c r="B265" s="119" t="s">
        <v>280</v>
      </c>
      <c r="C265" s="123" t="s">
        <v>584</v>
      </c>
      <c r="D265" s="123"/>
      <c r="E265" s="120" t="s">
        <v>585</v>
      </c>
    </row>
    <row r="266" spans="1:9" x14ac:dyDescent="0.25">
      <c r="A266" s="119"/>
      <c r="B266" s="119" t="s">
        <v>460</v>
      </c>
      <c r="C266" s="123" t="s">
        <v>586</v>
      </c>
      <c r="D266" s="123"/>
      <c r="E266" s="120" t="s">
        <v>256</v>
      </c>
    </row>
    <row r="267" spans="1:9" x14ac:dyDescent="0.25">
      <c r="A267" s="119"/>
      <c r="B267" s="119" t="s">
        <v>257</v>
      </c>
      <c r="C267" s="123" t="s">
        <v>587</v>
      </c>
      <c r="D267" s="123"/>
      <c r="E267" s="120" t="s">
        <v>256</v>
      </c>
    </row>
    <row r="268" spans="1:9" x14ac:dyDescent="0.25">
      <c r="A268" s="119"/>
      <c r="B268" s="119" t="s">
        <v>258</v>
      </c>
      <c r="C268" s="123" t="s">
        <v>588</v>
      </c>
      <c r="D268" s="123"/>
      <c r="E268" s="120" t="s">
        <v>256</v>
      </c>
    </row>
    <row r="269" spans="1:9" x14ac:dyDescent="0.25">
      <c r="A269" s="119"/>
      <c r="B269" s="119" t="s">
        <v>260</v>
      </c>
      <c r="C269" s="123" t="s">
        <v>324</v>
      </c>
      <c r="D269" s="123"/>
      <c r="E269" s="120" t="s">
        <v>256</v>
      </c>
    </row>
    <row r="270" spans="1:9" x14ac:dyDescent="0.25">
      <c r="A270" s="119"/>
      <c r="B270" s="119" t="s">
        <v>272</v>
      </c>
      <c r="C270" s="123" t="s">
        <v>589</v>
      </c>
      <c r="D270" s="123"/>
      <c r="E270" s="120" t="s">
        <v>590</v>
      </c>
    </row>
    <row r="271" spans="1:9" x14ac:dyDescent="0.25">
      <c r="A271" s="119"/>
      <c r="B271" s="119" t="s">
        <v>262</v>
      </c>
      <c r="C271" s="123" t="s">
        <v>591</v>
      </c>
      <c r="D271" s="123"/>
      <c r="E271" s="120" t="s">
        <v>256</v>
      </c>
    </row>
    <row r="272" spans="1:9" x14ac:dyDescent="0.25">
      <c r="A272" s="119"/>
      <c r="B272" s="119" t="s">
        <v>592</v>
      </c>
      <c r="C272" s="123" t="s">
        <v>593</v>
      </c>
      <c r="D272" s="123"/>
      <c r="E272" s="120" t="s">
        <v>256</v>
      </c>
    </row>
    <row r="273" spans="1:9" x14ac:dyDescent="0.25">
      <c r="A273" s="119"/>
      <c r="B273" s="119" t="s">
        <v>594</v>
      </c>
      <c r="C273" s="123" t="s">
        <v>595</v>
      </c>
      <c r="D273" s="123"/>
      <c r="E273" s="120" t="s">
        <v>256</v>
      </c>
    </row>
    <row r="274" spans="1:9" x14ac:dyDescent="0.25">
      <c r="A274" s="119"/>
      <c r="B274" s="119" t="s">
        <v>596</v>
      </c>
      <c r="C274" s="123" t="s">
        <v>597</v>
      </c>
      <c r="D274" s="123"/>
      <c r="E274" s="120" t="s">
        <v>256</v>
      </c>
    </row>
    <row r="275" spans="1:9" x14ac:dyDescent="0.25">
      <c r="A275" s="119"/>
      <c r="B275" s="119" t="s">
        <v>263</v>
      </c>
      <c r="C275" s="123" t="s">
        <v>598</v>
      </c>
      <c r="D275" s="123"/>
      <c r="E275" s="120" t="s">
        <v>256</v>
      </c>
    </row>
    <row r="276" spans="1:9" x14ac:dyDescent="0.25">
      <c r="A276" s="119"/>
      <c r="B276" s="119" t="s">
        <v>264</v>
      </c>
      <c r="C276" s="123" t="s">
        <v>599</v>
      </c>
      <c r="D276" s="123"/>
      <c r="E276" s="120" t="s">
        <v>600</v>
      </c>
    </row>
    <row r="277" spans="1:9" x14ac:dyDescent="0.25">
      <c r="A277" s="119"/>
      <c r="B277" s="119" t="s">
        <v>265</v>
      </c>
      <c r="C277" s="123" t="s">
        <v>601</v>
      </c>
      <c r="D277" s="123"/>
      <c r="E277" s="120" t="s">
        <v>256</v>
      </c>
    </row>
    <row r="278" spans="1:9" x14ac:dyDescent="0.25">
      <c r="A278" s="119"/>
      <c r="B278" s="119" t="s">
        <v>293</v>
      </c>
      <c r="C278" s="123" t="s">
        <v>602</v>
      </c>
      <c r="D278" s="123"/>
      <c r="E278" s="120" t="s">
        <v>603</v>
      </c>
    </row>
    <row r="279" spans="1:9" x14ac:dyDescent="0.25">
      <c r="A279" s="119"/>
      <c r="B279" s="119" t="s">
        <v>351</v>
      </c>
      <c r="C279" s="123" t="s">
        <v>604</v>
      </c>
      <c r="D279" s="123"/>
      <c r="E279" s="120" t="s">
        <v>256</v>
      </c>
    </row>
    <row r="280" spans="1:9" x14ac:dyDescent="0.25">
      <c r="A280" s="119"/>
      <c r="B280" s="119" t="s">
        <v>266</v>
      </c>
      <c r="C280" s="123" t="s">
        <v>259</v>
      </c>
      <c r="D280" s="123"/>
      <c r="E280" s="120" t="s">
        <v>256</v>
      </c>
    </row>
    <row r="282" spans="1:9" x14ac:dyDescent="0.25">
      <c r="A282" s="116"/>
      <c r="B282" s="116"/>
      <c r="C282" s="118"/>
      <c r="D282" s="118"/>
      <c r="E282" s="118"/>
      <c r="F282" s="118"/>
    </row>
    <row r="283" spans="1:9" x14ac:dyDescent="0.25">
      <c r="A283" s="116"/>
      <c r="B283" s="116"/>
      <c r="C283" s="117"/>
      <c r="D283" s="117"/>
      <c r="E283" s="117"/>
      <c r="F283" s="117"/>
    </row>
    <row r="284" spans="1:9" x14ac:dyDescent="0.25">
      <c r="A284" s="115" t="s">
        <v>605</v>
      </c>
      <c r="B284" s="111"/>
      <c r="C284" s="124" t="s">
        <v>606</v>
      </c>
      <c r="D284" s="124"/>
      <c r="E284" s="120" t="s">
        <v>607</v>
      </c>
    </row>
    <row r="286" spans="1:9" x14ac:dyDescent="0.25">
      <c r="A286" s="116"/>
      <c r="B286" s="116"/>
      <c r="C286" s="116"/>
      <c r="D286" s="116"/>
      <c r="E286" s="116"/>
      <c r="F286" s="116"/>
      <c r="G286" s="116"/>
      <c r="H286" s="116"/>
      <c r="I286" s="116"/>
    </row>
    <row r="287" spans="1:9" x14ac:dyDescent="0.25">
      <c r="A287" s="119">
        <v>538</v>
      </c>
      <c r="B287" s="119" t="s">
        <v>255</v>
      </c>
      <c r="C287" s="123" t="s">
        <v>608</v>
      </c>
      <c r="D287" s="123"/>
      <c r="E287" s="120" t="s">
        <v>256</v>
      </c>
    </row>
    <row r="288" spans="1:9" x14ac:dyDescent="0.25">
      <c r="A288" s="119"/>
      <c r="B288" s="119" t="s">
        <v>271</v>
      </c>
      <c r="C288" s="123" t="s">
        <v>609</v>
      </c>
      <c r="D288" s="123"/>
      <c r="E288" s="120" t="s">
        <v>610</v>
      </c>
    </row>
    <row r="289" spans="1:11" x14ac:dyDescent="0.25">
      <c r="A289" s="119"/>
      <c r="B289" s="119" t="s">
        <v>257</v>
      </c>
      <c r="C289" s="123" t="s">
        <v>611</v>
      </c>
      <c r="D289" s="123"/>
      <c r="E289" s="120" t="s">
        <v>256</v>
      </c>
    </row>
    <row r="290" spans="1:11" x14ac:dyDescent="0.25">
      <c r="A290" s="119"/>
      <c r="B290" s="119" t="s">
        <v>258</v>
      </c>
      <c r="C290" s="123" t="s">
        <v>612</v>
      </c>
      <c r="D290" s="123"/>
      <c r="E290" s="120" t="s">
        <v>613</v>
      </c>
    </row>
    <row r="291" spans="1:11" x14ac:dyDescent="0.25">
      <c r="A291" s="119"/>
      <c r="B291" s="119" t="s">
        <v>260</v>
      </c>
      <c r="C291" s="123" t="s">
        <v>614</v>
      </c>
      <c r="D291" s="123"/>
      <c r="E291" s="120" t="s">
        <v>256</v>
      </c>
    </row>
    <row r="292" spans="1:11" x14ac:dyDescent="0.25">
      <c r="A292" s="119"/>
      <c r="B292" s="119" t="s">
        <v>272</v>
      </c>
      <c r="C292" s="123" t="s">
        <v>615</v>
      </c>
      <c r="D292" s="123"/>
      <c r="E292" s="120" t="s">
        <v>616</v>
      </c>
    </row>
    <row r="293" spans="1:11" x14ac:dyDescent="0.25">
      <c r="A293" s="116" t="s">
        <v>247</v>
      </c>
      <c r="B293" s="116"/>
      <c r="C293" s="116"/>
    </row>
    <row r="294" spans="1:11" x14ac:dyDescent="0.25">
      <c r="A294" s="112" t="s">
        <v>248</v>
      </c>
      <c r="B294" s="111" t="s">
        <v>249</v>
      </c>
      <c r="C294" s="112"/>
    </row>
    <row r="295" spans="1:11" ht="21" x14ac:dyDescent="0.25">
      <c r="A295" s="113">
        <v>41277.640763888892</v>
      </c>
      <c r="B295" s="114" t="s">
        <v>250</v>
      </c>
      <c r="C295" s="115" t="s">
        <v>617</v>
      </c>
    </row>
    <row r="296" spans="1:11" x14ac:dyDescent="0.25">
      <c r="A296" s="118"/>
      <c r="B296" s="118"/>
      <c r="C296" s="118"/>
    </row>
    <row r="297" spans="1:11" x14ac:dyDescent="0.25">
      <c r="A297" s="117"/>
      <c r="B297" s="117"/>
      <c r="C297" s="117"/>
    </row>
    <row r="298" spans="1:11" x14ac:dyDescent="0.25">
      <c r="A298" s="121" t="s">
        <v>251</v>
      </c>
      <c r="B298" s="121" t="s">
        <v>252</v>
      </c>
      <c r="C298" s="116" t="s">
        <v>253</v>
      </c>
      <c r="D298" s="116"/>
      <c r="E298" s="115" t="s">
        <v>254</v>
      </c>
    </row>
    <row r="299" spans="1:11" ht="15.75" thickBot="1" x14ac:dyDescent="0.3">
      <c r="A299" s="121"/>
      <c r="B299" s="121"/>
      <c r="C299" s="122"/>
      <c r="D299" s="122"/>
      <c r="E299" s="122"/>
      <c r="F299" s="122"/>
      <c r="G299" s="122"/>
      <c r="H299" s="122"/>
      <c r="I299" s="122"/>
      <c r="J299" s="122"/>
      <c r="K299" s="122"/>
    </row>
    <row r="300" spans="1:11" x14ac:dyDescent="0.25">
      <c r="A300" s="121"/>
      <c r="B300" s="121"/>
      <c r="C300" s="117"/>
      <c r="D300" s="117"/>
      <c r="E300" s="117"/>
      <c r="F300" s="117"/>
      <c r="G300" s="117"/>
      <c r="H300" s="117"/>
      <c r="I300" s="117"/>
      <c r="J300" s="117"/>
      <c r="K300" s="117"/>
    </row>
    <row r="301" spans="1:11" x14ac:dyDescent="0.25">
      <c r="A301" s="119"/>
      <c r="B301" s="119" t="s">
        <v>262</v>
      </c>
      <c r="C301" s="123" t="s">
        <v>618</v>
      </c>
      <c r="D301" s="123"/>
      <c r="E301" s="120" t="s">
        <v>256</v>
      </c>
    </row>
    <row r="302" spans="1:11" x14ac:dyDescent="0.25">
      <c r="A302" s="119"/>
      <c r="B302" s="119" t="s">
        <v>263</v>
      </c>
      <c r="C302" s="123" t="s">
        <v>619</v>
      </c>
      <c r="D302" s="123"/>
      <c r="E302" s="120" t="s">
        <v>256</v>
      </c>
    </row>
    <row r="303" spans="1:11" x14ac:dyDescent="0.25">
      <c r="A303" s="119"/>
      <c r="B303" s="119" t="s">
        <v>264</v>
      </c>
      <c r="C303" s="123" t="s">
        <v>620</v>
      </c>
      <c r="D303" s="123"/>
      <c r="E303" s="120" t="s">
        <v>621</v>
      </c>
    </row>
    <row r="304" spans="1:11" x14ac:dyDescent="0.25">
      <c r="A304" s="119"/>
      <c r="B304" s="119" t="s">
        <v>265</v>
      </c>
      <c r="C304" s="123" t="s">
        <v>622</v>
      </c>
      <c r="D304" s="123"/>
      <c r="E304" s="120" t="s">
        <v>256</v>
      </c>
    </row>
    <row r="305" spans="1:9" x14ac:dyDescent="0.25">
      <c r="A305" s="119"/>
      <c r="B305" s="119" t="s">
        <v>340</v>
      </c>
      <c r="C305" s="123" t="s">
        <v>623</v>
      </c>
      <c r="D305" s="123"/>
      <c r="E305" s="120" t="s">
        <v>256</v>
      </c>
    </row>
    <row r="306" spans="1:9" x14ac:dyDescent="0.25">
      <c r="A306" s="119"/>
      <c r="B306" s="119" t="s">
        <v>293</v>
      </c>
      <c r="C306" s="123" t="s">
        <v>624</v>
      </c>
      <c r="D306" s="123"/>
      <c r="E306" s="120" t="s">
        <v>256</v>
      </c>
    </row>
    <row r="308" spans="1:9" x14ac:dyDescent="0.25">
      <c r="A308" s="116"/>
      <c r="B308" s="116"/>
      <c r="C308" s="118"/>
      <c r="D308" s="118"/>
      <c r="E308" s="118"/>
      <c r="F308" s="118"/>
    </row>
    <row r="309" spans="1:9" x14ac:dyDescent="0.25">
      <c r="A309" s="116"/>
      <c r="B309" s="116"/>
      <c r="C309" s="117"/>
      <c r="D309" s="117"/>
      <c r="E309" s="117"/>
      <c r="F309" s="117"/>
    </row>
    <row r="310" spans="1:9" x14ac:dyDescent="0.25">
      <c r="A310" s="115" t="s">
        <v>625</v>
      </c>
      <c r="B310" s="111"/>
      <c r="C310" s="124" t="s">
        <v>626</v>
      </c>
      <c r="D310" s="124"/>
      <c r="E310" s="120" t="s">
        <v>627</v>
      </c>
    </row>
    <row r="312" spans="1:9" x14ac:dyDescent="0.25">
      <c r="A312" s="116"/>
      <c r="B312" s="116"/>
      <c r="C312" s="116"/>
      <c r="D312" s="116"/>
      <c r="E312" s="116"/>
      <c r="F312" s="116"/>
      <c r="G312" s="116"/>
      <c r="H312" s="116"/>
      <c r="I312" s="116"/>
    </row>
    <row r="313" spans="1:9" x14ac:dyDescent="0.25">
      <c r="A313" s="119">
        <v>539</v>
      </c>
      <c r="B313" s="119" t="s">
        <v>277</v>
      </c>
      <c r="C313" s="123" t="s">
        <v>628</v>
      </c>
      <c r="D313" s="123"/>
      <c r="E313" s="120" t="s">
        <v>629</v>
      </c>
    </row>
    <row r="314" spans="1:9" x14ac:dyDescent="0.25">
      <c r="A314" s="119"/>
      <c r="B314" s="119" t="s">
        <v>255</v>
      </c>
      <c r="C314" s="123" t="s">
        <v>630</v>
      </c>
      <c r="D314" s="123"/>
      <c r="E314" s="120" t="s">
        <v>256</v>
      </c>
    </row>
    <row r="315" spans="1:9" x14ac:dyDescent="0.25">
      <c r="A315" s="119"/>
      <c r="B315" s="119" t="s">
        <v>271</v>
      </c>
      <c r="C315" s="123" t="s">
        <v>631</v>
      </c>
      <c r="D315" s="123"/>
      <c r="E315" s="120" t="s">
        <v>256</v>
      </c>
    </row>
    <row r="316" spans="1:9" x14ac:dyDescent="0.25">
      <c r="A316" s="119"/>
      <c r="B316" s="119" t="s">
        <v>257</v>
      </c>
      <c r="C316" s="123" t="s">
        <v>632</v>
      </c>
      <c r="D316" s="123"/>
      <c r="E316" s="120" t="s">
        <v>256</v>
      </c>
    </row>
    <row r="317" spans="1:9" x14ac:dyDescent="0.25">
      <c r="A317" s="119"/>
      <c r="B317" s="119" t="s">
        <v>258</v>
      </c>
      <c r="C317" s="123" t="s">
        <v>633</v>
      </c>
      <c r="D317" s="123"/>
      <c r="E317" s="120" t="s">
        <v>634</v>
      </c>
    </row>
    <row r="318" spans="1:9" x14ac:dyDescent="0.25">
      <c r="A318" s="119"/>
      <c r="B318" s="119" t="s">
        <v>260</v>
      </c>
      <c r="C318" s="123" t="s">
        <v>635</v>
      </c>
      <c r="D318" s="123"/>
      <c r="E318" s="120" t="s">
        <v>256</v>
      </c>
    </row>
    <row r="319" spans="1:9" x14ac:dyDescent="0.25">
      <c r="A319" s="119"/>
      <c r="B319" s="119" t="s">
        <v>272</v>
      </c>
      <c r="C319" s="123" t="s">
        <v>636</v>
      </c>
      <c r="D319" s="123"/>
      <c r="E319" s="120" t="s">
        <v>637</v>
      </c>
    </row>
    <row r="320" spans="1:9" x14ac:dyDescent="0.25">
      <c r="A320" s="119"/>
      <c r="B320" s="119" t="s">
        <v>262</v>
      </c>
      <c r="C320" s="123" t="s">
        <v>638</v>
      </c>
      <c r="D320" s="123"/>
      <c r="E320" s="120" t="s">
        <v>639</v>
      </c>
    </row>
    <row r="321" spans="1:9" x14ac:dyDescent="0.25">
      <c r="A321" s="119"/>
      <c r="B321" s="119" t="s">
        <v>263</v>
      </c>
      <c r="C321" s="123" t="s">
        <v>640</v>
      </c>
      <c r="D321" s="123"/>
      <c r="E321" s="120" t="s">
        <v>641</v>
      </c>
    </row>
    <row r="322" spans="1:9" x14ac:dyDescent="0.25">
      <c r="A322" s="119"/>
      <c r="B322" s="119" t="s">
        <v>264</v>
      </c>
      <c r="C322" s="123" t="s">
        <v>642</v>
      </c>
      <c r="D322" s="123"/>
      <c r="E322" s="120" t="s">
        <v>643</v>
      </c>
    </row>
    <row r="323" spans="1:9" x14ac:dyDescent="0.25">
      <c r="A323" s="119"/>
      <c r="B323" s="119" t="s">
        <v>265</v>
      </c>
      <c r="C323" s="123" t="s">
        <v>644</v>
      </c>
      <c r="D323" s="123"/>
      <c r="E323" s="120" t="s">
        <v>256</v>
      </c>
    </row>
    <row r="324" spans="1:9" x14ac:dyDescent="0.25">
      <c r="A324" s="119"/>
      <c r="B324" s="119" t="s">
        <v>334</v>
      </c>
      <c r="C324" s="123" t="s">
        <v>645</v>
      </c>
      <c r="D324" s="123"/>
      <c r="E324" s="120" t="s">
        <v>256</v>
      </c>
    </row>
    <row r="325" spans="1:9" x14ac:dyDescent="0.25">
      <c r="A325" s="119"/>
      <c r="B325" s="119" t="s">
        <v>293</v>
      </c>
      <c r="C325" s="123" t="s">
        <v>646</v>
      </c>
      <c r="D325" s="123"/>
      <c r="E325" s="120" t="s">
        <v>256</v>
      </c>
    </row>
    <row r="326" spans="1:9" x14ac:dyDescent="0.25">
      <c r="A326" s="119"/>
      <c r="B326" s="119" t="s">
        <v>351</v>
      </c>
      <c r="C326" s="123" t="s">
        <v>647</v>
      </c>
      <c r="D326" s="123"/>
      <c r="E326" s="120" t="s">
        <v>383</v>
      </c>
    </row>
    <row r="327" spans="1:9" x14ac:dyDescent="0.25">
      <c r="A327" s="119"/>
      <c r="B327" s="119" t="s">
        <v>266</v>
      </c>
      <c r="C327" s="123" t="s">
        <v>648</v>
      </c>
      <c r="D327" s="123"/>
      <c r="E327" s="120" t="s">
        <v>649</v>
      </c>
    </row>
    <row r="328" spans="1:9" x14ac:dyDescent="0.25">
      <c r="A328" s="119"/>
      <c r="B328" s="119" t="s">
        <v>354</v>
      </c>
      <c r="C328" s="123" t="s">
        <v>650</v>
      </c>
      <c r="D328" s="123"/>
      <c r="E328" s="120" t="s">
        <v>256</v>
      </c>
    </row>
    <row r="330" spans="1:9" x14ac:dyDescent="0.25">
      <c r="A330" s="116"/>
      <c r="B330" s="116"/>
      <c r="C330" s="118"/>
      <c r="D330" s="118"/>
      <c r="E330" s="118"/>
      <c r="F330" s="118"/>
    </row>
    <row r="331" spans="1:9" x14ac:dyDescent="0.25">
      <c r="A331" s="116"/>
      <c r="B331" s="116"/>
      <c r="C331" s="117"/>
      <c r="D331" s="117"/>
      <c r="E331" s="117"/>
      <c r="F331" s="117"/>
    </row>
    <row r="332" spans="1:9" x14ac:dyDescent="0.25">
      <c r="A332" s="115" t="s">
        <v>651</v>
      </c>
      <c r="B332" s="111"/>
      <c r="C332" s="124" t="s">
        <v>652</v>
      </c>
      <c r="D332" s="124"/>
      <c r="E332" s="120" t="s">
        <v>653</v>
      </c>
    </row>
    <row r="334" spans="1:9" x14ac:dyDescent="0.25">
      <c r="A334" s="116"/>
      <c r="B334" s="116"/>
      <c r="C334" s="116"/>
      <c r="D334" s="116"/>
      <c r="E334" s="116"/>
      <c r="F334" s="116"/>
      <c r="G334" s="116"/>
      <c r="H334" s="116"/>
      <c r="I334" s="116"/>
    </row>
    <row r="335" spans="1:9" x14ac:dyDescent="0.25">
      <c r="A335" s="119">
        <v>540</v>
      </c>
      <c r="B335" s="119" t="s">
        <v>255</v>
      </c>
      <c r="C335" s="123" t="s">
        <v>654</v>
      </c>
      <c r="D335" s="123"/>
      <c r="E335" s="120" t="s">
        <v>655</v>
      </c>
    </row>
    <row r="336" spans="1:9" x14ac:dyDescent="0.25">
      <c r="A336" s="119"/>
      <c r="B336" s="119" t="s">
        <v>257</v>
      </c>
      <c r="C336" s="123" t="s">
        <v>656</v>
      </c>
      <c r="D336" s="123"/>
      <c r="E336" s="120" t="s">
        <v>256</v>
      </c>
    </row>
    <row r="337" spans="1:9" x14ac:dyDescent="0.25">
      <c r="A337" s="119"/>
      <c r="B337" s="119" t="s">
        <v>258</v>
      </c>
      <c r="C337" s="123" t="s">
        <v>657</v>
      </c>
      <c r="D337" s="123"/>
      <c r="E337" s="120" t="s">
        <v>256</v>
      </c>
    </row>
    <row r="338" spans="1:9" x14ac:dyDescent="0.25">
      <c r="A338" s="119"/>
      <c r="B338" s="119" t="s">
        <v>260</v>
      </c>
      <c r="C338" s="123" t="s">
        <v>658</v>
      </c>
      <c r="D338" s="123"/>
      <c r="E338" s="120" t="s">
        <v>256</v>
      </c>
    </row>
    <row r="339" spans="1:9" x14ac:dyDescent="0.25">
      <c r="A339" s="119"/>
      <c r="B339" s="119" t="s">
        <v>272</v>
      </c>
      <c r="C339" s="123" t="s">
        <v>659</v>
      </c>
      <c r="D339" s="123"/>
      <c r="E339" s="120" t="s">
        <v>660</v>
      </c>
    </row>
    <row r="340" spans="1:9" x14ac:dyDescent="0.25">
      <c r="A340" s="119"/>
      <c r="B340" s="119" t="s">
        <v>262</v>
      </c>
      <c r="C340" s="123" t="s">
        <v>661</v>
      </c>
      <c r="D340" s="123"/>
      <c r="E340" s="120" t="s">
        <v>256</v>
      </c>
    </row>
    <row r="341" spans="1:9" x14ac:dyDescent="0.25">
      <c r="A341" s="119"/>
      <c r="B341" s="119" t="s">
        <v>263</v>
      </c>
      <c r="C341" s="123" t="s">
        <v>532</v>
      </c>
      <c r="D341" s="123"/>
      <c r="E341" s="120" t="s">
        <v>256</v>
      </c>
    </row>
    <row r="342" spans="1:9" x14ac:dyDescent="0.25">
      <c r="A342" s="119"/>
      <c r="B342" s="119" t="s">
        <v>264</v>
      </c>
      <c r="C342" s="123" t="s">
        <v>662</v>
      </c>
      <c r="D342" s="123"/>
      <c r="E342" s="120" t="s">
        <v>663</v>
      </c>
    </row>
    <row r="343" spans="1:9" x14ac:dyDescent="0.25">
      <c r="A343" s="119"/>
      <c r="B343" s="119" t="s">
        <v>265</v>
      </c>
      <c r="C343" s="123" t="s">
        <v>664</v>
      </c>
      <c r="D343" s="123"/>
      <c r="E343" s="120" t="s">
        <v>256</v>
      </c>
    </row>
    <row r="344" spans="1:9" x14ac:dyDescent="0.25">
      <c r="A344" s="119"/>
      <c r="B344" s="119" t="s">
        <v>340</v>
      </c>
      <c r="C344" s="123" t="s">
        <v>665</v>
      </c>
      <c r="D344" s="123"/>
      <c r="E344" s="120" t="s">
        <v>256</v>
      </c>
    </row>
    <row r="345" spans="1:9" x14ac:dyDescent="0.25">
      <c r="A345" s="119"/>
      <c r="B345" s="119" t="s">
        <v>293</v>
      </c>
      <c r="C345" s="123" t="s">
        <v>666</v>
      </c>
      <c r="D345" s="123"/>
      <c r="E345" s="120" t="s">
        <v>256</v>
      </c>
    </row>
    <row r="346" spans="1:9" x14ac:dyDescent="0.25">
      <c r="A346" s="119"/>
      <c r="B346" s="119" t="s">
        <v>295</v>
      </c>
      <c r="C346" s="123" t="s">
        <v>259</v>
      </c>
      <c r="D346" s="123"/>
      <c r="E346" s="120" t="s">
        <v>256</v>
      </c>
    </row>
    <row r="348" spans="1:9" x14ac:dyDescent="0.25">
      <c r="A348" s="116"/>
      <c r="B348" s="116"/>
      <c r="C348" s="118"/>
      <c r="D348" s="118"/>
      <c r="E348" s="118"/>
      <c r="F348" s="118"/>
    </row>
    <row r="349" spans="1:9" x14ac:dyDescent="0.25">
      <c r="A349" s="116"/>
      <c r="B349" s="116"/>
      <c r="C349" s="117"/>
      <c r="D349" s="117"/>
      <c r="E349" s="117"/>
      <c r="F349" s="117"/>
    </row>
    <row r="350" spans="1:9" x14ac:dyDescent="0.25">
      <c r="A350" s="115" t="s">
        <v>667</v>
      </c>
      <c r="B350" s="111"/>
      <c r="C350" s="124" t="s">
        <v>668</v>
      </c>
      <c r="D350" s="124"/>
      <c r="E350" s="120" t="s">
        <v>669</v>
      </c>
    </row>
    <row r="352" spans="1:9" x14ac:dyDescent="0.25">
      <c r="A352" s="116"/>
      <c r="B352" s="116"/>
      <c r="C352" s="116"/>
      <c r="D352" s="116"/>
      <c r="E352" s="116"/>
      <c r="F352" s="116"/>
      <c r="G352" s="116"/>
      <c r="H352" s="116"/>
      <c r="I352" s="116"/>
    </row>
    <row r="353" spans="1:11" x14ac:dyDescent="0.25">
      <c r="A353" s="119">
        <v>541</v>
      </c>
      <c r="B353" s="119" t="s">
        <v>255</v>
      </c>
      <c r="C353" s="123" t="s">
        <v>670</v>
      </c>
      <c r="D353" s="123"/>
      <c r="E353" s="120" t="s">
        <v>671</v>
      </c>
    </row>
    <row r="354" spans="1:11" x14ac:dyDescent="0.25">
      <c r="A354" s="119"/>
      <c r="B354" s="119" t="s">
        <v>282</v>
      </c>
      <c r="C354" s="123" t="s">
        <v>259</v>
      </c>
      <c r="D354" s="123"/>
      <c r="E354" s="120" t="s">
        <v>256</v>
      </c>
    </row>
    <row r="355" spans="1:11" x14ac:dyDescent="0.25">
      <c r="A355" s="116" t="s">
        <v>247</v>
      </c>
      <c r="B355" s="116"/>
      <c r="C355" s="116"/>
    </row>
    <row r="356" spans="1:11" x14ac:dyDescent="0.25">
      <c r="A356" s="112" t="s">
        <v>248</v>
      </c>
      <c r="B356" s="111" t="s">
        <v>249</v>
      </c>
      <c r="C356" s="112"/>
    </row>
    <row r="357" spans="1:11" ht="21" x14ac:dyDescent="0.25">
      <c r="A357" s="113">
        <v>41277.640763888892</v>
      </c>
      <c r="B357" s="114" t="s">
        <v>250</v>
      </c>
      <c r="C357" s="115" t="s">
        <v>672</v>
      </c>
    </row>
    <row r="358" spans="1:11" x14ac:dyDescent="0.25">
      <c r="A358" s="118"/>
      <c r="B358" s="118"/>
      <c r="C358" s="118"/>
    </row>
    <row r="359" spans="1:11" x14ac:dyDescent="0.25">
      <c r="A359" s="117"/>
      <c r="B359" s="117"/>
      <c r="C359" s="117"/>
    </row>
    <row r="360" spans="1:11" x14ac:dyDescent="0.25">
      <c r="A360" s="121" t="s">
        <v>251</v>
      </c>
      <c r="B360" s="121" t="s">
        <v>252</v>
      </c>
      <c r="C360" s="116" t="s">
        <v>253</v>
      </c>
      <c r="D360" s="116"/>
      <c r="E360" s="115" t="s">
        <v>254</v>
      </c>
    </row>
    <row r="361" spans="1:11" ht="15.75" thickBot="1" x14ac:dyDescent="0.3">
      <c r="A361" s="121"/>
      <c r="B361" s="121"/>
      <c r="C361" s="122"/>
      <c r="D361" s="122"/>
      <c r="E361" s="122"/>
      <c r="F361" s="122"/>
      <c r="G361" s="122"/>
      <c r="H361" s="122"/>
      <c r="I361" s="122"/>
      <c r="J361" s="122"/>
      <c r="K361" s="122"/>
    </row>
    <row r="362" spans="1:11" x14ac:dyDescent="0.25">
      <c r="A362" s="121"/>
      <c r="B362" s="121"/>
      <c r="C362" s="117"/>
      <c r="D362" s="117"/>
      <c r="E362" s="117"/>
      <c r="F362" s="117"/>
      <c r="G362" s="117"/>
      <c r="H362" s="117"/>
      <c r="I362" s="117"/>
      <c r="J362" s="117"/>
      <c r="K362" s="117"/>
    </row>
    <row r="363" spans="1:11" x14ac:dyDescent="0.25">
      <c r="A363" s="119"/>
      <c r="B363" s="119" t="s">
        <v>271</v>
      </c>
      <c r="C363" s="123" t="s">
        <v>673</v>
      </c>
      <c r="D363" s="123"/>
      <c r="E363" s="120" t="s">
        <v>352</v>
      </c>
    </row>
    <row r="364" spans="1:11" x14ac:dyDescent="0.25">
      <c r="A364" s="119"/>
      <c r="B364" s="119" t="s">
        <v>257</v>
      </c>
      <c r="C364" s="123" t="s">
        <v>674</v>
      </c>
      <c r="D364" s="123"/>
      <c r="E364" s="120" t="s">
        <v>256</v>
      </c>
    </row>
    <row r="365" spans="1:11" x14ac:dyDescent="0.25">
      <c r="A365" s="119"/>
      <c r="B365" s="119" t="s">
        <v>258</v>
      </c>
      <c r="C365" s="123" t="s">
        <v>675</v>
      </c>
      <c r="D365" s="123"/>
      <c r="E365" s="120" t="s">
        <v>676</v>
      </c>
    </row>
    <row r="366" spans="1:11" x14ac:dyDescent="0.25">
      <c r="A366" s="119"/>
      <c r="B366" s="119" t="s">
        <v>260</v>
      </c>
      <c r="C366" s="123" t="s">
        <v>392</v>
      </c>
      <c r="D366" s="123"/>
      <c r="E366" s="120" t="s">
        <v>256</v>
      </c>
    </row>
    <row r="367" spans="1:11" x14ac:dyDescent="0.25">
      <c r="A367" s="119"/>
      <c r="B367" s="119" t="s">
        <v>272</v>
      </c>
      <c r="C367" s="123" t="s">
        <v>677</v>
      </c>
      <c r="D367" s="123"/>
      <c r="E367" s="120" t="s">
        <v>678</v>
      </c>
    </row>
    <row r="368" spans="1:11" x14ac:dyDescent="0.25">
      <c r="A368" s="119"/>
      <c r="B368" s="119" t="s">
        <v>262</v>
      </c>
      <c r="C368" s="123" t="s">
        <v>679</v>
      </c>
      <c r="D368" s="123"/>
      <c r="E368" s="120" t="s">
        <v>680</v>
      </c>
    </row>
    <row r="369" spans="1:9" x14ac:dyDescent="0.25">
      <c r="A369" s="119"/>
      <c r="B369" s="119" t="s">
        <v>263</v>
      </c>
      <c r="C369" s="123" t="s">
        <v>681</v>
      </c>
      <c r="D369" s="123"/>
      <c r="E369" s="120" t="s">
        <v>256</v>
      </c>
    </row>
    <row r="370" spans="1:9" x14ac:dyDescent="0.25">
      <c r="A370" s="119"/>
      <c r="B370" s="119" t="s">
        <v>552</v>
      </c>
      <c r="C370" s="123" t="s">
        <v>682</v>
      </c>
      <c r="D370" s="123"/>
      <c r="E370" s="120" t="s">
        <v>256</v>
      </c>
    </row>
    <row r="371" spans="1:9" x14ac:dyDescent="0.25">
      <c r="A371" s="119"/>
      <c r="B371" s="119" t="s">
        <v>264</v>
      </c>
      <c r="C371" s="123" t="s">
        <v>683</v>
      </c>
      <c r="D371" s="123"/>
      <c r="E371" s="120" t="s">
        <v>684</v>
      </c>
    </row>
    <row r="372" spans="1:9" x14ac:dyDescent="0.25">
      <c r="A372" s="119"/>
      <c r="B372" s="119" t="s">
        <v>265</v>
      </c>
      <c r="C372" s="123" t="s">
        <v>685</v>
      </c>
      <c r="D372" s="123"/>
      <c r="E372" s="120" t="s">
        <v>256</v>
      </c>
    </row>
    <row r="373" spans="1:9" x14ac:dyDescent="0.25">
      <c r="A373" s="119"/>
      <c r="B373" s="119" t="s">
        <v>686</v>
      </c>
      <c r="C373" s="123" t="s">
        <v>259</v>
      </c>
      <c r="D373" s="123"/>
      <c r="E373" s="120" t="s">
        <v>256</v>
      </c>
    </row>
    <row r="374" spans="1:9" x14ac:dyDescent="0.25">
      <c r="A374" s="119"/>
      <c r="B374" s="119" t="s">
        <v>293</v>
      </c>
      <c r="C374" s="123" t="s">
        <v>687</v>
      </c>
      <c r="D374" s="123"/>
      <c r="E374" s="120" t="s">
        <v>256</v>
      </c>
    </row>
    <row r="376" spans="1:9" x14ac:dyDescent="0.25">
      <c r="A376" s="116"/>
      <c r="B376" s="116"/>
      <c r="C376" s="118"/>
      <c r="D376" s="118"/>
      <c r="E376" s="118"/>
      <c r="F376" s="118"/>
    </row>
    <row r="377" spans="1:9" x14ac:dyDescent="0.25">
      <c r="A377" s="116"/>
      <c r="B377" s="116"/>
      <c r="C377" s="117"/>
      <c r="D377" s="117"/>
      <c r="E377" s="117"/>
      <c r="F377" s="117"/>
    </row>
    <row r="378" spans="1:9" x14ac:dyDescent="0.25">
      <c r="A378" s="115" t="s">
        <v>688</v>
      </c>
      <c r="B378" s="111"/>
      <c r="C378" s="124" t="s">
        <v>689</v>
      </c>
      <c r="D378" s="124"/>
      <c r="E378" s="120" t="s">
        <v>690</v>
      </c>
    </row>
    <row r="380" spans="1:9" x14ac:dyDescent="0.25">
      <c r="A380" s="116"/>
      <c r="B380" s="116"/>
      <c r="C380" s="116"/>
      <c r="D380" s="116"/>
      <c r="E380" s="116"/>
      <c r="F380" s="116"/>
      <c r="G380" s="116"/>
      <c r="H380" s="116"/>
      <c r="I380" s="116"/>
    </row>
    <row r="381" spans="1:9" x14ac:dyDescent="0.25">
      <c r="A381" s="119">
        <v>542</v>
      </c>
      <c r="B381" s="119" t="s">
        <v>691</v>
      </c>
      <c r="C381" s="123" t="s">
        <v>692</v>
      </c>
      <c r="D381" s="123"/>
      <c r="E381" s="120" t="s">
        <v>693</v>
      </c>
    </row>
    <row r="382" spans="1:9" x14ac:dyDescent="0.25">
      <c r="A382" s="119"/>
      <c r="B382" s="119" t="s">
        <v>255</v>
      </c>
      <c r="C382" s="123" t="s">
        <v>694</v>
      </c>
      <c r="D382" s="123"/>
      <c r="E382" s="120" t="s">
        <v>695</v>
      </c>
    </row>
    <row r="383" spans="1:9" x14ac:dyDescent="0.25">
      <c r="A383" s="119"/>
      <c r="B383" s="119" t="s">
        <v>282</v>
      </c>
      <c r="C383" s="123" t="s">
        <v>696</v>
      </c>
      <c r="D383" s="123"/>
      <c r="E383" s="120" t="s">
        <v>256</v>
      </c>
    </row>
    <row r="384" spans="1:9" x14ac:dyDescent="0.25">
      <c r="A384" s="119"/>
      <c r="B384" s="119" t="s">
        <v>271</v>
      </c>
      <c r="C384" s="123" t="s">
        <v>697</v>
      </c>
      <c r="D384" s="123"/>
      <c r="E384" s="120" t="s">
        <v>698</v>
      </c>
    </row>
    <row r="385" spans="1:6" x14ac:dyDescent="0.25">
      <c r="A385" s="119"/>
      <c r="B385" s="119" t="s">
        <v>257</v>
      </c>
      <c r="C385" s="123" t="s">
        <v>699</v>
      </c>
      <c r="D385" s="123"/>
      <c r="E385" s="120" t="s">
        <v>256</v>
      </c>
    </row>
    <row r="386" spans="1:6" x14ac:dyDescent="0.25">
      <c r="A386" s="119"/>
      <c r="B386" s="119" t="s">
        <v>258</v>
      </c>
      <c r="C386" s="123" t="s">
        <v>700</v>
      </c>
      <c r="D386" s="123"/>
      <c r="E386" s="120" t="s">
        <v>701</v>
      </c>
    </row>
    <row r="387" spans="1:6" x14ac:dyDescent="0.25">
      <c r="A387" s="119"/>
      <c r="B387" s="119" t="s">
        <v>260</v>
      </c>
      <c r="C387" s="123" t="s">
        <v>702</v>
      </c>
      <c r="D387" s="123"/>
      <c r="E387" s="120" t="s">
        <v>703</v>
      </c>
    </row>
    <row r="388" spans="1:6" x14ac:dyDescent="0.25">
      <c r="A388" s="119"/>
      <c r="B388" s="119" t="s">
        <v>272</v>
      </c>
      <c r="C388" s="123" t="s">
        <v>704</v>
      </c>
      <c r="D388" s="123"/>
      <c r="E388" s="120" t="s">
        <v>705</v>
      </c>
    </row>
    <row r="389" spans="1:6" x14ac:dyDescent="0.25">
      <c r="A389" s="119"/>
      <c r="B389" s="119" t="s">
        <v>374</v>
      </c>
      <c r="C389" s="123" t="s">
        <v>706</v>
      </c>
      <c r="D389" s="123"/>
      <c r="E389" s="120" t="s">
        <v>256</v>
      </c>
    </row>
    <row r="390" spans="1:6" x14ac:dyDescent="0.25">
      <c r="A390" s="119"/>
      <c r="B390" s="119" t="s">
        <v>262</v>
      </c>
      <c r="C390" s="123" t="s">
        <v>707</v>
      </c>
      <c r="D390" s="123"/>
      <c r="E390" s="120" t="s">
        <v>708</v>
      </c>
    </row>
    <row r="391" spans="1:6" x14ac:dyDescent="0.25">
      <c r="A391" s="119"/>
      <c r="B391" s="119" t="s">
        <v>263</v>
      </c>
      <c r="C391" s="123" t="s">
        <v>709</v>
      </c>
      <c r="D391" s="123"/>
      <c r="E391" s="120" t="s">
        <v>256</v>
      </c>
    </row>
    <row r="392" spans="1:6" x14ac:dyDescent="0.25">
      <c r="A392" s="119"/>
      <c r="B392" s="119" t="s">
        <v>552</v>
      </c>
      <c r="C392" s="123" t="s">
        <v>259</v>
      </c>
      <c r="D392" s="123"/>
      <c r="E392" s="120" t="s">
        <v>256</v>
      </c>
    </row>
    <row r="393" spans="1:6" x14ac:dyDescent="0.25">
      <c r="A393" s="119"/>
      <c r="B393" s="119" t="s">
        <v>264</v>
      </c>
      <c r="C393" s="123" t="s">
        <v>710</v>
      </c>
      <c r="D393" s="123"/>
      <c r="E393" s="120" t="s">
        <v>711</v>
      </c>
    </row>
    <row r="394" spans="1:6" x14ac:dyDescent="0.25">
      <c r="A394" s="119"/>
      <c r="B394" s="119" t="s">
        <v>265</v>
      </c>
      <c r="C394" s="123" t="s">
        <v>712</v>
      </c>
      <c r="D394" s="123"/>
      <c r="E394" s="120" t="s">
        <v>256</v>
      </c>
    </row>
    <row r="395" spans="1:6" x14ac:dyDescent="0.25">
      <c r="A395" s="119"/>
      <c r="B395" s="119" t="s">
        <v>334</v>
      </c>
      <c r="C395" s="123" t="s">
        <v>713</v>
      </c>
      <c r="D395" s="123"/>
      <c r="E395" s="120" t="s">
        <v>256</v>
      </c>
    </row>
    <row r="396" spans="1:6" x14ac:dyDescent="0.25">
      <c r="A396" s="119"/>
      <c r="B396" s="119" t="s">
        <v>293</v>
      </c>
      <c r="C396" s="123" t="s">
        <v>714</v>
      </c>
      <c r="D396" s="123"/>
      <c r="E396" s="120" t="s">
        <v>256</v>
      </c>
    </row>
    <row r="397" spans="1:6" x14ac:dyDescent="0.25">
      <c r="A397" s="119"/>
      <c r="B397" s="119" t="s">
        <v>295</v>
      </c>
      <c r="C397" s="123" t="s">
        <v>259</v>
      </c>
      <c r="D397" s="123"/>
      <c r="E397" s="120" t="s">
        <v>256</v>
      </c>
    </row>
    <row r="399" spans="1:6" x14ac:dyDescent="0.25">
      <c r="A399" s="116"/>
      <c r="B399" s="116"/>
      <c r="C399" s="118"/>
      <c r="D399" s="118"/>
      <c r="E399" s="118"/>
      <c r="F399" s="118"/>
    </row>
    <row r="400" spans="1:6" x14ac:dyDescent="0.25">
      <c r="A400" s="116"/>
      <c r="B400" s="116"/>
      <c r="C400" s="117"/>
      <c r="D400" s="117"/>
      <c r="E400" s="117"/>
      <c r="F400" s="117"/>
    </row>
    <row r="401" spans="1:9" x14ac:dyDescent="0.25">
      <c r="A401" s="115" t="s">
        <v>715</v>
      </c>
      <c r="B401" s="111"/>
      <c r="C401" s="124" t="s">
        <v>716</v>
      </c>
      <c r="D401" s="124"/>
      <c r="E401" s="120" t="s">
        <v>717</v>
      </c>
    </row>
    <row r="403" spans="1:9" x14ac:dyDescent="0.25">
      <c r="A403" s="116"/>
      <c r="B403" s="116"/>
      <c r="C403" s="116"/>
      <c r="D403" s="116"/>
      <c r="E403" s="116"/>
      <c r="F403" s="116"/>
      <c r="G403" s="116"/>
      <c r="H403" s="116"/>
      <c r="I403" s="116"/>
    </row>
    <row r="404" spans="1:9" x14ac:dyDescent="0.25">
      <c r="A404" s="119">
        <v>543</v>
      </c>
      <c r="B404" s="119" t="s">
        <v>255</v>
      </c>
      <c r="C404" s="123" t="s">
        <v>718</v>
      </c>
      <c r="D404" s="123"/>
      <c r="E404" s="120" t="s">
        <v>256</v>
      </c>
    </row>
    <row r="405" spans="1:9" x14ac:dyDescent="0.25">
      <c r="A405" s="119"/>
      <c r="B405" s="119" t="s">
        <v>257</v>
      </c>
      <c r="C405" s="123" t="s">
        <v>719</v>
      </c>
      <c r="D405" s="123"/>
      <c r="E405" s="120" t="s">
        <v>256</v>
      </c>
    </row>
    <row r="406" spans="1:9" x14ac:dyDescent="0.25">
      <c r="A406" s="119"/>
      <c r="B406" s="119" t="s">
        <v>258</v>
      </c>
      <c r="C406" s="123" t="s">
        <v>259</v>
      </c>
      <c r="D406" s="123"/>
      <c r="E406" s="120" t="s">
        <v>256</v>
      </c>
    </row>
    <row r="407" spans="1:9" x14ac:dyDescent="0.25">
      <c r="A407" s="119"/>
      <c r="B407" s="119" t="s">
        <v>260</v>
      </c>
      <c r="C407" s="123" t="s">
        <v>720</v>
      </c>
      <c r="D407" s="123"/>
      <c r="E407" s="120" t="s">
        <v>256</v>
      </c>
    </row>
    <row r="408" spans="1:9" x14ac:dyDescent="0.25">
      <c r="A408" s="119"/>
      <c r="B408" s="119" t="s">
        <v>272</v>
      </c>
      <c r="C408" s="123" t="s">
        <v>721</v>
      </c>
      <c r="D408" s="123"/>
      <c r="E408" s="120" t="s">
        <v>722</v>
      </c>
    </row>
    <row r="409" spans="1:9" x14ac:dyDescent="0.25">
      <c r="A409" s="119"/>
      <c r="B409" s="119" t="s">
        <v>262</v>
      </c>
      <c r="C409" s="123" t="s">
        <v>723</v>
      </c>
      <c r="D409" s="123"/>
      <c r="E409" s="120" t="s">
        <v>724</v>
      </c>
    </row>
    <row r="410" spans="1:9" x14ac:dyDescent="0.25">
      <c r="A410" s="119"/>
      <c r="B410" s="119" t="s">
        <v>263</v>
      </c>
      <c r="C410" s="123" t="s">
        <v>514</v>
      </c>
      <c r="D410" s="123"/>
      <c r="E410" s="120" t="s">
        <v>256</v>
      </c>
    </row>
    <row r="411" spans="1:9" x14ac:dyDescent="0.25">
      <c r="A411" s="119"/>
      <c r="B411" s="119" t="s">
        <v>264</v>
      </c>
      <c r="C411" s="123" t="s">
        <v>725</v>
      </c>
      <c r="D411" s="123"/>
      <c r="E411" s="120" t="s">
        <v>726</v>
      </c>
    </row>
    <row r="412" spans="1:9" x14ac:dyDescent="0.25">
      <c r="A412" s="119"/>
      <c r="B412" s="119" t="s">
        <v>265</v>
      </c>
      <c r="C412" s="123" t="s">
        <v>727</v>
      </c>
      <c r="D412" s="123"/>
      <c r="E412" s="120" t="s">
        <v>256</v>
      </c>
    </row>
    <row r="413" spans="1:9" x14ac:dyDescent="0.25">
      <c r="A413" s="119"/>
      <c r="B413" s="119" t="s">
        <v>340</v>
      </c>
      <c r="C413" s="123" t="s">
        <v>728</v>
      </c>
      <c r="D413" s="123"/>
      <c r="E413" s="120" t="s">
        <v>256</v>
      </c>
    </row>
    <row r="414" spans="1:9" x14ac:dyDescent="0.25">
      <c r="A414" s="116" t="s">
        <v>247</v>
      </c>
      <c r="B414" s="116"/>
      <c r="C414" s="116"/>
    </row>
    <row r="415" spans="1:9" x14ac:dyDescent="0.25">
      <c r="A415" s="112" t="s">
        <v>248</v>
      </c>
      <c r="B415" s="111" t="s">
        <v>249</v>
      </c>
      <c r="C415" s="112"/>
    </row>
    <row r="416" spans="1:9" ht="21" x14ac:dyDescent="0.25">
      <c r="A416" s="113">
        <v>41277.640763888892</v>
      </c>
      <c r="B416" s="114" t="s">
        <v>250</v>
      </c>
      <c r="C416" s="115" t="s">
        <v>729</v>
      </c>
    </row>
    <row r="417" spans="1:11" x14ac:dyDescent="0.25">
      <c r="A417" s="118"/>
      <c r="B417" s="118"/>
      <c r="C417" s="118"/>
    </row>
    <row r="418" spans="1:11" x14ac:dyDescent="0.25">
      <c r="A418" s="117"/>
      <c r="B418" s="117"/>
      <c r="C418" s="117"/>
    </row>
    <row r="419" spans="1:11" x14ac:dyDescent="0.25">
      <c r="A419" s="121" t="s">
        <v>251</v>
      </c>
      <c r="B419" s="121" t="s">
        <v>252</v>
      </c>
      <c r="C419" s="116" t="s">
        <v>253</v>
      </c>
      <c r="D419" s="116"/>
      <c r="E419" s="115" t="s">
        <v>254</v>
      </c>
    </row>
    <row r="420" spans="1:11" ht="15.75" thickBot="1" x14ac:dyDescent="0.3">
      <c r="A420" s="121"/>
      <c r="B420" s="121"/>
      <c r="C420" s="122"/>
      <c r="D420" s="122"/>
      <c r="E420" s="122"/>
      <c r="F420" s="122"/>
      <c r="G420" s="122"/>
      <c r="H420" s="122"/>
      <c r="I420" s="122"/>
      <c r="J420" s="122"/>
      <c r="K420" s="122"/>
    </row>
    <row r="421" spans="1:11" x14ac:dyDescent="0.25">
      <c r="A421" s="121"/>
      <c r="B421" s="121"/>
      <c r="C421" s="117"/>
      <c r="D421" s="117"/>
      <c r="E421" s="117"/>
      <c r="F421" s="117"/>
      <c r="G421" s="117"/>
      <c r="H421" s="117"/>
      <c r="I421" s="117"/>
      <c r="J421" s="117"/>
      <c r="K421" s="117"/>
    </row>
    <row r="423" spans="1:11" x14ac:dyDescent="0.25">
      <c r="A423" s="116"/>
      <c r="B423" s="116"/>
      <c r="C423" s="118"/>
      <c r="D423" s="118"/>
      <c r="E423" s="118"/>
      <c r="F423" s="118"/>
    </row>
    <row r="424" spans="1:11" x14ac:dyDescent="0.25">
      <c r="A424" s="116"/>
      <c r="B424" s="116"/>
      <c r="C424" s="117"/>
      <c r="D424" s="117"/>
      <c r="E424" s="117"/>
      <c r="F424" s="117"/>
    </row>
    <row r="425" spans="1:11" x14ac:dyDescent="0.25">
      <c r="A425" s="115" t="s">
        <v>730</v>
      </c>
      <c r="B425" s="111"/>
      <c r="C425" s="124" t="s">
        <v>731</v>
      </c>
      <c r="D425" s="124"/>
      <c r="E425" s="120" t="s">
        <v>732</v>
      </c>
    </row>
    <row r="427" spans="1:11" x14ac:dyDescent="0.25">
      <c r="A427" s="116"/>
      <c r="B427" s="116"/>
      <c r="C427" s="116"/>
      <c r="D427" s="116"/>
      <c r="E427" s="116"/>
      <c r="F427" s="116"/>
      <c r="G427" s="116"/>
      <c r="H427" s="116"/>
      <c r="I427" s="116"/>
    </row>
    <row r="428" spans="1:11" x14ac:dyDescent="0.25">
      <c r="A428" s="119">
        <v>544</v>
      </c>
      <c r="B428" s="119" t="s">
        <v>255</v>
      </c>
      <c r="C428" s="123" t="s">
        <v>733</v>
      </c>
      <c r="D428" s="123"/>
      <c r="E428" s="120" t="s">
        <v>734</v>
      </c>
    </row>
    <row r="429" spans="1:11" x14ac:dyDescent="0.25">
      <c r="A429" s="119"/>
      <c r="B429" s="119" t="s">
        <v>460</v>
      </c>
      <c r="C429" s="123" t="s">
        <v>735</v>
      </c>
      <c r="D429" s="123"/>
      <c r="E429" s="120" t="s">
        <v>256</v>
      </c>
    </row>
    <row r="430" spans="1:11" x14ac:dyDescent="0.25">
      <c r="A430" s="119"/>
      <c r="B430" s="119" t="s">
        <v>271</v>
      </c>
      <c r="C430" s="123" t="s">
        <v>736</v>
      </c>
      <c r="D430" s="123"/>
      <c r="E430" s="120" t="s">
        <v>256</v>
      </c>
    </row>
    <row r="431" spans="1:11" x14ac:dyDescent="0.25">
      <c r="A431" s="119"/>
      <c r="B431" s="119" t="s">
        <v>257</v>
      </c>
      <c r="C431" s="123" t="s">
        <v>737</v>
      </c>
      <c r="D431" s="123"/>
      <c r="E431" s="120" t="s">
        <v>256</v>
      </c>
    </row>
    <row r="432" spans="1:11" x14ac:dyDescent="0.25">
      <c r="A432" s="119"/>
      <c r="B432" s="119" t="s">
        <v>258</v>
      </c>
      <c r="C432" s="123" t="s">
        <v>738</v>
      </c>
      <c r="D432" s="123"/>
      <c r="E432" s="120" t="s">
        <v>739</v>
      </c>
    </row>
    <row r="433" spans="1:6" x14ac:dyDescent="0.25">
      <c r="A433" s="119"/>
      <c r="B433" s="119" t="s">
        <v>260</v>
      </c>
      <c r="C433" s="123" t="s">
        <v>740</v>
      </c>
      <c r="D433" s="123"/>
      <c r="E433" s="120" t="s">
        <v>256</v>
      </c>
    </row>
    <row r="434" spans="1:6" x14ac:dyDescent="0.25">
      <c r="A434" s="119"/>
      <c r="B434" s="119" t="s">
        <v>288</v>
      </c>
      <c r="C434" s="123" t="s">
        <v>741</v>
      </c>
      <c r="D434" s="123"/>
      <c r="E434" s="120" t="s">
        <v>383</v>
      </c>
    </row>
    <row r="435" spans="1:6" x14ac:dyDescent="0.25">
      <c r="A435" s="119"/>
      <c r="B435" s="119" t="s">
        <v>272</v>
      </c>
      <c r="C435" s="123" t="s">
        <v>742</v>
      </c>
      <c r="D435" s="123"/>
      <c r="E435" s="120" t="s">
        <v>743</v>
      </c>
    </row>
    <row r="436" spans="1:6" x14ac:dyDescent="0.25">
      <c r="A436" s="119"/>
      <c r="B436" s="119" t="s">
        <v>374</v>
      </c>
      <c r="C436" s="123" t="s">
        <v>744</v>
      </c>
      <c r="D436" s="123"/>
      <c r="E436" s="120" t="s">
        <v>256</v>
      </c>
    </row>
    <row r="437" spans="1:6" x14ac:dyDescent="0.25">
      <c r="A437" s="119"/>
      <c r="B437" s="119" t="s">
        <v>262</v>
      </c>
      <c r="C437" s="123" t="s">
        <v>745</v>
      </c>
      <c r="D437" s="123"/>
      <c r="E437" s="120" t="s">
        <v>256</v>
      </c>
    </row>
    <row r="438" spans="1:6" x14ac:dyDescent="0.25">
      <c r="A438" s="119"/>
      <c r="B438" s="119" t="s">
        <v>263</v>
      </c>
      <c r="C438" s="123" t="s">
        <v>746</v>
      </c>
      <c r="D438" s="123"/>
      <c r="E438" s="120" t="s">
        <v>256</v>
      </c>
    </row>
    <row r="439" spans="1:6" x14ac:dyDescent="0.25">
      <c r="A439" s="119"/>
      <c r="B439" s="119" t="s">
        <v>552</v>
      </c>
      <c r="C439" s="123" t="s">
        <v>747</v>
      </c>
      <c r="D439" s="123"/>
      <c r="E439" s="120" t="s">
        <v>256</v>
      </c>
    </row>
    <row r="440" spans="1:6" x14ac:dyDescent="0.25">
      <c r="A440" s="119"/>
      <c r="B440" s="119" t="s">
        <v>333</v>
      </c>
      <c r="C440" s="123" t="s">
        <v>372</v>
      </c>
      <c r="D440" s="123"/>
      <c r="E440" s="120" t="s">
        <v>256</v>
      </c>
    </row>
    <row r="441" spans="1:6" x14ac:dyDescent="0.25">
      <c r="A441" s="119"/>
      <c r="B441" s="119" t="s">
        <v>264</v>
      </c>
      <c r="C441" s="123" t="s">
        <v>748</v>
      </c>
      <c r="D441" s="123"/>
      <c r="E441" s="120" t="s">
        <v>749</v>
      </c>
    </row>
    <row r="442" spans="1:6" x14ac:dyDescent="0.25">
      <c r="A442" s="119"/>
      <c r="B442" s="119" t="s">
        <v>265</v>
      </c>
      <c r="C442" s="123" t="s">
        <v>750</v>
      </c>
      <c r="D442" s="123"/>
      <c r="E442" s="120" t="s">
        <v>256</v>
      </c>
    </row>
    <row r="443" spans="1:6" x14ac:dyDescent="0.25">
      <c r="A443" s="119"/>
      <c r="B443" s="119" t="s">
        <v>334</v>
      </c>
      <c r="C443" s="123" t="s">
        <v>751</v>
      </c>
      <c r="D443" s="123"/>
      <c r="E443" s="120" t="s">
        <v>256</v>
      </c>
    </row>
    <row r="444" spans="1:6" x14ac:dyDescent="0.25">
      <c r="A444" s="119"/>
      <c r="B444" s="119" t="s">
        <v>293</v>
      </c>
      <c r="C444" s="123" t="s">
        <v>752</v>
      </c>
      <c r="D444" s="123"/>
      <c r="E444" s="120" t="s">
        <v>256</v>
      </c>
    </row>
    <row r="445" spans="1:6" x14ac:dyDescent="0.25">
      <c r="A445" s="119"/>
      <c r="B445" s="119" t="s">
        <v>351</v>
      </c>
      <c r="C445" s="123" t="s">
        <v>753</v>
      </c>
      <c r="D445" s="123"/>
      <c r="E445" s="120" t="s">
        <v>256</v>
      </c>
    </row>
    <row r="447" spans="1:6" x14ac:dyDescent="0.25">
      <c r="A447" s="116"/>
      <c r="B447" s="116"/>
      <c r="C447" s="118"/>
      <c r="D447" s="118"/>
      <c r="E447" s="118"/>
      <c r="F447" s="118"/>
    </row>
    <row r="448" spans="1:6" x14ac:dyDescent="0.25">
      <c r="A448" s="116"/>
      <c r="B448" s="116"/>
      <c r="C448" s="117"/>
      <c r="D448" s="117"/>
      <c r="E448" s="117"/>
      <c r="F448" s="117"/>
    </row>
    <row r="449" spans="1:9" x14ac:dyDescent="0.25">
      <c r="A449" s="115" t="s">
        <v>754</v>
      </c>
      <c r="B449" s="111"/>
      <c r="C449" s="124" t="s">
        <v>755</v>
      </c>
      <c r="D449" s="124"/>
      <c r="E449" s="120" t="s">
        <v>756</v>
      </c>
    </row>
    <row r="451" spans="1:9" x14ac:dyDescent="0.25">
      <c r="A451" s="116"/>
      <c r="B451" s="116"/>
      <c r="C451" s="116"/>
      <c r="D451" s="116"/>
      <c r="E451" s="116"/>
      <c r="F451" s="116"/>
      <c r="G451" s="116"/>
      <c r="H451" s="116"/>
      <c r="I451" s="116"/>
    </row>
    <row r="452" spans="1:9" x14ac:dyDescent="0.25">
      <c r="A452" s="119">
        <v>548</v>
      </c>
      <c r="B452" s="119" t="s">
        <v>691</v>
      </c>
      <c r="C452" s="123" t="s">
        <v>757</v>
      </c>
      <c r="D452" s="123"/>
      <c r="E452" s="120" t="s">
        <v>256</v>
      </c>
    </row>
    <row r="453" spans="1:9" x14ac:dyDescent="0.25">
      <c r="A453" s="119"/>
      <c r="B453" s="119" t="s">
        <v>255</v>
      </c>
      <c r="C453" s="123" t="s">
        <v>758</v>
      </c>
      <c r="D453" s="123"/>
      <c r="E453" s="120" t="s">
        <v>256</v>
      </c>
    </row>
    <row r="454" spans="1:9" x14ac:dyDescent="0.25">
      <c r="A454" s="119"/>
      <c r="B454" s="119" t="s">
        <v>271</v>
      </c>
      <c r="C454" s="123" t="s">
        <v>759</v>
      </c>
      <c r="D454" s="123"/>
      <c r="E454" s="120" t="s">
        <v>256</v>
      </c>
    </row>
    <row r="455" spans="1:9" x14ac:dyDescent="0.25">
      <c r="A455" s="119"/>
      <c r="B455" s="119" t="s">
        <v>257</v>
      </c>
      <c r="C455" s="123" t="s">
        <v>760</v>
      </c>
      <c r="D455" s="123"/>
      <c r="E455" s="120" t="s">
        <v>256</v>
      </c>
    </row>
    <row r="456" spans="1:9" x14ac:dyDescent="0.25">
      <c r="A456" s="119"/>
      <c r="B456" s="119" t="s">
        <v>258</v>
      </c>
      <c r="C456" s="123" t="s">
        <v>761</v>
      </c>
      <c r="D456" s="123"/>
      <c r="E456" s="120" t="s">
        <v>256</v>
      </c>
    </row>
    <row r="457" spans="1:9" x14ac:dyDescent="0.25">
      <c r="A457" s="119"/>
      <c r="B457" s="119" t="s">
        <v>260</v>
      </c>
      <c r="C457" s="123" t="s">
        <v>762</v>
      </c>
      <c r="D457" s="123"/>
      <c r="E457" s="120" t="s">
        <v>256</v>
      </c>
    </row>
    <row r="458" spans="1:9" x14ac:dyDescent="0.25">
      <c r="A458" s="119"/>
      <c r="B458" s="119" t="s">
        <v>272</v>
      </c>
      <c r="C458" s="123" t="s">
        <v>763</v>
      </c>
      <c r="D458" s="123"/>
      <c r="E458" s="120" t="s">
        <v>764</v>
      </c>
    </row>
    <row r="459" spans="1:9" x14ac:dyDescent="0.25">
      <c r="A459" s="119"/>
      <c r="B459" s="119" t="s">
        <v>262</v>
      </c>
      <c r="C459" s="123" t="s">
        <v>765</v>
      </c>
      <c r="D459" s="123"/>
      <c r="E459" s="120" t="s">
        <v>766</v>
      </c>
    </row>
    <row r="460" spans="1:9" x14ac:dyDescent="0.25">
      <c r="A460" s="119"/>
      <c r="B460" s="119" t="s">
        <v>263</v>
      </c>
      <c r="C460" s="123" t="s">
        <v>767</v>
      </c>
      <c r="D460" s="123"/>
      <c r="E460" s="120" t="s">
        <v>256</v>
      </c>
    </row>
    <row r="461" spans="1:9" x14ac:dyDescent="0.25">
      <c r="A461" s="119"/>
      <c r="B461" s="119" t="s">
        <v>552</v>
      </c>
      <c r="C461" s="123" t="s">
        <v>259</v>
      </c>
      <c r="D461" s="123"/>
      <c r="E461" s="120" t="s">
        <v>256</v>
      </c>
    </row>
    <row r="462" spans="1:9" x14ac:dyDescent="0.25">
      <c r="A462" s="119"/>
      <c r="B462" s="119" t="s">
        <v>264</v>
      </c>
      <c r="C462" s="123" t="s">
        <v>768</v>
      </c>
      <c r="D462" s="123"/>
      <c r="E462" s="120" t="s">
        <v>769</v>
      </c>
    </row>
    <row r="463" spans="1:9" x14ac:dyDescent="0.25">
      <c r="A463" s="119"/>
      <c r="B463" s="119" t="s">
        <v>265</v>
      </c>
      <c r="C463" s="123" t="s">
        <v>770</v>
      </c>
      <c r="D463" s="123"/>
      <c r="E463" s="120" t="s">
        <v>256</v>
      </c>
    </row>
    <row r="464" spans="1:9" x14ac:dyDescent="0.25">
      <c r="A464" s="119"/>
      <c r="B464" s="119" t="s">
        <v>334</v>
      </c>
      <c r="C464" s="123" t="s">
        <v>335</v>
      </c>
      <c r="D464" s="123"/>
      <c r="E464" s="120" t="s">
        <v>256</v>
      </c>
    </row>
    <row r="465" spans="1:9" x14ac:dyDescent="0.25">
      <c r="A465" s="119"/>
      <c r="B465" s="119" t="s">
        <v>295</v>
      </c>
      <c r="C465" s="123" t="s">
        <v>259</v>
      </c>
      <c r="D465" s="123"/>
      <c r="E465" s="120" t="s">
        <v>256</v>
      </c>
    </row>
    <row r="467" spans="1:9" x14ac:dyDescent="0.25">
      <c r="A467" s="116"/>
      <c r="B467" s="116"/>
      <c r="C467" s="118"/>
      <c r="D467" s="118"/>
      <c r="E467" s="118"/>
      <c r="F467" s="118"/>
    </row>
    <row r="468" spans="1:9" x14ac:dyDescent="0.25">
      <c r="A468" s="116"/>
      <c r="B468" s="116"/>
      <c r="C468" s="117"/>
      <c r="D468" s="117"/>
      <c r="E468" s="117"/>
      <c r="F468" s="117"/>
    </row>
    <row r="469" spans="1:9" x14ac:dyDescent="0.25">
      <c r="A469" s="115" t="s">
        <v>771</v>
      </c>
      <c r="B469" s="111"/>
      <c r="C469" s="124" t="s">
        <v>772</v>
      </c>
      <c r="D469" s="124"/>
      <c r="E469" s="120" t="s">
        <v>773</v>
      </c>
    </row>
    <row r="471" spans="1:9" x14ac:dyDescent="0.25">
      <c r="A471" s="116"/>
      <c r="B471" s="116"/>
      <c r="C471" s="116"/>
      <c r="D471" s="116"/>
      <c r="E471" s="116"/>
      <c r="F471" s="116"/>
      <c r="G471" s="116"/>
      <c r="H471" s="116"/>
      <c r="I471" s="116"/>
    </row>
    <row r="472" spans="1:9" x14ac:dyDescent="0.25">
      <c r="A472" s="119">
        <v>549</v>
      </c>
      <c r="B472" s="119" t="s">
        <v>255</v>
      </c>
      <c r="C472" s="123" t="s">
        <v>774</v>
      </c>
      <c r="D472" s="123"/>
      <c r="E472" s="120" t="s">
        <v>256</v>
      </c>
    </row>
    <row r="473" spans="1:9" x14ac:dyDescent="0.25">
      <c r="A473" s="119"/>
      <c r="B473" s="119" t="s">
        <v>280</v>
      </c>
      <c r="C473" s="123" t="s">
        <v>775</v>
      </c>
      <c r="D473" s="123"/>
      <c r="E473" s="120" t="s">
        <v>256</v>
      </c>
    </row>
    <row r="474" spans="1:9" x14ac:dyDescent="0.25">
      <c r="A474" s="119"/>
      <c r="B474" s="119" t="s">
        <v>271</v>
      </c>
      <c r="C474" s="123" t="s">
        <v>776</v>
      </c>
      <c r="D474" s="123"/>
      <c r="E474" s="120" t="s">
        <v>394</v>
      </c>
    </row>
    <row r="475" spans="1:9" x14ac:dyDescent="0.25">
      <c r="A475" s="119"/>
      <c r="B475" s="119" t="s">
        <v>257</v>
      </c>
      <c r="C475" s="123" t="s">
        <v>777</v>
      </c>
      <c r="D475" s="123"/>
      <c r="E475" s="120" t="s">
        <v>256</v>
      </c>
    </row>
    <row r="476" spans="1:9" x14ac:dyDescent="0.25">
      <c r="A476" s="116" t="s">
        <v>247</v>
      </c>
      <c r="B476" s="116"/>
      <c r="C476" s="116"/>
    </row>
    <row r="477" spans="1:9" x14ac:dyDescent="0.25">
      <c r="A477" s="112" t="s">
        <v>248</v>
      </c>
      <c r="B477" s="111" t="s">
        <v>249</v>
      </c>
      <c r="C477" s="112"/>
    </row>
    <row r="478" spans="1:9" ht="21" x14ac:dyDescent="0.25">
      <c r="A478" s="113">
        <v>41277.640763888892</v>
      </c>
      <c r="B478" s="114" t="s">
        <v>250</v>
      </c>
      <c r="C478" s="115" t="s">
        <v>778</v>
      </c>
    </row>
    <row r="479" spans="1:9" x14ac:dyDescent="0.25">
      <c r="A479" s="118"/>
      <c r="B479" s="118"/>
      <c r="C479" s="118"/>
    </row>
    <row r="480" spans="1:9" x14ac:dyDescent="0.25">
      <c r="A480" s="117"/>
      <c r="B480" s="117"/>
      <c r="C480" s="117"/>
    </row>
    <row r="481" spans="1:11" x14ac:dyDescent="0.25">
      <c r="A481" s="121" t="s">
        <v>251</v>
      </c>
      <c r="B481" s="121" t="s">
        <v>252</v>
      </c>
      <c r="C481" s="116" t="s">
        <v>253</v>
      </c>
      <c r="D481" s="116"/>
      <c r="E481" s="115" t="s">
        <v>254</v>
      </c>
    </row>
    <row r="482" spans="1:11" ht="15.75" thickBot="1" x14ac:dyDescent="0.3">
      <c r="A482" s="121"/>
      <c r="B482" s="121"/>
      <c r="C482" s="122"/>
      <c r="D482" s="122"/>
      <c r="E482" s="122"/>
      <c r="F482" s="122"/>
      <c r="G482" s="122"/>
      <c r="H482" s="122"/>
      <c r="I482" s="122"/>
      <c r="J482" s="122"/>
      <c r="K482" s="122"/>
    </row>
    <row r="483" spans="1:11" x14ac:dyDescent="0.25">
      <c r="A483" s="121"/>
      <c r="B483" s="121"/>
      <c r="C483" s="117"/>
      <c r="D483" s="117"/>
      <c r="E483" s="117"/>
      <c r="F483" s="117"/>
      <c r="G483" s="117"/>
      <c r="H483" s="117"/>
      <c r="I483" s="117"/>
      <c r="J483" s="117"/>
      <c r="K483" s="117"/>
    </row>
    <row r="484" spans="1:11" x14ac:dyDescent="0.25">
      <c r="A484" s="119"/>
      <c r="B484" s="119" t="s">
        <v>258</v>
      </c>
      <c r="C484" s="123" t="s">
        <v>779</v>
      </c>
      <c r="D484" s="123"/>
      <c r="E484" s="120" t="s">
        <v>780</v>
      </c>
    </row>
    <row r="485" spans="1:11" x14ac:dyDescent="0.25">
      <c r="A485" s="119"/>
      <c r="B485" s="119" t="s">
        <v>260</v>
      </c>
      <c r="C485" s="123" t="s">
        <v>781</v>
      </c>
      <c r="D485" s="123"/>
      <c r="E485" s="120" t="s">
        <v>256</v>
      </c>
    </row>
    <row r="486" spans="1:11" x14ac:dyDescent="0.25">
      <c r="A486" s="119"/>
      <c r="B486" s="119" t="s">
        <v>272</v>
      </c>
      <c r="C486" s="123" t="s">
        <v>782</v>
      </c>
      <c r="D486" s="123"/>
      <c r="E486" s="120" t="s">
        <v>783</v>
      </c>
    </row>
    <row r="487" spans="1:11" x14ac:dyDescent="0.25">
      <c r="A487" s="119"/>
      <c r="B487" s="119" t="s">
        <v>262</v>
      </c>
      <c r="C487" s="123" t="s">
        <v>784</v>
      </c>
      <c r="D487" s="123"/>
      <c r="E487" s="120" t="s">
        <v>785</v>
      </c>
    </row>
    <row r="488" spans="1:11" x14ac:dyDescent="0.25">
      <c r="A488" s="119"/>
      <c r="B488" s="119" t="s">
        <v>263</v>
      </c>
      <c r="C488" s="123" t="s">
        <v>786</v>
      </c>
      <c r="D488" s="123"/>
      <c r="E488" s="120" t="s">
        <v>256</v>
      </c>
    </row>
    <row r="489" spans="1:11" x14ac:dyDescent="0.25">
      <c r="A489" s="119"/>
      <c r="B489" s="119" t="s">
        <v>333</v>
      </c>
      <c r="C489" s="123" t="s">
        <v>416</v>
      </c>
      <c r="D489" s="123"/>
      <c r="E489" s="120" t="s">
        <v>256</v>
      </c>
    </row>
    <row r="490" spans="1:11" x14ac:dyDescent="0.25">
      <c r="A490" s="119"/>
      <c r="B490" s="119" t="s">
        <v>264</v>
      </c>
      <c r="C490" s="123" t="s">
        <v>787</v>
      </c>
      <c r="D490" s="123"/>
      <c r="E490" s="120" t="s">
        <v>788</v>
      </c>
    </row>
    <row r="491" spans="1:11" x14ac:dyDescent="0.25">
      <c r="A491" s="119"/>
      <c r="B491" s="119" t="s">
        <v>265</v>
      </c>
      <c r="C491" s="123" t="s">
        <v>789</v>
      </c>
      <c r="D491" s="123"/>
      <c r="E491" s="120" t="s">
        <v>256</v>
      </c>
    </row>
    <row r="492" spans="1:11" x14ac:dyDescent="0.25">
      <c r="A492" s="119"/>
      <c r="B492" s="119" t="s">
        <v>351</v>
      </c>
      <c r="C492" s="123" t="s">
        <v>790</v>
      </c>
      <c r="D492" s="123"/>
      <c r="E492" s="120" t="s">
        <v>791</v>
      </c>
    </row>
    <row r="494" spans="1:11" x14ac:dyDescent="0.25">
      <c r="A494" s="116"/>
      <c r="B494" s="116"/>
      <c r="C494" s="118"/>
      <c r="D494" s="118"/>
      <c r="E494" s="118"/>
      <c r="F494" s="118"/>
    </row>
    <row r="495" spans="1:11" x14ac:dyDescent="0.25">
      <c r="A495" s="116"/>
      <c r="B495" s="116"/>
      <c r="C495" s="117"/>
      <c r="D495" s="117"/>
      <c r="E495" s="117"/>
      <c r="F495" s="117"/>
    </row>
    <row r="496" spans="1:11" x14ac:dyDescent="0.25">
      <c r="A496" s="115" t="s">
        <v>792</v>
      </c>
      <c r="B496" s="111"/>
      <c r="C496" s="124" t="s">
        <v>793</v>
      </c>
      <c r="D496" s="124"/>
      <c r="E496" s="120" t="s">
        <v>794</v>
      </c>
    </row>
    <row r="498" spans="1:9" x14ac:dyDescent="0.25">
      <c r="A498" s="116"/>
      <c r="B498" s="116"/>
      <c r="C498" s="116"/>
      <c r="D498" s="116"/>
      <c r="E498" s="116"/>
      <c r="F498" s="116"/>
      <c r="G498" s="116"/>
      <c r="H498" s="116"/>
      <c r="I498" s="116"/>
    </row>
    <row r="499" spans="1:9" x14ac:dyDescent="0.25">
      <c r="A499" s="119">
        <v>550</v>
      </c>
      <c r="B499" s="119" t="s">
        <v>277</v>
      </c>
      <c r="C499" s="123" t="s">
        <v>795</v>
      </c>
      <c r="D499" s="123"/>
      <c r="E499" s="120" t="s">
        <v>796</v>
      </c>
    </row>
    <row r="500" spans="1:9" x14ac:dyDescent="0.25">
      <c r="A500" s="119"/>
      <c r="B500" s="119" t="s">
        <v>691</v>
      </c>
      <c r="C500" s="123" t="s">
        <v>797</v>
      </c>
      <c r="D500" s="123"/>
      <c r="E500" s="120" t="s">
        <v>798</v>
      </c>
    </row>
    <row r="501" spans="1:9" x14ac:dyDescent="0.25">
      <c r="A501" s="119"/>
      <c r="B501" s="119" t="s">
        <v>255</v>
      </c>
      <c r="C501" s="123" t="s">
        <v>799</v>
      </c>
      <c r="D501" s="123"/>
      <c r="E501" s="120" t="s">
        <v>256</v>
      </c>
    </row>
    <row r="502" spans="1:9" x14ac:dyDescent="0.25">
      <c r="A502" s="119"/>
      <c r="B502" s="119" t="s">
        <v>460</v>
      </c>
      <c r="C502" s="123" t="s">
        <v>800</v>
      </c>
      <c r="D502" s="123"/>
      <c r="E502" s="120" t="s">
        <v>801</v>
      </c>
    </row>
    <row r="503" spans="1:9" x14ac:dyDescent="0.25">
      <c r="A503" s="119"/>
      <c r="B503" s="119" t="s">
        <v>271</v>
      </c>
      <c r="C503" s="123" t="s">
        <v>802</v>
      </c>
      <c r="D503" s="123"/>
      <c r="E503" s="120" t="s">
        <v>803</v>
      </c>
    </row>
    <row r="504" spans="1:9" x14ac:dyDescent="0.25">
      <c r="A504" s="119"/>
      <c r="B504" s="119" t="s">
        <v>257</v>
      </c>
      <c r="C504" s="123" t="s">
        <v>804</v>
      </c>
      <c r="D504" s="123"/>
      <c r="E504" s="120" t="s">
        <v>256</v>
      </c>
    </row>
    <row r="505" spans="1:9" x14ac:dyDescent="0.25">
      <c r="A505" s="119"/>
      <c r="B505" s="119" t="s">
        <v>258</v>
      </c>
      <c r="C505" s="123" t="s">
        <v>805</v>
      </c>
      <c r="D505" s="123"/>
      <c r="E505" s="120" t="s">
        <v>806</v>
      </c>
    </row>
    <row r="506" spans="1:9" x14ac:dyDescent="0.25">
      <c r="A506" s="119"/>
      <c r="B506" s="119" t="s">
        <v>260</v>
      </c>
      <c r="C506" s="123" t="s">
        <v>807</v>
      </c>
      <c r="D506" s="123"/>
      <c r="E506" s="120" t="s">
        <v>256</v>
      </c>
    </row>
    <row r="507" spans="1:9" x14ac:dyDescent="0.25">
      <c r="A507" s="119"/>
      <c r="B507" s="119" t="s">
        <v>272</v>
      </c>
      <c r="C507" s="123" t="s">
        <v>808</v>
      </c>
      <c r="D507" s="123"/>
      <c r="E507" s="120" t="s">
        <v>809</v>
      </c>
    </row>
    <row r="508" spans="1:9" x14ac:dyDescent="0.25">
      <c r="A508" s="119"/>
      <c r="B508" s="119" t="s">
        <v>262</v>
      </c>
      <c r="C508" s="123" t="s">
        <v>810</v>
      </c>
      <c r="D508" s="123"/>
      <c r="E508" s="120" t="s">
        <v>811</v>
      </c>
    </row>
    <row r="509" spans="1:9" x14ac:dyDescent="0.25">
      <c r="A509" s="119"/>
      <c r="B509" s="119" t="s">
        <v>263</v>
      </c>
      <c r="C509" s="123" t="s">
        <v>812</v>
      </c>
      <c r="D509" s="123"/>
      <c r="E509" s="120" t="s">
        <v>256</v>
      </c>
    </row>
    <row r="510" spans="1:9" x14ac:dyDescent="0.25">
      <c r="A510" s="119"/>
      <c r="B510" s="119" t="s">
        <v>264</v>
      </c>
      <c r="C510" s="123" t="s">
        <v>813</v>
      </c>
      <c r="D510" s="123"/>
      <c r="E510" s="120" t="s">
        <v>814</v>
      </c>
    </row>
    <row r="511" spans="1:9" x14ac:dyDescent="0.25">
      <c r="A511" s="119"/>
      <c r="B511" s="119" t="s">
        <v>265</v>
      </c>
      <c r="C511" s="123" t="s">
        <v>815</v>
      </c>
      <c r="D511" s="123"/>
      <c r="E511" s="120" t="s">
        <v>256</v>
      </c>
    </row>
    <row r="512" spans="1:9" x14ac:dyDescent="0.25">
      <c r="A512" s="119"/>
      <c r="B512" s="119" t="s">
        <v>334</v>
      </c>
      <c r="C512" s="123" t="s">
        <v>816</v>
      </c>
      <c r="D512" s="123"/>
      <c r="E512" s="120" t="s">
        <v>256</v>
      </c>
    </row>
    <row r="513" spans="1:9" x14ac:dyDescent="0.25">
      <c r="A513" s="119"/>
      <c r="B513" s="119" t="s">
        <v>293</v>
      </c>
      <c r="C513" s="123" t="s">
        <v>311</v>
      </c>
      <c r="D513" s="123"/>
      <c r="E513" s="120" t="s">
        <v>256</v>
      </c>
    </row>
    <row r="515" spans="1:9" x14ac:dyDescent="0.25">
      <c r="A515" s="116"/>
      <c r="B515" s="116"/>
      <c r="C515" s="118"/>
      <c r="D515" s="118"/>
      <c r="E515" s="118"/>
      <c r="F515" s="118"/>
    </row>
    <row r="516" spans="1:9" x14ac:dyDescent="0.25">
      <c r="A516" s="116"/>
      <c r="B516" s="116"/>
      <c r="C516" s="117"/>
      <c r="D516" s="117"/>
      <c r="E516" s="117"/>
      <c r="F516" s="117"/>
    </row>
    <row r="517" spans="1:9" x14ac:dyDescent="0.25">
      <c r="A517" s="115" t="s">
        <v>817</v>
      </c>
      <c r="B517" s="111"/>
      <c r="C517" s="124" t="s">
        <v>818</v>
      </c>
      <c r="D517" s="124"/>
      <c r="E517" s="120" t="s">
        <v>819</v>
      </c>
    </row>
    <row r="519" spans="1:9" x14ac:dyDescent="0.25">
      <c r="A519" s="116"/>
      <c r="B519" s="116"/>
      <c r="C519" s="116"/>
      <c r="D519" s="116"/>
      <c r="E519" s="116"/>
      <c r="F519" s="116"/>
      <c r="G519" s="116"/>
      <c r="H519" s="116"/>
      <c r="I519" s="116"/>
    </row>
    <row r="520" spans="1:9" x14ac:dyDescent="0.25">
      <c r="A520" s="119">
        <v>551</v>
      </c>
      <c r="B520" s="119" t="s">
        <v>255</v>
      </c>
      <c r="C520" s="123" t="s">
        <v>820</v>
      </c>
      <c r="D520" s="123"/>
      <c r="E520" s="120" t="s">
        <v>256</v>
      </c>
    </row>
    <row r="521" spans="1:9" x14ac:dyDescent="0.25">
      <c r="A521" s="119"/>
      <c r="B521" s="119" t="s">
        <v>271</v>
      </c>
      <c r="C521" s="123" t="s">
        <v>821</v>
      </c>
      <c r="D521" s="123"/>
      <c r="E521" s="120" t="s">
        <v>256</v>
      </c>
    </row>
    <row r="522" spans="1:9" x14ac:dyDescent="0.25">
      <c r="A522" s="119"/>
      <c r="B522" s="119" t="s">
        <v>257</v>
      </c>
      <c r="C522" s="123" t="s">
        <v>822</v>
      </c>
      <c r="D522" s="123"/>
      <c r="E522" s="120" t="s">
        <v>256</v>
      </c>
    </row>
    <row r="523" spans="1:9" x14ac:dyDescent="0.25">
      <c r="A523" s="119"/>
      <c r="B523" s="119" t="s">
        <v>258</v>
      </c>
      <c r="C523" s="123" t="s">
        <v>823</v>
      </c>
      <c r="D523" s="123"/>
      <c r="E523" s="120" t="s">
        <v>824</v>
      </c>
    </row>
    <row r="524" spans="1:9" x14ac:dyDescent="0.25">
      <c r="A524" s="119"/>
      <c r="B524" s="119" t="s">
        <v>260</v>
      </c>
      <c r="C524" s="123" t="s">
        <v>781</v>
      </c>
      <c r="D524" s="123"/>
      <c r="E524" s="120" t="s">
        <v>256</v>
      </c>
    </row>
    <row r="525" spans="1:9" x14ac:dyDescent="0.25">
      <c r="A525" s="119"/>
      <c r="B525" s="119" t="s">
        <v>272</v>
      </c>
      <c r="C525" s="123" t="s">
        <v>825</v>
      </c>
      <c r="D525" s="123"/>
      <c r="E525" s="120" t="s">
        <v>826</v>
      </c>
    </row>
    <row r="526" spans="1:9" x14ac:dyDescent="0.25">
      <c r="A526" s="119"/>
      <c r="B526" s="119" t="s">
        <v>262</v>
      </c>
      <c r="C526" s="123" t="s">
        <v>827</v>
      </c>
      <c r="D526" s="123"/>
      <c r="E526" s="120" t="s">
        <v>828</v>
      </c>
    </row>
    <row r="527" spans="1:9" x14ac:dyDescent="0.25">
      <c r="A527" s="119"/>
      <c r="B527" s="119" t="s">
        <v>263</v>
      </c>
      <c r="C527" s="123" t="s">
        <v>514</v>
      </c>
      <c r="D527" s="123"/>
      <c r="E527" s="120" t="s">
        <v>256</v>
      </c>
    </row>
    <row r="528" spans="1:9" x14ac:dyDescent="0.25">
      <c r="A528" s="119"/>
      <c r="B528" s="119" t="s">
        <v>264</v>
      </c>
      <c r="C528" s="123" t="s">
        <v>829</v>
      </c>
      <c r="D528" s="123"/>
      <c r="E528" s="120" t="s">
        <v>830</v>
      </c>
    </row>
    <row r="529" spans="1:11" x14ac:dyDescent="0.25">
      <c r="A529" s="119"/>
      <c r="B529" s="119" t="s">
        <v>265</v>
      </c>
      <c r="C529" s="123" t="s">
        <v>831</v>
      </c>
      <c r="D529" s="123"/>
      <c r="E529" s="120" t="s">
        <v>796</v>
      </c>
    </row>
    <row r="530" spans="1:11" x14ac:dyDescent="0.25">
      <c r="A530" s="119"/>
      <c r="B530" s="119" t="s">
        <v>293</v>
      </c>
      <c r="C530" s="123" t="s">
        <v>832</v>
      </c>
      <c r="D530" s="123"/>
      <c r="E530" s="120" t="s">
        <v>256</v>
      </c>
    </row>
    <row r="532" spans="1:11" x14ac:dyDescent="0.25">
      <c r="A532" s="116"/>
      <c r="B532" s="116"/>
      <c r="C532" s="118"/>
      <c r="D532" s="118"/>
      <c r="E532" s="118"/>
      <c r="F532" s="118"/>
    </row>
    <row r="533" spans="1:11" x14ac:dyDescent="0.25">
      <c r="A533" s="116"/>
      <c r="B533" s="116"/>
      <c r="C533" s="117"/>
      <c r="D533" s="117"/>
      <c r="E533" s="117"/>
      <c r="F533" s="117"/>
    </row>
    <row r="534" spans="1:11" x14ac:dyDescent="0.25">
      <c r="A534" s="115" t="s">
        <v>833</v>
      </c>
      <c r="B534" s="111"/>
      <c r="C534" s="124" t="s">
        <v>834</v>
      </c>
      <c r="D534" s="124"/>
      <c r="E534" s="120" t="s">
        <v>835</v>
      </c>
    </row>
    <row r="536" spans="1:11" x14ac:dyDescent="0.25">
      <c r="A536" s="116"/>
      <c r="B536" s="116"/>
      <c r="C536" s="116"/>
      <c r="D536" s="116"/>
      <c r="E536" s="116"/>
      <c r="F536" s="116"/>
      <c r="G536" s="116"/>
      <c r="H536" s="116"/>
      <c r="I536" s="116"/>
    </row>
    <row r="537" spans="1:11" x14ac:dyDescent="0.25">
      <c r="A537" s="119">
        <v>552</v>
      </c>
      <c r="B537" s="119" t="s">
        <v>255</v>
      </c>
      <c r="C537" s="123" t="s">
        <v>836</v>
      </c>
      <c r="D537" s="123"/>
      <c r="E537" s="120" t="s">
        <v>256</v>
      </c>
    </row>
    <row r="538" spans="1:11" x14ac:dyDescent="0.25">
      <c r="A538" s="116" t="s">
        <v>247</v>
      </c>
      <c r="B538" s="116"/>
      <c r="C538" s="116"/>
    </row>
    <row r="539" spans="1:11" x14ac:dyDescent="0.25">
      <c r="A539" s="112" t="s">
        <v>248</v>
      </c>
      <c r="B539" s="111" t="s">
        <v>249</v>
      </c>
      <c r="C539" s="112"/>
    </row>
    <row r="540" spans="1:11" ht="21" x14ac:dyDescent="0.25">
      <c r="A540" s="113">
        <v>41277.640763888892</v>
      </c>
      <c r="B540" s="114" t="s">
        <v>250</v>
      </c>
      <c r="C540" s="115" t="s">
        <v>837</v>
      </c>
    </row>
    <row r="541" spans="1:11" x14ac:dyDescent="0.25">
      <c r="A541" s="118"/>
      <c r="B541" s="118"/>
      <c r="C541" s="118"/>
    </row>
    <row r="542" spans="1:11" x14ac:dyDescent="0.25">
      <c r="A542" s="117"/>
      <c r="B542" s="117"/>
      <c r="C542" s="117"/>
    </row>
    <row r="543" spans="1:11" x14ac:dyDescent="0.25">
      <c r="A543" s="121" t="s">
        <v>251</v>
      </c>
      <c r="B543" s="121" t="s">
        <v>252</v>
      </c>
      <c r="C543" s="116" t="s">
        <v>253</v>
      </c>
      <c r="D543" s="116"/>
      <c r="E543" s="115" t="s">
        <v>254</v>
      </c>
    </row>
    <row r="544" spans="1:11" ht="15.75" thickBot="1" x14ac:dyDescent="0.3">
      <c r="A544" s="121"/>
      <c r="B544" s="121"/>
      <c r="C544" s="122"/>
      <c r="D544" s="122"/>
      <c r="E544" s="122"/>
      <c r="F544" s="122"/>
      <c r="G544" s="122"/>
      <c r="H544" s="122"/>
      <c r="I544" s="122"/>
      <c r="J544" s="122"/>
      <c r="K544" s="122"/>
    </row>
    <row r="545" spans="1:11" x14ac:dyDescent="0.25">
      <c r="A545" s="121"/>
      <c r="B545" s="121"/>
      <c r="C545" s="117"/>
      <c r="D545" s="117"/>
      <c r="E545" s="117"/>
      <c r="F545" s="117"/>
      <c r="G545" s="117"/>
      <c r="H545" s="117"/>
      <c r="I545" s="117"/>
      <c r="J545" s="117"/>
      <c r="K545" s="117"/>
    </row>
    <row r="546" spans="1:11" x14ac:dyDescent="0.25">
      <c r="A546" s="119"/>
      <c r="B546" s="119" t="s">
        <v>282</v>
      </c>
      <c r="C546" s="123" t="s">
        <v>259</v>
      </c>
      <c r="D546" s="123"/>
      <c r="E546" s="120" t="s">
        <v>256</v>
      </c>
    </row>
    <row r="547" spans="1:11" x14ac:dyDescent="0.25">
      <c r="A547" s="119"/>
      <c r="B547" s="119" t="s">
        <v>257</v>
      </c>
      <c r="C547" s="123" t="s">
        <v>838</v>
      </c>
      <c r="D547" s="123"/>
      <c r="E547" s="120" t="s">
        <v>256</v>
      </c>
    </row>
    <row r="548" spans="1:11" x14ac:dyDescent="0.25">
      <c r="A548" s="119"/>
      <c r="B548" s="119" t="s">
        <v>258</v>
      </c>
      <c r="C548" s="123" t="s">
        <v>839</v>
      </c>
      <c r="D548" s="123"/>
      <c r="E548" s="120" t="s">
        <v>256</v>
      </c>
    </row>
    <row r="549" spans="1:11" x14ac:dyDescent="0.25">
      <c r="A549" s="119"/>
      <c r="B549" s="119" t="s">
        <v>260</v>
      </c>
      <c r="C549" s="123" t="s">
        <v>740</v>
      </c>
      <c r="D549" s="123"/>
      <c r="E549" s="120" t="s">
        <v>256</v>
      </c>
    </row>
    <row r="550" spans="1:11" x14ac:dyDescent="0.25">
      <c r="A550" s="119"/>
      <c r="B550" s="119" t="s">
        <v>272</v>
      </c>
      <c r="C550" s="123" t="s">
        <v>840</v>
      </c>
      <c r="D550" s="123"/>
      <c r="E550" s="120" t="s">
        <v>841</v>
      </c>
    </row>
    <row r="551" spans="1:11" x14ac:dyDescent="0.25">
      <c r="A551" s="119"/>
      <c r="B551" s="119" t="s">
        <v>262</v>
      </c>
      <c r="C551" s="123" t="s">
        <v>842</v>
      </c>
      <c r="D551" s="123"/>
      <c r="E551" s="120" t="s">
        <v>843</v>
      </c>
    </row>
    <row r="552" spans="1:11" x14ac:dyDescent="0.25">
      <c r="A552" s="119"/>
      <c r="B552" s="119" t="s">
        <v>263</v>
      </c>
      <c r="C552" s="123" t="s">
        <v>844</v>
      </c>
      <c r="D552" s="123"/>
      <c r="E552" s="120" t="s">
        <v>734</v>
      </c>
    </row>
    <row r="553" spans="1:11" x14ac:dyDescent="0.25">
      <c r="A553" s="119"/>
      <c r="B553" s="119" t="s">
        <v>264</v>
      </c>
      <c r="C553" s="123" t="s">
        <v>845</v>
      </c>
      <c r="D553" s="123"/>
      <c r="E553" s="120" t="s">
        <v>846</v>
      </c>
    </row>
    <row r="554" spans="1:11" x14ac:dyDescent="0.25">
      <c r="A554" s="119"/>
      <c r="B554" s="119" t="s">
        <v>265</v>
      </c>
      <c r="C554" s="123" t="s">
        <v>847</v>
      </c>
      <c r="D554" s="123"/>
      <c r="E554" s="120" t="s">
        <v>256</v>
      </c>
    </row>
    <row r="555" spans="1:11" x14ac:dyDescent="0.25">
      <c r="A555" s="119"/>
      <c r="B555" s="119" t="s">
        <v>334</v>
      </c>
      <c r="C555" s="123" t="s">
        <v>335</v>
      </c>
      <c r="D555" s="123"/>
      <c r="E555" s="120" t="s">
        <v>256</v>
      </c>
    </row>
    <row r="557" spans="1:11" x14ac:dyDescent="0.25">
      <c r="A557" s="116"/>
      <c r="B557" s="116"/>
      <c r="C557" s="118"/>
      <c r="D557" s="118"/>
      <c r="E557" s="118"/>
      <c r="F557" s="118"/>
    </row>
    <row r="558" spans="1:11" x14ac:dyDescent="0.25">
      <c r="A558" s="116"/>
      <c r="B558" s="116"/>
      <c r="C558" s="117"/>
      <c r="D558" s="117"/>
      <c r="E558" s="117"/>
      <c r="F558" s="117"/>
    </row>
    <row r="559" spans="1:11" x14ac:dyDescent="0.25">
      <c r="A559" s="115" t="s">
        <v>848</v>
      </c>
      <c r="B559" s="111"/>
      <c r="C559" s="124" t="s">
        <v>849</v>
      </c>
      <c r="D559" s="124"/>
      <c r="E559" s="120" t="s">
        <v>850</v>
      </c>
    </row>
    <row r="561" spans="1:9" x14ac:dyDescent="0.25">
      <c r="A561" s="116"/>
      <c r="B561" s="116"/>
      <c r="C561" s="116"/>
      <c r="D561" s="116"/>
      <c r="E561" s="116"/>
      <c r="F561" s="116"/>
      <c r="G561" s="116"/>
      <c r="H561" s="116"/>
      <c r="I561" s="116"/>
    </row>
    <row r="562" spans="1:9" x14ac:dyDescent="0.25">
      <c r="A562" s="119">
        <v>553</v>
      </c>
      <c r="B562" s="119" t="s">
        <v>277</v>
      </c>
      <c r="C562" s="123" t="s">
        <v>851</v>
      </c>
      <c r="D562" s="123"/>
      <c r="E562" s="120" t="s">
        <v>852</v>
      </c>
    </row>
    <row r="563" spans="1:9" x14ac:dyDescent="0.25">
      <c r="A563" s="119"/>
      <c r="B563" s="119" t="s">
        <v>255</v>
      </c>
      <c r="C563" s="123" t="s">
        <v>853</v>
      </c>
      <c r="D563" s="123"/>
      <c r="E563" s="120" t="s">
        <v>854</v>
      </c>
    </row>
    <row r="564" spans="1:9" x14ac:dyDescent="0.25">
      <c r="A564" s="119"/>
      <c r="B564" s="119" t="s">
        <v>460</v>
      </c>
      <c r="C564" s="123" t="s">
        <v>855</v>
      </c>
      <c r="D564" s="123"/>
      <c r="E564" s="120" t="s">
        <v>856</v>
      </c>
    </row>
    <row r="565" spans="1:9" x14ac:dyDescent="0.25">
      <c r="A565" s="119"/>
      <c r="B565" s="119" t="s">
        <v>271</v>
      </c>
      <c r="C565" s="123" t="s">
        <v>857</v>
      </c>
      <c r="D565" s="123"/>
      <c r="E565" s="120" t="s">
        <v>256</v>
      </c>
    </row>
    <row r="566" spans="1:9" x14ac:dyDescent="0.25">
      <c r="A566" s="119"/>
      <c r="B566" s="119" t="s">
        <v>257</v>
      </c>
      <c r="C566" s="123" t="s">
        <v>858</v>
      </c>
      <c r="D566" s="123"/>
      <c r="E566" s="120" t="s">
        <v>256</v>
      </c>
    </row>
    <row r="567" spans="1:9" x14ac:dyDescent="0.25">
      <c r="A567" s="119"/>
      <c r="B567" s="119" t="s">
        <v>258</v>
      </c>
      <c r="C567" s="123" t="s">
        <v>859</v>
      </c>
      <c r="D567" s="123"/>
      <c r="E567" s="120" t="s">
        <v>860</v>
      </c>
    </row>
    <row r="568" spans="1:9" x14ac:dyDescent="0.25">
      <c r="A568" s="119"/>
      <c r="B568" s="119" t="s">
        <v>260</v>
      </c>
      <c r="C568" s="123" t="s">
        <v>861</v>
      </c>
      <c r="D568" s="123"/>
      <c r="E568" s="120" t="s">
        <v>256</v>
      </c>
    </row>
    <row r="569" spans="1:9" x14ac:dyDescent="0.25">
      <c r="A569" s="119"/>
      <c r="B569" s="119" t="s">
        <v>288</v>
      </c>
      <c r="C569" s="123" t="s">
        <v>862</v>
      </c>
      <c r="D569" s="123"/>
      <c r="E569" s="120" t="s">
        <v>256</v>
      </c>
    </row>
    <row r="570" spans="1:9" x14ac:dyDescent="0.25">
      <c r="A570" s="119"/>
      <c r="B570" s="119" t="s">
        <v>272</v>
      </c>
      <c r="C570" s="123" t="s">
        <v>863</v>
      </c>
      <c r="D570" s="123"/>
      <c r="E570" s="120" t="s">
        <v>864</v>
      </c>
    </row>
    <row r="571" spans="1:9" x14ac:dyDescent="0.25">
      <c r="A571" s="119"/>
      <c r="B571" s="119" t="s">
        <v>262</v>
      </c>
      <c r="C571" s="123" t="s">
        <v>865</v>
      </c>
      <c r="D571" s="123"/>
      <c r="E571" s="120" t="s">
        <v>442</v>
      </c>
    </row>
    <row r="572" spans="1:9" x14ac:dyDescent="0.25">
      <c r="A572" s="119"/>
      <c r="B572" s="119" t="s">
        <v>263</v>
      </c>
      <c r="C572" s="123" t="s">
        <v>866</v>
      </c>
      <c r="D572" s="123"/>
      <c r="E572" s="120" t="s">
        <v>256</v>
      </c>
    </row>
    <row r="573" spans="1:9" x14ac:dyDescent="0.25">
      <c r="A573" s="119"/>
      <c r="B573" s="119" t="s">
        <v>264</v>
      </c>
      <c r="C573" s="123" t="s">
        <v>867</v>
      </c>
      <c r="D573" s="123"/>
      <c r="E573" s="120" t="s">
        <v>868</v>
      </c>
    </row>
    <row r="574" spans="1:9" x14ac:dyDescent="0.25">
      <c r="A574" s="119"/>
      <c r="B574" s="119" t="s">
        <v>265</v>
      </c>
      <c r="C574" s="123" t="s">
        <v>869</v>
      </c>
      <c r="D574" s="123"/>
      <c r="E574" s="120" t="s">
        <v>256</v>
      </c>
    </row>
    <row r="575" spans="1:9" x14ac:dyDescent="0.25">
      <c r="A575" s="119"/>
      <c r="B575" s="119" t="s">
        <v>334</v>
      </c>
      <c r="C575" s="123" t="s">
        <v>870</v>
      </c>
      <c r="D575" s="123"/>
      <c r="E575" s="120" t="s">
        <v>256</v>
      </c>
    </row>
    <row r="577" spans="1:9" x14ac:dyDescent="0.25">
      <c r="A577" s="116"/>
      <c r="B577" s="116"/>
      <c r="C577" s="118"/>
      <c r="D577" s="118"/>
      <c r="E577" s="118"/>
      <c r="F577" s="118"/>
    </row>
    <row r="578" spans="1:9" x14ac:dyDescent="0.25">
      <c r="A578" s="116"/>
      <c r="B578" s="116"/>
      <c r="C578" s="117"/>
      <c r="D578" s="117"/>
      <c r="E578" s="117"/>
      <c r="F578" s="117"/>
    </row>
    <row r="579" spans="1:9" x14ac:dyDescent="0.25">
      <c r="A579" s="115" t="s">
        <v>871</v>
      </c>
      <c r="B579" s="111"/>
      <c r="C579" s="124" t="s">
        <v>872</v>
      </c>
      <c r="D579" s="124"/>
      <c r="E579" s="120" t="s">
        <v>873</v>
      </c>
    </row>
    <row r="581" spans="1:9" x14ac:dyDescent="0.25">
      <c r="A581" s="116"/>
      <c r="B581" s="116"/>
      <c r="C581" s="116"/>
      <c r="D581" s="116"/>
      <c r="E581" s="116"/>
      <c r="F581" s="116"/>
      <c r="G581" s="116"/>
      <c r="H581" s="116"/>
      <c r="I581" s="116"/>
    </row>
    <row r="582" spans="1:9" x14ac:dyDescent="0.25">
      <c r="A582" s="119">
        <v>554</v>
      </c>
      <c r="B582" s="119" t="s">
        <v>277</v>
      </c>
      <c r="C582" s="123" t="s">
        <v>874</v>
      </c>
      <c r="D582" s="123"/>
      <c r="E582" s="120" t="s">
        <v>353</v>
      </c>
    </row>
    <row r="583" spans="1:9" x14ac:dyDescent="0.25">
      <c r="A583" s="119"/>
      <c r="B583" s="119" t="s">
        <v>255</v>
      </c>
      <c r="C583" s="123" t="s">
        <v>875</v>
      </c>
      <c r="D583" s="123"/>
      <c r="E583" s="120" t="s">
        <v>876</v>
      </c>
    </row>
    <row r="584" spans="1:9" x14ac:dyDescent="0.25">
      <c r="A584" s="119"/>
      <c r="B584" s="119" t="s">
        <v>460</v>
      </c>
      <c r="C584" s="123" t="s">
        <v>877</v>
      </c>
      <c r="D584" s="123"/>
      <c r="E584" s="120" t="s">
        <v>256</v>
      </c>
    </row>
    <row r="585" spans="1:9" x14ac:dyDescent="0.25">
      <c r="A585" s="119"/>
      <c r="B585" s="119" t="s">
        <v>282</v>
      </c>
      <c r="C585" s="123" t="s">
        <v>878</v>
      </c>
      <c r="D585" s="123"/>
      <c r="E585" s="120" t="s">
        <v>879</v>
      </c>
    </row>
    <row r="586" spans="1:9" x14ac:dyDescent="0.25">
      <c r="A586" s="119"/>
      <c r="B586" s="119" t="s">
        <v>271</v>
      </c>
      <c r="C586" s="123" t="s">
        <v>880</v>
      </c>
      <c r="D586" s="123"/>
      <c r="E586" s="120" t="s">
        <v>881</v>
      </c>
    </row>
    <row r="587" spans="1:9" x14ac:dyDescent="0.25">
      <c r="A587" s="119"/>
      <c r="B587" s="119" t="s">
        <v>257</v>
      </c>
      <c r="C587" s="123" t="s">
        <v>882</v>
      </c>
      <c r="D587" s="123"/>
      <c r="E587" s="120" t="s">
        <v>256</v>
      </c>
    </row>
    <row r="588" spans="1:9" x14ac:dyDescent="0.25">
      <c r="A588" s="119"/>
      <c r="B588" s="119" t="s">
        <v>258</v>
      </c>
      <c r="C588" s="123" t="s">
        <v>883</v>
      </c>
      <c r="D588" s="123"/>
      <c r="E588" s="120" t="s">
        <v>884</v>
      </c>
    </row>
    <row r="589" spans="1:9" x14ac:dyDescent="0.25">
      <c r="A589" s="119"/>
      <c r="B589" s="119" t="s">
        <v>260</v>
      </c>
      <c r="C589" s="123" t="s">
        <v>885</v>
      </c>
      <c r="D589" s="123"/>
      <c r="E589" s="120" t="s">
        <v>886</v>
      </c>
    </row>
    <row r="590" spans="1:9" x14ac:dyDescent="0.25">
      <c r="A590" s="119"/>
      <c r="B590" s="119" t="s">
        <v>288</v>
      </c>
      <c r="C590" s="123" t="s">
        <v>887</v>
      </c>
      <c r="D590" s="123"/>
      <c r="E590" s="120" t="s">
        <v>256</v>
      </c>
    </row>
    <row r="591" spans="1:9" x14ac:dyDescent="0.25">
      <c r="A591" s="119"/>
      <c r="B591" s="119" t="s">
        <v>272</v>
      </c>
      <c r="C591" s="123" t="s">
        <v>888</v>
      </c>
      <c r="D591" s="123"/>
      <c r="E591" s="120" t="s">
        <v>889</v>
      </c>
    </row>
    <row r="592" spans="1:9" x14ac:dyDescent="0.25">
      <c r="A592" s="119"/>
      <c r="B592" s="119" t="s">
        <v>262</v>
      </c>
      <c r="C592" s="123" t="s">
        <v>890</v>
      </c>
      <c r="D592" s="123"/>
      <c r="E592" s="120" t="s">
        <v>891</v>
      </c>
    </row>
    <row r="593" spans="1:11" x14ac:dyDescent="0.25">
      <c r="A593" s="119"/>
      <c r="B593" s="119" t="s">
        <v>263</v>
      </c>
      <c r="C593" s="123" t="s">
        <v>892</v>
      </c>
      <c r="D593" s="123"/>
      <c r="E593" s="120" t="s">
        <v>256</v>
      </c>
    </row>
    <row r="594" spans="1:11" x14ac:dyDescent="0.25">
      <c r="A594" s="119"/>
      <c r="B594" s="119" t="s">
        <v>264</v>
      </c>
      <c r="C594" s="123" t="s">
        <v>893</v>
      </c>
      <c r="D594" s="123"/>
      <c r="E594" s="120" t="s">
        <v>894</v>
      </c>
    </row>
    <row r="595" spans="1:11" x14ac:dyDescent="0.25">
      <c r="A595" s="119"/>
      <c r="B595" s="119" t="s">
        <v>265</v>
      </c>
      <c r="C595" s="123" t="s">
        <v>895</v>
      </c>
      <c r="D595" s="123"/>
      <c r="E595" s="120" t="s">
        <v>256</v>
      </c>
    </row>
    <row r="596" spans="1:11" x14ac:dyDescent="0.25">
      <c r="A596" s="119"/>
      <c r="B596" s="119" t="s">
        <v>334</v>
      </c>
      <c r="C596" s="123" t="s">
        <v>335</v>
      </c>
      <c r="D596" s="123"/>
      <c r="E596" s="120" t="s">
        <v>256</v>
      </c>
    </row>
    <row r="597" spans="1:11" x14ac:dyDescent="0.25">
      <c r="A597" s="116" t="s">
        <v>247</v>
      </c>
      <c r="B597" s="116"/>
      <c r="C597" s="116"/>
    </row>
    <row r="598" spans="1:11" x14ac:dyDescent="0.25">
      <c r="A598" s="112" t="s">
        <v>248</v>
      </c>
      <c r="B598" s="111" t="s">
        <v>249</v>
      </c>
      <c r="C598" s="112"/>
    </row>
    <row r="599" spans="1:11" ht="21" x14ac:dyDescent="0.25">
      <c r="A599" s="113">
        <v>41277.640763888892</v>
      </c>
      <c r="B599" s="114" t="s">
        <v>250</v>
      </c>
      <c r="C599" s="115" t="s">
        <v>896</v>
      </c>
    </row>
    <row r="600" spans="1:11" x14ac:dyDescent="0.25">
      <c r="A600" s="118"/>
      <c r="B600" s="118"/>
      <c r="C600" s="118"/>
    </row>
    <row r="601" spans="1:11" x14ac:dyDescent="0.25">
      <c r="A601" s="117"/>
      <c r="B601" s="117"/>
      <c r="C601" s="117"/>
    </row>
    <row r="602" spans="1:11" x14ac:dyDescent="0.25">
      <c r="A602" s="121" t="s">
        <v>251</v>
      </c>
      <c r="B602" s="121" t="s">
        <v>252</v>
      </c>
      <c r="C602" s="116" t="s">
        <v>253</v>
      </c>
      <c r="D602" s="116"/>
      <c r="E602" s="115" t="s">
        <v>254</v>
      </c>
    </row>
    <row r="603" spans="1:11" ht="15.75" thickBot="1" x14ac:dyDescent="0.3">
      <c r="A603" s="121"/>
      <c r="B603" s="121"/>
      <c r="C603" s="122"/>
      <c r="D603" s="122"/>
      <c r="E603" s="122"/>
      <c r="F603" s="122"/>
      <c r="G603" s="122"/>
      <c r="H603" s="122"/>
      <c r="I603" s="122"/>
      <c r="J603" s="122"/>
      <c r="K603" s="122"/>
    </row>
    <row r="604" spans="1:11" x14ac:dyDescent="0.25">
      <c r="A604" s="121"/>
      <c r="B604" s="121"/>
      <c r="C604" s="117"/>
      <c r="D604" s="117"/>
      <c r="E604" s="117"/>
      <c r="F604" s="117"/>
      <c r="G604" s="117"/>
      <c r="H604" s="117"/>
      <c r="I604" s="117"/>
      <c r="J604" s="117"/>
      <c r="K604" s="117"/>
    </row>
    <row r="605" spans="1:11" x14ac:dyDescent="0.25">
      <c r="A605" s="119"/>
      <c r="B605" s="119" t="s">
        <v>295</v>
      </c>
      <c r="C605" s="123" t="s">
        <v>897</v>
      </c>
      <c r="D605" s="123"/>
      <c r="E605" s="120" t="s">
        <v>898</v>
      </c>
    </row>
    <row r="607" spans="1:11" x14ac:dyDescent="0.25">
      <c r="A607" s="116"/>
      <c r="B607" s="116"/>
      <c r="C607" s="118"/>
      <c r="D607" s="118"/>
      <c r="E607" s="118"/>
      <c r="F607" s="118"/>
    </row>
    <row r="608" spans="1:11" x14ac:dyDescent="0.25">
      <c r="A608" s="116"/>
      <c r="B608" s="116"/>
      <c r="C608" s="117"/>
      <c r="D608" s="117"/>
      <c r="E608" s="117"/>
      <c r="F608" s="117"/>
    </row>
    <row r="609" spans="1:9" x14ac:dyDescent="0.25">
      <c r="A609" s="115" t="s">
        <v>899</v>
      </c>
      <c r="B609" s="111"/>
      <c r="C609" s="124" t="s">
        <v>900</v>
      </c>
      <c r="D609" s="124"/>
      <c r="E609" s="120" t="s">
        <v>901</v>
      </c>
    </row>
    <row r="611" spans="1:9" x14ac:dyDescent="0.25">
      <c r="A611" s="116"/>
      <c r="B611" s="116"/>
      <c r="C611" s="116"/>
      <c r="D611" s="116"/>
      <c r="E611" s="116"/>
      <c r="F611" s="116"/>
      <c r="G611" s="116"/>
      <c r="H611" s="116"/>
      <c r="I611" s="116"/>
    </row>
    <row r="612" spans="1:9" x14ac:dyDescent="0.25">
      <c r="A612" s="116"/>
      <c r="B612" s="116"/>
      <c r="C612" s="116"/>
      <c r="D612" s="116"/>
      <c r="E612" s="116"/>
      <c r="F612" s="116"/>
      <c r="G612" s="116"/>
      <c r="H612" s="116"/>
      <c r="I612" s="116"/>
    </row>
    <row r="613" spans="1:9" x14ac:dyDescent="0.25">
      <c r="A613" s="116"/>
      <c r="B613" s="116"/>
      <c r="C613" s="118"/>
      <c r="D613" s="118"/>
      <c r="E613" s="118"/>
      <c r="F613" s="118"/>
      <c r="G613" s="118"/>
      <c r="H613" s="118"/>
      <c r="I613" s="118"/>
    </row>
    <row r="614" spans="1:9" x14ac:dyDescent="0.25">
      <c r="A614" s="116"/>
      <c r="B614" s="116"/>
      <c r="C614" s="117"/>
      <c r="D614" s="117"/>
      <c r="E614" s="117"/>
      <c r="F614" s="117"/>
      <c r="G614" s="117"/>
      <c r="H614" s="117"/>
      <c r="I614" s="117"/>
    </row>
    <row r="615" spans="1:9" x14ac:dyDescent="0.25">
      <c r="A615" s="115" t="s">
        <v>902</v>
      </c>
      <c r="B615" s="111"/>
      <c r="C615" s="124" t="s">
        <v>903</v>
      </c>
      <c r="D615" s="124"/>
      <c r="E615" s="120" t="s">
        <v>904</v>
      </c>
    </row>
    <row r="616" spans="1:9" x14ac:dyDescent="0.25">
      <c r="A616" s="116"/>
      <c r="B616" s="116"/>
      <c r="C616" s="118"/>
      <c r="D616" s="118"/>
      <c r="E616" s="118"/>
      <c r="F616" s="118"/>
      <c r="G616" s="118"/>
      <c r="H616" s="118"/>
    </row>
    <row r="617" spans="1:9" x14ac:dyDescent="0.25">
      <c r="A617" s="116"/>
      <c r="B617" s="116"/>
      <c r="C617" s="117"/>
      <c r="D617" s="117"/>
      <c r="E617" s="117"/>
      <c r="F617" s="117"/>
      <c r="G617" s="117"/>
      <c r="H617" s="117"/>
    </row>
    <row r="618" spans="1:9" x14ac:dyDescent="0.25">
      <c r="A618" s="116"/>
      <c r="B618" s="116"/>
      <c r="C618" s="116"/>
      <c r="D618" s="116"/>
      <c r="E618" s="116"/>
      <c r="F618" s="116"/>
      <c r="G618" s="116"/>
      <c r="H618" s="116"/>
      <c r="I618" s="116"/>
    </row>
    <row r="619" spans="1:9" x14ac:dyDescent="0.25">
      <c r="A619" s="116"/>
      <c r="B619" s="116"/>
      <c r="C619" s="116"/>
      <c r="D619" s="116"/>
      <c r="E619" s="116"/>
      <c r="F619" s="116"/>
      <c r="G619" s="116"/>
      <c r="H619" s="116"/>
      <c r="I619" s="116"/>
    </row>
    <row r="620" spans="1:9" x14ac:dyDescent="0.25">
      <c r="A620" s="119">
        <v>487</v>
      </c>
      <c r="B620" s="119" t="s">
        <v>255</v>
      </c>
      <c r="C620" s="123" t="s">
        <v>905</v>
      </c>
      <c r="D620" s="123"/>
      <c r="E620" s="120" t="s">
        <v>373</v>
      </c>
    </row>
    <row r="621" spans="1:9" x14ac:dyDescent="0.25">
      <c r="A621" s="119"/>
      <c r="B621" s="119" t="s">
        <v>257</v>
      </c>
      <c r="C621" s="123" t="s">
        <v>906</v>
      </c>
      <c r="D621" s="123"/>
      <c r="E621" s="120" t="s">
        <v>256</v>
      </c>
    </row>
    <row r="622" spans="1:9" x14ac:dyDescent="0.25">
      <c r="A622" s="119"/>
      <c r="B622" s="119" t="s">
        <v>258</v>
      </c>
      <c r="C622" s="123" t="s">
        <v>259</v>
      </c>
      <c r="D622" s="123"/>
      <c r="E622" s="120" t="s">
        <v>256</v>
      </c>
    </row>
    <row r="623" spans="1:9" x14ac:dyDescent="0.25">
      <c r="A623" s="119"/>
      <c r="B623" s="119" t="s">
        <v>260</v>
      </c>
      <c r="C623" s="123" t="s">
        <v>907</v>
      </c>
      <c r="D623" s="123"/>
      <c r="E623" s="120" t="s">
        <v>256</v>
      </c>
    </row>
    <row r="624" spans="1:9" x14ac:dyDescent="0.25">
      <c r="A624" s="119"/>
      <c r="B624" s="119" t="s">
        <v>262</v>
      </c>
      <c r="C624" s="123" t="s">
        <v>259</v>
      </c>
      <c r="D624" s="123"/>
      <c r="E624" s="120" t="s">
        <v>256</v>
      </c>
    </row>
    <row r="625" spans="1:9" x14ac:dyDescent="0.25">
      <c r="A625" s="119"/>
      <c r="B625" s="119" t="s">
        <v>263</v>
      </c>
      <c r="C625" s="123" t="s">
        <v>315</v>
      </c>
      <c r="D625" s="123"/>
      <c r="E625" s="120" t="s">
        <v>256</v>
      </c>
    </row>
    <row r="626" spans="1:9" x14ac:dyDescent="0.25">
      <c r="A626" s="119"/>
      <c r="B626" s="119" t="s">
        <v>264</v>
      </c>
      <c r="C626" s="123" t="s">
        <v>908</v>
      </c>
      <c r="D626" s="123"/>
      <c r="E626" s="120" t="s">
        <v>909</v>
      </c>
    </row>
    <row r="627" spans="1:9" x14ac:dyDescent="0.25">
      <c r="A627" s="119"/>
      <c r="B627" s="119" t="s">
        <v>265</v>
      </c>
      <c r="C627" s="123" t="s">
        <v>910</v>
      </c>
      <c r="D627" s="123"/>
      <c r="E627" s="120" t="s">
        <v>256</v>
      </c>
    </row>
    <row r="628" spans="1:9" x14ac:dyDescent="0.25">
      <c r="A628" s="119"/>
      <c r="B628" s="119" t="s">
        <v>340</v>
      </c>
      <c r="C628" s="123" t="s">
        <v>259</v>
      </c>
      <c r="D628" s="123"/>
      <c r="E628" s="120" t="s">
        <v>256</v>
      </c>
    </row>
    <row r="629" spans="1:9" x14ac:dyDescent="0.25">
      <c r="A629" s="119"/>
      <c r="B629" s="119" t="s">
        <v>295</v>
      </c>
      <c r="C629" s="123" t="s">
        <v>911</v>
      </c>
      <c r="D629" s="123"/>
      <c r="E629" s="120" t="s">
        <v>256</v>
      </c>
    </row>
    <row r="631" spans="1:9" x14ac:dyDescent="0.25">
      <c r="A631" s="116"/>
      <c r="B631" s="116"/>
      <c r="C631" s="118"/>
      <c r="D631" s="118"/>
      <c r="E631" s="118"/>
      <c r="F631" s="118"/>
    </row>
    <row r="632" spans="1:9" x14ac:dyDescent="0.25">
      <c r="A632" s="116"/>
      <c r="B632" s="116"/>
      <c r="C632" s="117"/>
      <c r="D632" s="117"/>
      <c r="E632" s="117"/>
      <c r="F632" s="117"/>
    </row>
    <row r="633" spans="1:9" x14ac:dyDescent="0.25">
      <c r="A633" s="115" t="s">
        <v>912</v>
      </c>
      <c r="B633" s="111"/>
      <c r="C633" s="124" t="s">
        <v>913</v>
      </c>
      <c r="D633" s="124"/>
      <c r="E633" s="120" t="s">
        <v>914</v>
      </c>
    </row>
    <row r="635" spans="1:9" x14ac:dyDescent="0.25">
      <c r="A635" s="116"/>
      <c r="B635" s="116"/>
      <c r="C635" s="116"/>
      <c r="D635" s="116"/>
      <c r="E635" s="116"/>
      <c r="F635" s="116"/>
      <c r="G635" s="116"/>
      <c r="H635" s="116"/>
      <c r="I635" s="116"/>
    </row>
    <row r="636" spans="1:9" x14ac:dyDescent="0.25">
      <c r="A636" s="119">
        <v>557</v>
      </c>
      <c r="B636" s="119" t="s">
        <v>255</v>
      </c>
      <c r="C636" s="123" t="s">
        <v>259</v>
      </c>
      <c r="D636" s="123"/>
      <c r="E636" s="120" t="s">
        <v>256</v>
      </c>
    </row>
    <row r="637" spans="1:9" x14ac:dyDescent="0.25">
      <c r="A637" s="119"/>
      <c r="B637" s="119" t="s">
        <v>271</v>
      </c>
      <c r="C637" s="123" t="s">
        <v>915</v>
      </c>
      <c r="D637" s="123"/>
      <c r="E637" s="120" t="s">
        <v>256</v>
      </c>
    </row>
    <row r="638" spans="1:9" x14ac:dyDescent="0.25">
      <c r="A638" s="119"/>
      <c r="B638" s="119" t="s">
        <v>257</v>
      </c>
      <c r="C638" s="123" t="s">
        <v>916</v>
      </c>
      <c r="D638" s="123"/>
      <c r="E638" s="120" t="s">
        <v>256</v>
      </c>
    </row>
    <row r="639" spans="1:9" x14ac:dyDescent="0.25">
      <c r="A639" s="119"/>
      <c r="B639" s="119" t="s">
        <v>260</v>
      </c>
      <c r="C639" s="123" t="s">
        <v>375</v>
      </c>
      <c r="D639" s="123"/>
      <c r="E639" s="120" t="s">
        <v>256</v>
      </c>
    </row>
    <row r="640" spans="1:9" x14ac:dyDescent="0.25">
      <c r="A640" s="119"/>
      <c r="B640" s="119" t="s">
        <v>272</v>
      </c>
      <c r="C640" s="123" t="s">
        <v>917</v>
      </c>
      <c r="D640" s="123"/>
      <c r="E640" s="120" t="s">
        <v>256</v>
      </c>
    </row>
    <row r="641" spans="1:9" x14ac:dyDescent="0.25">
      <c r="A641" s="119"/>
      <c r="B641" s="119" t="s">
        <v>262</v>
      </c>
      <c r="C641" s="123" t="s">
        <v>918</v>
      </c>
      <c r="D641" s="123"/>
      <c r="E641" s="120" t="s">
        <v>919</v>
      </c>
    </row>
    <row r="642" spans="1:9" x14ac:dyDescent="0.25">
      <c r="A642" s="119"/>
      <c r="B642" s="119" t="s">
        <v>263</v>
      </c>
      <c r="C642" s="123" t="s">
        <v>920</v>
      </c>
      <c r="D642" s="123"/>
      <c r="E642" s="120" t="s">
        <v>256</v>
      </c>
    </row>
    <row r="643" spans="1:9" x14ac:dyDescent="0.25">
      <c r="A643" s="119"/>
      <c r="B643" s="119" t="s">
        <v>552</v>
      </c>
      <c r="C643" s="123" t="s">
        <v>921</v>
      </c>
      <c r="D643" s="123"/>
      <c r="E643" s="120" t="s">
        <v>256</v>
      </c>
    </row>
    <row r="644" spans="1:9" x14ac:dyDescent="0.25">
      <c r="A644" s="119"/>
      <c r="B644" s="119" t="s">
        <v>264</v>
      </c>
      <c r="C644" s="123" t="s">
        <v>922</v>
      </c>
      <c r="D644" s="123"/>
      <c r="E644" s="120" t="s">
        <v>923</v>
      </c>
    </row>
    <row r="645" spans="1:9" x14ac:dyDescent="0.25">
      <c r="A645" s="119"/>
      <c r="B645" s="119" t="s">
        <v>265</v>
      </c>
      <c r="C645" s="123" t="s">
        <v>924</v>
      </c>
      <c r="D645" s="123"/>
      <c r="E645" s="120" t="s">
        <v>256</v>
      </c>
    </row>
    <row r="646" spans="1:9" x14ac:dyDescent="0.25">
      <c r="A646" s="119"/>
      <c r="B646" s="119" t="s">
        <v>340</v>
      </c>
      <c r="C646" s="123" t="s">
        <v>925</v>
      </c>
      <c r="D646" s="123"/>
      <c r="E646" s="120" t="s">
        <v>256</v>
      </c>
    </row>
    <row r="647" spans="1:9" x14ac:dyDescent="0.25">
      <c r="A647" s="119"/>
      <c r="B647" s="119" t="s">
        <v>293</v>
      </c>
      <c r="C647" s="123" t="s">
        <v>926</v>
      </c>
      <c r="D647" s="123"/>
      <c r="E647" s="120" t="s">
        <v>256</v>
      </c>
    </row>
    <row r="649" spans="1:9" x14ac:dyDescent="0.25">
      <c r="A649" s="116"/>
      <c r="B649" s="116"/>
      <c r="C649" s="118"/>
      <c r="D649" s="118"/>
      <c r="E649" s="118"/>
      <c r="F649" s="118"/>
    </row>
    <row r="650" spans="1:9" x14ac:dyDescent="0.25">
      <c r="A650" s="116"/>
      <c r="B650" s="116"/>
      <c r="C650" s="117"/>
      <c r="D650" s="117"/>
      <c r="E650" s="117"/>
      <c r="F650" s="117"/>
    </row>
    <row r="651" spans="1:9" x14ac:dyDescent="0.25">
      <c r="A651" s="115" t="s">
        <v>927</v>
      </c>
      <c r="B651" s="111"/>
      <c r="C651" s="124" t="s">
        <v>928</v>
      </c>
      <c r="D651" s="124"/>
      <c r="E651" s="120" t="s">
        <v>929</v>
      </c>
    </row>
    <row r="653" spans="1:9" x14ac:dyDescent="0.25">
      <c r="A653" s="116"/>
      <c r="B653" s="116"/>
      <c r="C653" s="116"/>
      <c r="D653" s="116"/>
      <c r="E653" s="116"/>
      <c r="F653" s="116"/>
      <c r="G653" s="116"/>
      <c r="H653" s="116"/>
      <c r="I653" s="116"/>
    </row>
    <row r="654" spans="1:9" x14ac:dyDescent="0.25">
      <c r="A654" s="119">
        <v>558</v>
      </c>
      <c r="B654" s="119" t="s">
        <v>277</v>
      </c>
      <c r="C654" s="123" t="s">
        <v>930</v>
      </c>
      <c r="D654" s="123"/>
      <c r="E654" s="120" t="s">
        <v>824</v>
      </c>
    </row>
    <row r="655" spans="1:9" x14ac:dyDescent="0.25">
      <c r="A655" s="119"/>
      <c r="B655" s="119" t="s">
        <v>255</v>
      </c>
      <c r="C655" s="123" t="s">
        <v>931</v>
      </c>
      <c r="D655" s="123"/>
      <c r="E655" s="120" t="s">
        <v>256</v>
      </c>
    </row>
    <row r="656" spans="1:9" x14ac:dyDescent="0.25">
      <c r="A656" s="119"/>
      <c r="B656" s="119" t="s">
        <v>282</v>
      </c>
      <c r="C656" s="123" t="s">
        <v>932</v>
      </c>
      <c r="D656" s="123"/>
      <c r="E656" s="120" t="s">
        <v>256</v>
      </c>
    </row>
    <row r="657" spans="1:11" x14ac:dyDescent="0.25">
      <c r="A657" s="119"/>
      <c r="B657" s="119" t="s">
        <v>271</v>
      </c>
      <c r="C657" s="123" t="s">
        <v>631</v>
      </c>
      <c r="D657" s="123"/>
      <c r="E657" s="120" t="s">
        <v>256</v>
      </c>
    </row>
    <row r="658" spans="1:11" x14ac:dyDescent="0.25">
      <c r="A658" s="119"/>
      <c r="B658" s="119" t="s">
        <v>257</v>
      </c>
      <c r="C658" s="123" t="s">
        <v>933</v>
      </c>
      <c r="D658" s="123"/>
      <c r="E658" s="120" t="s">
        <v>256</v>
      </c>
    </row>
    <row r="659" spans="1:11" x14ac:dyDescent="0.25">
      <c r="A659" s="119"/>
      <c r="B659" s="119" t="s">
        <v>258</v>
      </c>
      <c r="C659" s="123" t="s">
        <v>934</v>
      </c>
      <c r="D659" s="123"/>
      <c r="E659" s="120" t="s">
        <v>256</v>
      </c>
    </row>
    <row r="660" spans="1:11" x14ac:dyDescent="0.25">
      <c r="A660" s="119"/>
      <c r="B660" s="119" t="s">
        <v>260</v>
      </c>
      <c r="C660" s="123" t="s">
        <v>762</v>
      </c>
      <c r="D660" s="123"/>
      <c r="E660" s="120" t="s">
        <v>256</v>
      </c>
    </row>
    <row r="661" spans="1:11" x14ac:dyDescent="0.25">
      <c r="A661" s="119"/>
      <c r="B661" s="119" t="s">
        <v>272</v>
      </c>
      <c r="C661" s="123" t="s">
        <v>935</v>
      </c>
      <c r="D661" s="123"/>
      <c r="E661" s="120" t="s">
        <v>936</v>
      </c>
    </row>
    <row r="662" spans="1:11" x14ac:dyDescent="0.25">
      <c r="A662" s="119"/>
      <c r="B662" s="119" t="s">
        <v>262</v>
      </c>
      <c r="C662" s="123" t="s">
        <v>937</v>
      </c>
      <c r="D662" s="123"/>
      <c r="E662" s="120" t="s">
        <v>273</v>
      </c>
    </row>
    <row r="663" spans="1:11" x14ac:dyDescent="0.25">
      <c r="A663" s="119"/>
      <c r="B663" s="119" t="s">
        <v>263</v>
      </c>
      <c r="C663" s="123" t="s">
        <v>709</v>
      </c>
      <c r="D663" s="123"/>
      <c r="E663" s="120" t="s">
        <v>256</v>
      </c>
    </row>
    <row r="664" spans="1:11" x14ac:dyDescent="0.25">
      <c r="A664" s="116" t="s">
        <v>247</v>
      </c>
      <c r="B664" s="116"/>
      <c r="C664" s="116"/>
    </row>
    <row r="665" spans="1:11" x14ac:dyDescent="0.25">
      <c r="A665" s="112" t="s">
        <v>248</v>
      </c>
      <c r="B665" s="111" t="s">
        <v>249</v>
      </c>
      <c r="C665" s="112"/>
    </row>
    <row r="666" spans="1:11" ht="21" x14ac:dyDescent="0.25">
      <c r="A666" s="113">
        <v>41277.640763888892</v>
      </c>
      <c r="B666" s="114" t="s">
        <v>250</v>
      </c>
      <c r="C666" s="115" t="s">
        <v>938</v>
      </c>
    </row>
    <row r="667" spans="1:11" x14ac:dyDescent="0.25">
      <c r="A667" s="118"/>
      <c r="B667" s="118"/>
      <c r="C667" s="118"/>
    </row>
    <row r="668" spans="1:11" x14ac:dyDescent="0.25">
      <c r="A668" s="117"/>
      <c r="B668" s="117"/>
      <c r="C668" s="117"/>
    </row>
    <row r="669" spans="1:11" x14ac:dyDescent="0.25">
      <c r="A669" s="121" t="s">
        <v>251</v>
      </c>
      <c r="B669" s="121" t="s">
        <v>252</v>
      </c>
      <c r="C669" s="116" t="s">
        <v>253</v>
      </c>
      <c r="D669" s="116"/>
      <c r="E669" s="115" t="s">
        <v>254</v>
      </c>
    </row>
    <row r="670" spans="1:11" ht="15.75" thickBot="1" x14ac:dyDescent="0.3">
      <c r="A670" s="121"/>
      <c r="B670" s="121"/>
      <c r="C670" s="122"/>
      <c r="D670" s="122"/>
      <c r="E670" s="122"/>
      <c r="F670" s="122"/>
      <c r="G670" s="122"/>
      <c r="H670" s="122"/>
      <c r="I670" s="122"/>
      <c r="J670" s="122"/>
      <c r="K670" s="122"/>
    </row>
    <row r="671" spans="1:11" x14ac:dyDescent="0.25">
      <c r="A671" s="121"/>
      <c r="B671" s="121"/>
      <c r="C671" s="117"/>
      <c r="D671" s="117"/>
      <c r="E671" s="117"/>
      <c r="F671" s="117"/>
      <c r="G671" s="117"/>
      <c r="H671" s="117"/>
      <c r="I671" s="117"/>
      <c r="J671" s="117"/>
      <c r="K671" s="117"/>
    </row>
    <row r="672" spans="1:11" x14ac:dyDescent="0.25">
      <c r="A672" s="119"/>
      <c r="B672" s="119" t="s">
        <v>552</v>
      </c>
      <c r="C672" s="123" t="s">
        <v>939</v>
      </c>
      <c r="D672" s="123"/>
      <c r="E672" s="120" t="s">
        <v>256</v>
      </c>
    </row>
    <row r="673" spans="1:9" x14ac:dyDescent="0.25">
      <c r="A673" s="119"/>
      <c r="B673" s="119" t="s">
        <v>264</v>
      </c>
      <c r="C673" s="123" t="s">
        <v>940</v>
      </c>
      <c r="D673" s="123"/>
      <c r="E673" s="120" t="s">
        <v>941</v>
      </c>
    </row>
    <row r="674" spans="1:9" x14ac:dyDescent="0.25">
      <c r="A674" s="119"/>
      <c r="B674" s="119" t="s">
        <v>265</v>
      </c>
      <c r="C674" s="123" t="s">
        <v>942</v>
      </c>
      <c r="D674" s="123"/>
      <c r="E674" s="120" t="s">
        <v>256</v>
      </c>
    </row>
    <row r="675" spans="1:9" x14ac:dyDescent="0.25">
      <c r="A675" s="119"/>
      <c r="B675" s="119" t="s">
        <v>293</v>
      </c>
      <c r="C675" s="123" t="s">
        <v>943</v>
      </c>
      <c r="D675" s="123"/>
      <c r="E675" s="120" t="s">
        <v>256</v>
      </c>
    </row>
    <row r="676" spans="1:9" x14ac:dyDescent="0.25">
      <c r="A676" s="119"/>
      <c r="B676" s="119" t="s">
        <v>351</v>
      </c>
      <c r="C676" s="123" t="s">
        <v>944</v>
      </c>
      <c r="D676" s="123"/>
      <c r="E676" s="120" t="s">
        <v>945</v>
      </c>
    </row>
    <row r="677" spans="1:9" x14ac:dyDescent="0.25">
      <c r="A677" s="119"/>
      <c r="B677" s="119" t="s">
        <v>295</v>
      </c>
      <c r="C677" s="123" t="s">
        <v>946</v>
      </c>
      <c r="D677" s="123"/>
      <c r="E677" s="120" t="s">
        <v>947</v>
      </c>
    </row>
    <row r="679" spans="1:9" x14ac:dyDescent="0.25">
      <c r="A679" s="116"/>
      <c r="B679" s="116"/>
      <c r="C679" s="118"/>
      <c r="D679" s="118"/>
      <c r="E679" s="118"/>
      <c r="F679" s="118"/>
    </row>
    <row r="680" spans="1:9" x14ac:dyDescent="0.25">
      <c r="A680" s="116"/>
      <c r="B680" s="116"/>
      <c r="C680" s="117"/>
      <c r="D680" s="117"/>
      <c r="E680" s="117"/>
      <c r="F680" s="117"/>
    </row>
    <row r="681" spans="1:9" x14ac:dyDescent="0.25">
      <c r="A681" s="115" t="s">
        <v>948</v>
      </c>
      <c r="B681" s="111"/>
      <c r="C681" s="124" t="s">
        <v>949</v>
      </c>
      <c r="D681" s="124"/>
      <c r="E681" s="120" t="s">
        <v>950</v>
      </c>
    </row>
    <row r="683" spans="1:9" x14ac:dyDescent="0.25">
      <c r="A683" s="116"/>
      <c r="B683" s="116"/>
      <c r="C683" s="116"/>
      <c r="D683" s="116"/>
      <c r="E683" s="116"/>
      <c r="F683" s="116"/>
      <c r="G683" s="116"/>
      <c r="H683" s="116"/>
      <c r="I683" s="116"/>
    </row>
    <row r="684" spans="1:9" x14ac:dyDescent="0.25">
      <c r="A684" s="119">
        <v>559</v>
      </c>
      <c r="B684" s="119" t="s">
        <v>277</v>
      </c>
      <c r="C684" s="123" t="s">
        <v>951</v>
      </c>
      <c r="D684" s="123"/>
      <c r="E684" s="120" t="s">
        <v>952</v>
      </c>
    </row>
    <row r="685" spans="1:9" x14ac:dyDescent="0.25">
      <c r="A685" s="119"/>
      <c r="B685" s="119" t="s">
        <v>255</v>
      </c>
      <c r="C685" s="123" t="s">
        <v>953</v>
      </c>
      <c r="D685" s="123"/>
      <c r="E685" s="120" t="s">
        <v>954</v>
      </c>
    </row>
    <row r="686" spans="1:9" x14ac:dyDescent="0.25">
      <c r="A686" s="119"/>
      <c r="B686" s="119" t="s">
        <v>282</v>
      </c>
      <c r="C686" s="123" t="s">
        <v>955</v>
      </c>
      <c r="D686" s="123"/>
      <c r="E686" s="120" t="s">
        <v>956</v>
      </c>
    </row>
    <row r="687" spans="1:9" x14ac:dyDescent="0.25">
      <c r="A687" s="119"/>
      <c r="B687" s="119" t="s">
        <v>271</v>
      </c>
      <c r="C687" s="123" t="s">
        <v>957</v>
      </c>
      <c r="D687" s="123"/>
      <c r="E687" s="120" t="s">
        <v>256</v>
      </c>
    </row>
    <row r="688" spans="1:9" x14ac:dyDescent="0.25">
      <c r="A688" s="119"/>
      <c r="B688" s="119" t="s">
        <v>257</v>
      </c>
      <c r="C688" s="123" t="s">
        <v>958</v>
      </c>
      <c r="D688" s="123"/>
      <c r="E688" s="120" t="s">
        <v>256</v>
      </c>
    </row>
    <row r="689" spans="1:6" x14ac:dyDescent="0.25">
      <c r="A689" s="119"/>
      <c r="B689" s="119" t="s">
        <v>258</v>
      </c>
      <c r="C689" s="123" t="s">
        <v>959</v>
      </c>
      <c r="D689" s="123"/>
      <c r="E689" s="120" t="s">
        <v>960</v>
      </c>
    </row>
    <row r="690" spans="1:6" x14ac:dyDescent="0.25">
      <c r="A690" s="119"/>
      <c r="B690" s="119" t="s">
        <v>260</v>
      </c>
      <c r="C690" s="123" t="s">
        <v>658</v>
      </c>
      <c r="D690" s="123"/>
      <c r="E690" s="120" t="s">
        <v>256</v>
      </c>
    </row>
    <row r="691" spans="1:6" x14ac:dyDescent="0.25">
      <c r="A691" s="119"/>
      <c r="B691" s="119" t="s">
        <v>272</v>
      </c>
      <c r="C691" s="123" t="s">
        <v>961</v>
      </c>
      <c r="D691" s="123"/>
      <c r="E691" s="120" t="s">
        <v>962</v>
      </c>
    </row>
    <row r="692" spans="1:6" x14ac:dyDescent="0.25">
      <c r="A692" s="119"/>
      <c r="B692" s="119" t="s">
        <v>262</v>
      </c>
      <c r="C692" s="123" t="s">
        <v>963</v>
      </c>
      <c r="D692" s="123"/>
      <c r="E692" s="120" t="s">
        <v>256</v>
      </c>
    </row>
    <row r="693" spans="1:6" x14ac:dyDescent="0.25">
      <c r="A693" s="119"/>
      <c r="B693" s="119" t="s">
        <v>263</v>
      </c>
      <c r="C693" s="123" t="s">
        <v>964</v>
      </c>
      <c r="D693" s="123"/>
      <c r="E693" s="120" t="s">
        <v>256</v>
      </c>
    </row>
    <row r="694" spans="1:6" x14ac:dyDescent="0.25">
      <c r="A694" s="119"/>
      <c r="B694" s="119" t="s">
        <v>333</v>
      </c>
      <c r="C694" s="123" t="s">
        <v>965</v>
      </c>
      <c r="D694" s="123"/>
      <c r="E694" s="120" t="s">
        <v>256</v>
      </c>
    </row>
    <row r="695" spans="1:6" x14ac:dyDescent="0.25">
      <c r="A695" s="119"/>
      <c r="B695" s="119" t="s">
        <v>264</v>
      </c>
      <c r="C695" s="123" t="s">
        <v>966</v>
      </c>
      <c r="D695" s="123"/>
      <c r="E695" s="120" t="s">
        <v>967</v>
      </c>
    </row>
    <row r="696" spans="1:6" x14ac:dyDescent="0.25">
      <c r="A696" s="119"/>
      <c r="B696" s="119" t="s">
        <v>265</v>
      </c>
      <c r="C696" s="123" t="s">
        <v>968</v>
      </c>
      <c r="D696" s="123"/>
      <c r="E696" s="120" t="s">
        <v>256</v>
      </c>
    </row>
    <row r="697" spans="1:6" x14ac:dyDescent="0.25">
      <c r="A697" s="119"/>
      <c r="B697" s="119" t="s">
        <v>334</v>
      </c>
      <c r="C697" s="123" t="s">
        <v>259</v>
      </c>
      <c r="D697" s="123"/>
      <c r="E697" s="120" t="s">
        <v>256</v>
      </c>
    </row>
    <row r="698" spans="1:6" x14ac:dyDescent="0.25">
      <c r="A698" s="119"/>
      <c r="B698" s="119" t="s">
        <v>293</v>
      </c>
      <c r="C698" s="123" t="s">
        <v>969</v>
      </c>
      <c r="D698" s="123"/>
      <c r="E698" s="120" t="s">
        <v>256</v>
      </c>
    </row>
    <row r="699" spans="1:6" x14ac:dyDescent="0.25">
      <c r="A699" s="119"/>
      <c r="B699" s="119" t="s">
        <v>351</v>
      </c>
      <c r="C699" s="123" t="s">
        <v>970</v>
      </c>
      <c r="D699" s="123"/>
      <c r="E699" s="120" t="s">
        <v>256</v>
      </c>
    </row>
    <row r="700" spans="1:6" x14ac:dyDescent="0.25">
      <c r="A700" s="119"/>
      <c r="B700" s="119" t="s">
        <v>295</v>
      </c>
      <c r="C700" s="123" t="s">
        <v>971</v>
      </c>
      <c r="D700" s="123"/>
      <c r="E700" s="120" t="s">
        <v>256</v>
      </c>
    </row>
    <row r="702" spans="1:6" x14ac:dyDescent="0.25">
      <c r="A702" s="116"/>
      <c r="B702" s="116"/>
      <c r="C702" s="118"/>
      <c r="D702" s="118"/>
      <c r="E702" s="118"/>
      <c r="F702" s="118"/>
    </row>
    <row r="703" spans="1:6" x14ac:dyDescent="0.25">
      <c r="A703" s="116"/>
      <c r="B703" s="116"/>
      <c r="C703" s="117"/>
      <c r="D703" s="117"/>
      <c r="E703" s="117"/>
      <c r="F703" s="117"/>
    </row>
    <row r="704" spans="1:6" x14ac:dyDescent="0.25">
      <c r="A704" s="115" t="s">
        <v>972</v>
      </c>
      <c r="B704" s="111"/>
      <c r="C704" s="124" t="s">
        <v>973</v>
      </c>
      <c r="D704" s="124"/>
      <c r="E704" s="120" t="s">
        <v>974</v>
      </c>
    </row>
    <row r="706" spans="1:9" x14ac:dyDescent="0.25">
      <c r="A706" s="116"/>
      <c r="B706" s="116"/>
      <c r="C706" s="116"/>
      <c r="D706" s="116"/>
      <c r="E706" s="116"/>
      <c r="F706" s="116"/>
      <c r="G706" s="116"/>
      <c r="H706" s="116"/>
      <c r="I706" s="116"/>
    </row>
    <row r="707" spans="1:9" x14ac:dyDescent="0.25">
      <c r="A707" s="119">
        <v>560</v>
      </c>
      <c r="B707" s="119" t="s">
        <v>255</v>
      </c>
      <c r="C707" s="123" t="s">
        <v>259</v>
      </c>
      <c r="D707" s="123"/>
      <c r="E707" s="120" t="s">
        <v>256</v>
      </c>
    </row>
    <row r="708" spans="1:9" x14ac:dyDescent="0.25">
      <c r="A708" s="119"/>
      <c r="B708" s="119" t="s">
        <v>271</v>
      </c>
      <c r="C708" s="123" t="s">
        <v>821</v>
      </c>
      <c r="D708" s="123"/>
      <c r="E708" s="120" t="s">
        <v>256</v>
      </c>
    </row>
    <row r="709" spans="1:9" x14ac:dyDescent="0.25">
      <c r="A709" s="119"/>
      <c r="B709" s="119" t="s">
        <v>257</v>
      </c>
      <c r="C709" s="123" t="s">
        <v>975</v>
      </c>
      <c r="D709" s="123"/>
      <c r="E709" s="120" t="s">
        <v>256</v>
      </c>
    </row>
    <row r="710" spans="1:9" x14ac:dyDescent="0.25">
      <c r="A710" s="119"/>
      <c r="B710" s="119" t="s">
        <v>258</v>
      </c>
      <c r="C710" s="123" t="s">
        <v>976</v>
      </c>
      <c r="D710" s="123"/>
      <c r="E710" s="120" t="s">
        <v>256</v>
      </c>
    </row>
    <row r="711" spans="1:9" x14ac:dyDescent="0.25">
      <c r="A711" s="119"/>
      <c r="B711" s="119" t="s">
        <v>260</v>
      </c>
      <c r="C711" s="123" t="s">
        <v>977</v>
      </c>
      <c r="D711" s="123"/>
      <c r="E711" s="120" t="s">
        <v>256</v>
      </c>
    </row>
    <row r="712" spans="1:9" x14ac:dyDescent="0.25">
      <c r="A712" s="119"/>
      <c r="B712" s="119" t="s">
        <v>272</v>
      </c>
      <c r="C712" s="123" t="s">
        <v>978</v>
      </c>
      <c r="D712" s="123"/>
      <c r="E712" s="120" t="s">
        <v>979</v>
      </c>
    </row>
    <row r="713" spans="1:9" x14ac:dyDescent="0.25">
      <c r="A713" s="119"/>
      <c r="B713" s="119" t="s">
        <v>262</v>
      </c>
      <c r="C713" s="123" t="s">
        <v>980</v>
      </c>
      <c r="D713" s="123"/>
      <c r="E713" s="120" t="s">
        <v>981</v>
      </c>
    </row>
    <row r="714" spans="1:9" x14ac:dyDescent="0.25">
      <c r="A714" s="119"/>
      <c r="B714" s="119" t="s">
        <v>263</v>
      </c>
      <c r="C714" s="123" t="s">
        <v>982</v>
      </c>
      <c r="D714" s="123"/>
      <c r="E714" s="120" t="s">
        <v>256</v>
      </c>
    </row>
    <row r="715" spans="1:9" x14ac:dyDescent="0.25">
      <c r="A715" s="119"/>
      <c r="B715" s="119" t="s">
        <v>552</v>
      </c>
      <c r="C715" s="123" t="s">
        <v>983</v>
      </c>
      <c r="D715" s="123"/>
      <c r="E715" s="120" t="s">
        <v>984</v>
      </c>
    </row>
    <row r="716" spans="1:9" x14ac:dyDescent="0.25">
      <c r="A716" s="119"/>
      <c r="B716" s="119" t="s">
        <v>264</v>
      </c>
      <c r="C716" s="123" t="s">
        <v>985</v>
      </c>
      <c r="D716" s="123"/>
      <c r="E716" s="120" t="s">
        <v>986</v>
      </c>
    </row>
    <row r="717" spans="1:9" x14ac:dyDescent="0.25">
      <c r="A717" s="119"/>
      <c r="B717" s="119" t="s">
        <v>265</v>
      </c>
      <c r="C717" s="123" t="s">
        <v>987</v>
      </c>
      <c r="D717" s="123"/>
      <c r="E717" s="120" t="s">
        <v>256</v>
      </c>
    </row>
    <row r="718" spans="1:9" x14ac:dyDescent="0.25">
      <c r="A718" s="119"/>
      <c r="B718" s="119" t="s">
        <v>306</v>
      </c>
      <c r="C718" s="123" t="s">
        <v>259</v>
      </c>
      <c r="D718" s="123"/>
      <c r="E718" s="120" t="s">
        <v>256</v>
      </c>
    </row>
    <row r="719" spans="1:9" x14ac:dyDescent="0.25">
      <c r="A719" s="119"/>
      <c r="B719" s="119" t="s">
        <v>686</v>
      </c>
      <c r="C719" s="123" t="s">
        <v>259</v>
      </c>
      <c r="D719" s="123"/>
      <c r="E719" s="120" t="s">
        <v>256</v>
      </c>
    </row>
    <row r="720" spans="1:9" x14ac:dyDescent="0.25">
      <c r="A720" s="119"/>
      <c r="B720" s="119" t="s">
        <v>295</v>
      </c>
      <c r="C720" s="123" t="s">
        <v>988</v>
      </c>
      <c r="D720" s="123"/>
      <c r="E720" s="120" t="s">
        <v>513</v>
      </c>
    </row>
    <row r="722" spans="1:11" x14ac:dyDescent="0.25">
      <c r="A722" s="116" t="s">
        <v>247</v>
      </c>
      <c r="B722" s="116"/>
      <c r="C722" s="116"/>
    </row>
    <row r="723" spans="1:11" x14ac:dyDescent="0.25">
      <c r="A723" s="112" t="s">
        <v>248</v>
      </c>
      <c r="B723" s="111" t="s">
        <v>249</v>
      </c>
      <c r="C723" s="112"/>
    </row>
    <row r="724" spans="1:11" ht="21" x14ac:dyDescent="0.25">
      <c r="A724" s="113">
        <v>41277.640763888892</v>
      </c>
      <c r="B724" s="114" t="s">
        <v>250</v>
      </c>
      <c r="C724" s="115" t="s">
        <v>989</v>
      </c>
    </row>
    <row r="725" spans="1:11" x14ac:dyDescent="0.25">
      <c r="A725" s="118"/>
      <c r="B725" s="118"/>
      <c r="C725" s="118"/>
    </row>
    <row r="726" spans="1:11" x14ac:dyDescent="0.25">
      <c r="A726" s="117"/>
      <c r="B726" s="117"/>
      <c r="C726" s="117"/>
    </row>
    <row r="727" spans="1:11" x14ac:dyDescent="0.25">
      <c r="A727" s="121" t="s">
        <v>251</v>
      </c>
      <c r="B727" s="121" t="s">
        <v>252</v>
      </c>
      <c r="C727" s="116" t="s">
        <v>253</v>
      </c>
      <c r="D727" s="116"/>
      <c r="E727" s="115" t="s">
        <v>254</v>
      </c>
    </row>
    <row r="728" spans="1:11" ht="15.75" thickBot="1" x14ac:dyDescent="0.3">
      <c r="A728" s="121"/>
      <c r="B728" s="121"/>
      <c r="C728" s="122"/>
      <c r="D728" s="122"/>
      <c r="E728" s="122"/>
      <c r="F728" s="122"/>
      <c r="G728" s="122"/>
      <c r="H728" s="122"/>
      <c r="I728" s="122"/>
      <c r="J728" s="122"/>
      <c r="K728" s="122"/>
    </row>
    <row r="729" spans="1:11" x14ac:dyDescent="0.25">
      <c r="A729" s="121"/>
      <c r="B729" s="121"/>
      <c r="C729" s="117"/>
      <c r="D729" s="117"/>
      <c r="E729" s="117"/>
      <c r="F729" s="117"/>
      <c r="G729" s="117"/>
      <c r="H729" s="117"/>
      <c r="I729" s="117"/>
      <c r="J729" s="117"/>
      <c r="K729" s="117"/>
    </row>
    <row r="730" spans="1:11" x14ac:dyDescent="0.25">
      <c r="A730" s="116"/>
      <c r="B730" s="116"/>
      <c r="C730" s="118"/>
      <c r="D730" s="118"/>
      <c r="E730" s="118"/>
      <c r="F730" s="118"/>
    </row>
    <row r="731" spans="1:11" x14ac:dyDescent="0.25">
      <c r="A731" s="116"/>
      <c r="B731" s="116"/>
      <c r="C731" s="117"/>
      <c r="D731" s="117"/>
      <c r="E731" s="117"/>
      <c r="F731" s="117"/>
    </row>
    <row r="732" spans="1:11" x14ac:dyDescent="0.25">
      <c r="A732" s="115" t="s">
        <v>990</v>
      </c>
      <c r="B732" s="111"/>
      <c r="C732" s="124" t="s">
        <v>991</v>
      </c>
      <c r="D732" s="124"/>
      <c r="E732" s="120" t="s">
        <v>992</v>
      </c>
    </row>
    <row r="734" spans="1:11" x14ac:dyDescent="0.25">
      <c r="A734" s="116"/>
      <c r="B734" s="116"/>
      <c r="C734" s="116"/>
      <c r="D734" s="116"/>
      <c r="E734" s="116"/>
      <c r="F734" s="116"/>
      <c r="G734" s="116"/>
      <c r="H734" s="116"/>
      <c r="I734" s="116"/>
    </row>
    <row r="735" spans="1:11" x14ac:dyDescent="0.25">
      <c r="A735" s="119">
        <v>561</v>
      </c>
      <c r="B735" s="119" t="s">
        <v>255</v>
      </c>
      <c r="C735" s="123" t="s">
        <v>993</v>
      </c>
      <c r="D735" s="123"/>
      <c r="E735" s="120" t="s">
        <v>994</v>
      </c>
    </row>
    <row r="736" spans="1:11" x14ac:dyDescent="0.25">
      <c r="A736" s="119"/>
      <c r="B736" s="119" t="s">
        <v>460</v>
      </c>
      <c r="C736" s="123" t="s">
        <v>995</v>
      </c>
      <c r="D736" s="123"/>
      <c r="E736" s="120" t="s">
        <v>256</v>
      </c>
    </row>
    <row r="737" spans="1:6" x14ac:dyDescent="0.25">
      <c r="A737" s="119"/>
      <c r="B737" s="119" t="s">
        <v>282</v>
      </c>
      <c r="C737" s="123" t="s">
        <v>996</v>
      </c>
      <c r="D737" s="123"/>
      <c r="E737" s="120" t="s">
        <v>256</v>
      </c>
    </row>
    <row r="738" spans="1:6" x14ac:dyDescent="0.25">
      <c r="A738" s="119"/>
      <c r="B738" s="119" t="s">
        <v>271</v>
      </c>
      <c r="C738" s="123" t="s">
        <v>997</v>
      </c>
      <c r="D738" s="123"/>
      <c r="E738" s="120" t="s">
        <v>513</v>
      </c>
    </row>
    <row r="739" spans="1:6" x14ac:dyDescent="0.25">
      <c r="A739" s="119"/>
      <c r="B739" s="119" t="s">
        <v>257</v>
      </c>
      <c r="C739" s="123" t="s">
        <v>998</v>
      </c>
      <c r="D739" s="123"/>
      <c r="E739" s="120" t="s">
        <v>256</v>
      </c>
    </row>
    <row r="740" spans="1:6" x14ac:dyDescent="0.25">
      <c r="A740" s="119"/>
      <c r="B740" s="119" t="s">
        <v>260</v>
      </c>
      <c r="C740" s="123" t="s">
        <v>999</v>
      </c>
      <c r="D740" s="123"/>
      <c r="E740" s="120" t="s">
        <v>256</v>
      </c>
    </row>
    <row r="741" spans="1:6" x14ac:dyDescent="0.25">
      <c r="A741" s="119"/>
      <c r="B741" s="119" t="s">
        <v>272</v>
      </c>
      <c r="C741" s="123" t="s">
        <v>1000</v>
      </c>
      <c r="D741" s="123"/>
      <c r="E741" s="120" t="s">
        <v>1001</v>
      </c>
    </row>
    <row r="742" spans="1:6" x14ac:dyDescent="0.25">
      <c r="A742" s="119"/>
      <c r="B742" s="119" t="s">
        <v>262</v>
      </c>
      <c r="C742" s="123" t="s">
        <v>1002</v>
      </c>
      <c r="D742" s="123"/>
      <c r="E742" s="120" t="s">
        <v>1003</v>
      </c>
    </row>
    <row r="743" spans="1:6" x14ac:dyDescent="0.25">
      <c r="A743" s="119"/>
      <c r="B743" s="119" t="s">
        <v>263</v>
      </c>
      <c r="C743" s="123" t="s">
        <v>1004</v>
      </c>
      <c r="D743" s="123"/>
      <c r="E743" s="120" t="s">
        <v>256</v>
      </c>
    </row>
    <row r="744" spans="1:6" x14ac:dyDescent="0.25">
      <c r="A744" s="119"/>
      <c r="B744" s="119" t="s">
        <v>333</v>
      </c>
      <c r="C744" s="123" t="s">
        <v>1005</v>
      </c>
      <c r="D744" s="123"/>
      <c r="E744" s="120" t="s">
        <v>256</v>
      </c>
    </row>
    <row r="745" spans="1:6" x14ac:dyDescent="0.25">
      <c r="A745" s="119"/>
      <c r="B745" s="119" t="s">
        <v>264</v>
      </c>
      <c r="C745" s="123" t="s">
        <v>1006</v>
      </c>
      <c r="D745" s="123"/>
      <c r="E745" s="120" t="s">
        <v>1007</v>
      </c>
    </row>
    <row r="746" spans="1:6" x14ac:dyDescent="0.25">
      <c r="A746" s="119"/>
      <c r="B746" s="119" t="s">
        <v>265</v>
      </c>
      <c r="C746" s="123" t="s">
        <v>1008</v>
      </c>
      <c r="D746" s="123"/>
      <c r="E746" s="120" t="s">
        <v>256</v>
      </c>
    </row>
    <row r="747" spans="1:6" x14ac:dyDescent="0.25">
      <c r="A747" s="119"/>
      <c r="B747" s="119" t="s">
        <v>334</v>
      </c>
      <c r="C747" s="123" t="s">
        <v>335</v>
      </c>
      <c r="D747" s="123"/>
      <c r="E747" s="120" t="s">
        <v>256</v>
      </c>
    </row>
    <row r="748" spans="1:6" x14ac:dyDescent="0.25">
      <c r="A748" s="119"/>
      <c r="B748" s="119" t="s">
        <v>340</v>
      </c>
      <c r="C748" s="123" t="s">
        <v>1009</v>
      </c>
      <c r="D748" s="123"/>
      <c r="E748" s="120" t="s">
        <v>256</v>
      </c>
    </row>
    <row r="749" spans="1:6" x14ac:dyDescent="0.25">
      <c r="A749" s="119"/>
      <c r="B749" s="119" t="s">
        <v>293</v>
      </c>
      <c r="C749" s="123" t="s">
        <v>1010</v>
      </c>
      <c r="D749" s="123"/>
      <c r="E749" s="120" t="s">
        <v>256</v>
      </c>
    </row>
    <row r="751" spans="1:6" x14ac:dyDescent="0.25">
      <c r="A751" s="116"/>
      <c r="B751" s="116"/>
      <c r="C751" s="118"/>
      <c r="D751" s="118"/>
      <c r="E751" s="118"/>
      <c r="F751" s="118"/>
    </row>
    <row r="752" spans="1:6" x14ac:dyDescent="0.25">
      <c r="A752" s="116"/>
      <c r="B752" s="116"/>
      <c r="C752" s="117"/>
      <c r="D752" s="117"/>
      <c r="E752" s="117"/>
      <c r="F752" s="117"/>
    </row>
    <row r="753" spans="1:9" x14ac:dyDescent="0.25">
      <c r="A753" s="115" t="s">
        <v>1011</v>
      </c>
      <c r="B753" s="111"/>
      <c r="C753" s="124" t="s">
        <v>1012</v>
      </c>
      <c r="D753" s="124"/>
      <c r="E753" s="120" t="s">
        <v>1013</v>
      </c>
    </row>
    <row r="755" spans="1:9" x14ac:dyDescent="0.25">
      <c r="A755" s="116"/>
      <c r="B755" s="116"/>
      <c r="C755" s="116"/>
      <c r="D755" s="116"/>
      <c r="E755" s="116"/>
      <c r="F755" s="116"/>
      <c r="G755" s="116"/>
      <c r="H755" s="116"/>
      <c r="I755" s="116"/>
    </row>
    <row r="756" spans="1:9" x14ac:dyDescent="0.25">
      <c r="A756" s="119">
        <v>562</v>
      </c>
      <c r="B756" s="119" t="s">
        <v>255</v>
      </c>
      <c r="C756" s="123" t="s">
        <v>931</v>
      </c>
      <c r="D756" s="123"/>
      <c r="E756" s="120" t="s">
        <v>256</v>
      </c>
    </row>
    <row r="757" spans="1:9" x14ac:dyDescent="0.25">
      <c r="A757" s="119"/>
      <c r="B757" s="119" t="s">
        <v>257</v>
      </c>
      <c r="C757" s="123" t="s">
        <v>1014</v>
      </c>
      <c r="D757" s="123"/>
      <c r="E757" s="120" t="s">
        <v>256</v>
      </c>
    </row>
    <row r="758" spans="1:9" x14ac:dyDescent="0.25">
      <c r="A758" s="119"/>
      <c r="B758" s="119" t="s">
        <v>258</v>
      </c>
      <c r="C758" s="123" t="s">
        <v>1015</v>
      </c>
      <c r="D758" s="123"/>
      <c r="E758" s="120" t="s">
        <v>256</v>
      </c>
    </row>
    <row r="759" spans="1:9" x14ac:dyDescent="0.25">
      <c r="A759" s="119"/>
      <c r="B759" s="119" t="s">
        <v>260</v>
      </c>
      <c r="C759" s="123" t="s">
        <v>740</v>
      </c>
      <c r="D759" s="123"/>
      <c r="E759" s="120" t="s">
        <v>256</v>
      </c>
    </row>
    <row r="760" spans="1:9" x14ac:dyDescent="0.25">
      <c r="A760" s="119"/>
      <c r="B760" s="119" t="s">
        <v>272</v>
      </c>
      <c r="C760" s="123" t="s">
        <v>1016</v>
      </c>
      <c r="D760" s="123"/>
      <c r="E760" s="120" t="s">
        <v>1017</v>
      </c>
    </row>
    <row r="761" spans="1:9" x14ac:dyDescent="0.25">
      <c r="A761" s="119"/>
      <c r="B761" s="119" t="s">
        <v>262</v>
      </c>
      <c r="C761" s="123" t="s">
        <v>1018</v>
      </c>
      <c r="D761" s="123"/>
      <c r="E761" s="120" t="s">
        <v>1019</v>
      </c>
    </row>
    <row r="762" spans="1:9" x14ac:dyDescent="0.25">
      <c r="A762" s="119"/>
      <c r="B762" s="119" t="s">
        <v>263</v>
      </c>
      <c r="C762" s="123" t="s">
        <v>259</v>
      </c>
      <c r="D762" s="123"/>
      <c r="E762" s="120" t="s">
        <v>256</v>
      </c>
    </row>
    <row r="763" spans="1:9" x14ac:dyDescent="0.25">
      <c r="A763" s="119"/>
      <c r="B763" s="119" t="s">
        <v>552</v>
      </c>
      <c r="C763" s="123" t="s">
        <v>1020</v>
      </c>
      <c r="D763" s="123"/>
      <c r="E763" s="120" t="s">
        <v>256</v>
      </c>
    </row>
    <row r="764" spans="1:9" x14ac:dyDescent="0.25">
      <c r="A764" s="119"/>
      <c r="B764" s="119" t="s">
        <v>264</v>
      </c>
      <c r="C764" s="123" t="s">
        <v>1021</v>
      </c>
      <c r="D764" s="123"/>
      <c r="E764" s="120" t="s">
        <v>1022</v>
      </c>
    </row>
    <row r="765" spans="1:9" x14ac:dyDescent="0.25">
      <c r="A765" s="119"/>
      <c r="B765" s="119" t="s">
        <v>265</v>
      </c>
      <c r="C765" s="123" t="s">
        <v>1023</v>
      </c>
      <c r="D765" s="123"/>
      <c r="E765" s="120" t="s">
        <v>256</v>
      </c>
    </row>
    <row r="766" spans="1:9" x14ac:dyDescent="0.25">
      <c r="A766" s="119"/>
      <c r="B766" s="119" t="s">
        <v>334</v>
      </c>
      <c r="C766" s="123" t="s">
        <v>1024</v>
      </c>
      <c r="D766" s="123"/>
      <c r="E766" s="120" t="s">
        <v>256</v>
      </c>
    </row>
    <row r="767" spans="1:9" x14ac:dyDescent="0.25">
      <c r="A767" s="119"/>
      <c r="B767" s="119" t="s">
        <v>293</v>
      </c>
      <c r="C767" s="123" t="s">
        <v>1025</v>
      </c>
      <c r="D767" s="123"/>
      <c r="E767" s="120" t="s">
        <v>256</v>
      </c>
    </row>
    <row r="768" spans="1:9" x14ac:dyDescent="0.25">
      <c r="A768" s="119"/>
      <c r="B768" s="119" t="s">
        <v>295</v>
      </c>
      <c r="C768" s="123" t="s">
        <v>259</v>
      </c>
      <c r="D768" s="123"/>
      <c r="E768" s="120" t="s">
        <v>256</v>
      </c>
    </row>
    <row r="770" spans="1:9" x14ac:dyDescent="0.25">
      <c r="A770" s="116"/>
      <c r="B770" s="116"/>
      <c r="C770" s="118"/>
      <c r="D770" s="118"/>
      <c r="E770" s="118"/>
      <c r="F770" s="118"/>
    </row>
    <row r="771" spans="1:9" x14ac:dyDescent="0.25">
      <c r="A771" s="116"/>
      <c r="B771" s="116"/>
      <c r="C771" s="117"/>
      <c r="D771" s="117"/>
      <c r="E771" s="117"/>
      <c r="F771" s="117"/>
    </row>
    <row r="772" spans="1:9" x14ac:dyDescent="0.25">
      <c r="A772" s="115" t="s">
        <v>1026</v>
      </c>
      <c r="B772" s="111"/>
      <c r="C772" s="124" t="s">
        <v>1027</v>
      </c>
      <c r="D772" s="124"/>
      <c r="E772" s="120" t="s">
        <v>554</v>
      </c>
    </row>
    <row r="774" spans="1:9" x14ac:dyDescent="0.25">
      <c r="A774" s="116"/>
      <c r="B774" s="116"/>
      <c r="C774" s="116"/>
      <c r="D774" s="116"/>
      <c r="E774" s="116"/>
      <c r="F774" s="116"/>
      <c r="G774" s="116"/>
      <c r="H774" s="116"/>
      <c r="I774" s="116"/>
    </row>
    <row r="775" spans="1:9" x14ac:dyDescent="0.25">
      <c r="A775" s="119" t="s">
        <v>1028</v>
      </c>
      <c r="B775" s="119" t="s">
        <v>282</v>
      </c>
      <c r="C775" s="123" t="s">
        <v>259</v>
      </c>
      <c r="D775" s="123"/>
      <c r="E775" s="120" t="s">
        <v>256</v>
      </c>
    </row>
    <row r="776" spans="1:9" x14ac:dyDescent="0.25">
      <c r="A776" s="119"/>
      <c r="B776" s="119" t="s">
        <v>257</v>
      </c>
      <c r="C776" s="123" t="s">
        <v>259</v>
      </c>
      <c r="D776" s="123"/>
      <c r="E776" s="120" t="s">
        <v>256</v>
      </c>
    </row>
    <row r="777" spans="1:9" x14ac:dyDescent="0.25">
      <c r="A777" s="119"/>
      <c r="B777" s="119" t="s">
        <v>258</v>
      </c>
      <c r="C777" s="123" t="s">
        <v>259</v>
      </c>
      <c r="D777" s="123"/>
      <c r="E777" s="120" t="s">
        <v>256</v>
      </c>
    </row>
    <row r="778" spans="1:9" x14ac:dyDescent="0.25">
      <c r="A778" s="119"/>
      <c r="B778" s="119" t="s">
        <v>264</v>
      </c>
      <c r="C778" s="123" t="s">
        <v>259</v>
      </c>
      <c r="D778" s="123"/>
      <c r="E778" s="120" t="s">
        <v>256</v>
      </c>
    </row>
    <row r="779" spans="1:9" x14ac:dyDescent="0.25">
      <c r="A779" s="119"/>
      <c r="B779" s="119" t="s">
        <v>265</v>
      </c>
      <c r="C779" s="123" t="s">
        <v>259</v>
      </c>
      <c r="D779" s="123"/>
      <c r="E779" s="120" t="s">
        <v>256</v>
      </c>
    </row>
    <row r="781" spans="1:9" x14ac:dyDescent="0.25">
      <c r="A781" s="116"/>
      <c r="B781" s="116"/>
      <c r="C781" s="118"/>
      <c r="D781" s="118"/>
      <c r="E781" s="118"/>
      <c r="F781" s="118"/>
    </row>
    <row r="782" spans="1:9" x14ac:dyDescent="0.25">
      <c r="A782" s="116"/>
      <c r="B782" s="116"/>
      <c r="C782" s="117"/>
      <c r="D782" s="117"/>
      <c r="E782" s="117"/>
      <c r="F782" s="117"/>
    </row>
    <row r="783" spans="1:9" x14ac:dyDescent="0.25">
      <c r="A783" s="115" t="s">
        <v>1029</v>
      </c>
      <c r="B783" s="111"/>
      <c r="C783" s="124" t="s">
        <v>259</v>
      </c>
      <c r="D783" s="124"/>
      <c r="E783" s="120" t="s">
        <v>256</v>
      </c>
    </row>
    <row r="785" spans="1:11" x14ac:dyDescent="0.25">
      <c r="A785" s="116"/>
      <c r="B785" s="116"/>
      <c r="C785" s="116"/>
      <c r="D785" s="116"/>
      <c r="E785" s="116"/>
      <c r="F785" s="116"/>
      <c r="G785" s="116"/>
      <c r="H785" s="116"/>
      <c r="I785" s="116"/>
    </row>
    <row r="786" spans="1:11" x14ac:dyDescent="0.25">
      <c r="A786" s="116" t="s">
        <v>247</v>
      </c>
      <c r="B786" s="116"/>
      <c r="C786" s="116"/>
    </row>
    <row r="787" spans="1:11" x14ac:dyDescent="0.25">
      <c r="A787" s="112" t="s">
        <v>248</v>
      </c>
      <c r="B787" s="111" t="s">
        <v>249</v>
      </c>
      <c r="C787" s="112"/>
    </row>
    <row r="788" spans="1:11" ht="21" x14ac:dyDescent="0.25">
      <c r="A788" s="113">
        <v>41277.640763888892</v>
      </c>
      <c r="B788" s="114" t="s">
        <v>250</v>
      </c>
      <c r="C788" s="115" t="s">
        <v>1030</v>
      </c>
    </row>
    <row r="789" spans="1:11" x14ac:dyDescent="0.25">
      <c r="A789" s="118"/>
      <c r="B789" s="118"/>
      <c r="C789" s="118"/>
    </row>
    <row r="790" spans="1:11" x14ac:dyDescent="0.25">
      <c r="A790" s="117"/>
      <c r="B790" s="117"/>
      <c r="C790" s="117"/>
    </row>
    <row r="791" spans="1:11" x14ac:dyDescent="0.25">
      <c r="A791" s="121" t="s">
        <v>251</v>
      </c>
      <c r="B791" s="121" t="s">
        <v>252</v>
      </c>
      <c r="C791" s="116" t="s">
        <v>253</v>
      </c>
      <c r="D791" s="116"/>
      <c r="E791" s="115" t="s">
        <v>254</v>
      </c>
    </row>
    <row r="792" spans="1:11" ht="15.75" thickBot="1" x14ac:dyDescent="0.3">
      <c r="A792" s="121"/>
      <c r="B792" s="121"/>
      <c r="C792" s="122"/>
      <c r="D792" s="122"/>
      <c r="E792" s="122"/>
      <c r="F792" s="122"/>
      <c r="G792" s="122"/>
      <c r="H792" s="122"/>
      <c r="I792" s="122"/>
      <c r="J792" s="122"/>
      <c r="K792" s="122"/>
    </row>
    <row r="793" spans="1:11" x14ac:dyDescent="0.25">
      <c r="A793" s="121"/>
      <c r="B793" s="121"/>
      <c r="C793" s="117"/>
      <c r="D793" s="117"/>
      <c r="E793" s="117"/>
      <c r="F793" s="117"/>
      <c r="G793" s="117"/>
      <c r="H793" s="117"/>
      <c r="I793" s="117"/>
      <c r="J793" s="117"/>
      <c r="K793" s="117"/>
    </row>
    <row r="794" spans="1:11" x14ac:dyDescent="0.25">
      <c r="A794" s="116"/>
      <c r="B794" s="116"/>
      <c r="C794" s="116"/>
      <c r="D794" s="116"/>
      <c r="E794" s="116"/>
      <c r="F794" s="116"/>
      <c r="G794" s="116"/>
      <c r="H794" s="116"/>
      <c r="I794" s="116"/>
    </row>
    <row r="795" spans="1:11" x14ac:dyDescent="0.25">
      <c r="A795" s="116"/>
      <c r="B795" s="116"/>
      <c r="C795" s="118"/>
      <c r="D795" s="118"/>
      <c r="E795" s="118"/>
      <c r="F795" s="118"/>
      <c r="G795" s="118"/>
      <c r="H795" s="118"/>
      <c r="I795" s="118"/>
    </row>
    <row r="796" spans="1:11" x14ac:dyDescent="0.25">
      <c r="A796" s="116"/>
      <c r="B796" s="116"/>
      <c r="C796" s="117"/>
      <c r="D796" s="117"/>
      <c r="E796" s="117"/>
      <c r="F796" s="117"/>
      <c r="G796" s="117"/>
      <c r="H796" s="117"/>
      <c r="I796" s="117"/>
    </row>
    <row r="797" spans="1:11" x14ac:dyDescent="0.25">
      <c r="A797" s="115" t="s">
        <v>1031</v>
      </c>
      <c r="B797" s="111"/>
      <c r="C797" s="124" t="s">
        <v>1032</v>
      </c>
      <c r="D797" s="124"/>
      <c r="E797" s="120" t="s">
        <v>1033</v>
      </c>
    </row>
    <row r="798" spans="1:11" x14ac:dyDescent="0.25">
      <c r="A798" s="116"/>
      <c r="B798" s="116"/>
      <c r="C798" s="118"/>
      <c r="D798" s="118"/>
      <c r="E798" s="118"/>
      <c r="F798" s="118"/>
      <c r="G798" s="118"/>
      <c r="H798" s="118"/>
    </row>
    <row r="799" spans="1:11" x14ac:dyDescent="0.25">
      <c r="A799" s="116"/>
      <c r="B799" s="116"/>
      <c r="C799" s="117"/>
      <c r="D799" s="117"/>
      <c r="E799" s="117"/>
      <c r="F799" s="117"/>
      <c r="G799" s="117"/>
      <c r="H799" s="117"/>
    </row>
    <row r="800" spans="1:11" x14ac:dyDescent="0.25">
      <c r="A800" s="116"/>
      <c r="B800" s="116"/>
      <c r="C800" s="116"/>
      <c r="D800" s="116"/>
      <c r="E800" s="116"/>
      <c r="F800" s="116"/>
      <c r="G800" s="116"/>
      <c r="H800" s="116"/>
      <c r="I800" s="116"/>
    </row>
    <row r="801" spans="1:9" x14ac:dyDescent="0.25">
      <c r="A801" s="116"/>
      <c r="B801" s="116"/>
      <c r="C801" s="116"/>
      <c r="D801" s="116"/>
      <c r="E801" s="116"/>
      <c r="F801" s="116"/>
      <c r="G801" s="116"/>
      <c r="H801" s="116"/>
      <c r="I801" s="116"/>
    </row>
    <row r="802" spans="1:9" x14ac:dyDescent="0.25">
      <c r="A802" s="119">
        <v>565</v>
      </c>
      <c r="B802" s="119" t="s">
        <v>277</v>
      </c>
      <c r="C802" s="123" t="s">
        <v>1034</v>
      </c>
      <c r="D802" s="123"/>
      <c r="E802" s="120" t="s">
        <v>1035</v>
      </c>
    </row>
    <row r="803" spans="1:9" x14ac:dyDescent="0.25">
      <c r="A803" s="119"/>
      <c r="B803" s="119" t="s">
        <v>255</v>
      </c>
      <c r="C803" s="123" t="s">
        <v>1036</v>
      </c>
      <c r="D803" s="123"/>
      <c r="E803" s="120" t="s">
        <v>286</v>
      </c>
    </row>
    <row r="804" spans="1:9" x14ac:dyDescent="0.25">
      <c r="A804" s="119"/>
      <c r="B804" s="119" t="s">
        <v>460</v>
      </c>
      <c r="C804" s="123" t="s">
        <v>1037</v>
      </c>
      <c r="D804" s="123"/>
      <c r="E804" s="120" t="s">
        <v>373</v>
      </c>
    </row>
    <row r="805" spans="1:9" x14ac:dyDescent="0.25">
      <c r="A805" s="119"/>
      <c r="B805" s="119" t="s">
        <v>271</v>
      </c>
      <c r="C805" s="123" t="s">
        <v>259</v>
      </c>
      <c r="D805" s="123"/>
      <c r="E805" s="120" t="s">
        <v>256</v>
      </c>
    </row>
    <row r="806" spans="1:9" x14ac:dyDescent="0.25">
      <c r="A806" s="119"/>
      <c r="B806" s="119" t="s">
        <v>257</v>
      </c>
      <c r="C806" s="123" t="s">
        <v>1038</v>
      </c>
      <c r="D806" s="123"/>
      <c r="E806" s="120" t="s">
        <v>256</v>
      </c>
    </row>
    <row r="807" spans="1:9" x14ac:dyDescent="0.25">
      <c r="A807" s="119"/>
      <c r="B807" s="119" t="s">
        <v>260</v>
      </c>
      <c r="C807" s="123" t="s">
        <v>762</v>
      </c>
      <c r="D807" s="123"/>
      <c r="E807" s="120" t="s">
        <v>256</v>
      </c>
    </row>
    <row r="808" spans="1:9" x14ac:dyDescent="0.25">
      <c r="A808" s="119"/>
      <c r="B808" s="119" t="s">
        <v>272</v>
      </c>
      <c r="C808" s="123" t="s">
        <v>1039</v>
      </c>
      <c r="D808" s="123"/>
      <c r="E808" s="120" t="s">
        <v>1040</v>
      </c>
    </row>
    <row r="809" spans="1:9" x14ac:dyDescent="0.25">
      <c r="A809" s="119"/>
      <c r="B809" s="119" t="s">
        <v>262</v>
      </c>
      <c r="C809" s="123" t="s">
        <v>1041</v>
      </c>
      <c r="D809" s="123"/>
      <c r="E809" s="120" t="s">
        <v>1042</v>
      </c>
    </row>
    <row r="810" spans="1:9" x14ac:dyDescent="0.25">
      <c r="A810" s="119"/>
      <c r="B810" s="119" t="s">
        <v>552</v>
      </c>
      <c r="C810" s="123" t="s">
        <v>259</v>
      </c>
      <c r="D810" s="123"/>
      <c r="E810" s="120" t="s">
        <v>256</v>
      </c>
    </row>
    <row r="811" spans="1:9" x14ac:dyDescent="0.25">
      <c r="A811" s="119"/>
      <c r="B811" s="119" t="s">
        <v>264</v>
      </c>
      <c r="C811" s="123" t="s">
        <v>1043</v>
      </c>
      <c r="D811" s="123"/>
      <c r="E811" s="120" t="s">
        <v>1044</v>
      </c>
    </row>
    <row r="812" spans="1:9" x14ac:dyDescent="0.25">
      <c r="A812" s="119"/>
      <c r="B812" s="119" t="s">
        <v>265</v>
      </c>
      <c r="C812" s="123" t="s">
        <v>1045</v>
      </c>
      <c r="D812" s="123"/>
      <c r="E812" s="120" t="s">
        <v>256</v>
      </c>
    </row>
    <row r="813" spans="1:9" x14ac:dyDescent="0.25">
      <c r="A813" s="119"/>
      <c r="B813" s="119" t="s">
        <v>293</v>
      </c>
      <c r="C813" s="123" t="s">
        <v>1046</v>
      </c>
      <c r="D813" s="123"/>
      <c r="E813" s="120" t="s">
        <v>256</v>
      </c>
    </row>
    <row r="815" spans="1:9" x14ac:dyDescent="0.25">
      <c r="A815" s="116"/>
      <c r="B815" s="116"/>
      <c r="C815" s="118"/>
      <c r="D815" s="118"/>
      <c r="E815" s="118"/>
      <c r="F815" s="118"/>
    </row>
    <row r="816" spans="1:9" x14ac:dyDescent="0.25">
      <c r="A816" s="116"/>
      <c r="B816" s="116"/>
      <c r="C816" s="117"/>
      <c r="D816" s="117"/>
      <c r="E816" s="117"/>
      <c r="F816" s="117"/>
    </row>
    <row r="817" spans="1:9" x14ac:dyDescent="0.25">
      <c r="A817" s="115" t="s">
        <v>1047</v>
      </c>
      <c r="B817" s="111"/>
      <c r="C817" s="124" t="s">
        <v>1048</v>
      </c>
      <c r="D817" s="124"/>
      <c r="E817" s="120" t="s">
        <v>1049</v>
      </c>
    </row>
    <row r="819" spans="1:9" x14ac:dyDescent="0.25">
      <c r="A819" s="116"/>
      <c r="B819" s="116"/>
      <c r="C819" s="116"/>
      <c r="D819" s="116"/>
      <c r="E819" s="116"/>
      <c r="F819" s="116"/>
      <c r="G819" s="116"/>
      <c r="H819" s="116"/>
      <c r="I819" s="116"/>
    </row>
    <row r="820" spans="1:9" x14ac:dyDescent="0.25">
      <c r="A820" s="119">
        <v>566</v>
      </c>
      <c r="B820" s="119" t="s">
        <v>255</v>
      </c>
      <c r="C820" s="123" t="s">
        <v>1050</v>
      </c>
      <c r="D820" s="123"/>
      <c r="E820" s="120" t="s">
        <v>1051</v>
      </c>
    </row>
    <row r="821" spans="1:9" x14ac:dyDescent="0.25">
      <c r="A821" s="119"/>
      <c r="B821" s="119" t="s">
        <v>271</v>
      </c>
      <c r="C821" s="123" t="s">
        <v>821</v>
      </c>
      <c r="D821" s="123"/>
      <c r="E821" s="120" t="s">
        <v>256</v>
      </c>
    </row>
    <row r="822" spans="1:9" x14ac:dyDescent="0.25">
      <c r="A822" s="119"/>
      <c r="B822" s="119" t="s">
        <v>257</v>
      </c>
      <c r="C822" s="123" t="s">
        <v>1052</v>
      </c>
      <c r="D822" s="123"/>
      <c r="E822" s="120" t="s">
        <v>256</v>
      </c>
    </row>
    <row r="823" spans="1:9" x14ac:dyDescent="0.25">
      <c r="A823" s="119"/>
      <c r="B823" s="119" t="s">
        <v>258</v>
      </c>
      <c r="C823" s="123" t="s">
        <v>1053</v>
      </c>
      <c r="D823" s="123"/>
      <c r="E823" s="120" t="s">
        <v>954</v>
      </c>
    </row>
    <row r="824" spans="1:9" x14ac:dyDescent="0.25">
      <c r="A824" s="119"/>
      <c r="B824" s="119" t="s">
        <v>260</v>
      </c>
      <c r="C824" s="123" t="s">
        <v>762</v>
      </c>
      <c r="D824" s="123"/>
      <c r="E824" s="120" t="s">
        <v>256</v>
      </c>
    </row>
    <row r="825" spans="1:9" x14ac:dyDescent="0.25">
      <c r="A825" s="119"/>
      <c r="B825" s="119" t="s">
        <v>272</v>
      </c>
      <c r="C825" s="123" t="s">
        <v>1054</v>
      </c>
      <c r="D825" s="123"/>
      <c r="E825" s="120" t="s">
        <v>1055</v>
      </c>
    </row>
    <row r="826" spans="1:9" x14ac:dyDescent="0.25">
      <c r="A826" s="119"/>
      <c r="B826" s="119" t="s">
        <v>262</v>
      </c>
      <c r="C826" s="123" t="s">
        <v>1056</v>
      </c>
      <c r="D826" s="123"/>
      <c r="E826" s="120" t="s">
        <v>1057</v>
      </c>
    </row>
    <row r="827" spans="1:9" x14ac:dyDescent="0.25">
      <c r="A827" s="119"/>
      <c r="B827" s="119" t="s">
        <v>263</v>
      </c>
      <c r="C827" s="123" t="s">
        <v>1058</v>
      </c>
      <c r="D827" s="123"/>
      <c r="E827" s="120" t="s">
        <v>256</v>
      </c>
    </row>
    <row r="828" spans="1:9" x14ac:dyDescent="0.25">
      <c r="A828" s="119"/>
      <c r="B828" s="119" t="s">
        <v>552</v>
      </c>
      <c r="C828" s="123" t="s">
        <v>1059</v>
      </c>
      <c r="D828" s="123"/>
      <c r="E828" s="120" t="s">
        <v>256</v>
      </c>
    </row>
    <row r="829" spans="1:9" x14ac:dyDescent="0.25">
      <c r="A829" s="119"/>
      <c r="B829" s="119" t="s">
        <v>264</v>
      </c>
      <c r="C829" s="123" t="s">
        <v>1060</v>
      </c>
      <c r="D829" s="123"/>
      <c r="E829" s="120" t="s">
        <v>1061</v>
      </c>
    </row>
    <row r="830" spans="1:9" x14ac:dyDescent="0.25">
      <c r="A830" s="119"/>
      <c r="B830" s="119" t="s">
        <v>265</v>
      </c>
      <c r="C830" s="123" t="s">
        <v>1062</v>
      </c>
      <c r="D830" s="123"/>
      <c r="E830" s="120" t="s">
        <v>256</v>
      </c>
    </row>
    <row r="831" spans="1:9" x14ac:dyDescent="0.25">
      <c r="A831" s="119"/>
      <c r="B831" s="119" t="s">
        <v>334</v>
      </c>
      <c r="C831" s="123" t="s">
        <v>335</v>
      </c>
      <c r="D831" s="123"/>
      <c r="E831" s="120" t="s">
        <v>256</v>
      </c>
    </row>
    <row r="832" spans="1:9" x14ac:dyDescent="0.25">
      <c r="A832" s="119"/>
      <c r="B832" s="119" t="s">
        <v>293</v>
      </c>
      <c r="C832" s="123" t="s">
        <v>1063</v>
      </c>
      <c r="D832" s="123"/>
      <c r="E832" s="120" t="s">
        <v>256</v>
      </c>
    </row>
    <row r="834" spans="1:9" x14ac:dyDescent="0.25">
      <c r="A834" s="116"/>
      <c r="B834" s="116"/>
      <c r="C834" s="118"/>
      <c r="D834" s="118"/>
      <c r="E834" s="118"/>
      <c r="F834" s="118"/>
    </row>
    <row r="835" spans="1:9" x14ac:dyDescent="0.25">
      <c r="A835" s="116"/>
      <c r="B835" s="116"/>
      <c r="C835" s="117"/>
      <c r="D835" s="117"/>
      <c r="E835" s="117"/>
      <c r="F835" s="117"/>
    </row>
    <row r="836" spans="1:9" x14ac:dyDescent="0.25">
      <c r="A836" s="115" t="s">
        <v>1064</v>
      </c>
      <c r="B836" s="111"/>
      <c r="C836" s="124" t="s">
        <v>1065</v>
      </c>
      <c r="D836" s="124"/>
      <c r="E836" s="120" t="s">
        <v>1066</v>
      </c>
    </row>
    <row r="838" spans="1:9" x14ac:dyDescent="0.25">
      <c r="A838" s="116"/>
      <c r="B838" s="116"/>
      <c r="C838" s="116"/>
      <c r="D838" s="116"/>
      <c r="E838" s="116"/>
      <c r="F838" s="116"/>
      <c r="G838" s="116"/>
      <c r="H838" s="116"/>
      <c r="I838" s="116"/>
    </row>
    <row r="839" spans="1:9" x14ac:dyDescent="0.25">
      <c r="A839" s="119">
        <v>567</v>
      </c>
      <c r="B839" s="119" t="s">
        <v>255</v>
      </c>
      <c r="C839" s="123" t="s">
        <v>1067</v>
      </c>
      <c r="D839" s="123"/>
      <c r="E839" s="120" t="s">
        <v>256</v>
      </c>
    </row>
    <row r="840" spans="1:9" x14ac:dyDescent="0.25">
      <c r="A840" s="119"/>
      <c r="B840" s="119" t="s">
        <v>257</v>
      </c>
      <c r="C840" s="123" t="s">
        <v>1068</v>
      </c>
      <c r="D840" s="123"/>
      <c r="E840" s="120" t="s">
        <v>256</v>
      </c>
    </row>
    <row r="841" spans="1:9" x14ac:dyDescent="0.25">
      <c r="A841" s="119"/>
      <c r="B841" s="119" t="s">
        <v>258</v>
      </c>
      <c r="C841" s="123" t="s">
        <v>1069</v>
      </c>
      <c r="D841" s="123"/>
      <c r="E841" s="120" t="s">
        <v>256</v>
      </c>
    </row>
    <row r="842" spans="1:9" x14ac:dyDescent="0.25">
      <c r="A842" s="119"/>
      <c r="B842" s="119" t="s">
        <v>260</v>
      </c>
      <c r="C842" s="123" t="s">
        <v>1070</v>
      </c>
      <c r="D842" s="123"/>
      <c r="E842" s="120" t="s">
        <v>1071</v>
      </c>
    </row>
    <row r="843" spans="1:9" x14ac:dyDescent="0.25">
      <c r="A843" s="119"/>
      <c r="B843" s="119" t="s">
        <v>272</v>
      </c>
      <c r="C843" s="123" t="s">
        <v>1072</v>
      </c>
      <c r="D843" s="123"/>
      <c r="E843" s="120" t="s">
        <v>1057</v>
      </c>
    </row>
    <row r="844" spans="1:9" x14ac:dyDescent="0.25">
      <c r="A844" s="119"/>
      <c r="B844" s="119" t="s">
        <v>262</v>
      </c>
      <c r="C844" s="123" t="s">
        <v>1073</v>
      </c>
      <c r="D844" s="123"/>
      <c r="E844" s="120" t="s">
        <v>256</v>
      </c>
    </row>
    <row r="845" spans="1:9" x14ac:dyDescent="0.25">
      <c r="A845" s="119"/>
      <c r="B845" s="119" t="s">
        <v>592</v>
      </c>
      <c r="C845" s="123" t="s">
        <v>1074</v>
      </c>
      <c r="D845" s="123"/>
      <c r="E845" s="120" t="s">
        <v>256</v>
      </c>
    </row>
    <row r="846" spans="1:9" x14ac:dyDescent="0.25">
      <c r="A846" s="119"/>
      <c r="B846" s="119" t="s">
        <v>596</v>
      </c>
      <c r="C846" s="123" t="s">
        <v>1075</v>
      </c>
      <c r="D846" s="123"/>
      <c r="E846" s="120" t="s">
        <v>256</v>
      </c>
    </row>
    <row r="847" spans="1:9" x14ac:dyDescent="0.25">
      <c r="A847" s="119"/>
      <c r="B847" s="119" t="s">
        <v>263</v>
      </c>
      <c r="C847" s="123" t="s">
        <v>1076</v>
      </c>
      <c r="D847" s="123"/>
      <c r="E847" s="120" t="s">
        <v>256</v>
      </c>
    </row>
    <row r="848" spans="1:9" x14ac:dyDescent="0.25">
      <c r="A848" s="119"/>
      <c r="B848" s="119" t="s">
        <v>264</v>
      </c>
      <c r="C848" s="123" t="s">
        <v>1077</v>
      </c>
      <c r="D848" s="123"/>
      <c r="E848" s="120" t="s">
        <v>1078</v>
      </c>
    </row>
    <row r="849" spans="1:11" x14ac:dyDescent="0.25">
      <c r="A849" s="119"/>
      <c r="B849" s="119" t="s">
        <v>265</v>
      </c>
      <c r="C849" s="123" t="s">
        <v>1079</v>
      </c>
      <c r="D849" s="123"/>
      <c r="E849" s="120" t="s">
        <v>256</v>
      </c>
    </row>
    <row r="850" spans="1:11" x14ac:dyDescent="0.25">
      <c r="A850" s="119"/>
      <c r="B850" s="119" t="s">
        <v>340</v>
      </c>
      <c r="C850" s="123" t="s">
        <v>1080</v>
      </c>
      <c r="D850" s="123"/>
      <c r="E850" s="120" t="s">
        <v>256</v>
      </c>
    </row>
    <row r="851" spans="1:11" x14ac:dyDescent="0.25">
      <c r="A851" s="116" t="s">
        <v>247</v>
      </c>
      <c r="B851" s="116"/>
      <c r="C851" s="116"/>
    </row>
    <row r="852" spans="1:11" x14ac:dyDescent="0.25">
      <c r="A852" s="112" t="s">
        <v>248</v>
      </c>
      <c r="B852" s="111" t="s">
        <v>249</v>
      </c>
      <c r="C852" s="112"/>
    </row>
    <row r="853" spans="1:11" ht="21" x14ac:dyDescent="0.25">
      <c r="A853" s="113">
        <v>41277.640763888892</v>
      </c>
      <c r="B853" s="114" t="s">
        <v>250</v>
      </c>
      <c r="C853" s="115" t="s">
        <v>1081</v>
      </c>
    </row>
    <row r="854" spans="1:11" x14ac:dyDescent="0.25">
      <c r="A854" s="118"/>
      <c r="B854" s="118"/>
      <c r="C854" s="118"/>
    </row>
    <row r="855" spans="1:11" x14ac:dyDescent="0.25">
      <c r="A855" s="117"/>
      <c r="B855" s="117"/>
      <c r="C855" s="117"/>
    </row>
    <row r="856" spans="1:11" x14ac:dyDescent="0.25">
      <c r="A856" s="121" t="s">
        <v>251</v>
      </c>
      <c r="B856" s="121" t="s">
        <v>252</v>
      </c>
      <c r="C856" s="116" t="s">
        <v>253</v>
      </c>
      <c r="D856" s="116"/>
      <c r="E856" s="115" t="s">
        <v>254</v>
      </c>
    </row>
    <row r="857" spans="1:11" ht="15.75" thickBot="1" x14ac:dyDescent="0.3">
      <c r="A857" s="121"/>
      <c r="B857" s="121"/>
      <c r="C857" s="122"/>
      <c r="D857" s="122"/>
      <c r="E857" s="122"/>
      <c r="F857" s="122"/>
      <c r="G857" s="122"/>
      <c r="H857" s="122"/>
      <c r="I857" s="122"/>
      <c r="J857" s="122"/>
      <c r="K857" s="122"/>
    </row>
    <row r="858" spans="1:11" x14ac:dyDescent="0.25">
      <c r="A858" s="121"/>
      <c r="B858" s="121"/>
      <c r="C858" s="117"/>
      <c r="D858" s="117"/>
      <c r="E858" s="117"/>
      <c r="F858" s="117"/>
      <c r="G858" s="117"/>
      <c r="H858" s="117"/>
      <c r="I858" s="117"/>
      <c r="J858" s="117"/>
      <c r="K858" s="117"/>
    </row>
    <row r="860" spans="1:11" x14ac:dyDescent="0.25">
      <c r="A860" s="116"/>
      <c r="B860" s="116"/>
      <c r="C860" s="118"/>
      <c r="D860" s="118"/>
      <c r="E860" s="118"/>
      <c r="F860" s="118"/>
    </row>
    <row r="861" spans="1:11" x14ac:dyDescent="0.25">
      <c r="A861" s="116"/>
      <c r="B861" s="116"/>
      <c r="C861" s="117"/>
      <c r="D861" s="117"/>
      <c r="E861" s="117"/>
      <c r="F861" s="117"/>
    </row>
    <row r="862" spans="1:11" x14ac:dyDescent="0.25">
      <c r="A862" s="115" t="s">
        <v>1082</v>
      </c>
      <c r="B862" s="111"/>
      <c r="C862" s="124" t="s">
        <v>1083</v>
      </c>
      <c r="D862" s="124"/>
      <c r="E862" s="120" t="s">
        <v>1084</v>
      </c>
    </row>
    <row r="864" spans="1:11" x14ac:dyDescent="0.25">
      <c r="A864" s="116"/>
      <c r="B864" s="116"/>
      <c r="C864" s="116"/>
      <c r="D864" s="116"/>
      <c r="E864" s="116"/>
      <c r="F864" s="116"/>
      <c r="G864" s="116"/>
      <c r="H864" s="116"/>
      <c r="I864" s="116"/>
    </row>
    <row r="865" spans="1:6" x14ac:dyDescent="0.25">
      <c r="A865" s="119">
        <v>568</v>
      </c>
      <c r="B865" s="119" t="s">
        <v>255</v>
      </c>
      <c r="C865" s="123" t="s">
        <v>1085</v>
      </c>
      <c r="D865" s="123"/>
      <c r="E865" s="120" t="s">
        <v>1086</v>
      </c>
    </row>
    <row r="866" spans="1:6" x14ac:dyDescent="0.25">
      <c r="A866" s="119"/>
      <c r="B866" s="119" t="s">
        <v>271</v>
      </c>
      <c r="C866" s="123" t="s">
        <v>1087</v>
      </c>
      <c r="D866" s="123"/>
      <c r="E866" s="120" t="s">
        <v>256</v>
      </c>
    </row>
    <row r="867" spans="1:6" x14ac:dyDescent="0.25">
      <c r="A867" s="119"/>
      <c r="B867" s="119" t="s">
        <v>257</v>
      </c>
      <c r="C867" s="123" t="s">
        <v>1088</v>
      </c>
      <c r="D867" s="123"/>
      <c r="E867" s="120" t="s">
        <v>256</v>
      </c>
    </row>
    <row r="868" spans="1:6" x14ac:dyDescent="0.25">
      <c r="A868" s="119"/>
      <c r="B868" s="119" t="s">
        <v>258</v>
      </c>
      <c r="C868" s="123" t="s">
        <v>1089</v>
      </c>
      <c r="D868" s="123"/>
      <c r="E868" s="120" t="s">
        <v>1090</v>
      </c>
    </row>
    <row r="869" spans="1:6" x14ac:dyDescent="0.25">
      <c r="A869" s="119"/>
      <c r="B869" s="119" t="s">
        <v>260</v>
      </c>
      <c r="C869" s="123" t="s">
        <v>925</v>
      </c>
      <c r="D869" s="123"/>
      <c r="E869" s="120" t="s">
        <v>256</v>
      </c>
    </row>
    <row r="870" spans="1:6" x14ac:dyDescent="0.25">
      <c r="A870" s="119"/>
      <c r="B870" s="119" t="s">
        <v>272</v>
      </c>
      <c r="C870" s="123" t="s">
        <v>1091</v>
      </c>
      <c r="D870" s="123"/>
      <c r="E870" s="120" t="s">
        <v>1092</v>
      </c>
    </row>
    <row r="871" spans="1:6" x14ac:dyDescent="0.25">
      <c r="A871" s="119"/>
      <c r="B871" s="119" t="s">
        <v>262</v>
      </c>
      <c r="C871" s="123" t="s">
        <v>1093</v>
      </c>
      <c r="D871" s="123"/>
      <c r="E871" s="120" t="s">
        <v>1094</v>
      </c>
    </row>
    <row r="872" spans="1:6" x14ac:dyDescent="0.25">
      <c r="A872" s="119"/>
      <c r="B872" s="119" t="s">
        <v>263</v>
      </c>
      <c r="C872" s="123" t="s">
        <v>1095</v>
      </c>
      <c r="D872" s="123"/>
      <c r="E872" s="120" t="s">
        <v>256</v>
      </c>
    </row>
    <row r="873" spans="1:6" x14ac:dyDescent="0.25">
      <c r="A873" s="119"/>
      <c r="B873" s="119" t="s">
        <v>264</v>
      </c>
      <c r="C873" s="123" t="s">
        <v>1096</v>
      </c>
      <c r="D873" s="123"/>
      <c r="E873" s="120" t="s">
        <v>1097</v>
      </c>
    </row>
    <row r="874" spans="1:6" x14ac:dyDescent="0.25">
      <c r="A874" s="119"/>
      <c r="B874" s="119" t="s">
        <v>265</v>
      </c>
      <c r="C874" s="123" t="s">
        <v>1098</v>
      </c>
      <c r="D874" s="123"/>
      <c r="E874" s="120" t="s">
        <v>256</v>
      </c>
    </row>
    <row r="875" spans="1:6" x14ac:dyDescent="0.25">
      <c r="A875" s="119"/>
      <c r="B875" s="119" t="s">
        <v>340</v>
      </c>
      <c r="C875" s="123" t="s">
        <v>1099</v>
      </c>
      <c r="D875" s="123"/>
      <c r="E875" s="120" t="s">
        <v>256</v>
      </c>
    </row>
    <row r="876" spans="1:6" x14ac:dyDescent="0.25">
      <c r="A876" s="119"/>
      <c r="B876" s="119" t="s">
        <v>351</v>
      </c>
      <c r="C876" s="123" t="s">
        <v>1100</v>
      </c>
      <c r="D876" s="123"/>
      <c r="E876" s="120" t="s">
        <v>256</v>
      </c>
    </row>
    <row r="878" spans="1:6" x14ac:dyDescent="0.25">
      <c r="A878" s="116"/>
      <c r="B878" s="116"/>
      <c r="C878" s="118"/>
      <c r="D878" s="118"/>
      <c r="E878" s="118"/>
      <c r="F878" s="118"/>
    </row>
    <row r="879" spans="1:6" x14ac:dyDescent="0.25">
      <c r="A879" s="116"/>
      <c r="B879" s="116"/>
      <c r="C879" s="117"/>
      <c r="D879" s="117"/>
      <c r="E879" s="117"/>
      <c r="F879" s="117"/>
    </row>
    <row r="880" spans="1:6" x14ac:dyDescent="0.25">
      <c r="A880" s="115" t="s">
        <v>1101</v>
      </c>
      <c r="B880" s="111"/>
      <c r="C880" s="124" t="s">
        <v>1102</v>
      </c>
      <c r="D880" s="124"/>
      <c r="E880" s="120" t="s">
        <v>1103</v>
      </c>
    </row>
    <row r="882" spans="1:9" x14ac:dyDescent="0.25">
      <c r="A882" s="116"/>
      <c r="B882" s="116"/>
      <c r="C882" s="116"/>
      <c r="D882" s="116"/>
      <c r="E882" s="116"/>
      <c r="F882" s="116"/>
      <c r="G882" s="116"/>
      <c r="H882" s="116"/>
      <c r="I882" s="116"/>
    </row>
    <row r="883" spans="1:9" x14ac:dyDescent="0.25">
      <c r="A883" s="119">
        <v>570</v>
      </c>
      <c r="B883" s="119" t="s">
        <v>277</v>
      </c>
      <c r="C883" s="123" t="s">
        <v>1104</v>
      </c>
      <c r="D883" s="123"/>
      <c r="E883" s="120" t="s">
        <v>1105</v>
      </c>
    </row>
    <row r="884" spans="1:9" x14ac:dyDescent="0.25">
      <c r="A884" s="119"/>
      <c r="B884" s="119" t="s">
        <v>255</v>
      </c>
      <c r="C884" s="123" t="s">
        <v>1106</v>
      </c>
      <c r="D884" s="123"/>
      <c r="E884" s="120" t="s">
        <v>256</v>
      </c>
    </row>
    <row r="885" spans="1:9" x14ac:dyDescent="0.25">
      <c r="A885" s="119"/>
      <c r="B885" s="119" t="s">
        <v>271</v>
      </c>
      <c r="C885" s="123" t="s">
        <v>1107</v>
      </c>
      <c r="D885" s="123"/>
      <c r="E885" s="120" t="s">
        <v>256</v>
      </c>
    </row>
    <row r="886" spans="1:9" x14ac:dyDescent="0.25">
      <c r="A886" s="119"/>
      <c r="B886" s="119" t="s">
        <v>257</v>
      </c>
      <c r="C886" s="123" t="s">
        <v>1108</v>
      </c>
      <c r="D886" s="123"/>
      <c r="E886" s="120" t="s">
        <v>256</v>
      </c>
    </row>
    <row r="887" spans="1:9" x14ac:dyDescent="0.25">
      <c r="A887" s="119"/>
      <c r="B887" s="119" t="s">
        <v>258</v>
      </c>
      <c r="C887" s="123" t="s">
        <v>1109</v>
      </c>
      <c r="D887" s="123"/>
      <c r="E887" s="120" t="s">
        <v>256</v>
      </c>
    </row>
    <row r="888" spans="1:9" x14ac:dyDescent="0.25">
      <c r="A888" s="119"/>
      <c r="B888" s="119" t="s">
        <v>260</v>
      </c>
      <c r="C888" s="123" t="s">
        <v>1110</v>
      </c>
      <c r="D888" s="123"/>
      <c r="E888" s="120" t="s">
        <v>256</v>
      </c>
    </row>
    <row r="889" spans="1:9" x14ac:dyDescent="0.25">
      <c r="A889" s="119"/>
      <c r="B889" s="119" t="s">
        <v>288</v>
      </c>
      <c r="C889" s="123" t="s">
        <v>1111</v>
      </c>
      <c r="D889" s="123"/>
      <c r="E889" s="120" t="s">
        <v>1112</v>
      </c>
    </row>
    <row r="890" spans="1:9" x14ac:dyDescent="0.25">
      <c r="A890" s="119"/>
      <c r="B890" s="119" t="s">
        <v>272</v>
      </c>
      <c r="C890" s="123" t="s">
        <v>1113</v>
      </c>
      <c r="D890" s="123"/>
      <c r="E890" s="120" t="s">
        <v>1114</v>
      </c>
    </row>
    <row r="891" spans="1:9" x14ac:dyDescent="0.25">
      <c r="A891" s="119"/>
      <c r="B891" s="119" t="s">
        <v>262</v>
      </c>
      <c r="C891" s="123" t="s">
        <v>1115</v>
      </c>
      <c r="D891" s="123"/>
      <c r="E891" s="120" t="s">
        <v>256</v>
      </c>
    </row>
    <row r="892" spans="1:9" x14ac:dyDescent="0.25">
      <c r="A892" s="119"/>
      <c r="B892" s="119" t="s">
        <v>263</v>
      </c>
      <c r="C892" s="123" t="s">
        <v>1116</v>
      </c>
      <c r="D892" s="123"/>
      <c r="E892" s="120" t="s">
        <v>256</v>
      </c>
    </row>
    <row r="893" spans="1:9" x14ac:dyDescent="0.25">
      <c r="A893" s="119"/>
      <c r="B893" s="119" t="s">
        <v>264</v>
      </c>
      <c r="C893" s="123" t="s">
        <v>1117</v>
      </c>
      <c r="D893" s="123"/>
      <c r="E893" s="120" t="s">
        <v>1118</v>
      </c>
    </row>
    <row r="894" spans="1:9" x14ac:dyDescent="0.25">
      <c r="A894" s="119"/>
      <c r="B894" s="119" t="s">
        <v>265</v>
      </c>
      <c r="C894" s="123" t="s">
        <v>1119</v>
      </c>
      <c r="D894" s="123"/>
      <c r="E894" s="120" t="s">
        <v>256</v>
      </c>
    </row>
    <row r="895" spans="1:9" x14ac:dyDescent="0.25">
      <c r="A895" s="119"/>
      <c r="B895" s="119" t="s">
        <v>334</v>
      </c>
      <c r="C895" s="123" t="s">
        <v>816</v>
      </c>
      <c r="D895" s="123"/>
      <c r="E895" s="120" t="s">
        <v>256</v>
      </c>
    </row>
    <row r="896" spans="1:9" x14ac:dyDescent="0.25">
      <c r="A896" s="119"/>
      <c r="B896" s="119" t="s">
        <v>293</v>
      </c>
      <c r="C896" s="123" t="s">
        <v>1120</v>
      </c>
      <c r="D896" s="123"/>
      <c r="E896" s="120" t="s">
        <v>256</v>
      </c>
    </row>
    <row r="897" spans="1:9" x14ac:dyDescent="0.25">
      <c r="A897" s="119"/>
      <c r="B897" s="119" t="s">
        <v>295</v>
      </c>
      <c r="C897" s="123" t="s">
        <v>1121</v>
      </c>
      <c r="D897" s="123"/>
      <c r="E897" s="120" t="s">
        <v>1122</v>
      </c>
    </row>
    <row r="898" spans="1:9" x14ac:dyDescent="0.25">
      <c r="A898" s="119"/>
      <c r="B898" s="119" t="s">
        <v>266</v>
      </c>
      <c r="C898" s="123" t="s">
        <v>259</v>
      </c>
      <c r="D898" s="123"/>
      <c r="E898" s="120" t="s">
        <v>256</v>
      </c>
    </row>
    <row r="900" spans="1:9" x14ac:dyDescent="0.25">
      <c r="A900" s="116"/>
      <c r="B900" s="116"/>
      <c r="C900" s="118"/>
      <c r="D900" s="118"/>
      <c r="E900" s="118"/>
      <c r="F900" s="118"/>
    </row>
    <row r="901" spans="1:9" x14ac:dyDescent="0.25">
      <c r="A901" s="116"/>
      <c r="B901" s="116"/>
      <c r="C901" s="117"/>
      <c r="D901" s="117"/>
      <c r="E901" s="117"/>
      <c r="F901" s="117"/>
    </row>
    <row r="902" spans="1:9" x14ac:dyDescent="0.25">
      <c r="A902" s="115" t="s">
        <v>1123</v>
      </c>
      <c r="B902" s="111"/>
      <c r="C902" s="124" t="s">
        <v>1124</v>
      </c>
      <c r="D902" s="124"/>
      <c r="E902" s="120" t="s">
        <v>1125</v>
      </c>
    </row>
    <row r="904" spans="1:9" x14ac:dyDescent="0.25">
      <c r="A904" s="116"/>
      <c r="B904" s="116"/>
      <c r="C904" s="116"/>
      <c r="D904" s="116"/>
      <c r="E904" s="116"/>
      <c r="F904" s="116"/>
      <c r="G904" s="116"/>
      <c r="H904" s="116"/>
      <c r="I904" s="116"/>
    </row>
    <row r="905" spans="1:9" x14ac:dyDescent="0.25">
      <c r="A905" s="119">
        <v>571</v>
      </c>
      <c r="B905" s="119" t="s">
        <v>255</v>
      </c>
      <c r="C905" s="123" t="s">
        <v>1126</v>
      </c>
      <c r="D905" s="123"/>
      <c r="E905" s="120" t="s">
        <v>256</v>
      </c>
    </row>
    <row r="906" spans="1:9" x14ac:dyDescent="0.25">
      <c r="A906" s="119"/>
      <c r="B906" s="119" t="s">
        <v>257</v>
      </c>
      <c r="C906" s="123" t="s">
        <v>1127</v>
      </c>
      <c r="D906" s="123"/>
      <c r="E906" s="120" t="s">
        <v>256</v>
      </c>
    </row>
    <row r="907" spans="1:9" x14ac:dyDescent="0.25">
      <c r="A907" s="119"/>
      <c r="B907" s="119" t="s">
        <v>258</v>
      </c>
      <c r="C907" s="123" t="s">
        <v>1128</v>
      </c>
      <c r="D907" s="123"/>
      <c r="E907" s="120" t="s">
        <v>290</v>
      </c>
    </row>
    <row r="908" spans="1:9" x14ac:dyDescent="0.25">
      <c r="A908" s="119"/>
      <c r="B908" s="119" t="s">
        <v>260</v>
      </c>
      <c r="C908" s="123" t="s">
        <v>977</v>
      </c>
      <c r="D908" s="123"/>
      <c r="E908" s="120" t="s">
        <v>256</v>
      </c>
    </row>
    <row r="909" spans="1:9" x14ac:dyDescent="0.25">
      <c r="A909" s="119"/>
      <c r="B909" s="119" t="s">
        <v>288</v>
      </c>
      <c r="C909" s="123" t="s">
        <v>1129</v>
      </c>
      <c r="D909" s="123"/>
      <c r="E909" s="120" t="s">
        <v>256</v>
      </c>
    </row>
    <row r="910" spans="1:9" x14ac:dyDescent="0.25">
      <c r="A910" s="119"/>
      <c r="B910" s="119" t="s">
        <v>272</v>
      </c>
      <c r="C910" s="123" t="s">
        <v>1130</v>
      </c>
      <c r="D910" s="123"/>
      <c r="E910" s="120" t="s">
        <v>1131</v>
      </c>
    </row>
    <row r="911" spans="1:9" x14ac:dyDescent="0.25">
      <c r="A911" s="119"/>
      <c r="B911" s="119" t="s">
        <v>262</v>
      </c>
      <c r="C911" s="123" t="s">
        <v>1132</v>
      </c>
      <c r="D911" s="123"/>
      <c r="E911" s="120" t="s">
        <v>1133</v>
      </c>
    </row>
    <row r="912" spans="1:9" x14ac:dyDescent="0.25">
      <c r="A912" s="119"/>
      <c r="B912" s="119" t="s">
        <v>263</v>
      </c>
      <c r="C912" s="123" t="s">
        <v>259</v>
      </c>
      <c r="D912" s="123"/>
      <c r="E912" s="120" t="s">
        <v>256</v>
      </c>
    </row>
    <row r="913" spans="1:11" x14ac:dyDescent="0.25">
      <c r="A913" s="116" t="s">
        <v>247</v>
      </c>
      <c r="B913" s="116"/>
      <c r="C913" s="116"/>
    </row>
    <row r="914" spans="1:11" x14ac:dyDescent="0.25">
      <c r="A914" s="112" t="s">
        <v>248</v>
      </c>
      <c r="B914" s="111" t="s">
        <v>249</v>
      </c>
      <c r="C914" s="112"/>
    </row>
    <row r="915" spans="1:11" ht="21" x14ac:dyDescent="0.25">
      <c r="A915" s="113">
        <v>41277.640763888892</v>
      </c>
      <c r="B915" s="114" t="s">
        <v>250</v>
      </c>
      <c r="C915" s="115" t="s">
        <v>1134</v>
      </c>
    </row>
    <row r="916" spans="1:11" x14ac:dyDescent="0.25">
      <c r="A916" s="118"/>
      <c r="B916" s="118"/>
      <c r="C916" s="118"/>
    </row>
    <row r="917" spans="1:11" x14ac:dyDescent="0.25">
      <c r="A917" s="117"/>
      <c r="B917" s="117"/>
      <c r="C917" s="117"/>
    </row>
    <row r="918" spans="1:11" x14ac:dyDescent="0.25">
      <c r="A918" s="121" t="s">
        <v>251</v>
      </c>
      <c r="B918" s="121" t="s">
        <v>252</v>
      </c>
      <c r="C918" s="116" t="s">
        <v>253</v>
      </c>
      <c r="D918" s="116"/>
      <c r="E918" s="115" t="s">
        <v>254</v>
      </c>
    </row>
    <row r="919" spans="1:11" ht="15.75" thickBot="1" x14ac:dyDescent="0.3">
      <c r="A919" s="121"/>
      <c r="B919" s="121"/>
      <c r="C919" s="122"/>
      <c r="D919" s="122"/>
      <c r="E919" s="122"/>
      <c r="F919" s="122"/>
      <c r="G919" s="122"/>
      <c r="H919" s="122"/>
      <c r="I919" s="122"/>
      <c r="J919" s="122"/>
      <c r="K919" s="122"/>
    </row>
    <row r="920" spans="1:11" x14ac:dyDescent="0.25">
      <c r="A920" s="121"/>
      <c r="B920" s="121"/>
      <c r="C920" s="117"/>
      <c r="D920" s="117"/>
      <c r="E920" s="117"/>
      <c r="F920" s="117"/>
      <c r="G920" s="117"/>
      <c r="H920" s="117"/>
      <c r="I920" s="117"/>
      <c r="J920" s="117"/>
      <c r="K920" s="117"/>
    </row>
    <row r="921" spans="1:11" x14ac:dyDescent="0.25">
      <c r="A921" s="119"/>
      <c r="B921" s="119" t="s">
        <v>264</v>
      </c>
      <c r="C921" s="123" t="s">
        <v>1135</v>
      </c>
      <c r="D921" s="123"/>
      <c r="E921" s="120" t="s">
        <v>1136</v>
      </c>
    </row>
    <row r="922" spans="1:11" x14ac:dyDescent="0.25">
      <c r="A922" s="119"/>
      <c r="B922" s="119" t="s">
        <v>265</v>
      </c>
      <c r="C922" s="123" t="s">
        <v>1137</v>
      </c>
      <c r="D922" s="123"/>
      <c r="E922" s="120" t="s">
        <v>256</v>
      </c>
    </row>
    <row r="923" spans="1:11" x14ac:dyDescent="0.25">
      <c r="A923" s="119"/>
      <c r="B923" s="119" t="s">
        <v>293</v>
      </c>
      <c r="C923" s="123" t="s">
        <v>259</v>
      </c>
      <c r="D923" s="123"/>
      <c r="E923" s="120" t="s">
        <v>323</v>
      </c>
    </row>
    <row r="924" spans="1:11" x14ac:dyDescent="0.25">
      <c r="A924" s="119"/>
      <c r="B924" s="119" t="s">
        <v>351</v>
      </c>
      <c r="C924" s="123" t="s">
        <v>1138</v>
      </c>
      <c r="D924" s="123"/>
      <c r="E924" s="120" t="s">
        <v>1139</v>
      </c>
    </row>
    <row r="925" spans="1:11" x14ac:dyDescent="0.25">
      <c r="A925" s="119"/>
      <c r="B925" s="119" t="s">
        <v>266</v>
      </c>
      <c r="C925" s="123" t="s">
        <v>259</v>
      </c>
      <c r="D925" s="123"/>
      <c r="E925" s="120" t="s">
        <v>256</v>
      </c>
    </row>
    <row r="927" spans="1:11" x14ac:dyDescent="0.25">
      <c r="A927" s="116"/>
      <c r="B927" s="116"/>
      <c r="C927" s="118"/>
      <c r="D927" s="118"/>
      <c r="E927" s="118"/>
      <c r="F927" s="118"/>
    </row>
    <row r="928" spans="1:11" x14ac:dyDescent="0.25">
      <c r="A928" s="116"/>
      <c r="B928" s="116"/>
      <c r="C928" s="117"/>
      <c r="D928" s="117"/>
      <c r="E928" s="117"/>
      <c r="F928" s="117"/>
    </row>
    <row r="929" spans="1:9" x14ac:dyDescent="0.25">
      <c r="A929" s="115" t="s">
        <v>1140</v>
      </c>
      <c r="B929" s="111"/>
      <c r="C929" s="124" t="s">
        <v>1141</v>
      </c>
      <c r="D929" s="124"/>
      <c r="E929" s="120" t="s">
        <v>1142</v>
      </c>
    </row>
    <row r="931" spans="1:9" x14ac:dyDescent="0.25">
      <c r="A931" s="116"/>
      <c r="B931" s="116"/>
      <c r="C931" s="116"/>
      <c r="D931" s="116"/>
      <c r="E931" s="116"/>
      <c r="F931" s="116"/>
      <c r="G931" s="116"/>
      <c r="H931" s="116"/>
      <c r="I931" s="116"/>
    </row>
    <row r="932" spans="1:9" x14ac:dyDescent="0.25">
      <c r="A932" s="119">
        <v>576</v>
      </c>
      <c r="B932" s="119" t="s">
        <v>282</v>
      </c>
      <c r="C932" s="123" t="s">
        <v>1143</v>
      </c>
      <c r="D932" s="123"/>
      <c r="E932" s="120" t="s">
        <v>256</v>
      </c>
    </row>
    <row r="933" spans="1:9" x14ac:dyDescent="0.25">
      <c r="A933" s="119"/>
      <c r="B933" s="119" t="s">
        <v>271</v>
      </c>
      <c r="C933" s="123" t="s">
        <v>957</v>
      </c>
      <c r="D933" s="123"/>
      <c r="E933" s="120" t="s">
        <v>256</v>
      </c>
    </row>
    <row r="934" spans="1:9" x14ac:dyDescent="0.25">
      <c r="A934" s="119"/>
      <c r="B934" s="119" t="s">
        <v>257</v>
      </c>
      <c r="C934" s="123" t="s">
        <v>1144</v>
      </c>
      <c r="D934" s="123"/>
      <c r="E934" s="120" t="s">
        <v>256</v>
      </c>
    </row>
    <row r="935" spans="1:9" x14ac:dyDescent="0.25">
      <c r="A935" s="119"/>
      <c r="B935" s="119" t="s">
        <v>260</v>
      </c>
      <c r="C935" s="123" t="s">
        <v>781</v>
      </c>
      <c r="D935" s="123"/>
      <c r="E935" s="120" t="s">
        <v>256</v>
      </c>
    </row>
    <row r="936" spans="1:9" x14ac:dyDescent="0.25">
      <c r="A936" s="119"/>
      <c r="B936" s="119" t="s">
        <v>272</v>
      </c>
      <c r="C936" s="123" t="s">
        <v>1145</v>
      </c>
      <c r="D936" s="123"/>
      <c r="E936" s="120" t="s">
        <v>1146</v>
      </c>
    </row>
    <row r="937" spans="1:9" x14ac:dyDescent="0.25">
      <c r="A937" s="119"/>
      <c r="B937" s="119" t="s">
        <v>262</v>
      </c>
      <c r="C937" s="123" t="s">
        <v>1147</v>
      </c>
      <c r="D937" s="123"/>
      <c r="E937" s="120" t="s">
        <v>256</v>
      </c>
    </row>
    <row r="938" spans="1:9" x14ac:dyDescent="0.25">
      <c r="A938" s="119"/>
      <c r="B938" s="119" t="s">
        <v>263</v>
      </c>
      <c r="C938" s="123" t="s">
        <v>1148</v>
      </c>
      <c r="D938" s="123"/>
      <c r="E938" s="120" t="s">
        <v>256</v>
      </c>
    </row>
    <row r="939" spans="1:9" x14ac:dyDescent="0.25">
      <c r="A939" s="119"/>
      <c r="B939" s="119" t="s">
        <v>333</v>
      </c>
      <c r="C939" s="123" t="s">
        <v>1149</v>
      </c>
      <c r="D939" s="123"/>
      <c r="E939" s="120" t="s">
        <v>256</v>
      </c>
    </row>
    <row r="940" spans="1:9" x14ac:dyDescent="0.25">
      <c r="A940" s="119"/>
      <c r="B940" s="119" t="s">
        <v>264</v>
      </c>
      <c r="C940" s="123" t="s">
        <v>1150</v>
      </c>
      <c r="D940" s="123"/>
      <c r="E940" s="120" t="s">
        <v>1151</v>
      </c>
    </row>
    <row r="941" spans="1:9" x14ac:dyDescent="0.25">
      <c r="A941" s="119"/>
      <c r="B941" s="119" t="s">
        <v>265</v>
      </c>
      <c r="C941" s="123" t="s">
        <v>1152</v>
      </c>
      <c r="D941" s="123"/>
      <c r="E941" s="120" t="s">
        <v>256</v>
      </c>
    </row>
    <row r="942" spans="1:9" x14ac:dyDescent="0.25">
      <c r="A942" s="119"/>
      <c r="B942" s="119" t="s">
        <v>334</v>
      </c>
      <c r="C942" s="123" t="s">
        <v>1153</v>
      </c>
      <c r="D942" s="123"/>
      <c r="E942" s="120" t="s">
        <v>256</v>
      </c>
    </row>
    <row r="943" spans="1:9" x14ac:dyDescent="0.25">
      <c r="A943" s="119"/>
      <c r="B943" s="119" t="s">
        <v>293</v>
      </c>
      <c r="C943" s="123" t="s">
        <v>1154</v>
      </c>
      <c r="D943" s="123"/>
      <c r="E943" s="120" t="s">
        <v>256</v>
      </c>
    </row>
    <row r="945" spans="1:9" x14ac:dyDescent="0.25">
      <c r="A945" s="116"/>
      <c r="B945" s="116"/>
      <c r="C945" s="118"/>
      <c r="D945" s="118"/>
      <c r="E945" s="118"/>
      <c r="F945" s="118"/>
    </row>
    <row r="946" spans="1:9" x14ac:dyDescent="0.25">
      <c r="A946" s="116"/>
      <c r="B946" s="116"/>
      <c r="C946" s="117"/>
      <c r="D946" s="117"/>
      <c r="E946" s="117"/>
      <c r="F946" s="117"/>
    </row>
    <row r="947" spans="1:9" x14ac:dyDescent="0.25">
      <c r="A947" s="115" t="s">
        <v>1155</v>
      </c>
      <c r="B947" s="111"/>
      <c r="C947" s="124" t="s">
        <v>1156</v>
      </c>
      <c r="D947" s="124"/>
      <c r="E947" s="120" t="s">
        <v>1157</v>
      </c>
    </row>
    <row r="949" spans="1:9" x14ac:dyDescent="0.25">
      <c r="A949" s="116"/>
      <c r="B949" s="116"/>
      <c r="C949" s="116"/>
      <c r="D949" s="116"/>
      <c r="E949" s="116"/>
      <c r="F949" s="116"/>
      <c r="G949" s="116"/>
      <c r="H949" s="116"/>
      <c r="I949" s="116"/>
    </row>
    <row r="950" spans="1:9" x14ac:dyDescent="0.25">
      <c r="A950" s="119">
        <v>577</v>
      </c>
      <c r="B950" s="119" t="s">
        <v>255</v>
      </c>
      <c r="C950" s="123" t="s">
        <v>1158</v>
      </c>
      <c r="D950" s="123"/>
      <c r="E950" s="120" t="s">
        <v>695</v>
      </c>
    </row>
    <row r="951" spans="1:9" x14ac:dyDescent="0.25">
      <c r="A951" s="119"/>
      <c r="B951" s="119" t="s">
        <v>271</v>
      </c>
      <c r="C951" s="123" t="s">
        <v>631</v>
      </c>
      <c r="D951" s="123"/>
      <c r="E951" s="120" t="s">
        <v>256</v>
      </c>
    </row>
    <row r="952" spans="1:9" x14ac:dyDescent="0.25">
      <c r="A952" s="119"/>
      <c r="B952" s="119" t="s">
        <v>257</v>
      </c>
      <c r="C952" s="123" t="s">
        <v>1159</v>
      </c>
      <c r="D952" s="123"/>
      <c r="E952" s="120" t="s">
        <v>256</v>
      </c>
    </row>
    <row r="953" spans="1:9" x14ac:dyDescent="0.25">
      <c r="A953" s="119"/>
      <c r="B953" s="119" t="s">
        <v>258</v>
      </c>
      <c r="C953" s="123" t="s">
        <v>1160</v>
      </c>
      <c r="D953" s="123"/>
      <c r="E953" s="120" t="s">
        <v>1161</v>
      </c>
    </row>
    <row r="954" spans="1:9" x14ac:dyDescent="0.25">
      <c r="A954" s="119"/>
      <c r="B954" s="119" t="s">
        <v>260</v>
      </c>
      <c r="C954" s="123" t="s">
        <v>1162</v>
      </c>
      <c r="D954" s="123"/>
      <c r="E954" s="120" t="s">
        <v>256</v>
      </c>
    </row>
    <row r="955" spans="1:9" x14ac:dyDescent="0.25">
      <c r="A955" s="119"/>
      <c r="B955" s="119" t="s">
        <v>272</v>
      </c>
      <c r="C955" s="123" t="s">
        <v>1163</v>
      </c>
      <c r="D955" s="123"/>
      <c r="E955" s="120" t="s">
        <v>1044</v>
      </c>
    </row>
    <row r="956" spans="1:9" x14ac:dyDescent="0.25">
      <c r="A956" s="119"/>
      <c r="B956" s="119" t="s">
        <v>262</v>
      </c>
      <c r="C956" s="123" t="s">
        <v>1164</v>
      </c>
      <c r="D956" s="123"/>
      <c r="E956" s="120" t="s">
        <v>359</v>
      </c>
    </row>
    <row r="957" spans="1:9" x14ac:dyDescent="0.25">
      <c r="A957" s="119"/>
      <c r="B957" s="119" t="s">
        <v>263</v>
      </c>
      <c r="C957" s="123" t="s">
        <v>1165</v>
      </c>
      <c r="D957" s="123"/>
      <c r="E957" s="120" t="s">
        <v>1166</v>
      </c>
    </row>
    <row r="958" spans="1:9" x14ac:dyDescent="0.25">
      <c r="A958" s="119"/>
      <c r="B958" s="119" t="s">
        <v>264</v>
      </c>
      <c r="C958" s="123" t="s">
        <v>1167</v>
      </c>
      <c r="D958" s="123"/>
      <c r="E958" s="120" t="s">
        <v>1168</v>
      </c>
    </row>
    <row r="959" spans="1:9" x14ac:dyDescent="0.25">
      <c r="A959" s="119"/>
      <c r="B959" s="119" t="s">
        <v>265</v>
      </c>
      <c r="C959" s="123" t="s">
        <v>1169</v>
      </c>
      <c r="D959" s="123"/>
      <c r="E959" s="120" t="s">
        <v>256</v>
      </c>
    </row>
    <row r="960" spans="1:9" x14ac:dyDescent="0.25">
      <c r="A960" s="119"/>
      <c r="B960" s="119" t="s">
        <v>340</v>
      </c>
      <c r="C960" s="123" t="s">
        <v>259</v>
      </c>
      <c r="D960" s="123"/>
      <c r="E960" s="120" t="s">
        <v>256</v>
      </c>
    </row>
    <row r="961" spans="1:9" x14ac:dyDescent="0.25">
      <c r="A961" s="119"/>
      <c r="B961" s="119" t="s">
        <v>293</v>
      </c>
      <c r="C961" s="123" t="s">
        <v>1170</v>
      </c>
      <c r="D961" s="123"/>
      <c r="E961" s="120" t="s">
        <v>256</v>
      </c>
    </row>
    <row r="963" spans="1:9" x14ac:dyDescent="0.25">
      <c r="A963" s="116"/>
      <c r="B963" s="116"/>
      <c r="C963" s="118"/>
      <c r="D963" s="118"/>
      <c r="E963" s="118"/>
      <c r="F963" s="118"/>
    </row>
    <row r="964" spans="1:9" x14ac:dyDescent="0.25">
      <c r="A964" s="116"/>
      <c r="B964" s="116"/>
      <c r="C964" s="117"/>
      <c r="D964" s="117"/>
      <c r="E964" s="117"/>
      <c r="F964" s="117"/>
    </row>
    <row r="965" spans="1:9" x14ac:dyDescent="0.25">
      <c r="A965" s="115" t="s">
        <v>1171</v>
      </c>
      <c r="B965" s="111"/>
      <c r="C965" s="124" t="s">
        <v>1172</v>
      </c>
      <c r="D965" s="124"/>
      <c r="E965" s="120" t="s">
        <v>1173</v>
      </c>
    </row>
    <row r="967" spans="1:9" x14ac:dyDescent="0.25">
      <c r="A967" s="116"/>
      <c r="B967" s="116"/>
      <c r="C967" s="116"/>
      <c r="D967" s="116"/>
      <c r="E967" s="116"/>
      <c r="F967" s="116"/>
      <c r="G967" s="116"/>
      <c r="H967" s="116"/>
      <c r="I967" s="116"/>
    </row>
    <row r="968" spans="1:9" x14ac:dyDescent="0.25">
      <c r="A968" s="119">
        <v>578</v>
      </c>
      <c r="B968" s="119" t="s">
        <v>277</v>
      </c>
      <c r="C968" s="123" t="s">
        <v>1174</v>
      </c>
      <c r="D968" s="123"/>
      <c r="E968" s="120" t="s">
        <v>1175</v>
      </c>
    </row>
    <row r="969" spans="1:9" x14ac:dyDescent="0.25">
      <c r="A969" s="119"/>
      <c r="B969" s="119" t="s">
        <v>255</v>
      </c>
      <c r="C969" s="123" t="s">
        <v>1176</v>
      </c>
      <c r="D969" s="123"/>
      <c r="E969" s="120" t="s">
        <v>1177</v>
      </c>
    </row>
    <row r="970" spans="1:9" x14ac:dyDescent="0.25">
      <c r="A970" s="119"/>
      <c r="B970" s="119" t="s">
        <v>271</v>
      </c>
      <c r="C970" s="123" t="s">
        <v>821</v>
      </c>
      <c r="D970" s="123"/>
      <c r="E970" s="120" t="s">
        <v>256</v>
      </c>
    </row>
    <row r="971" spans="1:9" x14ac:dyDescent="0.25">
      <c r="A971" s="119"/>
      <c r="B971" s="119" t="s">
        <v>257</v>
      </c>
      <c r="C971" s="123" t="s">
        <v>1178</v>
      </c>
      <c r="D971" s="123"/>
      <c r="E971" s="120" t="s">
        <v>256</v>
      </c>
    </row>
    <row r="972" spans="1:9" x14ac:dyDescent="0.25">
      <c r="A972" s="119"/>
      <c r="B972" s="119" t="s">
        <v>260</v>
      </c>
      <c r="C972" s="123" t="s">
        <v>977</v>
      </c>
      <c r="D972" s="123"/>
      <c r="E972" s="120" t="s">
        <v>256</v>
      </c>
    </row>
    <row r="973" spans="1:9" x14ac:dyDescent="0.25">
      <c r="A973" s="119"/>
      <c r="B973" s="119" t="s">
        <v>272</v>
      </c>
      <c r="C973" s="123" t="s">
        <v>1179</v>
      </c>
      <c r="D973" s="123"/>
      <c r="E973" s="120" t="s">
        <v>1180</v>
      </c>
    </row>
    <row r="974" spans="1:9" x14ac:dyDescent="0.25">
      <c r="A974" s="119"/>
      <c r="B974" s="119" t="s">
        <v>262</v>
      </c>
      <c r="C974" s="123" t="s">
        <v>1181</v>
      </c>
      <c r="D974" s="123"/>
      <c r="E974" s="120" t="s">
        <v>1182</v>
      </c>
    </row>
    <row r="975" spans="1:9" x14ac:dyDescent="0.25">
      <c r="A975" s="116" t="s">
        <v>247</v>
      </c>
      <c r="B975" s="116"/>
      <c r="C975" s="116"/>
    </row>
    <row r="976" spans="1:9" x14ac:dyDescent="0.25">
      <c r="A976" s="112" t="s">
        <v>248</v>
      </c>
      <c r="B976" s="111" t="s">
        <v>249</v>
      </c>
      <c r="C976" s="112"/>
    </row>
    <row r="977" spans="1:11" ht="21" x14ac:dyDescent="0.25">
      <c r="A977" s="113">
        <v>41277.640763888892</v>
      </c>
      <c r="B977" s="114" t="s">
        <v>250</v>
      </c>
      <c r="C977" s="115" t="s">
        <v>1183</v>
      </c>
    </row>
    <row r="978" spans="1:11" x14ac:dyDescent="0.25">
      <c r="A978" s="118"/>
      <c r="B978" s="118"/>
      <c r="C978" s="118"/>
    </row>
    <row r="979" spans="1:11" x14ac:dyDescent="0.25">
      <c r="A979" s="117"/>
      <c r="B979" s="117"/>
      <c r="C979" s="117"/>
    </row>
    <row r="980" spans="1:11" x14ac:dyDescent="0.25">
      <c r="A980" s="121" t="s">
        <v>251</v>
      </c>
      <c r="B980" s="121" t="s">
        <v>252</v>
      </c>
      <c r="C980" s="116" t="s">
        <v>253</v>
      </c>
      <c r="D980" s="116"/>
      <c r="E980" s="115" t="s">
        <v>254</v>
      </c>
    </row>
    <row r="981" spans="1:11" ht="15.75" thickBot="1" x14ac:dyDescent="0.3">
      <c r="A981" s="121"/>
      <c r="B981" s="121"/>
      <c r="C981" s="122"/>
      <c r="D981" s="122"/>
      <c r="E981" s="122"/>
      <c r="F981" s="122"/>
      <c r="G981" s="122"/>
      <c r="H981" s="122"/>
      <c r="I981" s="122"/>
      <c r="J981" s="122"/>
      <c r="K981" s="122"/>
    </row>
    <row r="982" spans="1:11" x14ac:dyDescent="0.25">
      <c r="A982" s="121"/>
      <c r="B982" s="121"/>
      <c r="C982" s="117"/>
      <c r="D982" s="117"/>
      <c r="E982" s="117"/>
      <c r="F982" s="117"/>
      <c r="G982" s="117"/>
      <c r="H982" s="117"/>
      <c r="I982" s="117"/>
      <c r="J982" s="117"/>
      <c r="K982" s="117"/>
    </row>
    <row r="983" spans="1:11" x14ac:dyDescent="0.25">
      <c r="A983" s="119"/>
      <c r="B983" s="119" t="s">
        <v>263</v>
      </c>
      <c r="C983" s="123" t="s">
        <v>1184</v>
      </c>
      <c r="D983" s="123"/>
      <c r="E983" s="120" t="s">
        <v>256</v>
      </c>
    </row>
    <row r="984" spans="1:11" x14ac:dyDescent="0.25">
      <c r="A984" s="119"/>
      <c r="B984" s="119" t="s">
        <v>264</v>
      </c>
      <c r="C984" s="123" t="s">
        <v>1185</v>
      </c>
      <c r="D984" s="123"/>
      <c r="E984" s="120" t="s">
        <v>1186</v>
      </c>
    </row>
    <row r="985" spans="1:11" x14ac:dyDescent="0.25">
      <c r="A985" s="119"/>
      <c r="B985" s="119" t="s">
        <v>265</v>
      </c>
      <c r="C985" s="123" t="s">
        <v>1187</v>
      </c>
      <c r="D985" s="123"/>
      <c r="E985" s="120" t="s">
        <v>256</v>
      </c>
    </row>
    <row r="986" spans="1:11" x14ac:dyDescent="0.25">
      <c r="A986" s="119"/>
      <c r="B986" s="119" t="s">
        <v>293</v>
      </c>
      <c r="C986" s="123" t="s">
        <v>1188</v>
      </c>
      <c r="D986" s="123"/>
      <c r="E986" s="120" t="s">
        <v>256</v>
      </c>
    </row>
    <row r="987" spans="1:11" x14ac:dyDescent="0.25">
      <c r="A987" s="119"/>
      <c r="B987" s="119" t="s">
        <v>266</v>
      </c>
      <c r="C987" s="123" t="s">
        <v>1189</v>
      </c>
      <c r="D987" s="123"/>
      <c r="E987" s="120" t="s">
        <v>256</v>
      </c>
    </row>
    <row r="989" spans="1:11" x14ac:dyDescent="0.25">
      <c r="A989" s="116"/>
      <c r="B989" s="116"/>
      <c r="C989" s="118"/>
      <c r="D989" s="118"/>
      <c r="E989" s="118"/>
      <c r="F989" s="118"/>
    </row>
    <row r="990" spans="1:11" x14ac:dyDescent="0.25">
      <c r="A990" s="116"/>
      <c r="B990" s="116"/>
      <c r="C990" s="117"/>
      <c r="D990" s="117"/>
      <c r="E990" s="117"/>
      <c r="F990" s="117"/>
    </row>
    <row r="991" spans="1:11" x14ac:dyDescent="0.25">
      <c r="A991" s="115" t="s">
        <v>1190</v>
      </c>
      <c r="B991" s="111"/>
      <c r="C991" s="124" t="s">
        <v>1191</v>
      </c>
      <c r="D991" s="124"/>
      <c r="E991" s="120" t="s">
        <v>1192</v>
      </c>
    </row>
    <row r="993" spans="1:9" x14ac:dyDescent="0.25">
      <c r="A993" s="116"/>
      <c r="B993" s="116"/>
      <c r="C993" s="116"/>
      <c r="D993" s="116"/>
      <c r="E993" s="116"/>
      <c r="F993" s="116"/>
      <c r="G993" s="116"/>
      <c r="H993" s="116"/>
      <c r="I993" s="116"/>
    </row>
    <row r="994" spans="1:9" x14ac:dyDescent="0.25">
      <c r="A994" s="119">
        <v>579</v>
      </c>
      <c r="B994" s="119" t="s">
        <v>255</v>
      </c>
      <c r="C994" s="123" t="s">
        <v>1193</v>
      </c>
      <c r="D994" s="123"/>
      <c r="E994" s="120" t="s">
        <v>734</v>
      </c>
    </row>
    <row r="995" spans="1:9" x14ac:dyDescent="0.25">
      <c r="A995" s="119"/>
      <c r="B995" s="119" t="s">
        <v>271</v>
      </c>
      <c r="C995" s="123" t="s">
        <v>1194</v>
      </c>
      <c r="D995" s="123"/>
      <c r="E995" s="120" t="s">
        <v>1195</v>
      </c>
    </row>
    <row r="996" spans="1:9" x14ac:dyDescent="0.25">
      <c r="A996" s="119"/>
      <c r="B996" s="119" t="s">
        <v>257</v>
      </c>
      <c r="C996" s="123" t="s">
        <v>1196</v>
      </c>
      <c r="D996" s="123"/>
      <c r="E996" s="120" t="s">
        <v>256</v>
      </c>
    </row>
    <row r="997" spans="1:9" x14ac:dyDescent="0.25">
      <c r="A997" s="119"/>
      <c r="B997" s="119" t="s">
        <v>258</v>
      </c>
      <c r="C997" s="123" t="s">
        <v>1197</v>
      </c>
      <c r="D997" s="123"/>
      <c r="E997" s="120" t="s">
        <v>1198</v>
      </c>
    </row>
    <row r="998" spans="1:9" x14ac:dyDescent="0.25">
      <c r="A998" s="119"/>
      <c r="B998" s="119" t="s">
        <v>260</v>
      </c>
      <c r="C998" s="123" t="s">
        <v>977</v>
      </c>
      <c r="D998" s="123"/>
      <c r="E998" s="120" t="s">
        <v>256</v>
      </c>
    </row>
    <row r="999" spans="1:9" x14ac:dyDescent="0.25">
      <c r="A999" s="119"/>
      <c r="B999" s="119" t="s">
        <v>272</v>
      </c>
      <c r="C999" s="123" t="s">
        <v>1199</v>
      </c>
      <c r="D999" s="123"/>
      <c r="E999" s="120" t="s">
        <v>1200</v>
      </c>
    </row>
    <row r="1000" spans="1:9" x14ac:dyDescent="0.25">
      <c r="A1000" s="119"/>
      <c r="B1000" s="119" t="s">
        <v>262</v>
      </c>
      <c r="C1000" s="123" t="s">
        <v>1201</v>
      </c>
      <c r="D1000" s="123"/>
      <c r="E1000" s="120" t="s">
        <v>1202</v>
      </c>
    </row>
    <row r="1001" spans="1:9" x14ac:dyDescent="0.25">
      <c r="A1001" s="119"/>
      <c r="B1001" s="119" t="s">
        <v>263</v>
      </c>
      <c r="C1001" s="123" t="s">
        <v>1203</v>
      </c>
      <c r="D1001" s="123"/>
      <c r="E1001" s="120" t="s">
        <v>256</v>
      </c>
    </row>
    <row r="1002" spans="1:9" x14ac:dyDescent="0.25">
      <c r="A1002" s="119"/>
      <c r="B1002" s="119" t="s">
        <v>264</v>
      </c>
      <c r="C1002" s="123" t="s">
        <v>1204</v>
      </c>
      <c r="D1002" s="123"/>
      <c r="E1002" s="120" t="s">
        <v>1205</v>
      </c>
    </row>
    <row r="1003" spans="1:9" x14ac:dyDescent="0.25">
      <c r="A1003" s="119"/>
      <c r="B1003" s="119" t="s">
        <v>265</v>
      </c>
      <c r="C1003" s="123" t="s">
        <v>1206</v>
      </c>
      <c r="D1003" s="123"/>
      <c r="E1003" s="120" t="s">
        <v>256</v>
      </c>
    </row>
    <row r="1004" spans="1:9" x14ac:dyDescent="0.25">
      <c r="A1004" s="119"/>
      <c r="B1004" s="119" t="s">
        <v>334</v>
      </c>
      <c r="C1004" s="123" t="s">
        <v>816</v>
      </c>
      <c r="D1004" s="123"/>
      <c r="E1004" s="120" t="s">
        <v>256</v>
      </c>
    </row>
    <row r="1005" spans="1:9" x14ac:dyDescent="0.25">
      <c r="A1005" s="119"/>
      <c r="B1005" s="119" t="s">
        <v>351</v>
      </c>
      <c r="C1005" s="123" t="s">
        <v>1207</v>
      </c>
      <c r="D1005" s="123"/>
      <c r="E1005" s="120" t="s">
        <v>256</v>
      </c>
    </row>
    <row r="1007" spans="1:9" x14ac:dyDescent="0.25">
      <c r="A1007" s="116"/>
      <c r="B1007" s="116"/>
      <c r="C1007" s="118"/>
      <c r="D1007" s="118"/>
      <c r="E1007" s="118"/>
      <c r="F1007" s="118"/>
    </row>
    <row r="1008" spans="1:9" x14ac:dyDescent="0.25">
      <c r="A1008" s="116"/>
      <c r="B1008" s="116"/>
      <c r="C1008" s="117"/>
      <c r="D1008" s="117"/>
      <c r="E1008" s="117"/>
      <c r="F1008" s="117"/>
    </row>
    <row r="1009" spans="1:9" x14ac:dyDescent="0.25">
      <c r="A1009" s="115" t="s">
        <v>1208</v>
      </c>
      <c r="B1009" s="111"/>
      <c r="C1009" s="124" t="s">
        <v>1209</v>
      </c>
      <c r="D1009" s="124"/>
      <c r="E1009" s="120" t="s">
        <v>1210</v>
      </c>
    </row>
    <row r="1011" spans="1:9" x14ac:dyDescent="0.25">
      <c r="A1011" s="116"/>
      <c r="B1011" s="116"/>
      <c r="C1011" s="116"/>
      <c r="D1011" s="116"/>
      <c r="E1011" s="116"/>
      <c r="F1011" s="116"/>
      <c r="G1011" s="116"/>
      <c r="H1011" s="116"/>
      <c r="I1011" s="116"/>
    </row>
    <row r="1012" spans="1:9" x14ac:dyDescent="0.25">
      <c r="A1012" s="119">
        <v>580</v>
      </c>
      <c r="B1012" s="119" t="s">
        <v>277</v>
      </c>
      <c r="C1012" s="123" t="s">
        <v>1211</v>
      </c>
      <c r="D1012" s="123"/>
      <c r="E1012" s="120" t="s">
        <v>1212</v>
      </c>
    </row>
    <row r="1013" spans="1:9" x14ac:dyDescent="0.25">
      <c r="A1013" s="119"/>
      <c r="B1013" s="119" t="s">
        <v>255</v>
      </c>
      <c r="C1013" s="123" t="s">
        <v>1213</v>
      </c>
      <c r="D1013" s="123"/>
      <c r="E1013" s="120" t="s">
        <v>1214</v>
      </c>
    </row>
    <row r="1014" spans="1:9" x14ac:dyDescent="0.25">
      <c r="A1014" s="119"/>
      <c r="B1014" s="119" t="s">
        <v>282</v>
      </c>
      <c r="C1014" s="123" t="s">
        <v>1215</v>
      </c>
      <c r="D1014" s="123"/>
      <c r="E1014" s="120" t="s">
        <v>1216</v>
      </c>
    </row>
    <row r="1015" spans="1:9" x14ac:dyDescent="0.25">
      <c r="A1015" s="119"/>
      <c r="B1015" s="119" t="s">
        <v>271</v>
      </c>
      <c r="C1015" s="123" t="s">
        <v>1217</v>
      </c>
      <c r="D1015" s="123"/>
      <c r="E1015" s="120" t="s">
        <v>256</v>
      </c>
    </row>
    <row r="1016" spans="1:9" x14ac:dyDescent="0.25">
      <c r="A1016" s="119"/>
      <c r="B1016" s="119" t="s">
        <v>257</v>
      </c>
      <c r="C1016" s="123" t="s">
        <v>1218</v>
      </c>
      <c r="D1016" s="123"/>
      <c r="E1016" s="120" t="s">
        <v>256</v>
      </c>
    </row>
    <row r="1017" spans="1:9" x14ac:dyDescent="0.25">
      <c r="A1017" s="119"/>
      <c r="B1017" s="119" t="s">
        <v>258</v>
      </c>
      <c r="C1017" s="123" t="s">
        <v>1219</v>
      </c>
      <c r="D1017" s="123"/>
      <c r="E1017" s="120" t="s">
        <v>1220</v>
      </c>
    </row>
    <row r="1018" spans="1:9" x14ac:dyDescent="0.25">
      <c r="A1018" s="119"/>
      <c r="B1018" s="119" t="s">
        <v>260</v>
      </c>
      <c r="C1018" s="123" t="s">
        <v>1221</v>
      </c>
      <c r="D1018" s="123"/>
      <c r="E1018" s="120" t="s">
        <v>256</v>
      </c>
    </row>
    <row r="1019" spans="1:9" x14ac:dyDescent="0.25">
      <c r="A1019" s="119"/>
      <c r="B1019" s="119" t="s">
        <v>272</v>
      </c>
      <c r="C1019" s="123" t="s">
        <v>1222</v>
      </c>
      <c r="D1019" s="123"/>
      <c r="E1019" s="120" t="s">
        <v>1223</v>
      </c>
    </row>
    <row r="1020" spans="1:9" x14ac:dyDescent="0.25">
      <c r="A1020" s="119"/>
      <c r="B1020" s="119" t="s">
        <v>262</v>
      </c>
      <c r="C1020" s="123" t="s">
        <v>1224</v>
      </c>
      <c r="D1020" s="123"/>
      <c r="E1020" s="120" t="s">
        <v>329</v>
      </c>
    </row>
    <row r="1021" spans="1:9" x14ac:dyDescent="0.25">
      <c r="A1021" s="119"/>
      <c r="B1021" s="119" t="s">
        <v>263</v>
      </c>
      <c r="C1021" s="123" t="s">
        <v>1225</v>
      </c>
      <c r="D1021" s="123"/>
      <c r="E1021" s="120" t="s">
        <v>256</v>
      </c>
    </row>
    <row r="1022" spans="1:9" x14ac:dyDescent="0.25">
      <c r="A1022" s="119"/>
      <c r="B1022" s="119" t="s">
        <v>552</v>
      </c>
      <c r="C1022" s="123" t="s">
        <v>1226</v>
      </c>
      <c r="D1022" s="123"/>
      <c r="E1022" s="120" t="s">
        <v>876</v>
      </c>
    </row>
    <row r="1023" spans="1:9" x14ac:dyDescent="0.25">
      <c r="A1023" s="119"/>
      <c r="B1023" s="119" t="s">
        <v>333</v>
      </c>
      <c r="C1023" s="123" t="s">
        <v>1227</v>
      </c>
      <c r="D1023" s="123"/>
      <c r="E1023" s="120" t="s">
        <v>256</v>
      </c>
    </row>
    <row r="1024" spans="1:9" x14ac:dyDescent="0.25">
      <c r="A1024" s="119"/>
      <c r="B1024" s="119" t="s">
        <v>264</v>
      </c>
      <c r="C1024" s="123" t="s">
        <v>1228</v>
      </c>
      <c r="D1024" s="123"/>
      <c r="E1024" s="120" t="s">
        <v>1229</v>
      </c>
    </row>
    <row r="1025" spans="1:9" x14ac:dyDescent="0.25">
      <c r="A1025" s="119"/>
      <c r="B1025" s="119" t="s">
        <v>265</v>
      </c>
      <c r="C1025" s="123" t="s">
        <v>1230</v>
      </c>
      <c r="D1025" s="123"/>
      <c r="E1025" s="120" t="s">
        <v>256</v>
      </c>
    </row>
    <row r="1026" spans="1:9" x14ac:dyDescent="0.25">
      <c r="A1026" s="119"/>
      <c r="B1026" s="119" t="s">
        <v>293</v>
      </c>
      <c r="C1026" s="123" t="s">
        <v>1231</v>
      </c>
      <c r="D1026" s="123"/>
      <c r="E1026" s="120" t="s">
        <v>256</v>
      </c>
    </row>
    <row r="1027" spans="1:9" x14ac:dyDescent="0.25">
      <c r="A1027" s="119"/>
      <c r="B1027" s="119" t="s">
        <v>295</v>
      </c>
      <c r="C1027" s="123" t="s">
        <v>1232</v>
      </c>
      <c r="D1027" s="123"/>
      <c r="E1027" s="120" t="s">
        <v>1233</v>
      </c>
    </row>
    <row r="1029" spans="1:9" x14ac:dyDescent="0.25">
      <c r="A1029" s="116"/>
      <c r="B1029" s="116"/>
      <c r="C1029" s="118"/>
      <c r="D1029" s="118"/>
      <c r="E1029" s="118"/>
      <c r="F1029" s="118"/>
    </row>
    <row r="1030" spans="1:9" x14ac:dyDescent="0.25">
      <c r="A1030" s="116"/>
      <c r="B1030" s="116"/>
      <c r="C1030" s="117"/>
      <c r="D1030" s="117"/>
      <c r="E1030" s="117"/>
      <c r="F1030" s="117"/>
    </row>
    <row r="1031" spans="1:9" x14ac:dyDescent="0.25">
      <c r="A1031" s="115" t="s">
        <v>1234</v>
      </c>
      <c r="B1031" s="111"/>
      <c r="C1031" s="124" t="s">
        <v>1235</v>
      </c>
      <c r="D1031" s="124"/>
      <c r="E1031" s="120" t="s">
        <v>1236</v>
      </c>
    </row>
    <row r="1033" spans="1:9" x14ac:dyDescent="0.25">
      <c r="A1033" s="116"/>
      <c r="B1033" s="116"/>
      <c r="C1033" s="116"/>
      <c r="D1033" s="116"/>
      <c r="E1033" s="116"/>
      <c r="F1033" s="116"/>
      <c r="G1033" s="116"/>
      <c r="H1033" s="116"/>
      <c r="I1033" s="116"/>
    </row>
    <row r="1034" spans="1:9" x14ac:dyDescent="0.25">
      <c r="A1034" s="119">
        <v>582</v>
      </c>
      <c r="B1034" s="119" t="s">
        <v>277</v>
      </c>
      <c r="C1034" s="123" t="s">
        <v>1215</v>
      </c>
      <c r="D1034" s="123"/>
      <c r="E1034" s="120" t="s">
        <v>1216</v>
      </c>
    </row>
    <row r="1035" spans="1:9" x14ac:dyDescent="0.25">
      <c r="A1035" s="119"/>
      <c r="B1035" s="119" t="s">
        <v>255</v>
      </c>
      <c r="C1035" s="123" t="s">
        <v>1237</v>
      </c>
      <c r="D1035" s="123"/>
      <c r="E1035" s="120" t="s">
        <v>256</v>
      </c>
    </row>
    <row r="1036" spans="1:9" x14ac:dyDescent="0.25">
      <c r="A1036" s="119"/>
      <c r="B1036" s="119" t="s">
        <v>257</v>
      </c>
      <c r="C1036" s="123" t="s">
        <v>1238</v>
      </c>
      <c r="D1036" s="123"/>
      <c r="E1036" s="120" t="s">
        <v>256</v>
      </c>
    </row>
    <row r="1037" spans="1:9" x14ac:dyDescent="0.25">
      <c r="A1037" s="116" t="s">
        <v>247</v>
      </c>
      <c r="B1037" s="116"/>
      <c r="C1037" s="116"/>
    </row>
    <row r="1038" spans="1:9" x14ac:dyDescent="0.25">
      <c r="A1038" s="112" t="s">
        <v>248</v>
      </c>
      <c r="B1038" s="111" t="s">
        <v>249</v>
      </c>
      <c r="C1038" s="112"/>
    </row>
    <row r="1039" spans="1:9" ht="21" x14ac:dyDescent="0.25">
      <c r="A1039" s="113">
        <v>41277.640763888892</v>
      </c>
      <c r="B1039" s="114" t="s">
        <v>250</v>
      </c>
      <c r="C1039" s="115" t="s">
        <v>1239</v>
      </c>
    </row>
    <row r="1040" spans="1:9" x14ac:dyDescent="0.25">
      <c r="A1040" s="118"/>
      <c r="B1040" s="118"/>
      <c r="C1040" s="118"/>
    </row>
    <row r="1041" spans="1:11" x14ac:dyDescent="0.25">
      <c r="A1041" s="117"/>
      <c r="B1041" s="117"/>
      <c r="C1041" s="117"/>
    </row>
    <row r="1042" spans="1:11" x14ac:dyDescent="0.25">
      <c r="A1042" s="121" t="s">
        <v>251</v>
      </c>
      <c r="B1042" s="121" t="s">
        <v>252</v>
      </c>
      <c r="C1042" s="116" t="s">
        <v>253</v>
      </c>
      <c r="D1042" s="116"/>
      <c r="E1042" s="115" t="s">
        <v>254</v>
      </c>
    </row>
    <row r="1043" spans="1:11" ht="15.75" thickBot="1" x14ac:dyDescent="0.3">
      <c r="A1043" s="121"/>
      <c r="B1043" s="121"/>
      <c r="C1043" s="122"/>
      <c r="D1043" s="122"/>
      <c r="E1043" s="122"/>
      <c r="F1043" s="122"/>
      <c r="G1043" s="122"/>
      <c r="H1043" s="122"/>
      <c r="I1043" s="122"/>
      <c r="J1043" s="122"/>
      <c r="K1043" s="122"/>
    </row>
    <row r="1044" spans="1:11" x14ac:dyDescent="0.25">
      <c r="A1044" s="121"/>
      <c r="B1044" s="121"/>
      <c r="C1044" s="117"/>
      <c r="D1044" s="117"/>
      <c r="E1044" s="117"/>
      <c r="F1044" s="117"/>
      <c r="G1044" s="117"/>
      <c r="H1044" s="117"/>
      <c r="I1044" s="117"/>
      <c r="J1044" s="117"/>
      <c r="K1044" s="117"/>
    </row>
    <row r="1045" spans="1:11" x14ac:dyDescent="0.25">
      <c r="A1045" s="119"/>
      <c r="B1045" s="119" t="s">
        <v>258</v>
      </c>
      <c r="C1045" s="123" t="s">
        <v>1240</v>
      </c>
      <c r="D1045" s="123"/>
      <c r="E1045" s="120" t="s">
        <v>256</v>
      </c>
    </row>
    <row r="1046" spans="1:11" x14ac:dyDescent="0.25">
      <c r="A1046" s="119"/>
      <c r="B1046" s="119" t="s">
        <v>260</v>
      </c>
      <c r="C1046" s="123" t="s">
        <v>762</v>
      </c>
      <c r="D1046" s="123"/>
      <c r="E1046" s="120" t="s">
        <v>256</v>
      </c>
    </row>
    <row r="1047" spans="1:11" x14ac:dyDescent="0.25">
      <c r="A1047" s="119"/>
      <c r="B1047" s="119" t="s">
        <v>272</v>
      </c>
      <c r="C1047" s="123" t="s">
        <v>1241</v>
      </c>
      <c r="D1047" s="123"/>
      <c r="E1047" s="120" t="s">
        <v>1242</v>
      </c>
    </row>
    <row r="1048" spans="1:11" x14ac:dyDescent="0.25">
      <c r="A1048" s="119"/>
      <c r="B1048" s="119" t="s">
        <v>262</v>
      </c>
      <c r="C1048" s="123" t="s">
        <v>1243</v>
      </c>
      <c r="D1048" s="123"/>
      <c r="E1048" s="120" t="s">
        <v>1244</v>
      </c>
    </row>
    <row r="1049" spans="1:11" x14ac:dyDescent="0.25">
      <c r="A1049" s="119"/>
      <c r="B1049" s="119" t="s">
        <v>592</v>
      </c>
      <c r="C1049" s="123" t="s">
        <v>1245</v>
      </c>
      <c r="D1049" s="123"/>
      <c r="E1049" s="120" t="s">
        <v>256</v>
      </c>
    </row>
    <row r="1050" spans="1:11" x14ac:dyDescent="0.25">
      <c r="A1050" s="119"/>
      <c r="B1050" s="119" t="s">
        <v>263</v>
      </c>
      <c r="C1050" s="123" t="s">
        <v>514</v>
      </c>
      <c r="D1050" s="123"/>
      <c r="E1050" s="120" t="s">
        <v>256</v>
      </c>
    </row>
    <row r="1051" spans="1:11" x14ac:dyDescent="0.25">
      <c r="A1051" s="119"/>
      <c r="B1051" s="119" t="s">
        <v>264</v>
      </c>
      <c r="C1051" s="123" t="s">
        <v>1246</v>
      </c>
      <c r="D1051" s="123"/>
      <c r="E1051" s="120" t="s">
        <v>1247</v>
      </c>
    </row>
    <row r="1052" spans="1:11" x14ac:dyDescent="0.25">
      <c r="A1052" s="119"/>
      <c r="B1052" s="119" t="s">
        <v>265</v>
      </c>
      <c r="C1052" s="123" t="s">
        <v>1248</v>
      </c>
      <c r="D1052" s="123"/>
      <c r="E1052" s="120" t="s">
        <v>256</v>
      </c>
    </row>
    <row r="1054" spans="1:11" x14ac:dyDescent="0.25">
      <c r="A1054" s="116"/>
      <c r="B1054" s="116"/>
      <c r="C1054" s="118"/>
      <c r="D1054" s="118"/>
      <c r="E1054" s="118"/>
      <c r="F1054" s="118"/>
    </row>
    <row r="1055" spans="1:11" x14ac:dyDescent="0.25">
      <c r="A1055" s="116"/>
      <c r="B1055" s="116"/>
      <c r="C1055" s="117"/>
      <c r="D1055" s="117"/>
      <c r="E1055" s="117"/>
      <c r="F1055" s="117"/>
    </row>
    <row r="1056" spans="1:11" x14ac:dyDescent="0.25">
      <c r="A1056" s="115" t="s">
        <v>1249</v>
      </c>
      <c r="B1056" s="111"/>
      <c r="C1056" s="124" t="s">
        <v>1250</v>
      </c>
      <c r="D1056" s="124"/>
      <c r="E1056" s="120" t="s">
        <v>1251</v>
      </c>
    </row>
    <row r="1058" spans="1:9" x14ac:dyDescent="0.25">
      <c r="A1058" s="116"/>
      <c r="B1058" s="116"/>
      <c r="C1058" s="116"/>
      <c r="D1058" s="116"/>
      <c r="E1058" s="116"/>
      <c r="F1058" s="116"/>
      <c r="G1058" s="116"/>
      <c r="H1058" s="116"/>
      <c r="I1058" s="116"/>
    </row>
    <row r="1059" spans="1:9" x14ac:dyDescent="0.25">
      <c r="A1059" s="116"/>
      <c r="B1059" s="116"/>
      <c r="C1059" s="116"/>
      <c r="D1059" s="116"/>
      <c r="E1059" s="116"/>
      <c r="F1059" s="116"/>
      <c r="G1059" s="116"/>
      <c r="H1059" s="116"/>
      <c r="I1059" s="116"/>
    </row>
    <row r="1060" spans="1:9" x14ac:dyDescent="0.25">
      <c r="A1060" s="116"/>
      <c r="B1060" s="116"/>
      <c r="C1060" s="118"/>
      <c r="D1060" s="118"/>
      <c r="E1060" s="118"/>
      <c r="F1060" s="118"/>
      <c r="G1060" s="118"/>
      <c r="H1060" s="118"/>
      <c r="I1060" s="118"/>
    </row>
    <row r="1061" spans="1:9" x14ac:dyDescent="0.25">
      <c r="A1061" s="116"/>
      <c r="B1061" s="116"/>
      <c r="C1061" s="117"/>
      <c r="D1061" s="117"/>
      <c r="E1061" s="117"/>
      <c r="F1061" s="117"/>
      <c r="G1061" s="117"/>
      <c r="H1061" s="117"/>
      <c r="I1061" s="117"/>
    </row>
    <row r="1062" spans="1:9" x14ac:dyDescent="0.25">
      <c r="A1062" s="115" t="s">
        <v>1252</v>
      </c>
      <c r="B1062" s="111"/>
      <c r="C1062" s="124" t="s">
        <v>1253</v>
      </c>
      <c r="D1062" s="124"/>
      <c r="E1062" s="120" t="s">
        <v>1254</v>
      </c>
    </row>
    <row r="1063" spans="1:9" x14ac:dyDescent="0.25">
      <c r="A1063" s="116"/>
      <c r="B1063" s="116"/>
      <c r="C1063" s="118"/>
      <c r="D1063" s="118"/>
      <c r="E1063" s="118"/>
      <c r="F1063" s="118"/>
      <c r="G1063" s="118"/>
      <c r="H1063" s="118"/>
    </row>
    <row r="1064" spans="1:9" x14ac:dyDescent="0.25">
      <c r="A1064" s="116"/>
      <c r="B1064" s="116"/>
      <c r="C1064" s="117"/>
      <c r="D1064" s="117"/>
      <c r="E1064" s="117"/>
      <c r="F1064" s="117"/>
      <c r="G1064" s="117"/>
      <c r="H1064" s="117"/>
    </row>
    <row r="1065" spans="1:9" x14ac:dyDescent="0.25">
      <c r="A1065" s="116"/>
      <c r="B1065" s="116"/>
      <c r="C1065" s="116"/>
      <c r="D1065" s="116"/>
      <c r="E1065" s="116"/>
      <c r="F1065" s="116"/>
      <c r="G1065" s="116"/>
      <c r="H1065" s="116"/>
      <c r="I1065" s="116"/>
    </row>
    <row r="1066" spans="1:9" x14ac:dyDescent="0.25">
      <c r="A1066" s="116"/>
      <c r="B1066" s="116"/>
      <c r="C1066" s="116"/>
      <c r="D1066" s="116"/>
      <c r="E1066" s="116"/>
      <c r="F1066" s="116"/>
      <c r="G1066" s="116"/>
      <c r="H1066" s="116"/>
      <c r="I1066" s="116"/>
    </row>
    <row r="1067" spans="1:9" x14ac:dyDescent="0.25">
      <c r="A1067" s="119">
        <v>584</v>
      </c>
      <c r="B1067" s="119" t="s">
        <v>255</v>
      </c>
      <c r="C1067" s="123" t="s">
        <v>1255</v>
      </c>
      <c r="D1067" s="123"/>
      <c r="E1067" s="120" t="s">
        <v>1256</v>
      </c>
    </row>
    <row r="1068" spans="1:9" x14ac:dyDescent="0.25">
      <c r="A1068" s="119"/>
      <c r="B1068" s="119" t="s">
        <v>280</v>
      </c>
      <c r="C1068" s="123" t="s">
        <v>1257</v>
      </c>
      <c r="D1068" s="123"/>
      <c r="E1068" s="120" t="s">
        <v>1258</v>
      </c>
    </row>
    <row r="1069" spans="1:9" x14ac:dyDescent="0.25">
      <c r="A1069" s="119"/>
      <c r="B1069" s="119" t="s">
        <v>282</v>
      </c>
      <c r="C1069" s="123" t="s">
        <v>1259</v>
      </c>
      <c r="D1069" s="123"/>
      <c r="E1069" s="120" t="s">
        <v>1260</v>
      </c>
    </row>
    <row r="1070" spans="1:9" x14ac:dyDescent="0.25">
      <c r="A1070" s="119"/>
      <c r="B1070" s="119" t="s">
        <v>271</v>
      </c>
      <c r="C1070" s="123" t="s">
        <v>1261</v>
      </c>
      <c r="D1070" s="123"/>
      <c r="E1070" s="120" t="s">
        <v>256</v>
      </c>
    </row>
    <row r="1071" spans="1:9" x14ac:dyDescent="0.25">
      <c r="A1071" s="119"/>
      <c r="B1071" s="119" t="s">
        <v>257</v>
      </c>
      <c r="C1071" s="123" t="s">
        <v>1262</v>
      </c>
      <c r="D1071" s="123"/>
      <c r="E1071" s="120" t="s">
        <v>256</v>
      </c>
    </row>
    <row r="1072" spans="1:9" x14ac:dyDescent="0.25">
      <c r="A1072" s="119"/>
      <c r="B1072" s="119" t="s">
        <v>258</v>
      </c>
      <c r="C1072" s="123" t="s">
        <v>1263</v>
      </c>
      <c r="D1072" s="123"/>
      <c r="E1072" s="120" t="s">
        <v>1264</v>
      </c>
    </row>
    <row r="1073" spans="1:9" x14ac:dyDescent="0.25">
      <c r="A1073" s="119"/>
      <c r="B1073" s="119" t="s">
        <v>260</v>
      </c>
      <c r="C1073" s="123" t="s">
        <v>375</v>
      </c>
      <c r="D1073" s="123"/>
      <c r="E1073" s="120" t="s">
        <v>256</v>
      </c>
    </row>
    <row r="1074" spans="1:9" x14ac:dyDescent="0.25">
      <c r="A1074" s="119"/>
      <c r="B1074" s="119" t="s">
        <v>272</v>
      </c>
      <c r="C1074" s="123" t="s">
        <v>1265</v>
      </c>
      <c r="D1074" s="123"/>
      <c r="E1074" s="120" t="s">
        <v>1266</v>
      </c>
    </row>
    <row r="1075" spans="1:9" x14ac:dyDescent="0.25">
      <c r="A1075" s="119"/>
      <c r="B1075" s="119" t="s">
        <v>262</v>
      </c>
      <c r="C1075" s="123" t="s">
        <v>1267</v>
      </c>
      <c r="D1075" s="123"/>
      <c r="E1075" s="120" t="s">
        <v>1233</v>
      </c>
    </row>
    <row r="1076" spans="1:9" x14ac:dyDescent="0.25">
      <c r="A1076" s="119"/>
      <c r="B1076" s="119" t="s">
        <v>263</v>
      </c>
      <c r="C1076" s="123" t="s">
        <v>1268</v>
      </c>
      <c r="D1076" s="123"/>
      <c r="E1076" s="120" t="s">
        <v>1269</v>
      </c>
    </row>
    <row r="1077" spans="1:9" x14ac:dyDescent="0.25">
      <c r="A1077" s="119"/>
      <c r="B1077" s="119" t="s">
        <v>264</v>
      </c>
      <c r="C1077" s="123" t="s">
        <v>1270</v>
      </c>
      <c r="D1077" s="123"/>
      <c r="E1077" s="120" t="s">
        <v>1271</v>
      </c>
    </row>
    <row r="1078" spans="1:9" x14ac:dyDescent="0.25">
      <c r="A1078" s="119"/>
      <c r="B1078" s="119" t="s">
        <v>265</v>
      </c>
      <c r="C1078" s="123" t="s">
        <v>1272</v>
      </c>
      <c r="D1078" s="123"/>
      <c r="E1078" s="120" t="s">
        <v>256</v>
      </c>
    </row>
    <row r="1079" spans="1:9" x14ac:dyDescent="0.25">
      <c r="A1079" s="119"/>
      <c r="B1079" s="119" t="s">
        <v>334</v>
      </c>
      <c r="C1079" s="123" t="s">
        <v>259</v>
      </c>
      <c r="D1079" s="123"/>
      <c r="E1079" s="120" t="s">
        <v>256</v>
      </c>
    </row>
    <row r="1080" spans="1:9" x14ac:dyDescent="0.25">
      <c r="A1080" s="119"/>
      <c r="B1080" s="119" t="s">
        <v>306</v>
      </c>
      <c r="C1080" s="123" t="s">
        <v>1273</v>
      </c>
      <c r="D1080" s="123"/>
      <c r="E1080" s="120" t="s">
        <v>256</v>
      </c>
    </row>
    <row r="1081" spans="1:9" x14ac:dyDescent="0.25">
      <c r="A1081" s="119"/>
      <c r="B1081" s="119" t="s">
        <v>1274</v>
      </c>
      <c r="C1081" s="123" t="s">
        <v>1275</v>
      </c>
      <c r="D1081" s="123"/>
      <c r="E1081" s="120" t="s">
        <v>1276</v>
      </c>
    </row>
    <row r="1082" spans="1:9" x14ac:dyDescent="0.25">
      <c r="A1082" s="119"/>
      <c r="B1082" s="119" t="s">
        <v>686</v>
      </c>
      <c r="C1082" s="123" t="s">
        <v>1277</v>
      </c>
      <c r="D1082" s="123"/>
      <c r="E1082" s="120" t="s">
        <v>256</v>
      </c>
    </row>
    <row r="1084" spans="1:9" x14ac:dyDescent="0.25">
      <c r="A1084" s="116"/>
      <c r="B1084" s="116"/>
      <c r="C1084" s="118"/>
      <c r="D1084" s="118"/>
      <c r="E1084" s="118"/>
      <c r="F1084" s="118"/>
    </row>
    <row r="1085" spans="1:9" x14ac:dyDescent="0.25">
      <c r="A1085" s="116"/>
      <c r="B1085" s="116"/>
      <c r="C1085" s="117"/>
      <c r="D1085" s="117"/>
      <c r="E1085" s="117"/>
      <c r="F1085" s="117"/>
    </row>
    <row r="1086" spans="1:9" x14ac:dyDescent="0.25">
      <c r="A1086" s="115" t="s">
        <v>1278</v>
      </c>
      <c r="B1086" s="111"/>
      <c r="C1086" s="124" t="s">
        <v>1279</v>
      </c>
      <c r="D1086" s="124"/>
      <c r="E1086" s="120" t="s">
        <v>1280</v>
      </c>
    </row>
    <row r="1088" spans="1:9" x14ac:dyDescent="0.25">
      <c r="A1088" s="116"/>
      <c r="B1088" s="116"/>
      <c r="C1088" s="116"/>
      <c r="D1088" s="116"/>
      <c r="E1088" s="116"/>
      <c r="F1088" s="116"/>
      <c r="G1088" s="116"/>
      <c r="H1088" s="116"/>
      <c r="I1088" s="116"/>
    </row>
    <row r="1089" spans="1:5" x14ac:dyDescent="0.25">
      <c r="A1089" s="119">
        <v>585</v>
      </c>
      <c r="B1089" s="119" t="s">
        <v>691</v>
      </c>
      <c r="C1089" s="123" t="s">
        <v>259</v>
      </c>
      <c r="D1089" s="123"/>
      <c r="E1089" s="120" t="s">
        <v>256</v>
      </c>
    </row>
    <row r="1090" spans="1:5" x14ac:dyDescent="0.25">
      <c r="A1090" s="119"/>
      <c r="B1090" s="119" t="s">
        <v>255</v>
      </c>
      <c r="C1090" s="123" t="s">
        <v>1281</v>
      </c>
      <c r="D1090" s="123"/>
      <c r="E1090" s="120" t="s">
        <v>1175</v>
      </c>
    </row>
    <row r="1091" spans="1:5" x14ac:dyDescent="0.25">
      <c r="A1091" s="119"/>
      <c r="B1091" s="119" t="s">
        <v>257</v>
      </c>
      <c r="C1091" s="123" t="s">
        <v>1282</v>
      </c>
      <c r="D1091" s="123"/>
      <c r="E1091" s="120" t="s">
        <v>256</v>
      </c>
    </row>
    <row r="1092" spans="1:5" x14ac:dyDescent="0.25">
      <c r="A1092" s="119"/>
      <c r="B1092" s="119" t="s">
        <v>260</v>
      </c>
      <c r="C1092" s="123" t="s">
        <v>1283</v>
      </c>
      <c r="D1092" s="123"/>
      <c r="E1092" s="120" t="s">
        <v>256</v>
      </c>
    </row>
    <row r="1093" spans="1:5" x14ac:dyDescent="0.25">
      <c r="A1093" s="119"/>
      <c r="B1093" s="119" t="s">
        <v>272</v>
      </c>
      <c r="C1093" s="123" t="s">
        <v>659</v>
      </c>
      <c r="D1093" s="123"/>
      <c r="E1093" s="120" t="s">
        <v>660</v>
      </c>
    </row>
    <row r="1094" spans="1:5" x14ac:dyDescent="0.25">
      <c r="A1094" s="119"/>
      <c r="B1094" s="119" t="s">
        <v>262</v>
      </c>
      <c r="C1094" s="123" t="s">
        <v>1284</v>
      </c>
      <c r="D1094" s="123"/>
      <c r="E1094" s="120" t="s">
        <v>256</v>
      </c>
    </row>
    <row r="1095" spans="1:5" x14ac:dyDescent="0.25">
      <c r="A1095" s="119"/>
      <c r="B1095" s="119" t="s">
        <v>333</v>
      </c>
      <c r="C1095" s="123" t="s">
        <v>259</v>
      </c>
      <c r="D1095" s="123"/>
      <c r="E1095" s="120" t="s">
        <v>256</v>
      </c>
    </row>
    <row r="1096" spans="1:5" x14ac:dyDescent="0.25">
      <c r="A1096" s="119"/>
      <c r="B1096" s="119" t="s">
        <v>264</v>
      </c>
      <c r="C1096" s="123" t="s">
        <v>1285</v>
      </c>
      <c r="D1096" s="123"/>
      <c r="E1096" s="120" t="s">
        <v>1286</v>
      </c>
    </row>
    <row r="1097" spans="1:5" x14ac:dyDescent="0.25">
      <c r="A1097" s="119"/>
      <c r="B1097" s="119" t="s">
        <v>265</v>
      </c>
      <c r="C1097" s="123" t="s">
        <v>1287</v>
      </c>
      <c r="D1097" s="123"/>
      <c r="E1097" s="120" t="s">
        <v>256</v>
      </c>
    </row>
    <row r="1098" spans="1:5" x14ac:dyDescent="0.25">
      <c r="A1098" s="119"/>
      <c r="B1098" s="119" t="s">
        <v>306</v>
      </c>
      <c r="C1098" s="123" t="s">
        <v>1288</v>
      </c>
      <c r="D1098" s="123"/>
      <c r="E1098" s="120" t="s">
        <v>310</v>
      </c>
    </row>
    <row r="1099" spans="1:5" x14ac:dyDescent="0.25">
      <c r="A1099" s="119"/>
      <c r="B1099" s="119" t="s">
        <v>1274</v>
      </c>
      <c r="C1099" s="123" t="s">
        <v>1289</v>
      </c>
      <c r="D1099" s="123"/>
      <c r="E1099" s="120" t="s">
        <v>1290</v>
      </c>
    </row>
    <row r="1100" spans="1:5" x14ac:dyDescent="0.25">
      <c r="A1100" s="119"/>
      <c r="B1100" s="119" t="s">
        <v>686</v>
      </c>
      <c r="C1100" s="123" t="s">
        <v>1291</v>
      </c>
      <c r="D1100" s="123"/>
      <c r="E1100" s="120" t="s">
        <v>256</v>
      </c>
    </row>
    <row r="1101" spans="1:5" x14ac:dyDescent="0.25">
      <c r="A1101" s="116" t="s">
        <v>247</v>
      </c>
      <c r="B1101" s="116"/>
      <c r="C1101" s="116"/>
    </row>
    <row r="1102" spans="1:5" x14ac:dyDescent="0.25">
      <c r="A1102" s="112" t="s">
        <v>248</v>
      </c>
      <c r="B1102" s="111" t="s">
        <v>249</v>
      </c>
      <c r="C1102" s="112"/>
    </row>
    <row r="1103" spans="1:5" ht="21" x14ac:dyDescent="0.25">
      <c r="A1103" s="113">
        <v>41277.640763888892</v>
      </c>
      <c r="B1103" s="114" t="s">
        <v>250</v>
      </c>
      <c r="C1103" s="115" t="s">
        <v>1292</v>
      </c>
    </row>
    <row r="1104" spans="1:5" x14ac:dyDescent="0.25">
      <c r="A1104" s="118"/>
      <c r="B1104" s="118"/>
      <c r="C1104" s="118"/>
    </row>
    <row r="1105" spans="1:11" x14ac:dyDescent="0.25">
      <c r="A1105" s="117"/>
      <c r="B1105" s="117"/>
      <c r="C1105" s="117"/>
    </row>
    <row r="1106" spans="1:11" x14ac:dyDescent="0.25">
      <c r="A1106" s="121" t="s">
        <v>251</v>
      </c>
      <c r="B1106" s="121" t="s">
        <v>252</v>
      </c>
      <c r="C1106" s="116" t="s">
        <v>253</v>
      </c>
      <c r="D1106" s="116"/>
      <c r="E1106" s="115" t="s">
        <v>254</v>
      </c>
    </row>
    <row r="1107" spans="1:11" ht="15.75" thickBot="1" x14ac:dyDescent="0.3">
      <c r="A1107" s="121"/>
      <c r="B1107" s="121"/>
      <c r="C1107" s="122"/>
      <c r="D1107" s="122"/>
      <c r="E1107" s="122"/>
      <c r="F1107" s="122"/>
      <c r="G1107" s="122"/>
      <c r="H1107" s="122"/>
      <c r="I1107" s="122"/>
      <c r="J1107" s="122"/>
      <c r="K1107" s="122"/>
    </row>
    <row r="1108" spans="1:11" x14ac:dyDescent="0.25">
      <c r="A1108" s="121"/>
      <c r="B1108" s="121"/>
      <c r="C1108" s="117"/>
      <c r="D1108" s="117"/>
      <c r="E1108" s="117"/>
      <c r="F1108" s="117"/>
      <c r="G1108" s="117"/>
      <c r="H1108" s="117"/>
      <c r="I1108" s="117"/>
      <c r="J1108" s="117"/>
      <c r="K1108" s="117"/>
    </row>
    <row r="1109" spans="1:11" x14ac:dyDescent="0.25">
      <c r="A1109" s="119"/>
      <c r="B1109" s="119" t="s">
        <v>266</v>
      </c>
      <c r="C1109" s="123" t="s">
        <v>1232</v>
      </c>
      <c r="D1109" s="123"/>
      <c r="E1109" s="120" t="s">
        <v>1233</v>
      </c>
    </row>
    <row r="1111" spans="1:11" x14ac:dyDescent="0.25">
      <c r="A1111" s="116"/>
      <c r="B1111" s="116"/>
      <c r="C1111" s="118"/>
      <c r="D1111" s="118"/>
      <c r="E1111" s="118"/>
      <c r="F1111" s="118"/>
    </row>
    <row r="1112" spans="1:11" x14ac:dyDescent="0.25">
      <c r="A1112" s="116"/>
      <c r="B1112" s="116"/>
      <c r="C1112" s="117"/>
      <c r="D1112" s="117"/>
      <c r="E1112" s="117"/>
      <c r="F1112" s="117"/>
    </row>
    <row r="1113" spans="1:11" x14ac:dyDescent="0.25">
      <c r="A1113" s="115" t="s">
        <v>1293</v>
      </c>
      <c r="B1113" s="111"/>
      <c r="C1113" s="124" t="s">
        <v>1294</v>
      </c>
      <c r="D1113" s="124"/>
      <c r="E1113" s="120" t="s">
        <v>1295</v>
      </c>
    </row>
    <row r="1115" spans="1:11" x14ac:dyDescent="0.25">
      <c r="A1115" s="116"/>
      <c r="B1115" s="116"/>
      <c r="C1115" s="116"/>
      <c r="D1115" s="116"/>
      <c r="E1115" s="116"/>
      <c r="F1115" s="116"/>
      <c r="G1115" s="116"/>
      <c r="H1115" s="116"/>
      <c r="I1115" s="116"/>
    </row>
    <row r="1116" spans="1:11" x14ac:dyDescent="0.25">
      <c r="A1116" s="119">
        <v>586</v>
      </c>
      <c r="B1116" s="119" t="s">
        <v>255</v>
      </c>
      <c r="C1116" s="123" t="s">
        <v>1296</v>
      </c>
      <c r="D1116" s="123"/>
      <c r="E1116" s="120" t="s">
        <v>1297</v>
      </c>
    </row>
    <row r="1117" spans="1:11" x14ac:dyDescent="0.25">
      <c r="A1117" s="119"/>
      <c r="B1117" s="119" t="s">
        <v>280</v>
      </c>
      <c r="C1117" s="123" t="s">
        <v>1298</v>
      </c>
      <c r="D1117" s="123"/>
      <c r="E1117" s="120" t="s">
        <v>256</v>
      </c>
    </row>
    <row r="1118" spans="1:11" x14ac:dyDescent="0.25">
      <c r="A1118" s="119"/>
      <c r="B1118" s="119" t="s">
        <v>282</v>
      </c>
      <c r="C1118" s="123" t="s">
        <v>1299</v>
      </c>
      <c r="D1118" s="123"/>
      <c r="E1118" s="120" t="s">
        <v>1300</v>
      </c>
    </row>
    <row r="1119" spans="1:11" x14ac:dyDescent="0.25">
      <c r="A1119" s="119"/>
      <c r="B1119" s="119" t="s">
        <v>257</v>
      </c>
      <c r="C1119" s="123" t="s">
        <v>1301</v>
      </c>
      <c r="D1119" s="123"/>
      <c r="E1119" s="120" t="s">
        <v>256</v>
      </c>
    </row>
    <row r="1120" spans="1:11" x14ac:dyDescent="0.25">
      <c r="A1120" s="119"/>
      <c r="B1120" s="119" t="s">
        <v>260</v>
      </c>
      <c r="C1120" s="123" t="s">
        <v>488</v>
      </c>
      <c r="D1120" s="123"/>
      <c r="E1120" s="120" t="s">
        <v>256</v>
      </c>
    </row>
    <row r="1121" spans="1:9" x14ac:dyDescent="0.25">
      <c r="A1121" s="119"/>
      <c r="B1121" s="119" t="s">
        <v>272</v>
      </c>
      <c r="C1121" s="123" t="s">
        <v>1302</v>
      </c>
      <c r="D1121" s="123"/>
      <c r="E1121" s="120" t="s">
        <v>1303</v>
      </c>
    </row>
    <row r="1122" spans="1:9" x14ac:dyDescent="0.25">
      <c r="A1122" s="119"/>
      <c r="B1122" s="119" t="s">
        <v>262</v>
      </c>
      <c r="C1122" s="123" t="s">
        <v>1304</v>
      </c>
      <c r="D1122" s="123"/>
      <c r="E1122" s="120" t="s">
        <v>1305</v>
      </c>
    </row>
    <row r="1123" spans="1:9" x14ac:dyDescent="0.25">
      <c r="A1123" s="119"/>
      <c r="B1123" s="119" t="s">
        <v>263</v>
      </c>
      <c r="C1123" s="123" t="s">
        <v>982</v>
      </c>
      <c r="D1123" s="123"/>
      <c r="E1123" s="120" t="s">
        <v>256</v>
      </c>
    </row>
    <row r="1124" spans="1:9" x14ac:dyDescent="0.25">
      <c r="A1124" s="119"/>
      <c r="B1124" s="119" t="s">
        <v>264</v>
      </c>
      <c r="C1124" s="123" t="s">
        <v>1306</v>
      </c>
      <c r="D1124" s="123"/>
      <c r="E1124" s="120" t="s">
        <v>1307</v>
      </c>
    </row>
    <row r="1125" spans="1:9" x14ac:dyDescent="0.25">
      <c r="A1125" s="119"/>
      <c r="B1125" s="119" t="s">
        <v>265</v>
      </c>
      <c r="C1125" s="123" t="s">
        <v>1308</v>
      </c>
      <c r="D1125" s="123"/>
      <c r="E1125" s="120" t="s">
        <v>256</v>
      </c>
    </row>
    <row r="1127" spans="1:9" x14ac:dyDescent="0.25">
      <c r="A1127" s="116"/>
      <c r="B1127" s="116"/>
      <c r="C1127" s="118"/>
      <c r="D1127" s="118"/>
      <c r="E1127" s="118"/>
      <c r="F1127" s="118"/>
    </row>
    <row r="1128" spans="1:9" x14ac:dyDescent="0.25">
      <c r="A1128" s="116"/>
      <c r="B1128" s="116"/>
      <c r="C1128" s="117"/>
      <c r="D1128" s="117"/>
      <c r="E1128" s="117"/>
      <c r="F1128" s="117"/>
    </row>
    <row r="1129" spans="1:9" x14ac:dyDescent="0.25">
      <c r="A1129" s="115" t="s">
        <v>1309</v>
      </c>
      <c r="B1129" s="111"/>
      <c r="C1129" s="124" t="s">
        <v>1310</v>
      </c>
      <c r="D1129" s="124"/>
      <c r="E1129" s="120" t="s">
        <v>1311</v>
      </c>
    </row>
    <row r="1131" spans="1:9" x14ac:dyDescent="0.25">
      <c r="A1131" s="116"/>
      <c r="B1131" s="116"/>
      <c r="C1131" s="116"/>
      <c r="D1131" s="116"/>
      <c r="E1131" s="116"/>
      <c r="F1131" s="116"/>
      <c r="G1131" s="116"/>
      <c r="H1131" s="116"/>
      <c r="I1131" s="116"/>
    </row>
    <row r="1132" spans="1:9" x14ac:dyDescent="0.25">
      <c r="A1132" s="119">
        <v>587</v>
      </c>
      <c r="B1132" s="119" t="s">
        <v>257</v>
      </c>
      <c r="C1132" s="123" t="s">
        <v>1312</v>
      </c>
      <c r="D1132" s="123"/>
      <c r="E1132" s="120" t="s">
        <v>256</v>
      </c>
    </row>
    <row r="1133" spans="1:9" x14ac:dyDescent="0.25">
      <c r="A1133" s="119"/>
      <c r="B1133" s="119" t="s">
        <v>260</v>
      </c>
      <c r="C1133" s="123" t="s">
        <v>375</v>
      </c>
      <c r="D1133" s="123"/>
      <c r="E1133" s="120" t="s">
        <v>256</v>
      </c>
    </row>
    <row r="1134" spans="1:9" x14ac:dyDescent="0.25">
      <c r="A1134" s="119"/>
      <c r="B1134" s="119" t="s">
        <v>272</v>
      </c>
      <c r="C1134" s="123" t="s">
        <v>1313</v>
      </c>
      <c r="D1134" s="123"/>
      <c r="E1134" s="120" t="s">
        <v>256</v>
      </c>
    </row>
    <row r="1135" spans="1:9" x14ac:dyDescent="0.25">
      <c r="A1135" s="119"/>
      <c r="B1135" s="119" t="s">
        <v>262</v>
      </c>
      <c r="C1135" s="123" t="s">
        <v>1314</v>
      </c>
      <c r="D1135" s="123"/>
      <c r="E1135" s="120" t="s">
        <v>1315</v>
      </c>
    </row>
    <row r="1136" spans="1:9" x14ac:dyDescent="0.25">
      <c r="A1136" s="119"/>
      <c r="B1136" s="119" t="s">
        <v>263</v>
      </c>
      <c r="C1136" s="123" t="s">
        <v>982</v>
      </c>
      <c r="D1136" s="123"/>
      <c r="E1136" s="120" t="s">
        <v>256</v>
      </c>
    </row>
    <row r="1137" spans="1:9" x14ac:dyDescent="0.25">
      <c r="A1137" s="119"/>
      <c r="B1137" s="119" t="s">
        <v>264</v>
      </c>
      <c r="C1137" s="123" t="s">
        <v>1316</v>
      </c>
      <c r="D1137" s="123"/>
      <c r="E1137" s="120" t="s">
        <v>879</v>
      </c>
    </row>
    <row r="1138" spans="1:9" x14ac:dyDescent="0.25">
      <c r="A1138" s="119"/>
      <c r="B1138" s="119" t="s">
        <v>265</v>
      </c>
      <c r="C1138" s="123" t="s">
        <v>1317</v>
      </c>
      <c r="D1138" s="123"/>
      <c r="E1138" s="120" t="s">
        <v>256</v>
      </c>
    </row>
    <row r="1139" spans="1:9" x14ac:dyDescent="0.25">
      <c r="A1139" s="119"/>
      <c r="B1139" s="119" t="s">
        <v>334</v>
      </c>
      <c r="C1139" s="123" t="s">
        <v>335</v>
      </c>
      <c r="D1139" s="123"/>
      <c r="E1139" s="120" t="s">
        <v>256</v>
      </c>
    </row>
    <row r="1140" spans="1:9" x14ac:dyDescent="0.25">
      <c r="A1140" s="119"/>
      <c r="B1140" s="119" t="s">
        <v>293</v>
      </c>
      <c r="C1140" s="123" t="s">
        <v>1318</v>
      </c>
      <c r="D1140" s="123"/>
      <c r="E1140" s="120" t="s">
        <v>256</v>
      </c>
    </row>
    <row r="1142" spans="1:9" x14ac:dyDescent="0.25">
      <c r="A1142" s="116"/>
      <c r="B1142" s="116"/>
      <c r="C1142" s="118"/>
      <c r="D1142" s="118"/>
      <c r="E1142" s="118"/>
      <c r="F1142" s="118"/>
    </row>
    <row r="1143" spans="1:9" x14ac:dyDescent="0.25">
      <c r="A1143" s="116"/>
      <c r="B1143" s="116"/>
      <c r="C1143" s="117"/>
      <c r="D1143" s="117"/>
      <c r="E1143" s="117"/>
      <c r="F1143" s="117"/>
    </row>
    <row r="1144" spans="1:9" x14ac:dyDescent="0.25">
      <c r="A1144" s="115" t="s">
        <v>1319</v>
      </c>
      <c r="B1144" s="111"/>
      <c r="C1144" s="124" t="s">
        <v>1320</v>
      </c>
      <c r="D1144" s="124"/>
      <c r="E1144" s="120" t="s">
        <v>1321</v>
      </c>
    </row>
    <row r="1146" spans="1:9" x14ac:dyDescent="0.25">
      <c r="A1146" s="116"/>
      <c r="B1146" s="116"/>
      <c r="C1146" s="116"/>
      <c r="D1146" s="116"/>
      <c r="E1146" s="116"/>
      <c r="F1146" s="116"/>
      <c r="G1146" s="116"/>
      <c r="H1146" s="116"/>
      <c r="I1146" s="116"/>
    </row>
    <row r="1147" spans="1:9" x14ac:dyDescent="0.25">
      <c r="A1147" s="119">
        <v>588</v>
      </c>
      <c r="B1147" s="119" t="s">
        <v>255</v>
      </c>
      <c r="C1147" s="123" t="s">
        <v>1322</v>
      </c>
      <c r="D1147" s="123"/>
      <c r="E1147" s="120" t="s">
        <v>1323</v>
      </c>
    </row>
    <row r="1148" spans="1:9" x14ac:dyDescent="0.25">
      <c r="A1148" s="119"/>
      <c r="B1148" s="119" t="s">
        <v>257</v>
      </c>
      <c r="C1148" s="123" t="s">
        <v>1324</v>
      </c>
      <c r="D1148" s="123"/>
      <c r="E1148" s="120" t="s">
        <v>256</v>
      </c>
    </row>
    <row r="1149" spans="1:9" x14ac:dyDescent="0.25">
      <c r="A1149" s="119"/>
      <c r="B1149" s="119" t="s">
        <v>260</v>
      </c>
      <c r="C1149" s="123" t="s">
        <v>1325</v>
      </c>
      <c r="D1149" s="123"/>
      <c r="E1149" s="120" t="s">
        <v>256</v>
      </c>
    </row>
    <row r="1150" spans="1:9" x14ac:dyDescent="0.25">
      <c r="A1150" s="119"/>
      <c r="B1150" s="119" t="s">
        <v>272</v>
      </c>
      <c r="C1150" s="123" t="s">
        <v>1326</v>
      </c>
      <c r="D1150" s="123"/>
      <c r="E1150" s="120" t="s">
        <v>1327</v>
      </c>
    </row>
    <row r="1151" spans="1:9" x14ac:dyDescent="0.25">
      <c r="A1151" s="119"/>
      <c r="B1151" s="119" t="s">
        <v>262</v>
      </c>
      <c r="C1151" s="123" t="s">
        <v>1328</v>
      </c>
      <c r="D1151" s="123"/>
      <c r="E1151" s="120" t="s">
        <v>1329</v>
      </c>
    </row>
    <row r="1152" spans="1:9" x14ac:dyDescent="0.25">
      <c r="A1152" s="119"/>
      <c r="B1152" s="119" t="s">
        <v>264</v>
      </c>
      <c r="C1152" s="123" t="s">
        <v>1330</v>
      </c>
      <c r="D1152" s="123"/>
      <c r="E1152" s="120" t="s">
        <v>1331</v>
      </c>
    </row>
    <row r="1153" spans="1:9" x14ac:dyDescent="0.25">
      <c r="A1153" s="119"/>
      <c r="B1153" s="119" t="s">
        <v>265</v>
      </c>
      <c r="C1153" s="123" t="s">
        <v>1332</v>
      </c>
      <c r="D1153" s="123"/>
      <c r="E1153" s="120" t="s">
        <v>256</v>
      </c>
    </row>
    <row r="1154" spans="1:9" x14ac:dyDescent="0.25">
      <c r="A1154" s="119"/>
      <c r="B1154" s="119" t="s">
        <v>293</v>
      </c>
      <c r="C1154" s="123" t="s">
        <v>1333</v>
      </c>
      <c r="D1154" s="123"/>
      <c r="E1154" s="120" t="s">
        <v>256</v>
      </c>
    </row>
    <row r="1156" spans="1:9" x14ac:dyDescent="0.25">
      <c r="A1156" s="116"/>
      <c r="B1156" s="116"/>
      <c r="C1156" s="118"/>
      <c r="D1156" s="118"/>
      <c r="E1156" s="118"/>
      <c r="F1156" s="118"/>
    </row>
    <row r="1157" spans="1:9" x14ac:dyDescent="0.25">
      <c r="A1157" s="116"/>
      <c r="B1157" s="116"/>
      <c r="C1157" s="117"/>
      <c r="D1157" s="117"/>
      <c r="E1157" s="117"/>
      <c r="F1157" s="117"/>
    </row>
    <row r="1158" spans="1:9" x14ac:dyDescent="0.25">
      <c r="A1158" s="115" t="s">
        <v>1334</v>
      </c>
      <c r="B1158" s="111"/>
      <c r="C1158" s="124" t="s">
        <v>1335</v>
      </c>
      <c r="D1158" s="124"/>
      <c r="E1158" s="120" t="s">
        <v>1336</v>
      </c>
    </row>
    <row r="1160" spans="1:9" x14ac:dyDescent="0.25">
      <c r="A1160" s="116"/>
      <c r="B1160" s="116"/>
      <c r="C1160" s="116"/>
      <c r="D1160" s="116"/>
      <c r="E1160" s="116"/>
      <c r="F1160" s="116"/>
      <c r="G1160" s="116"/>
      <c r="H1160" s="116"/>
      <c r="I1160" s="116"/>
    </row>
    <row r="1161" spans="1:9" x14ac:dyDescent="0.25">
      <c r="A1161" s="119">
        <v>589</v>
      </c>
      <c r="B1161" s="119" t="s">
        <v>255</v>
      </c>
      <c r="C1161" s="123" t="s">
        <v>1337</v>
      </c>
      <c r="D1161" s="123"/>
      <c r="E1161" s="120" t="s">
        <v>1338</v>
      </c>
    </row>
    <row r="1162" spans="1:9" x14ac:dyDescent="0.25">
      <c r="A1162" s="119"/>
      <c r="B1162" s="119" t="s">
        <v>257</v>
      </c>
      <c r="C1162" s="123" t="s">
        <v>1339</v>
      </c>
      <c r="D1162" s="123"/>
      <c r="E1162" s="120" t="s">
        <v>256</v>
      </c>
    </row>
    <row r="1163" spans="1:9" x14ac:dyDescent="0.25">
      <c r="A1163" s="119"/>
      <c r="B1163" s="119" t="s">
        <v>260</v>
      </c>
      <c r="C1163" s="123" t="s">
        <v>1340</v>
      </c>
      <c r="D1163" s="123"/>
      <c r="E1163" s="120" t="s">
        <v>256</v>
      </c>
    </row>
    <row r="1164" spans="1:9" x14ac:dyDescent="0.25">
      <c r="A1164" s="119"/>
      <c r="B1164" s="119" t="s">
        <v>272</v>
      </c>
      <c r="C1164" s="123" t="s">
        <v>1341</v>
      </c>
      <c r="D1164" s="123"/>
      <c r="E1164" s="120" t="s">
        <v>1342</v>
      </c>
    </row>
    <row r="1165" spans="1:9" x14ac:dyDescent="0.25">
      <c r="A1165" s="119"/>
      <c r="B1165" s="119" t="s">
        <v>374</v>
      </c>
      <c r="C1165" s="123" t="s">
        <v>1343</v>
      </c>
      <c r="D1165" s="123"/>
      <c r="E1165" s="120" t="s">
        <v>256</v>
      </c>
    </row>
    <row r="1166" spans="1:9" x14ac:dyDescent="0.25">
      <c r="A1166" s="116" t="s">
        <v>247</v>
      </c>
      <c r="B1166" s="116"/>
      <c r="C1166" s="116"/>
    </row>
    <row r="1167" spans="1:9" x14ac:dyDescent="0.25">
      <c r="A1167" s="112" t="s">
        <v>248</v>
      </c>
      <c r="B1167" s="111" t="s">
        <v>249</v>
      </c>
      <c r="C1167" s="112"/>
    </row>
    <row r="1168" spans="1:9" ht="21" x14ac:dyDescent="0.25">
      <c r="A1168" s="113">
        <v>41277.640763888892</v>
      </c>
      <c r="B1168" s="114" t="s">
        <v>250</v>
      </c>
      <c r="C1168" s="115" t="s">
        <v>1344</v>
      </c>
    </row>
    <row r="1169" spans="1:11" x14ac:dyDescent="0.25">
      <c r="A1169" s="118"/>
      <c r="B1169" s="118"/>
      <c r="C1169" s="118"/>
    </row>
    <row r="1170" spans="1:11" x14ac:dyDescent="0.25">
      <c r="A1170" s="117"/>
      <c r="B1170" s="117"/>
      <c r="C1170" s="117"/>
    </row>
    <row r="1171" spans="1:11" x14ac:dyDescent="0.25">
      <c r="A1171" s="121" t="s">
        <v>251</v>
      </c>
      <c r="B1171" s="121" t="s">
        <v>252</v>
      </c>
      <c r="C1171" s="116" t="s">
        <v>253</v>
      </c>
      <c r="D1171" s="116"/>
      <c r="E1171" s="115" t="s">
        <v>254</v>
      </c>
    </row>
    <row r="1172" spans="1:11" ht="15.75" thickBot="1" x14ac:dyDescent="0.3">
      <c r="A1172" s="121"/>
      <c r="B1172" s="121"/>
      <c r="C1172" s="122"/>
      <c r="D1172" s="122"/>
      <c r="E1172" s="122"/>
      <c r="F1172" s="122"/>
      <c r="G1172" s="122"/>
      <c r="H1172" s="122"/>
      <c r="I1172" s="122"/>
      <c r="J1172" s="122"/>
      <c r="K1172" s="122"/>
    </row>
    <row r="1173" spans="1:11" x14ac:dyDescent="0.25">
      <c r="A1173" s="121"/>
      <c r="B1173" s="121"/>
      <c r="C1173" s="117"/>
      <c r="D1173" s="117"/>
      <c r="E1173" s="117"/>
      <c r="F1173" s="117"/>
      <c r="G1173" s="117"/>
      <c r="H1173" s="117"/>
      <c r="I1173" s="117"/>
      <c r="J1173" s="117"/>
      <c r="K1173" s="117"/>
    </row>
    <row r="1174" spans="1:11" x14ac:dyDescent="0.25">
      <c r="A1174" s="119"/>
      <c r="B1174" s="119" t="s">
        <v>262</v>
      </c>
      <c r="C1174" s="123" t="s">
        <v>1345</v>
      </c>
      <c r="D1174" s="123"/>
      <c r="E1174" s="120" t="s">
        <v>256</v>
      </c>
    </row>
    <row r="1175" spans="1:11" x14ac:dyDescent="0.25">
      <c r="A1175" s="119"/>
      <c r="B1175" s="119" t="s">
        <v>264</v>
      </c>
      <c r="C1175" s="123" t="s">
        <v>1346</v>
      </c>
      <c r="D1175" s="123"/>
      <c r="E1175" s="120" t="s">
        <v>1347</v>
      </c>
    </row>
    <row r="1176" spans="1:11" x14ac:dyDescent="0.25">
      <c r="A1176" s="119"/>
      <c r="B1176" s="119" t="s">
        <v>265</v>
      </c>
      <c r="C1176" s="123" t="s">
        <v>1348</v>
      </c>
      <c r="D1176" s="123"/>
      <c r="E1176" s="120" t="s">
        <v>256</v>
      </c>
    </row>
    <row r="1178" spans="1:11" x14ac:dyDescent="0.25">
      <c r="A1178" s="116"/>
      <c r="B1178" s="116"/>
      <c r="C1178" s="118"/>
      <c r="D1178" s="118"/>
      <c r="E1178" s="118"/>
      <c r="F1178" s="118"/>
    </row>
    <row r="1179" spans="1:11" x14ac:dyDescent="0.25">
      <c r="A1179" s="116"/>
      <c r="B1179" s="116"/>
      <c r="C1179" s="117"/>
      <c r="D1179" s="117"/>
      <c r="E1179" s="117"/>
      <c r="F1179" s="117"/>
    </row>
    <row r="1180" spans="1:11" x14ac:dyDescent="0.25">
      <c r="A1180" s="115" t="s">
        <v>1349</v>
      </c>
      <c r="B1180" s="111"/>
      <c r="C1180" s="124" t="s">
        <v>1350</v>
      </c>
      <c r="D1180" s="124"/>
      <c r="E1180" s="120" t="s">
        <v>1351</v>
      </c>
    </row>
    <row r="1182" spans="1:11" x14ac:dyDescent="0.25">
      <c r="A1182" s="116"/>
      <c r="B1182" s="116"/>
      <c r="C1182" s="116"/>
      <c r="D1182" s="116"/>
      <c r="E1182" s="116"/>
      <c r="F1182" s="116"/>
      <c r="G1182" s="116"/>
      <c r="H1182" s="116"/>
      <c r="I1182" s="116"/>
    </row>
    <row r="1183" spans="1:11" x14ac:dyDescent="0.25">
      <c r="A1183" s="119">
        <v>590</v>
      </c>
      <c r="B1183" s="119" t="s">
        <v>255</v>
      </c>
      <c r="C1183" s="123" t="s">
        <v>1352</v>
      </c>
      <c r="D1183" s="123"/>
      <c r="E1183" s="120" t="s">
        <v>1214</v>
      </c>
    </row>
    <row r="1184" spans="1:11" x14ac:dyDescent="0.25">
      <c r="A1184" s="119"/>
      <c r="B1184" s="119" t="s">
        <v>282</v>
      </c>
      <c r="C1184" s="123" t="s">
        <v>1353</v>
      </c>
      <c r="D1184" s="123"/>
      <c r="E1184" s="120" t="s">
        <v>1057</v>
      </c>
    </row>
    <row r="1185" spans="1:6" x14ac:dyDescent="0.25">
      <c r="A1185" s="119"/>
      <c r="B1185" s="119" t="s">
        <v>257</v>
      </c>
      <c r="C1185" s="123" t="s">
        <v>1354</v>
      </c>
      <c r="D1185" s="123"/>
      <c r="E1185" s="120" t="s">
        <v>256</v>
      </c>
    </row>
    <row r="1186" spans="1:6" x14ac:dyDescent="0.25">
      <c r="A1186" s="119"/>
      <c r="B1186" s="119" t="s">
        <v>258</v>
      </c>
      <c r="C1186" s="123" t="s">
        <v>1355</v>
      </c>
      <c r="D1186" s="123"/>
      <c r="E1186" s="120" t="s">
        <v>256</v>
      </c>
    </row>
    <row r="1187" spans="1:6" x14ac:dyDescent="0.25">
      <c r="A1187" s="119"/>
      <c r="B1187" s="119" t="s">
        <v>260</v>
      </c>
      <c r="C1187" s="123" t="s">
        <v>1356</v>
      </c>
      <c r="D1187" s="123"/>
      <c r="E1187" s="120" t="s">
        <v>1357</v>
      </c>
    </row>
    <row r="1188" spans="1:6" x14ac:dyDescent="0.25">
      <c r="A1188" s="119"/>
      <c r="B1188" s="119" t="s">
        <v>272</v>
      </c>
      <c r="C1188" s="123" t="s">
        <v>1358</v>
      </c>
      <c r="D1188" s="123"/>
      <c r="E1188" s="120" t="s">
        <v>349</v>
      </c>
    </row>
    <row r="1189" spans="1:6" x14ac:dyDescent="0.25">
      <c r="A1189" s="119"/>
      <c r="B1189" s="119" t="s">
        <v>262</v>
      </c>
      <c r="C1189" s="123" t="s">
        <v>1359</v>
      </c>
      <c r="D1189" s="123"/>
      <c r="E1189" s="120" t="s">
        <v>1360</v>
      </c>
    </row>
    <row r="1190" spans="1:6" x14ac:dyDescent="0.25">
      <c r="A1190" s="119"/>
      <c r="B1190" s="119" t="s">
        <v>263</v>
      </c>
      <c r="C1190" s="123" t="s">
        <v>1361</v>
      </c>
      <c r="D1190" s="123"/>
      <c r="E1190" s="120" t="s">
        <v>256</v>
      </c>
    </row>
    <row r="1191" spans="1:6" x14ac:dyDescent="0.25">
      <c r="A1191" s="119"/>
      <c r="B1191" s="119" t="s">
        <v>264</v>
      </c>
      <c r="C1191" s="123" t="s">
        <v>1362</v>
      </c>
      <c r="D1191" s="123"/>
      <c r="E1191" s="120" t="s">
        <v>1363</v>
      </c>
    </row>
    <row r="1192" spans="1:6" x14ac:dyDescent="0.25">
      <c r="A1192" s="119"/>
      <c r="B1192" s="119" t="s">
        <v>265</v>
      </c>
      <c r="C1192" s="123" t="s">
        <v>1364</v>
      </c>
      <c r="D1192" s="123"/>
      <c r="E1192" s="120" t="s">
        <v>256</v>
      </c>
    </row>
    <row r="1193" spans="1:6" x14ac:dyDescent="0.25">
      <c r="A1193" s="119"/>
      <c r="B1193" s="119" t="s">
        <v>334</v>
      </c>
      <c r="C1193" s="123" t="s">
        <v>259</v>
      </c>
      <c r="D1193" s="123"/>
      <c r="E1193" s="120" t="s">
        <v>256</v>
      </c>
    </row>
    <row r="1194" spans="1:6" x14ac:dyDescent="0.25">
      <c r="A1194" s="119"/>
      <c r="B1194" s="119" t="s">
        <v>293</v>
      </c>
      <c r="C1194" s="123" t="s">
        <v>1211</v>
      </c>
      <c r="D1194" s="123"/>
      <c r="E1194" s="120" t="s">
        <v>1212</v>
      </c>
    </row>
    <row r="1195" spans="1:6" x14ac:dyDescent="0.25">
      <c r="A1195" s="119"/>
      <c r="B1195" s="119" t="s">
        <v>266</v>
      </c>
      <c r="C1195" s="123" t="s">
        <v>1365</v>
      </c>
      <c r="D1195" s="123"/>
      <c r="E1195" s="120" t="s">
        <v>1366</v>
      </c>
    </row>
    <row r="1197" spans="1:6" x14ac:dyDescent="0.25">
      <c r="A1197" s="116"/>
      <c r="B1197" s="116"/>
      <c r="C1197" s="118"/>
      <c r="D1197" s="118"/>
      <c r="E1197" s="118"/>
      <c r="F1197" s="118"/>
    </row>
    <row r="1198" spans="1:6" x14ac:dyDescent="0.25">
      <c r="A1198" s="116"/>
      <c r="B1198" s="116"/>
      <c r="C1198" s="117"/>
      <c r="D1198" s="117"/>
      <c r="E1198" s="117"/>
      <c r="F1198" s="117"/>
    </row>
    <row r="1199" spans="1:6" x14ac:dyDescent="0.25">
      <c r="A1199" s="115" t="s">
        <v>1367</v>
      </c>
      <c r="B1199" s="111"/>
      <c r="C1199" s="124" t="s">
        <v>1368</v>
      </c>
      <c r="D1199" s="124"/>
      <c r="E1199" s="120" t="s">
        <v>1369</v>
      </c>
    </row>
    <row r="1201" spans="1:9" x14ac:dyDescent="0.25">
      <c r="A1201" s="116"/>
      <c r="B1201" s="116"/>
      <c r="C1201" s="116"/>
      <c r="D1201" s="116"/>
      <c r="E1201" s="116"/>
      <c r="F1201" s="116"/>
      <c r="G1201" s="116"/>
      <c r="H1201" s="116"/>
      <c r="I1201" s="116"/>
    </row>
    <row r="1202" spans="1:9" x14ac:dyDescent="0.25">
      <c r="A1202" s="119">
        <v>591</v>
      </c>
      <c r="B1202" s="119" t="s">
        <v>277</v>
      </c>
      <c r="C1202" s="123" t="s">
        <v>437</v>
      </c>
      <c r="D1202" s="123"/>
      <c r="E1202" s="120" t="s">
        <v>1370</v>
      </c>
    </row>
    <row r="1203" spans="1:9" x14ac:dyDescent="0.25">
      <c r="A1203" s="119"/>
      <c r="B1203" s="119" t="s">
        <v>691</v>
      </c>
      <c r="C1203" s="123" t="s">
        <v>1371</v>
      </c>
      <c r="D1203" s="123"/>
      <c r="E1203" s="120" t="s">
        <v>1372</v>
      </c>
    </row>
    <row r="1204" spans="1:9" x14ac:dyDescent="0.25">
      <c r="A1204" s="119"/>
      <c r="B1204" s="119" t="s">
        <v>255</v>
      </c>
      <c r="C1204" s="123" t="s">
        <v>1373</v>
      </c>
      <c r="D1204" s="123"/>
      <c r="E1204" s="120" t="s">
        <v>256</v>
      </c>
    </row>
    <row r="1205" spans="1:9" x14ac:dyDescent="0.25">
      <c r="A1205" s="119"/>
      <c r="B1205" s="119" t="s">
        <v>282</v>
      </c>
      <c r="C1205" s="123" t="s">
        <v>1374</v>
      </c>
      <c r="D1205" s="123"/>
      <c r="E1205" s="120" t="s">
        <v>256</v>
      </c>
    </row>
    <row r="1206" spans="1:9" x14ac:dyDescent="0.25">
      <c r="A1206" s="119"/>
      <c r="B1206" s="119" t="s">
        <v>257</v>
      </c>
      <c r="C1206" s="123" t="s">
        <v>1375</v>
      </c>
      <c r="D1206" s="123"/>
      <c r="E1206" s="120" t="s">
        <v>256</v>
      </c>
    </row>
    <row r="1207" spans="1:9" x14ac:dyDescent="0.25">
      <c r="A1207" s="119"/>
      <c r="B1207" s="119" t="s">
        <v>260</v>
      </c>
      <c r="C1207" s="123" t="s">
        <v>1376</v>
      </c>
      <c r="D1207" s="123"/>
      <c r="E1207" s="120" t="s">
        <v>256</v>
      </c>
    </row>
    <row r="1208" spans="1:9" x14ac:dyDescent="0.25">
      <c r="A1208" s="119"/>
      <c r="B1208" s="119" t="s">
        <v>288</v>
      </c>
      <c r="C1208" s="123" t="s">
        <v>1377</v>
      </c>
      <c r="D1208" s="123"/>
      <c r="E1208" s="120" t="s">
        <v>256</v>
      </c>
    </row>
    <row r="1209" spans="1:9" x14ac:dyDescent="0.25">
      <c r="A1209" s="119"/>
      <c r="B1209" s="119" t="s">
        <v>272</v>
      </c>
      <c r="C1209" s="123" t="s">
        <v>1378</v>
      </c>
      <c r="D1209" s="123"/>
      <c r="E1209" s="120" t="s">
        <v>1379</v>
      </c>
    </row>
    <row r="1210" spans="1:9" x14ac:dyDescent="0.25">
      <c r="A1210" s="119"/>
      <c r="B1210" s="119" t="s">
        <v>262</v>
      </c>
      <c r="C1210" s="123" t="s">
        <v>1380</v>
      </c>
      <c r="D1210" s="123"/>
      <c r="E1210" s="120" t="s">
        <v>256</v>
      </c>
    </row>
    <row r="1211" spans="1:9" x14ac:dyDescent="0.25">
      <c r="A1211" s="119"/>
      <c r="B1211" s="119" t="s">
        <v>263</v>
      </c>
      <c r="C1211" s="123" t="s">
        <v>1381</v>
      </c>
      <c r="D1211" s="123"/>
      <c r="E1211" s="120" t="s">
        <v>328</v>
      </c>
    </row>
    <row r="1212" spans="1:9" x14ac:dyDescent="0.25">
      <c r="A1212" s="119"/>
      <c r="B1212" s="119" t="s">
        <v>264</v>
      </c>
      <c r="C1212" s="123" t="s">
        <v>1382</v>
      </c>
      <c r="D1212" s="123"/>
      <c r="E1212" s="120" t="s">
        <v>1383</v>
      </c>
    </row>
    <row r="1213" spans="1:9" x14ac:dyDescent="0.25">
      <c r="A1213" s="119"/>
      <c r="B1213" s="119" t="s">
        <v>265</v>
      </c>
      <c r="C1213" s="123" t="s">
        <v>1384</v>
      </c>
      <c r="D1213" s="123"/>
      <c r="E1213" s="120" t="s">
        <v>256</v>
      </c>
    </row>
    <row r="1214" spans="1:9" x14ac:dyDescent="0.25">
      <c r="A1214" s="119"/>
      <c r="B1214" s="119" t="s">
        <v>351</v>
      </c>
      <c r="C1214" s="123" t="s">
        <v>1385</v>
      </c>
      <c r="D1214" s="123"/>
      <c r="E1214" s="120" t="s">
        <v>1386</v>
      </c>
    </row>
    <row r="1215" spans="1:9" x14ac:dyDescent="0.25">
      <c r="A1215" s="119"/>
      <c r="B1215" s="119" t="s">
        <v>354</v>
      </c>
      <c r="C1215" s="123" t="s">
        <v>1387</v>
      </c>
      <c r="D1215" s="123"/>
      <c r="E1215" s="120" t="s">
        <v>256</v>
      </c>
    </row>
    <row r="1217" spans="1:9" x14ac:dyDescent="0.25">
      <c r="A1217" s="116"/>
      <c r="B1217" s="116"/>
      <c r="C1217" s="118"/>
      <c r="D1217" s="118"/>
      <c r="E1217" s="118"/>
      <c r="F1217" s="118"/>
    </row>
    <row r="1218" spans="1:9" x14ac:dyDescent="0.25">
      <c r="A1218" s="116"/>
      <c r="B1218" s="116"/>
      <c r="C1218" s="117"/>
      <c r="D1218" s="117"/>
      <c r="E1218" s="117"/>
      <c r="F1218" s="117"/>
    </row>
    <row r="1219" spans="1:9" x14ac:dyDescent="0.25">
      <c r="A1219" s="115" t="s">
        <v>1388</v>
      </c>
      <c r="B1219" s="111"/>
      <c r="C1219" s="124" t="s">
        <v>1389</v>
      </c>
      <c r="D1219" s="124"/>
      <c r="E1219" s="120" t="s">
        <v>1390</v>
      </c>
    </row>
    <row r="1221" spans="1:9" x14ac:dyDescent="0.25">
      <c r="A1221" s="116"/>
      <c r="B1221" s="116"/>
      <c r="C1221" s="116"/>
      <c r="D1221" s="116"/>
      <c r="E1221" s="116"/>
      <c r="F1221" s="116"/>
      <c r="G1221" s="116"/>
      <c r="H1221" s="116"/>
      <c r="I1221" s="116"/>
    </row>
    <row r="1222" spans="1:9" x14ac:dyDescent="0.25">
      <c r="A1222" s="119">
        <v>592</v>
      </c>
      <c r="B1222" s="119" t="s">
        <v>277</v>
      </c>
      <c r="C1222" s="123" t="s">
        <v>1391</v>
      </c>
      <c r="D1222" s="123"/>
      <c r="E1222" s="120" t="s">
        <v>1392</v>
      </c>
    </row>
    <row r="1223" spans="1:9" x14ac:dyDescent="0.25">
      <c r="A1223" s="119"/>
      <c r="B1223" s="119" t="s">
        <v>255</v>
      </c>
      <c r="C1223" s="123" t="s">
        <v>1393</v>
      </c>
      <c r="D1223" s="123"/>
      <c r="E1223" s="120" t="s">
        <v>1394</v>
      </c>
    </row>
    <row r="1224" spans="1:9" x14ac:dyDescent="0.25">
      <c r="A1224" s="119"/>
      <c r="B1224" s="119" t="s">
        <v>282</v>
      </c>
      <c r="C1224" s="123" t="s">
        <v>1395</v>
      </c>
      <c r="D1224" s="123"/>
      <c r="E1224" s="120" t="s">
        <v>1396</v>
      </c>
    </row>
    <row r="1225" spans="1:9" x14ac:dyDescent="0.25">
      <c r="A1225" s="119"/>
      <c r="B1225" s="119" t="s">
        <v>257</v>
      </c>
      <c r="C1225" s="123" t="s">
        <v>1397</v>
      </c>
      <c r="D1225" s="123"/>
      <c r="E1225" s="120" t="s">
        <v>256</v>
      </c>
    </row>
    <row r="1226" spans="1:9" x14ac:dyDescent="0.25">
      <c r="A1226" s="119"/>
      <c r="B1226" s="119" t="s">
        <v>258</v>
      </c>
      <c r="C1226" s="123" t="s">
        <v>1398</v>
      </c>
      <c r="D1226" s="123"/>
      <c r="E1226" s="120" t="s">
        <v>256</v>
      </c>
    </row>
    <row r="1227" spans="1:9" x14ac:dyDescent="0.25">
      <c r="A1227" s="119"/>
      <c r="B1227" s="119" t="s">
        <v>260</v>
      </c>
      <c r="C1227" s="123" t="s">
        <v>1283</v>
      </c>
      <c r="D1227" s="123"/>
      <c r="E1227" s="120" t="s">
        <v>256</v>
      </c>
    </row>
    <row r="1228" spans="1:9" x14ac:dyDescent="0.25">
      <c r="A1228" s="116" t="s">
        <v>247</v>
      </c>
      <c r="B1228" s="116"/>
      <c r="C1228" s="116"/>
    </row>
    <row r="1229" spans="1:9" x14ac:dyDescent="0.25">
      <c r="A1229" s="112" t="s">
        <v>248</v>
      </c>
      <c r="B1229" s="111" t="s">
        <v>249</v>
      </c>
      <c r="C1229" s="112"/>
    </row>
    <row r="1230" spans="1:9" ht="21" x14ac:dyDescent="0.25">
      <c r="A1230" s="113">
        <v>41277.640763888892</v>
      </c>
      <c r="B1230" s="114" t="s">
        <v>250</v>
      </c>
      <c r="C1230" s="115" t="s">
        <v>1399</v>
      </c>
    </row>
    <row r="1231" spans="1:9" x14ac:dyDescent="0.25">
      <c r="A1231" s="118"/>
      <c r="B1231" s="118"/>
      <c r="C1231" s="118"/>
    </row>
    <row r="1232" spans="1:9" x14ac:dyDescent="0.25">
      <c r="A1232" s="117"/>
      <c r="B1232" s="117"/>
      <c r="C1232" s="117"/>
    </row>
    <row r="1233" spans="1:11" x14ac:dyDescent="0.25">
      <c r="A1233" s="121" t="s">
        <v>251</v>
      </c>
      <c r="B1233" s="121" t="s">
        <v>252</v>
      </c>
      <c r="C1233" s="116" t="s">
        <v>253</v>
      </c>
      <c r="D1233" s="116"/>
      <c r="E1233" s="115" t="s">
        <v>254</v>
      </c>
    </row>
    <row r="1234" spans="1:11" ht="15.75" thickBot="1" x14ac:dyDescent="0.3">
      <c r="A1234" s="121"/>
      <c r="B1234" s="121"/>
      <c r="C1234" s="122"/>
      <c r="D1234" s="122"/>
      <c r="E1234" s="122"/>
      <c r="F1234" s="122"/>
      <c r="G1234" s="122"/>
      <c r="H1234" s="122"/>
      <c r="I1234" s="122"/>
      <c r="J1234" s="122"/>
      <c r="K1234" s="122"/>
    </row>
    <row r="1235" spans="1:11" x14ac:dyDescent="0.25">
      <c r="A1235" s="121"/>
      <c r="B1235" s="121"/>
      <c r="C1235" s="117"/>
      <c r="D1235" s="117"/>
      <c r="E1235" s="117"/>
      <c r="F1235" s="117"/>
      <c r="G1235" s="117"/>
      <c r="H1235" s="117"/>
      <c r="I1235" s="117"/>
      <c r="J1235" s="117"/>
      <c r="K1235" s="117"/>
    </row>
    <row r="1236" spans="1:11" x14ac:dyDescent="0.25">
      <c r="A1236" s="119"/>
      <c r="B1236" s="119" t="s">
        <v>288</v>
      </c>
      <c r="C1236" s="123" t="s">
        <v>1400</v>
      </c>
      <c r="D1236" s="123"/>
      <c r="E1236" s="120" t="s">
        <v>1401</v>
      </c>
    </row>
    <row r="1237" spans="1:11" x14ac:dyDescent="0.25">
      <c r="A1237" s="119"/>
      <c r="B1237" s="119" t="s">
        <v>272</v>
      </c>
      <c r="C1237" s="123" t="s">
        <v>1402</v>
      </c>
      <c r="D1237" s="123"/>
      <c r="E1237" s="120" t="s">
        <v>1403</v>
      </c>
    </row>
    <row r="1238" spans="1:11" x14ac:dyDescent="0.25">
      <c r="A1238" s="119"/>
      <c r="B1238" s="119" t="s">
        <v>262</v>
      </c>
      <c r="C1238" s="123" t="s">
        <v>1404</v>
      </c>
      <c r="D1238" s="123"/>
      <c r="E1238" s="120" t="s">
        <v>256</v>
      </c>
    </row>
    <row r="1239" spans="1:11" x14ac:dyDescent="0.25">
      <c r="A1239" s="119"/>
      <c r="B1239" s="119" t="s">
        <v>263</v>
      </c>
      <c r="C1239" s="123" t="s">
        <v>1405</v>
      </c>
      <c r="D1239" s="123"/>
      <c r="E1239" s="120" t="s">
        <v>256</v>
      </c>
    </row>
    <row r="1240" spans="1:11" x14ac:dyDescent="0.25">
      <c r="A1240" s="119"/>
      <c r="B1240" s="119" t="s">
        <v>264</v>
      </c>
      <c r="C1240" s="123" t="s">
        <v>1406</v>
      </c>
      <c r="D1240" s="123"/>
      <c r="E1240" s="120" t="s">
        <v>1407</v>
      </c>
    </row>
    <row r="1241" spans="1:11" x14ac:dyDescent="0.25">
      <c r="A1241" s="119"/>
      <c r="B1241" s="119" t="s">
        <v>265</v>
      </c>
      <c r="C1241" s="123" t="s">
        <v>1408</v>
      </c>
      <c r="D1241" s="123"/>
      <c r="E1241" s="120" t="s">
        <v>256</v>
      </c>
    </row>
    <row r="1242" spans="1:11" x14ac:dyDescent="0.25">
      <c r="A1242" s="119"/>
      <c r="B1242" s="119" t="s">
        <v>340</v>
      </c>
      <c r="C1242" s="123" t="s">
        <v>1409</v>
      </c>
      <c r="D1242" s="123"/>
      <c r="E1242" s="120" t="s">
        <v>256</v>
      </c>
    </row>
    <row r="1243" spans="1:11" x14ac:dyDescent="0.25">
      <c r="A1243" s="119"/>
      <c r="B1243" s="119" t="s">
        <v>351</v>
      </c>
      <c r="C1243" s="123" t="s">
        <v>1410</v>
      </c>
      <c r="D1243" s="123"/>
      <c r="E1243" s="120" t="s">
        <v>1411</v>
      </c>
    </row>
    <row r="1245" spans="1:11" x14ac:dyDescent="0.25">
      <c r="A1245" s="116"/>
      <c r="B1245" s="116"/>
      <c r="C1245" s="118"/>
      <c r="D1245" s="118"/>
      <c r="E1245" s="118"/>
      <c r="F1245" s="118"/>
    </row>
    <row r="1246" spans="1:11" x14ac:dyDescent="0.25">
      <c r="A1246" s="116"/>
      <c r="B1246" s="116"/>
      <c r="C1246" s="117"/>
      <c r="D1246" s="117"/>
      <c r="E1246" s="117"/>
      <c r="F1246" s="117"/>
    </row>
    <row r="1247" spans="1:11" x14ac:dyDescent="0.25">
      <c r="A1247" s="115" t="s">
        <v>1412</v>
      </c>
      <c r="B1247" s="111"/>
      <c r="C1247" s="124" t="s">
        <v>1413</v>
      </c>
      <c r="D1247" s="124"/>
      <c r="E1247" s="120" t="s">
        <v>1414</v>
      </c>
    </row>
    <row r="1249" spans="1:9" x14ac:dyDescent="0.25">
      <c r="A1249" s="116"/>
      <c r="B1249" s="116"/>
      <c r="C1249" s="116"/>
      <c r="D1249" s="116"/>
      <c r="E1249" s="116"/>
      <c r="F1249" s="116"/>
      <c r="G1249" s="116"/>
      <c r="H1249" s="116"/>
      <c r="I1249" s="116"/>
    </row>
    <row r="1250" spans="1:9" x14ac:dyDescent="0.25">
      <c r="A1250" s="116"/>
      <c r="B1250" s="116"/>
      <c r="C1250" s="116"/>
      <c r="D1250" s="116"/>
      <c r="E1250" s="116"/>
      <c r="F1250" s="116"/>
      <c r="G1250" s="116"/>
      <c r="H1250" s="116"/>
      <c r="I1250" s="116"/>
    </row>
    <row r="1251" spans="1:9" x14ac:dyDescent="0.25">
      <c r="A1251" s="116"/>
      <c r="B1251" s="116"/>
      <c r="C1251" s="118"/>
      <c r="D1251" s="118"/>
      <c r="E1251" s="118"/>
      <c r="F1251" s="118"/>
      <c r="G1251" s="118"/>
      <c r="H1251" s="118"/>
      <c r="I1251" s="118"/>
    </row>
    <row r="1252" spans="1:9" x14ac:dyDescent="0.25">
      <c r="A1252" s="116"/>
      <c r="B1252" s="116"/>
      <c r="C1252" s="117"/>
      <c r="D1252" s="117"/>
      <c r="E1252" s="117"/>
      <c r="F1252" s="117"/>
      <c r="G1252" s="117"/>
      <c r="H1252" s="117"/>
      <c r="I1252" s="117"/>
    </row>
    <row r="1253" spans="1:9" x14ac:dyDescent="0.25">
      <c r="A1253" s="115" t="s">
        <v>1415</v>
      </c>
      <c r="B1253" s="111"/>
      <c r="C1253" s="124" t="s">
        <v>1416</v>
      </c>
      <c r="D1253" s="124"/>
      <c r="E1253" s="120" t="s">
        <v>1417</v>
      </c>
    </row>
    <row r="1254" spans="1:9" x14ac:dyDescent="0.25">
      <c r="A1254" s="116"/>
      <c r="B1254" s="116"/>
      <c r="C1254" s="118"/>
      <c r="D1254" s="118"/>
      <c r="E1254" s="118"/>
      <c r="F1254" s="118"/>
      <c r="G1254" s="118"/>
      <c r="H1254" s="118"/>
    </row>
    <row r="1255" spans="1:9" x14ac:dyDescent="0.25">
      <c r="A1255" s="116"/>
      <c r="B1255" s="116"/>
      <c r="C1255" s="117"/>
      <c r="D1255" s="117"/>
      <c r="E1255" s="117"/>
      <c r="F1255" s="117"/>
      <c r="G1255" s="117"/>
      <c r="H1255" s="117"/>
    </row>
    <row r="1256" spans="1:9" x14ac:dyDescent="0.25">
      <c r="A1256" s="116"/>
      <c r="B1256" s="116"/>
      <c r="C1256" s="116"/>
      <c r="D1256" s="116"/>
      <c r="E1256" s="116"/>
      <c r="F1256" s="116"/>
      <c r="G1256" s="116"/>
      <c r="H1256" s="116"/>
      <c r="I1256" s="116"/>
    </row>
    <row r="1257" spans="1:9" x14ac:dyDescent="0.25">
      <c r="A1257" s="116"/>
      <c r="B1257" s="116"/>
      <c r="C1257" s="116"/>
      <c r="D1257" s="116"/>
      <c r="E1257" s="116"/>
      <c r="F1257" s="116"/>
      <c r="G1257" s="116"/>
      <c r="H1257" s="116"/>
      <c r="I1257" s="116"/>
    </row>
    <row r="1258" spans="1:9" x14ac:dyDescent="0.25">
      <c r="A1258" s="119">
        <v>593</v>
      </c>
      <c r="B1258" s="119" t="s">
        <v>255</v>
      </c>
      <c r="C1258" s="123" t="s">
        <v>1418</v>
      </c>
      <c r="D1258" s="123"/>
      <c r="E1258" s="120" t="s">
        <v>1166</v>
      </c>
    </row>
    <row r="1259" spans="1:9" x14ac:dyDescent="0.25">
      <c r="A1259" s="119"/>
      <c r="B1259" s="119" t="s">
        <v>257</v>
      </c>
      <c r="C1259" s="123" t="s">
        <v>1419</v>
      </c>
      <c r="D1259" s="123"/>
      <c r="E1259" s="120" t="s">
        <v>256</v>
      </c>
    </row>
    <row r="1260" spans="1:9" x14ac:dyDescent="0.25">
      <c r="A1260" s="119"/>
      <c r="B1260" s="119" t="s">
        <v>260</v>
      </c>
      <c r="C1260" s="123" t="s">
        <v>658</v>
      </c>
      <c r="D1260" s="123"/>
      <c r="E1260" s="120" t="s">
        <v>256</v>
      </c>
    </row>
    <row r="1261" spans="1:9" x14ac:dyDescent="0.25">
      <c r="A1261" s="119"/>
      <c r="B1261" s="119" t="s">
        <v>272</v>
      </c>
      <c r="C1261" s="123" t="s">
        <v>1420</v>
      </c>
      <c r="D1261" s="123"/>
      <c r="E1261" s="120" t="s">
        <v>1421</v>
      </c>
    </row>
    <row r="1262" spans="1:9" x14ac:dyDescent="0.25">
      <c r="A1262" s="119"/>
      <c r="B1262" s="119" t="s">
        <v>262</v>
      </c>
      <c r="C1262" s="123" t="s">
        <v>1422</v>
      </c>
      <c r="D1262" s="123"/>
      <c r="E1262" s="120" t="s">
        <v>256</v>
      </c>
    </row>
    <row r="1263" spans="1:9" x14ac:dyDescent="0.25">
      <c r="A1263" s="119"/>
      <c r="B1263" s="119" t="s">
        <v>264</v>
      </c>
      <c r="C1263" s="123" t="s">
        <v>1423</v>
      </c>
      <c r="D1263" s="123"/>
      <c r="E1263" s="120" t="s">
        <v>1424</v>
      </c>
    </row>
    <row r="1264" spans="1:9" x14ac:dyDescent="0.25">
      <c r="A1264" s="119"/>
      <c r="B1264" s="119" t="s">
        <v>265</v>
      </c>
      <c r="C1264" s="123" t="s">
        <v>1425</v>
      </c>
      <c r="D1264" s="123"/>
      <c r="E1264" s="120" t="s">
        <v>256</v>
      </c>
    </row>
    <row r="1266" spans="1:9" x14ac:dyDescent="0.25">
      <c r="A1266" s="116"/>
      <c r="B1266" s="116"/>
      <c r="C1266" s="118"/>
      <c r="D1266" s="118"/>
      <c r="E1266" s="118"/>
      <c r="F1266" s="118"/>
    </row>
    <row r="1267" spans="1:9" x14ac:dyDescent="0.25">
      <c r="A1267" s="116"/>
      <c r="B1267" s="116"/>
      <c r="C1267" s="117"/>
      <c r="D1267" s="117"/>
      <c r="E1267" s="117"/>
      <c r="F1267" s="117"/>
    </row>
    <row r="1268" spans="1:9" x14ac:dyDescent="0.25">
      <c r="A1268" s="115" t="s">
        <v>1426</v>
      </c>
      <c r="B1268" s="111"/>
      <c r="C1268" s="124" t="s">
        <v>1427</v>
      </c>
      <c r="D1268" s="124"/>
      <c r="E1268" s="120" t="s">
        <v>1428</v>
      </c>
    </row>
    <row r="1270" spans="1:9" x14ac:dyDescent="0.25">
      <c r="A1270" s="116"/>
      <c r="B1270" s="116"/>
      <c r="C1270" s="116"/>
      <c r="D1270" s="116"/>
      <c r="E1270" s="116"/>
      <c r="F1270" s="116"/>
      <c r="G1270" s="116"/>
      <c r="H1270" s="116"/>
      <c r="I1270" s="116"/>
    </row>
    <row r="1271" spans="1:9" x14ac:dyDescent="0.25">
      <c r="A1271" s="119">
        <v>594</v>
      </c>
      <c r="B1271" s="119" t="s">
        <v>271</v>
      </c>
      <c r="C1271" s="123" t="s">
        <v>1429</v>
      </c>
      <c r="D1271" s="123"/>
      <c r="E1271" s="120" t="s">
        <v>1430</v>
      </c>
    </row>
    <row r="1272" spans="1:9" x14ac:dyDescent="0.25">
      <c r="A1272" s="119"/>
      <c r="B1272" s="119" t="s">
        <v>257</v>
      </c>
      <c r="C1272" s="123" t="s">
        <v>1431</v>
      </c>
      <c r="D1272" s="123"/>
      <c r="E1272" s="120" t="s">
        <v>256</v>
      </c>
    </row>
    <row r="1273" spans="1:9" x14ac:dyDescent="0.25">
      <c r="A1273" s="119"/>
      <c r="B1273" s="119" t="s">
        <v>260</v>
      </c>
      <c r="C1273" s="123" t="s">
        <v>1325</v>
      </c>
      <c r="D1273" s="123"/>
      <c r="E1273" s="120" t="s">
        <v>256</v>
      </c>
    </row>
    <row r="1274" spans="1:9" x14ac:dyDescent="0.25">
      <c r="A1274" s="119"/>
      <c r="B1274" s="119" t="s">
        <v>272</v>
      </c>
      <c r="C1274" s="123" t="s">
        <v>1432</v>
      </c>
      <c r="D1274" s="123"/>
      <c r="E1274" s="120" t="s">
        <v>1433</v>
      </c>
    </row>
    <row r="1275" spans="1:9" x14ac:dyDescent="0.25">
      <c r="A1275" s="119"/>
      <c r="B1275" s="119" t="s">
        <v>262</v>
      </c>
      <c r="C1275" s="123" t="s">
        <v>1434</v>
      </c>
      <c r="D1275" s="123"/>
      <c r="E1275" s="120" t="s">
        <v>256</v>
      </c>
    </row>
    <row r="1276" spans="1:9" x14ac:dyDescent="0.25">
      <c r="A1276" s="119"/>
      <c r="B1276" s="119" t="s">
        <v>264</v>
      </c>
      <c r="C1276" s="123" t="s">
        <v>1435</v>
      </c>
      <c r="D1276" s="123"/>
      <c r="E1276" s="120" t="s">
        <v>1436</v>
      </c>
    </row>
    <row r="1277" spans="1:9" x14ac:dyDescent="0.25">
      <c r="A1277" s="119"/>
      <c r="B1277" s="119" t="s">
        <v>265</v>
      </c>
      <c r="C1277" s="123" t="s">
        <v>1437</v>
      </c>
      <c r="D1277" s="123"/>
      <c r="E1277" s="120" t="s">
        <v>256</v>
      </c>
    </row>
    <row r="1278" spans="1:9" x14ac:dyDescent="0.25">
      <c r="A1278" s="119"/>
      <c r="B1278" s="119" t="s">
        <v>293</v>
      </c>
      <c r="C1278" s="123" t="s">
        <v>1438</v>
      </c>
      <c r="D1278" s="123"/>
      <c r="E1278" s="120" t="s">
        <v>256</v>
      </c>
    </row>
    <row r="1280" spans="1:9" x14ac:dyDescent="0.25">
      <c r="A1280" s="116"/>
      <c r="B1280" s="116"/>
      <c r="C1280" s="118"/>
      <c r="D1280" s="118"/>
      <c r="E1280" s="118"/>
      <c r="F1280" s="118"/>
    </row>
    <row r="1281" spans="1:9" x14ac:dyDescent="0.25">
      <c r="A1281" s="116"/>
      <c r="B1281" s="116"/>
      <c r="C1281" s="117"/>
      <c r="D1281" s="117"/>
      <c r="E1281" s="117"/>
      <c r="F1281" s="117"/>
    </row>
    <row r="1282" spans="1:9" x14ac:dyDescent="0.25">
      <c r="A1282" s="115" t="s">
        <v>1439</v>
      </c>
      <c r="B1282" s="111"/>
      <c r="C1282" s="124" t="s">
        <v>1440</v>
      </c>
      <c r="D1282" s="124"/>
      <c r="E1282" s="120" t="s">
        <v>1441</v>
      </c>
    </row>
    <row r="1284" spans="1:9" x14ac:dyDescent="0.25">
      <c r="A1284" s="116"/>
      <c r="B1284" s="116"/>
      <c r="C1284" s="116"/>
      <c r="D1284" s="116"/>
      <c r="E1284" s="116"/>
      <c r="F1284" s="116"/>
      <c r="G1284" s="116"/>
      <c r="H1284" s="116"/>
      <c r="I1284" s="116"/>
    </row>
    <row r="1285" spans="1:9" x14ac:dyDescent="0.25">
      <c r="A1285" s="119">
        <v>595</v>
      </c>
      <c r="B1285" s="119" t="s">
        <v>257</v>
      </c>
      <c r="C1285" s="123" t="s">
        <v>1442</v>
      </c>
      <c r="D1285" s="123"/>
      <c r="E1285" s="120" t="s">
        <v>256</v>
      </c>
    </row>
    <row r="1286" spans="1:9" x14ac:dyDescent="0.25">
      <c r="A1286" s="119"/>
      <c r="B1286" s="119" t="s">
        <v>260</v>
      </c>
      <c r="C1286" s="123" t="s">
        <v>375</v>
      </c>
      <c r="D1286" s="123"/>
      <c r="E1286" s="120" t="s">
        <v>256</v>
      </c>
    </row>
    <row r="1287" spans="1:9" x14ac:dyDescent="0.25">
      <c r="A1287" s="119"/>
      <c r="B1287" s="119" t="s">
        <v>272</v>
      </c>
      <c r="C1287" s="123" t="s">
        <v>1443</v>
      </c>
      <c r="D1287" s="123"/>
      <c r="E1287" s="120" t="s">
        <v>1444</v>
      </c>
    </row>
    <row r="1288" spans="1:9" x14ac:dyDescent="0.25">
      <c r="A1288" s="119"/>
      <c r="B1288" s="119" t="s">
        <v>262</v>
      </c>
      <c r="C1288" s="123" t="s">
        <v>1445</v>
      </c>
      <c r="D1288" s="123"/>
      <c r="E1288" s="120" t="s">
        <v>256</v>
      </c>
    </row>
    <row r="1289" spans="1:9" x14ac:dyDescent="0.25">
      <c r="A1289" s="119"/>
      <c r="B1289" s="119" t="s">
        <v>264</v>
      </c>
      <c r="C1289" s="123" t="s">
        <v>1446</v>
      </c>
      <c r="D1289" s="123"/>
      <c r="E1289" s="120" t="s">
        <v>1447</v>
      </c>
    </row>
    <row r="1290" spans="1:9" x14ac:dyDescent="0.25">
      <c r="A1290" s="119"/>
      <c r="B1290" s="119" t="s">
        <v>265</v>
      </c>
      <c r="C1290" s="123" t="s">
        <v>1448</v>
      </c>
      <c r="D1290" s="123"/>
      <c r="E1290" s="120" t="s">
        <v>256</v>
      </c>
    </row>
    <row r="1291" spans="1:9" x14ac:dyDescent="0.25">
      <c r="A1291" s="119"/>
      <c r="B1291" s="119" t="s">
        <v>334</v>
      </c>
      <c r="C1291" s="123" t="s">
        <v>816</v>
      </c>
      <c r="D1291" s="123"/>
      <c r="E1291" s="120" t="s">
        <v>256</v>
      </c>
    </row>
    <row r="1293" spans="1:9" x14ac:dyDescent="0.25">
      <c r="A1293" s="116" t="s">
        <v>247</v>
      </c>
      <c r="B1293" s="116"/>
      <c r="C1293" s="116"/>
    </row>
    <row r="1294" spans="1:9" x14ac:dyDescent="0.25">
      <c r="A1294" s="112" t="s">
        <v>248</v>
      </c>
      <c r="B1294" s="111" t="s">
        <v>249</v>
      </c>
      <c r="C1294" s="112"/>
    </row>
    <row r="1295" spans="1:9" ht="21" x14ac:dyDescent="0.25">
      <c r="A1295" s="113">
        <v>41277.640763888892</v>
      </c>
      <c r="B1295" s="114" t="s">
        <v>250</v>
      </c>
      <c r="C1295" s="115" t="s">
        <v>1449</v>
      </c>
    </row>
    <row r="1296" spans="1:9" x14ac:dyDescent="0.25">
      <c r="A1296" s="118"/>
      <c r="B1296" s="118"/>
      <c r="C1296" s="118"/>
    </row>
    <row r="1297" spans="1:11" x14ac:dyDescent="0.25">
      <c r="A1297" s="117"/>
      <c r="B1297" s="117"/>
      <c r="C1297" s="117"/>
    </row>
    <row r="1298" spans="1:11" x14ac:dyDescent="0.25">
      <c r="A1298" s="121" t="s">
        <v>251</v>
      </c>
      <c r="B1298" s="121" t="s">
        <v>252</v>
      </c>
      <c r="C1298" s="116" t="s">
        <v>253</v>
      </c>
      <c r="D1298" s="116"/>
      <c r="E1298" s="115" t="s">
        <v>254</v>
      </c>
    </row>
    <row r="1299" spans="1:11" ht="15.75" thickBot="1" x14ac:dyDescent="0.3">
      <c r="A1299" s="121"/>
      <c r="B1299" s="121"/>
      <c r="C1299" s="122"/>
      <c r="D1299" s="122"/>
      <c r="E1299" s="122"/>
      <c r="F1299" s="122"/>
      <c r="G1299" s="122"/>
      <c r="H1299" s="122"/>
      <c r="I1299" s="122"/>
      <c r="J1299" s="122"/>
      <c r="K1299" s="122"/>
    </row>
    <row r="1300" spans="1:11" x14ac:dyDescent="0.25">
      <c r="A1300" s="121"/>
      <c r="B1300" s="121"/>
      <c r="C1300" s="117"/>
      <c r="D1300" s="117"/>
      <c r="E1300" s="117"/>
      <c r="F1300" s="117"/>
      <c r="G1300" s="117"/>
      <c r="H1300" s="117"/>
      <c r="I1300" s="117"/>
      <c r="J1300" s="117"/>
      <c r="K1300" s="117"/>
    </row>
    <row r="1301" spans="1:11" x14ac:dyDescent="0.25">
      <c r="A1301" s="116"/>
      <c r="B1301" s="116"/>
      <c r="C1301" s="118"/>
      <c r="D1301" s="118"/>
      <c r="E1301" s="118"/>
      <c r="F1301" s="118"/>
    </row>
    <row r="1302" spans="1:11" x14ac:dyDescent="0.25">
      <c r="A1302" s="116"/>
      <c r="B1302" s="116"/>
      <c r="C1302" s="117"/>
      <c r="D1302" s="117"/>
      <c r="E1302" s="117"/>
      <c r="F1302" s="117"/>
    </row>
    <row r="1303" spans="1:11" x14ac:dyDescent="0.25">
      <c r="A1303" s="115" t="s">
        <v>1450</v>
      </c>
      <c r="B1303" s="111"/>
      <c r="C1303" s="124" t="s">
        <v>1451</v>
      </c>
      <c r="D1303" s="124"/>
      <c r="E1303" s="120" t="s">
        <v>1452</v>
      </c>
    </row>
    <row r="1305" spans="1:11" x14ac:dyDescent="0.25">
      <c r="A1305" s="116"/>
      <c r="B1305" s="116"/>
      <c r="C1305" s="116"/>
      <c r="D1305" s="116"/>
      <c r="E1305" s="116"/>
      <c r="F1305" s="116"/>
      <c r="G1305" s="116"/>
      <c r="H1305" s="116"/>
      <c r="I1305" s="116"/>
    </row>
    <row r="1306" spans="1:11" x14ac:dyDescent="0.25">
      <c r="A1306" s="119">
        <v>596</v>
      </c>
      <c r="B1306" s="119" t="s">
        <v>255</v>
      </c>
      <c r="C1306" s="123" t="s">
        <v>1453</v>
      </c>
      <c r="D1306" s="123"/>
      <c r="E1306" s="120" t="s">
        <v>994</v>
      </c>
    </row>
    <row r="1307" spans="1:11" x14ac:dyDescent="0.25">
      <c r="A1307" s="119"/>
      <c r="B1307" s="119" t="s">
        <v>257</v>
      </c>
      <c r="C1307" s="123" t="s">
        <v>1454</v>
      </c>
      <c r="D1307" s="123"/>
      <c r="E1307" s="120" t="s">
        <v>256</v>
      </c>
    </row>
    <row r="1308" spans="1:11" x14ac:dyDescent="0.25">
      <c r="A1308" s="119"/>
      <c r="B1308" s="119" t="s">
        <v>260</v>
      </c>
      <c r="C1308" s="123" t="s">
        <v>1340</v>
      </c>
      <c r="D1308" s="123"/>
      <c r="E1308" s="120" t="s">
        <v>256</v>
      </c>
    </row>
    <row r="1309" spans="1:11" x14ac:dyDescent="0.25">
      <c r="A1309" s="119"/>
      <c r="B1309" s="119" t="s">
        <v>272</v>
      </c>
      <c r="C1309" s="123" t="s">
        <v>1455</v>
      </c>
      <c r="D1309" s="123"/>
      <c r="E1309" s="120" t="s">
        <v>701</v>
      </c>
    </row>
    <row r="1310" spans="1:11" x14ac:dyDescent="0.25">
      <c r="A1310" s="119"/>
      <c r="B1310" s="119" t="s">
        <v>262</v>
      </c>
      <c r="C1310" s="123" t="s">
        <v>1456</v>
      </c>
      <c r="D1310" s="123"/>
      <c r="E1310" s="120" t="s">
        <v>256</v>
      </c>
    </row>
    <row r="1311" spans="1:11" x14ac:dyDescent="0.25">
      <c r="A1311" s="119"/>
      <c r="B1311" s="119" t="s">
        <v>264</v>
      </c>
      <c r="C1311" s="123" t="s">
        <v>1457</v>
      </c>
      <c r="D1311" s="123"/>
      <c r="E1311" s="120" t="s">
        <v>1458</v>
      </c>
    </row>
    <row r="1312" spans="1:11" x14ac:dyDescent="0.25">
      <c r="A1312" s="119"/>
      <c r="B1312" s="119" t="s">
        <v>265</v>
      </c>
      <c r="C1312" s="123" t="s">
        <v>1459</v>
      </c>
      <c r="D1312" s="123"/>
      <c r="E1312" s="120" t="s">
        <v>256</v>
      </c>
    </row>
    <row r="1314" spans="1:9" x14ac:dyDescent="0.25">
      <c r="A1314" s="116"/>
      <c r="B1314" s="116"/>
      <c r="C1314" s="118"/>
      <c r="D1314" s="118"/>
      <c r="E1314" s="118"/>
      <c r="F1314" s="118"/>
    </row>
    <row r="1315" spans="1:9" x14ac:dyDescent="0.25">
      <c r="A1315" s="116"/>
      <c r="B1315" s="116"/>
      <c r="C1315" s="117"/>
      <c r="D1315" s="117"/>
      <c r="E1315" s="117"/>
      <c r="F1315" s="117"/>
    </row>
    <row r="1316" spans="1:9" x14ac:dyDescent="0.25">
      <c r="A1316" s="115" t="s">
        <v>1460</v>
      </c>
      <c r="B1316" s="111"/>
      <c r="C1316" s="124" t="s">
        <v>1461</v>
      </c>
      <c r="D1316" s="124"/>
      <c r="E1316" s="120" t="s">
        <v>1462</v>
      </c>
    </row>
    <row r="1318" spans="1:9" x14ac:dyDescent="0.25">
      <c r="A1318" s="116"/>
      <c r="B1318" s="116"/>
      <c r="C1318" s="116"/>
      <c r="D1318" s="116"/>
      <c r="E1318" s="116"/>
      <c r="F1318" s="116"/>
      <c r="G1318" s="116"/>
      <c r="H1318" s="116"/>
      <c r="I1318" s="116"/>
    </row>
    <row r="1319" spans="1:9" x14ac:dyDescent="0.25">
      <c r="A1319" s="119">
        <v>599</v>
      </c>
      <c r="B1319" s="119" t="s">
        <v>255</v>
      </c>
      <c r="C1319" s="123" t="s">
        <v>1463</v>
      </c>
      <c r="D1319" s="123"/>
      <c r="E1319" s="120" t="s">
        <v>856</v>
      </c>
    </row>
    <row r="1320" spans="1:9" x14ac:dyDescent="0.25">
      <c r="A1320" s="119"/>
      <c r="B1320" s="119" t="s">
        <v>257</v>
      </c>
      <c r="C1320" s="123" t="s">
        <v>1464</v>
      </c>
      <c r="D1320" s="123"/>
      <c r="E1320" s="120" t="s">
        <v>256</v>
      </c>
    </row>
    <row r="1321" spans="1:9" x14ac:dyDescent="0.25">
      <c r="A1321" s="119"/>
      <c r="B1321" s="119" t="s">
        <v>260</v>
      </c>
      <c r="C1321" s="123" t="s">
        <v>1325</v>
      </c>
      <c r="D1321" s="123"/>
      <c r="E1321" s="120" t="s">
        <v>256</v>
      </c>
    </row>
    <row r="1322" spans="1:9" x14ac:dyDescent="0.25">
      <c r="A1322" s="119"/>
      <c r="B1322" s="119" t="s">
        <v>272</v>
      </c>
      <c r="C1322" s="123" t="s">
        <v>1465</v>
      </c>
      <c r="D1322" s="123"/>
      <c r="E1322" s="120" t="s">
        <v>1466</v>
      </c>
    </row>
    <row r="1323" spans="1:9" x14ac:dyDescent="0.25">
      <c r="A1323" s="119"/>
      <c r="B1323" s="119" t="s">
        <v>262</v>
      </c>
      <c r="C1323" s="123" t="s">
        <v>1467</v>
      </c>
      <c r="D1323" s="123"/>
      <c r="E1323" s="120" t="s">
        <v>1468</v>
      </c>
    </row>
    <row r="1324" spans="1:9" x14ac:dyDescent="0.25">
      <c r="A1324" s="119"/>
      <c r="B1324" s="119" t="s">
        <v>264</v>
      </c>
      <c r="C1324" s="123" t="s">
        <v>1469</v>
      </c>
      <c r="D1324" s="123"/>
      <c r="E1324" s="120" t="s">
        <v>1470</v>
      </c>
    </row>
    <row r="1325" spans="1:9" x14ac:dyDescent="0.25">
      <c r="A1325" s="119"/>
      <c r="B1325" s="119" t="s">
        <v>265</v>
      </c>
      <c r="C1325" s="123" t="s">
        <v>1471</v>
      </c>
      <c r="D1325" s="123"/>
      <c r="E1325" s="120" t="s">
        <v>256</v>
      </c>
    </row>
    <row r="1326" spans="1:9" x14ac:dyDescent="0.25">
      <c r="A1326" s="119"/>
      <c r="B1326" s="119" t="s">
        <v>293</v>
      </c>
      <c r="C1326" s="123" t="s">
        <v>1472</v>
      </c>
      <c r="D1326" s="123"/>
      <c r="E1326" s="120" t="s">
        <v>256</v>
      </c>
    </row>
    <row r="1328" spans="1:9" x14ac:dyDescent="0.25">
      <c r="A1328" s="116"/>
      <c r="B1328" s="116"/>
      <c r="C1328" s="118"/>
      <c r="D1328" s="118"/>
      <c r="E1328" s="118"/>
      <c r="F1328" s="118"/>
    </row>
    <row r="1329" spans="1:9" x14ac:dyDescent="0.25">
      <c r="A1329" s="116"/>
      <c r="B1329" s="116"/>
      <c r="C1329" s="117"/>
      <c r="D1329" s="117"/>
      <c r="E1329" s="117"/>
      <c r="F1329" s="117"/>
    </row>
    <row r="1330" spans="1:9" x14ac:dyDescent="0.25">
      <c r="A1330" s="115" t="s">
        <v>1473</v>
      </c>
      <c r="B1330" s="111"/>
      <c r="C1330" s="124" t="s">
        <v>1474</v>
      </c>
      <c r="D1330" s="124"/>
      <c r="E1330" s="120" t="s">
        <v>1475</v>
      </c>
    </row>
    <row r="1332" spans="1:9" x14ac:dyDescent="0.25">
      <c r="A1332" s="116"/>
      <c r="B1332" s="116"/>
      <c r="C1332" s="116"/>
      <c r="D1332" s="116"/>
      <c r="E1332" s="116"/>
      <c r="F1332" s="116"/>
      <c r="G1332" s="116"/>
      <c r="H1332" s="116"/>
      <c r="I1332" s="116"/>
    </row>
    <row r="1333" spans="1:9" x14ac:dyDescent="0.25">
      <c r="A1333" s="119">
        <v>600</v>
      </c>
      <c r="B1333" s="119" t="s">
        <v>255</v>
      </c>
      <c r="C1333" s="123" t="s">
        <v>1476</v>
      </c>
      <c r="D1333" s="123"/>
      <c r="E1333" s="120" t="s">
        <v>330</v>
      </c>
    </row>
    <row r="1334" spans="1:9" x14ac:dyDescent="0.25">
      <c r="A1334" s="119"/>
      <c r="B1334" s="119" t="s">
        <v>257</v>
      </c>
      <c r="C1334" s="123" t="s">
        <v>1477</v>
      </c>
      <c r="D1334" s="123"/>
      <c r="E1334" s="120" t="s">
        <v>256</v>
      </c>
    </row>
    <row r="1335" spans="1:9" x14ac:dyDescent="0.25">
      <c r="A1335" s="119"/>
      <c r="B1335" s="119" t="s">
        <v>260</v>
      </c>
      <c r="C1335" s="123" t="s">
        <v>1340</v>
      </c>
      <c r="D1335" s="123"/>
      <c r="E1335" s="120" t="s">
        <v>256</v>
      </c>
    </row>
    <row r="1336" spans="1:9" x14ac:dyDescent="0.25">
      <c r="A1336" s="119"/>
      <c r="B1336" s="119" t="s">
        <v>272</v>
      </c>
      <c r="C1336" s="123" t="s">
        <v>1478</v>
      </c>
      <c r="D1336" s="123"/>
      <c r="E1336" s="120" t="s">
        <v>1321</v>
      </c>
    </row>
    <row r="1337" spans="1:9" x14ac:dyDescent="0.25">
      <c r="A1337" s="119"/>
      <c r="B1337" s="119" t="s">
        <v>262</v>
      </c>
      <c r="C1337" s="123" t="s">
        <v>1479</v>
      </c>
      <c r="D1337" s="123"/>
      <c r="E1337" s="120" t="s">
        <v>1480</v>
      </c>
    </row>
    <row r="1338" spans="1:9" x14ac:dyDescent="0.25">
      <c r="A1338" s="119"/>
      <c r="B1338" s="119" t="s">
        <v>264</v>
      </c>
      <c r="C1338" s="123" t="s">
        <v>1481</v>
      </c>
      <c r="D1338" s="123"/>
      <c r="E1338" s="120" t="s">
        <v>1482</v>
      </c>
    </row>
    <row r="1339" spans="1:9" x14ac:dyDescent="0.25">
      <c r="A1339" s="119"/>
      <c r="B1339" s="119" t="s">
        <v>265</v>
      </c>
      <c r="C1339" s="123" t="s">
        <v>1483</v>
      </c>
      <c r="D1339" s="123"/>
      <c r="E1339" s="120" t="s">
        <v>256</v>
      </c>
    </row>
    <row r="1340" spans="1:9" x14ac:dyDescent="0.25">
      <c r="A1340" s="119"/>
      <c r="B1340" s="119" t="s">
        <v>293</v>
      </c>
      <c r="C1340" s="123" t="s">
        <v>1484</v>
      </c>
      <c r="D1340" s="123"/>
      <c r="E1340" s="120" t="s">
        <v>256</v>
      </c>
    </row>
    <row r="1342" spans="1:9" x14ac:dyDescent="0.25">
      <c r="A1342" s="116"/>
      <c r="B1342" s="116"/>
      <c r="C1342" s="118"/>
      <c r="D1342" s="118"/>
      <c r="E1342" s="118"/>
      <c r="F1342" s="118"/>
    </row>
    <row r="1343" spans="1:9" x14ac:dyDescent="0.25">
      <c r="A1343" s="116"/>
      <c r="B1343" s="116"/>
      <c r="C1343" s="117"/>
      <c r="D1343" s="117"/>
      <c r="E1343" s="117"/>
      <c r="F1343" s="117"/>
    </row>
    <row r="1344" spans="1:9" x14ac:dyDescent="0.25">
      <c r="A1344" s="115" t="s">
        <v>1485</v>
      </c>
      <c r="B1344" s="111"/>
      <c r="C1344" s="124" t="s">
        <v>1486</v>
      </c>
      <c r="D1344" s="124"/>
      <c r="E1344" s="120" t="s">
        <v>1487</v>
      </c>
    </row>
    <row r="1346" spans="1:9" x14ac:dyDescent="0.25">
      <c r="A1346" s="116"/>
      <c r="B1346" s="116"/>
      <c r="C1346" s="116"/>
      <c r="D1346" s="116"/>
      <c r="E1346" s="116"/>
      <c r="F1346" s="116"/>
      <c r="G1346" s="116"/>
      <c r="H1346" s="116"/>
      <c r="I1346" s="116"/>
    </row>
    <row r="1347" spans="1:9" x14ac:dyDescent="0.25">
      <c r="A1347" s="119">
        <v>601</v>
      </c>
      <c r="B1347" s="119" t="s">
        <v>257</v>
      </c>
      <c r="C1347" s="123" t="s">
        <v>1488</v>
      </c>
      <c r="D1347" s="123"/>
      <c r="E1347" s="120" t="s">
        <v>256</v>
      </c>
    </row>
    <row r="1348" spans="1:9" x14ac:dyDescent="0.25">
      <c r="A1348" s="119"/>
      <c r="B1348" s="119" t="s">
        <v>258</v>
      </c>
      <c r="C1348" s="123" t="s">
        <v>839</v>
      </c>
      <c r="D1348" s="123"/>
      <c r="E1348" s="120" t="s">
        <v>256</v>
      </c>
    </row>
    <row r="1349" spans="1:9" x14ac:dyDescent="0.25">
      <c r="A1349" s="119"/>
      <c r="B1349" s="119" t="s">
        <v>260</v>
      </c>
      <c r="C1349" s="123" t="s">
        <v>1283</v>
      </c>
      <c r="D1349" s="123"/>
      <c r="E1349" s="120" t="s">
        <v>256</v>
      </c>
    </row>
    <row r="1350" spans="1:9" x14ac:dyDescent="0.25">
      <c r="A1350" s="119"/>
      <c r="B1350" s="119" t="s">
        <v>272</v>
      </c>
      <c r="C1350" s="123" t="s">
        <v>1489</v>
      </c>
      <c r="D1350" s="123"/>
      <c r="E1350" s="120" t="s">
        <v>551</v>
      </c>
    </row>
    <row r="1351" spans="1:9" x14ac:dyDescent="0.25">
      <c r="A1351" s="119"/>
      <c r="B1351" s="119" t="s">
        <v>262</v>
      </c>
      <c r="C1351" s="123" t="s">
        <v>1490</v>
      </c>
      <c r="D1351" s="123"/>
      <c r="E1351" s="120" t="s">
        <v>256</v>
      </c>
    </row>
    <row r="1352" spans="1:9" x14ac:dyDescent="0.25">
      <c r="A1352" s="119"/>
      <c r="B1352" s="119" t="s">
        <v>263</v>
      </c>
      <c r="C1352" s="123" t="s">
        <v>1491</v>
      </c>
      <c r="D1352" s="123"/>
      <c r="E1352" s="120" t="s">
        <v>256</v>
      </c>
    </row>
    <row r="1353" spans="1:9" x14ac:dyDescent="0.25">
      <c r="A1353" s="119"/>
      <c r="B1353" s="119" t="s">
        <v>264</v>
      </c>
      <c r="C1353" s="123" t="s">
        <v>1492</v>
      </c>
      <c r="D1353" s="123"/>
      <c r="E1353" s="120" t="s">
        <v>1493</v>
      </c>
    </row>
    <row r="1354" spans="1:9" x14ac:dyDescent="0.25">
      <c r="A1354" s="119"/>
      <c r="B1354" s="119" t="s">
        <v>265</v>
      </c>
      <c r="C1354" s="123" t="s">
        <v>1494</v>
      </c>
      <c r="D1354" s="123"/>
      <c r="E1354" s="120" t="s">
        <v>256</v>
      </c>
    </row>
    <row r="1355" spans="1:9" x14ac:dyDescent="0.25">
      <c r="A1355" s="119"/>
      <c r="B1355" s="119" t="s">
        <v>340</v>
      </c>
      <c r="C1355" s="123" t="s">
        <v>1495</v>
      </c>
      <c r="D1355" s="123"/>
      <c r="E1355" s="120" t="s">
        <v>256</v>
      </c>
    </row>
    <row r="1356" spans="1:9" x14ac:dyDescent="0.25">
      <c r="A1356" s="119"/>
      <c r="B1356" s="119" t="s">
        <v>293</v>
      </c>
      <c r="C1356" s="123" t="s">
        <v>1496</v>
      </c>
      <c r="D1356" s="123"/>
      <c r="E1356" s="120" t="s">
        <v>1497</v>
      </c>
    </row>
    <row r="1358" spans="1:9" x14ac:dyDescent="0.25">
      <c r="A1358" s="116" t="s">
        <v>247</v>
      </c>
      <c r="B1358" s="116"/>
      <c r="C1358" s="116"/>
    </row>
    <row r="1359" spans="1:9" x14ac:dyDescent="0.25">
      <c r="A1359" s="112" t="s">
        <v>248</v>
      </c>
      <c r="B1359" s="111" t="s">
        <v>249</v>
      </c>
      <c r="C1359" s="112"/>
    </row>
    <row r="1360" spans="1:9" ht="21" x14ac:dyDescent="0.25">
      <c r="A1360" s="113">
        <v>41277.640763888892</v>
      </c>
      <c r="B1360" s="114" t="s">
        <v>250</v>
      </c>
      <c r="C1360" s="115" t="s">
        <v>1498</v>
      </c>
    </row>
    <row r="1361" spans="1:11" x14ac:dyDescent="0.25">
      <c r="A1361" s="118"/>
      <c r="B1361" s="118"/>
      <c r="C1361" s="118"/>
    </row>
    <row r="1362" spans="1:11" x14ac:dyDescent="0.25">
      <c r="A1362" s="117"/>
      <c r="B1362" s="117"/>
      <c r="C1362" s="117"/>
    </row>
    <row r="1363" spans="1:11" x14ac:dyDescent="0.25">
      <c r="A1363" s="121" t="s">
        <v>251</v>
      </c>
      <c r="B1363" s="121" t="s">
        <v>252</v>
      </c>
      <c r="C1363" s="116" t="s">
        <v>253</v>
      </c>
      <c r="D1363" s="116"/>
      <c r="E1363" s="115" t="s">
        <v>254</v>
      </c>
    </row>
    <row r="1364" spans="1:11" ht="15.75" thickBot="1" x14ac:dyDescent="0.3">
      <c r="A1364" s="121"/>
      <c r="B1364" s="121"/>
      <c r="C1364" s="122"/>
      <c r="D1364" s="122"/>
      <c r="E1364" s="122"/>
      <c r="F1364" s="122"/>
      <c r="G1364" s="122"/>
      <c r="H1364" s="122"/>
      <c r="I1364" s="122"/>
      <c r="J1364" s="122"/>
      <c r="K1364" s="122"/>
    </row>
    <row r="1365" spans="1:11" x14ac:dyDescent="0.25">
      <c r="A1365" s="121"/>
      <c r="B1365" s="121"/>
      <c r="C1365" s="117"/>
      <c r="D1365" s="117"/>
      <c r="E1365" s="117"/>
      <c r="F1365" s="117"/>
      <c r="G1365" s="117"/>
      <c r="H1365" s="117"/>
      <c r="I1365" s="117"/>
      <c r="J1365" s="117"/>
      <c r="K1365" s="117"/>
    </row>
    <row r="1366" spans="1:11" x14ac:dyDescent="0.25">
      <c r="A1366" s="116"/>
      <c r="B1366" s="116"/>
      <c r="C1366" s="118"/>
      <c r="D1366" s="118"/>
      <c r="E1366" s="118"/>
      <c r="F1366" s="118"/>
    </row>
    <row r="1367" spans="1:11" x14ac:dyDescent="0.25">
      <c r="A1367" s="116"/>
      <c r="B1367" s="116"/>
      <c r="C1367" s="117"/>
      <c r="D1367" s="117"/>
      <c r="E1367" s="117"/>
      <c r="F1367" s="117"/>
    </row>
    <row r="1368" spans="1:11" x14ac:dyDescent="0.25">
      <c r="A1368" s="115" t="s">
        <v>1499</v>
      </c>
      <c r="B1368" s="111"/>
      <c r="C1368" s="124" t="s">
        <v>1500</v>
      </c>
      <c r="D1368" s="124"/>
      <c r="E1368" s="120" t="s">
        <v>1501</v>
      </c>
    </row>
    <row r="1370" spans="1:11" x14ac:dyDescent="0.25">
      <c r="A1370" s="116"/>
      <c r="B1370" s="116"/>
      <c r="C1370" s="116"/>
      <c r="D1370" s="116"/>
      <c r="E1370" s="116"/>
      <c r="F1370" s="116"/>
      <c r="G1370" s="116"/>
      <c r="H1370" s="116"/>
      <c r="I1370" s="116"/>
    </row>
    <row r="1371" spans="1:11" x14ac:dyDescent="0.25">
      <c r="A1371" s="119">
        <v>602</v>
      </c>
      <c r="B1371" s="119" t="s">
        <v>257</v>
      </c>
      <c r="C1371" s="123" t="s">
        <v>1502</v>
      </c>
      <c r="D1371" s="123"/>
      <c r="E1371" s="120" t="s">
        <v>256</v>
      </c>
    </row>
    <row r="1372" spans="1:11" x14ac:dyDescent="0.25">
      <c r="A1372" s="119"/>
      <c r="B1372" s="119" t="s">
        <v>272</v>
      </c>
      <c r="C1372" s="123" t="s">
        <v>1503</v>
      </c>
      <c r="D1372" s="123"/>
      <c r="E1372" s="120" t="s">
        <v>671</v>
      </c>
    </row>
    <row r="1373" spans="1:11" x14ac:dyDescent="0.25">
      <c r="A1373" s="119"/>
      <c r="B1373" s="119" t="s">
        <v>333</v>
      </c>
      <c r="C1373" s="123" t="s">
        <v>1504</v>
      </c>
      <c r="D1373" s="123"/>
      <c r="E1373" s="120" t="s">
        <v>256</v>
      </c>
    </row>
    <row r="1374" spans="1:11" x14ac:dyDescent="0.25">
      <c r="A1374" s="119"/>
      <c r="B1374" s="119" t="s">
        <v>264</v>
      </c>
      <c r="C1374" s="123" t="s">
        <v>1505</v>
      </c>
      <c r="D1374" s="123"/>
      <c r="E1374" s="120" t="s">
        <v>1506</v>
      </c>
    </row>
    <row r="1375" spans="1:11" x14ac:dyDescent="0.25">
      <c r="A1375" s="119"/>
      <c r="B1375" s="119" t="s">
        <v>265</v>
      </c>
      <c r="C1375" s="123" t="s">
        <v>1507</v>
      </c>
      <c r="D1375" s="123"/>
      <c r="E1375" s="120" t="s">
        <v>256</v>
      </c>
    </row>
    <row r="1377" spans="1:9" x14ac:dyDescent="0.25">
      <c r="A1377" s="116"/>
      <c r="B1377" s="116"/>
      <c r="C1377" s="118"/>
      <c r="D1377" s="118"/>
      <c r="E1377" s="118"/>
      <c r="F1377" s="118"/>
    </row>
    <row r="1378" spans="1:9" x14ac:dyDescent="0.25">
      <c r="A1378" s="116"/>
      <c r="B1378" s="116"/>
      <c r="C1378" s="117"/>
      <c r="D1378" s="117"/>
      <c r="E1378" s="117"/>
      <c r="F1378" s="117"/>
    </row>
    <row r="1379" spans="1:9" x14ac:dyDescent="0.25">
      <c r="A1379" s="115" t="s">
        <v>1508</v>
      </c>
      <c r="B1379" s="111"/>
      <c r="C1379" s="124" t="s">
        <v>1509</v>
      </c>
      <c r="D1379" s="124"/>
      <c r="E1379" s="120" t="s">
        <v>1510</v>
      </c>
    </row>
    <row r="1381" spans="1:9" x14ac:dyDescent="0.25">
      <c r="A1381" s="116"/>
      <c r="B1381" s="116"/>
      <c r="C1381" s="116"/>
      <c r="D1381" s="116"/>
      <c r="E1381" s="116"/>
      <c r="F1381" s="116"/>
      <c r="G1381" s="116"/>
      <c r="H1381" s="116"/>
      <c r="I1381" s="116"/>
    </row>
    <row r="1382" spans="1:9" x14ac:dyDescent="0.25">
      <c r="A1382" s="119">
        <v>603</v>
      </c>
      <c r="B1382" s="119" t="s">
        <v>255</v>
      </c>
      <c r="C1382" s="123" t="s">
        <v>1511</v>
      </c>
      <c r="D1382" s="123"/>
      <c r="E1382" s="120" t="s">
        <v>352</v>
      </c>
    </row>
    <row r="1383" spans="1:9" x14ac:dyDescent="0.25">
      <c r="A1383" s="119"/>
      <c r="B1383" s="119" t="s">
        <v>257</v>
      </c>
      <c r="C1383" s="123" t="s">
        <v>1512</v>
      </c>
      <c r="D1383" s="123"/>
      <c r="E1383" s="120" t="s">
        <v>256</v>
      </c>
    </row>
    <row r="1384" spans="1:9" x14ac:dyDescent="0.25">
      <c r="A1384" s="119"/>
      <c r="B1384" s="119" t="s">
        <v>260</v>
      </c>
      <c r="C1384" s="123" t="s">
        <v>1340</v>
      </c>
      <c r="D1384" s="123"/>
      <c r="E1384" s="120" t="s">
        <v>256</v>
      </c>
    </row>
    <row r="1385" spans="1:9" x14ac:dyDescent="0.25">
      <c r="A1385" s="119"/>
      <c r="B1385" s="119" t="s">
        <v>272</v>
      </c>
      <c r="C1385" s="123" t="s">
        <v>1513</v>
      </c>
      <c r="D1385" s="123"/>
      <c r="E1385" s="120" t="s">
        <v>379</v>
      </c>
    </row>
    <row r="1386" spans="1:9" x14ac:dyDescent="0.25">
      <c r="A1386" s="119"/>
      <c r="B1386" s="119" t="s">
        <v>262</v>
      </c>
      <c r="C1386" s="123" t="s">
        <v>1514</v>
      </c>
      <c r="D1386" s="123"/>
      <c r="E1386" s="120" t="s">
        <v>256</v>
      </c>
    </row>
    <row r="1387" spans="1:9" x14ac:dyDescent="0.25">
      <c r="A1387" s="119"/>
      <c r="B1387" s="119" t="s">
        <v>264</v>
      </c>
      <c r="C1387" s="123" t="s">
        <v>1515</v>
      </c>
      <c r="D1387" s="123"/>
      <c r="E1387" s="120" t="s">
        <v>1516</v>
      </c>
    </row>
    <row r="1388" spans="1:9" x14ac:dyDescent="0.25">
      <c r="A1388" s="119"/>
      <c r="B1388" s="119" t="s">
        <v>265</v>
      </c>
      <c r="C1388" s="123" t="s">
        <v>1517</v>
      </c>
      <c r="D1388" s="123"/>
      <c r="E1388" s="120" t="s">
        <v>256</v>
      </c>
    </row>
    <row r="1390" spans="1:9" x14ac:dyDescent="0.25">
      <c r="A1390" s="116"/>
      <c r="B1390" s="116"/>
      <c r="C1390" s="118"/>
      <c r="D1390" s="118"/>
      <c r="E1390" s="118"/>
      <c r="F1390" s="118"/>
    </row>
    <row r="1391" spans="1:9" x14ac:dyDescent="0.25">
      <c r="A1391" s="116"/>
      <c r="B1391" s="116"/>
      <c r="C1391" s="117"/>
      <c r="D1391" s="117"/>
      <c r="E1391" s="117"/>
      <c r="F1391" s="117"/>
    </row>
    <row r="1392" spans="1:9" x14ac:dyDescent="0.25">
      <c r="A1392" s="115" t="s">
        <v>1518</v>
      </c>
      <c r="B1392" s="111"/>
      <c r="C1392" s="124" t="s">
        <v>1519</v>
      </c>
      <c r="D1392" s="124"/>
      <c r="E1392" s="120" t="s">
        <v>1520</v>
      </c>
    </row>
    <row r="1394" spans="1:9" x14ac:dyDescent="0.25">
      <c r="A1394" s="116"/>
      <c r="B1394" s="116"/>
      <c r="C1394" s="116"/>
      <c r="D1394" s="116"/>
      <c r="E1394" s="116"/>
      <c r="F1394" s="116"/>
      <c r="G1394" s="116"/>
      <c r="H1394" s="116"/>
      <c r="I1394" s="116"/>
    </row>
    <row r="1395" spans="1:9" x14ac:dyDescent="0.25">
      <c r="A1395" s="119">
        <v>604</v>
      </c>
      <c r="B1395" s="119" t="s">
        <v>255</v>
      </c>
      <c r="C1395" s="123" t="s">
        <v>1521</v>
      </c>
      <c r="D1395" s="123"/>
      <c r="E1395" s="120" t="s">
        <v>256</v>
      </c>
    </row>
    <row r="1396" spans="1:9" x14ac:dyDescent="0.25">
      <c r="A1396" s="119"/>
      <c r="B1396" s="119" t="s">
        <v>257</v>
      </c>
      <c r="C1396" s="123" t="s">
        <v>1522</v>
      </c>
      <c r="D1396" s="123"/>
      <c r="E1396" s="120" t="s">
        <v>256</v>
      </c>
    </row>
    <row r="1397" spans="1:9" x14ac:dyDescent="0.25">
      <c r="A1397" s="119"/>
      <c r="B1397" s="119" t="s">
        <v>258</v>
      </c>
      <c r="C1397" s="123" t="s">
        <v>1523</v>
      </c>
      <c r="D1397" s="123"/>
      <c r="E1397" s="120" t="s">
        <v>256</v>
      </c>
    </row>
    <row r="1398" spans="1:9" x14ac:dyDescent="0.25">
      <c r="A1398" s="119"/>
      <c r="B1398" s="119" t="s">
        <v>260</v>
      </c>
      <c r="C1398" s="123" t="s">
        <v>925</v>
      </c>
      <c r="D1398" s="123"/>
      <c r="E1398" s="120" t="s">
        <v>256</v>
      </c>
    </row>
    <row r="1399" spans="1:9" x14ac:dyDescent="0.25">
      <c r="A1399" s="119"/>
      <c r="B1399" s="119" t="s">
        <v>288</v>
      </c>
      <c r="C1399" s="123" t="s">
        <v>1524</v>
      </c>
      <c r="D1399" s="123"/>
      <c r="E1399" s="120" t="s">
        <v>256</v>
      </c>
    </row>
    <row r="1400" spans="1:9" x14ac:dyDescent="0.25">
      <c r="A1400" s="119"/>
      <c r="B1400" s="119" t="s">
        <v>272</v>
      </c>
      <c r="C1400" s="123" t="s">
        <v>1525</v>
      </c>
      <c r="D1400" s="123"/>
      <c r="E1400" s="120" t="s">
        <v>439</v>
      </c>
    </row>
    <row r="1401" spans="1:9" x14ac:dyDescent="0.25">
      <c r="A1401" s="119"/>
      <c r="B1401" s="119" t="s">
        <v>262</v>
      </c>
      <c r="C1401" s="123" t="s">
        <v>1526</v>
      </c>
      <c r="D1401" s="123"/>
      <c r="E1401" s="120" t="s">
        <v>256</v>
      </c>
    </row>
    <row r="1402" spans="1:9" x14ac:dyDescent="0.25">
      <c r="A1402" s="119"/>
      <c r="B1402" s="119" t="s">
        <v>263</v>
      </c>
      <c r="C1402" s="123" t="s">
        <v>1527</v>
      </c>
      <c r="D1402" s="123"/>
      <c r="E1402" s="120" t="s">
        <v>256</v>
      </c>
    </row>
    <row r="1403" spans="1:9" x14ac:dyDescent="0.25">
      <c r="A1403" s="119"/>
      <c r="B1403" s="119" t="s">
        <v>264</v>
      </c>
      <c r="C1403" s="123" t="s">
        <v>1528</v>
      </c>
      <c r="D1403" s="123"/>
      <c r="E1403" s="120" t="s">
        <v>1529</v>
      </c>
    </row>
    <row r="1404" spans="1:9" x14ac:dyDescent="0.25">
      <c r="A1404" s="119"/>
      <c r="B1404" s="119" t="s">
        <v>265</v>
      </c>
      <c r="C1404" s="123" t="s">
        <v>1530</v>
      </c>
      <c r="D1404" s="123"/>
      <c r="E1404" s="120" t="s">
        <v>256</v>
      </c>
    </row>
    <row r="1406" spans="1:9" x14ac:dyDescent="0.25">
      <c r="A1406" s="116"/>
      <c r="B1406" s="116"/>
      <c r="C1406" s="118"/>
      <c r="D1406" s="118"/>
      <c r="E1406" s="118"/>
      <c r="F1406" s="118"/>
    </row>
    <row r="1407" spans="1:9" x14ac:dyDescent="0.25">
      <c r="A1407" s="116"/>
      <c r="B1407" s="116"/>
      <c r="C1407" s="117"/>
      <c r="D1407" s="117"/>
      <c r="E1407" s="117"/>
      <c r="F1407" s="117"/>
    </row>
    <row r="1408" spans="1:9" x14ac:dyDescent="0.25">
      <c r="A1408" s="115" t="s">
        <v>1531</v>
      </c>
      <c r="B1408" s="111"/>
      <c r="C1408" s="124" t="s">
        <v>1532</v>
      </c>
      <c r="D1408" s="124"/>
      <c r="E1408" s="120" t="s">
        <v>1533</v>
      </c>
    </row>
    <row r="1410" spans="1:9" x14ac:dyDescent="0.25">
      <c r="A1410" s="116"/>
      <c r="B1410" s="116"/>
      <c r="C1410" s="116"/>
      <c r="D1410" s="116"/>
      <c r="E1410" s="116"/>
      <c r="F1410" s="116"/>
      <c r="G1410" s="116"/>
      <c r="H1410" s="116"/>
      <c r="I1410" s="116"/>
    </row>
    <row r="1411" spans="1:9" x14ac:dyDescent="0.25">
      <c r="A1411" s="119">
        <v>605</v>
      </c>
      <c r="B1411" s="119" t="s">
        <v>257</v>
      </c>
      <c r="C1411" s="123" t="s">
        <v>1534</v>
      </c>
      <c r="D1411" s="123"/>
      <c r="E1411" s="120" t="s">
        <v>256</v>
      </c>
    </row>
    <row r="1412" spans="1:9" x14ac:dyDescent="0.25">
      <c r="A1412" s="119"/>
      <c r="B1412" s="119" t="s">
        <v>272</v>
      </c>
      <c r="C1412" s="123" t="s">
        <v>1535</v>
      </c>
      <c r="D1412" s="123"/>
      <c r="E1412" s="120" t="s">
        <v>371</v>
      </c>
    </row>
    <row r="1413" spans="1:9" x14ac:dyDescent="0.25">
      <c r="A1413" s="119"/>
      <c r="B1413" s="119" t="s">
        <v>264</v>
      </c>
      <c r="C1413" s="123" t="s">
        <v>1536</v>
      </c>
      <c r="D1413" s="123"/>
      <c r="E1413" s="120" t="s">
        <v>1182</v>
      </c>
    </row>
    <row r="1414" spans="1:9" x14ac:dyDescent="0.25">
      <c r="A1414" s="119"/>
      <c r="B1414" s="119" t="s">
        <v>265</v>
      </c>
      <c r="C1414" s="123" t="s">
        <v>1537</v>
      </c>
      <c r="D1414" s="123"/>
      <c r="E1414" s="120" t="s">
        <v>256</v>
      </c>
    </row>
    <row r="1416" spans="1:9" x14ac:dyDescent="0.25">
      <c r="A1416" s="116"/>
      <c r="B1416" s="116"/>
      <c r="C1416" s="118"/>
      <c r="D1416" s="118"/>
      <c r="E1416" s="118"/>
      <c r="F1416" s="118"/>
    </row>
    <row r="1417" spans="1:9" x14ac:dyDescent="0.25">
      <c r="A1417" s="116"/>
      <c r="B1417" s="116"/>
      <c r="C1417" s="117"/>
      <c r="D1417" s="117"/>
      <c r="E1417" s="117"/>
      <c r="F1417" s="117"/>
    </row>
    <row r="1418" spans="1:9" x14ac:dyDescent="0.25">
      <c r="A1418" s="115" t="s">
        <v>1538</v>
      </c>
      <c r="B1418" s="111"/>
      <c r="C1418" s="124" t="s">
        <v>1539</v>
      </c>
      <c r="D1418" s="124"/>
      <c r="E1418" s="120" t="s">
        <v>1540</v>
      </c>
    </row>
    <row r="1420" spans="1:9" x14ac:dyDescent="0.25">
      <c r="A1420" s="116"/>
      <c r="B1420" s="116"/>
      <c r="C1420" s="116"/>
      <c r="D1420" s="116"/>
      <c r="E1420" s="116"/>
      <c r="F1420" s="116"/>
      <c r="G1420" s="116"/>
      <c r="H1420" s="116"/>
      <c r="I1420" s="116"/>
    </row>
    <row r="1421" spans="1:9" x14ac:dyDescent="0.25">
      <c r="A1421" s="119">
        <v>606</v>
      </c>
      <c r="B1421" s="119" t="s">
        <v>277</v>
      </c>
      <c r="C1421" s="123" t="s">
        <v>1541</v>
      </c>
      <c r="D1421" s="123"/>
      <c r="E1421" s="120" t="s">
        <v>256</v>
      </c>
    </row>
    <row r="1422" spans="1:9" x14ac:dyDescent="0.25">
      <c r="A1422" s="119"/>
      <c r="B1422" s="119" t="s">
        <v>255</v>
      </c>
      <c r="C1422" s="123" t="s">
        <v>820</v>
      </c>
      <c r="D1422" s="123"/>
      <c r="E1422" s="120" t="s">
        <v>256</v>
      </c>
    </row>
    <row r="1423" spans="1:9" x14ac:dyDescent="0.25">
      <c r="A1423" s="119"/>
      <c r="B1423" s="119" t="s">
        <v>257</v>
      </c>
      <c r="C1423" s="123" t="s">
        <v>1542</v>
      </c>
      <c r="D1423" s="123"/>
      <c r="E1423" s="120" t="s">
        <v>256</v>
      </c>
    </row>
    <row r="1424" spans="1:9" x14ac:dyDescent="0.25">
      <c r="A1424" s="119"/>
      <c r="B1424" s="119" t="s">
        <v>260</v>
      </c>
      <c r="C1424" s="123" t="s">
        <v>1340</v>
      </c>
      <c r="D1424" s="123"/>
      <c r="E1424" s="120" t="s">
        <v>256</v>
      </c>
    </row>
    <row r="1425" spans="1:11" x14ac:dyDescent="0.25">
      <c r="A1425" s="119"/>
      <c r="B1425" s="119" t="s">
        <v>272</v>
      </c>
      <c r="C1425" s="123" t="s">
        <v>1543</v>
      </c>
      <c r="D1425" s="123"/>
      <c r="E1425" s="120" t="s">
        <v>1544</v>
      </c>
    </row>
    <row r="1426" spans="1:11" x14ac:dyDescent="0.25">
      <c r="A1426" s="116" t="s">
        <v>247</v>
      </c>
      <c r="B1426" s="116"/>
      <c r="C1426" s="116"/>
    </row>
    <row r="1427" spans="1:11" x14ac:dyDescent="0.25">
      <c r="A1427" s="112" t="s">
        <v>248</v>
      </c>
      <c r="B1427" s="111" t="s">
        <v>249</v>
      </c>
      <c r="C1427" s="112"/>
    </row>
    <row r="1428" spans="1:11" ht="21" x14ac:dyDescent="0.25">
      <c r="A1428" s="113">
        <v>41277.640763888892</v>
      </c>
      <c r="B1428" s="114" t="s">
        <v>250</v>
      </c>
      <c r="C1428" s="115" t="s">
        <v>1545</v>
      </c>
    </row>
    <row r="1429" spans="1:11" x14ac:dyDescent="0.25">
      <c r="A1429" s="118"/>
      <c r="B1429" s="118"/>
      <c r="C1429" s="118"/>
    </row>
    <row r="1430" spans="1:11" x14ac:dyDescent="0.25">
      <c r="A1430" s="117"/>
      <c r="B1430" s="117"/>
      <c r="C1430" s="117"/>
    </row>
    <row r="1431" spans="1:11" x14ac:dyDescent="0.25">
      <c r="A1431" s="121" t="s">
        <v>251</v>
      </c>
      <c r="B1431" s="121" t="s">
        <v>252</v>
      </c>
      <c r="C1431" s="116" t="s">
        <v>253</v>
      </c>
      <c r="D1431" s="116"/>
      <c r="E1431" s="115" t="s">
        <v>254</v>
      </c>
    </row>
    <row r="1432" spans="1:11" ht="15.75" thickBot="1" x14ac:dyDescent="0.3">
      <c r="A1432" s="121"/>
      <c r="B1432" s="121"/>
      <c r="C1432" s="122"/>
      <c r="D1432" s="122"/>
      <c r="E1432" s="122"/>
      <c r="F1432" s="122"/>
      <c r="G1432" s="122"/>
      <c r="H1432" s="122"/>
      <c r="I1432" s="122"/>
      <c r="J1432" s="122"/>
      <c r="K1432" s="122"/>
    </row>
    <row r="1433" spans="1:11" x14ac:dyDescent="0.25">
      <c r="A1433" s="121"/>
      <c r="B1433" s="121"/>
      <c r="C1433" s="117"/>
      <c r="D1433" s="117"/>
      <c r="E1433" s="117"/>
      <c r="F1433" s="117"/>
      <c r="G1433" s="117"/>
      <c r="H1433" s="117"/>
      <c r="I1433" s="117"/>
      <c r="J1433" s="117"/>
      <c r="K1433" s="117"/>
    </row>
    <row r="1434" spans="1:11" x14ac:dyDescent="0.25">
      <c r="A1434" s="119"/>
      <c r="B1434" s="119" t="s">
        <v>262</v>
      </c>
      <c r="C1434" s="123" t="s">
        <v>1546</v>
      </c>
      <c r="D1434" s="123"/>
      <c r="E1434" s="120" t="s">
        <v>256</v>
      </c>
    </row>
    <row r="1435" spans="1:11" x14ac:dyDescent="0.25">
      <c r="A1435" s="119"/>
      <c r="B1435" s="119" t="s">
        <v>263</v>
      </c>
      <c r="C1435" s="123" t="s">
        <v>982</v>
      </c>
      <c r="D1435" s="123"/>
      <c r="E1435" s="120" t="s">
        <v>256</v>
      </c>
    </row>
    <row r="1436" spans="1:11" x14ac:dyDescent="0.25">
      <c r="A1436" s="119"/>
      <c r="B1436" s="119" t="s">
        <v>264</v>
      </c>
      <c r="C1436" s="123" t="s">
        <v>1547</v>
      </c>
      <c r="D1436" s="123"/>
      <c r="E1436" s="120" t="s">
        <v>359</v>
      </c>
    </row>
    <row r="1437" spans="1:11" x14ac:dyDescent="0.25">
      <c r="A1437" s="119"/>
      <c r="B1437" s="119" t="s">
        <v>265</v>
      </c>
      <c r="C1437" s="123" t="s">
        <v>1548</v>
      </c>
      <c r="D1437" s="123"/>
      <c r="E1437" s="120" t="s">
        <v>256</v>
      </c>
    </row>
    <row r="1439" spans="1:11" x14ac:dyDescent="0.25">
      <c r="A1439" s="116"/>
      <c r="B1439" s="116"/>
      <c r="C1439" s="118"/>
      <c r="D1439" s="118"/>
      <c r="E1439" s="118"/>
      <c r="F1439" s="118"/>
    </row>
    <row r="1440" spans="1:11" x14ac:dyDescent="0.25">
      <c r="A1440" s="116"/>
      <c r="B1440" s="116"/>
      <c r="C1440" s="117"/>
      <c r="D1440" s="117"/>
      <c r="E1440" s="117"/>
      <c r="F1440" s="117"/>
    </row>
    <row r="1441" spans="1:9" x14ac:dyDescent="0.25">
      <c r="A1441" s="115" t="s">
        <v>1549</v>
      </c>
      <c r="B1441" s="111"/>
      <c r="C1441" s="124" t="s">
        <v>1550</v>
      </c>
      <c r="D1441" s="124"/>
      <c r="E1441" s="120" t="s">
        <v>1551</v>
      </c>
    </row>
    <row r="1443" spans="1:9" x14ac:dyDescent="0.25">
      <c r="A1443" s="116"/>
      <c r="B1443" s="116"/>
      <c r="C1443" s="116"/>
      <c r="D1443" s="116"/>
      <c r="E1443" s="116"/>
      <c r="F1443" s="116"/>
      <c r="G1443" s="116"/>
      <c r="H1443" s="116"/>
      <c r="I1443" s="116"/>
    </row>
    <row r="1444" spans="1:9" x14ac:dyDescent="0.25">
      <c r="A1444" s="119">
        <v>607</v>
      </c>
      <c r="B1444" s="119" t="s">
        <v>255</v>
      </c>
      <c r="C1444" s="123" t="s">
        <v>1552</v>
      </c>
      <c r="D1444" s="123"/>
      <c r="E1444" s="120" t="s">
        <v>256</v>
      </c>
    </row>
    <row r="1445" spans="1:9" x14ac:dyDescent="0.25">
      <c r="A1445" s="119"/>
      <c r="B1445" s="119" t="s">
        <v>257</v>
      </c>
      <c r="C1445" s="123" t="s">
        <v>1237</v>
      </c>
      <c r="D1445" s="123"/>
      <c r="E1445" s="120" t="s">
        <v>256</v>
      </c>
    </row>
    <row r="1446" spans="1:9" x14ac:dyDescent="0.25">
      <c r="A1446" s="119"/>
      <c r="B1446" s="119" t="s">
        <v>272</v>
      </c>
      <c r="C1446" s="123" t="s">
        <v>1553</v>
      </c>
      <c r="D1446" s="123"/>
      <c r="E1446" s="120" t="s">
        <v>1554</v>
      </c>
    </row>
    <row r="1447" spans="1:9" x14ac:dyDescent="0.25">
      <c r="A1447" s="119"/>
      <c r="B1447" s="119" t="s">
        <v>262</v>
      </c>
      <c r="C1447" s="123" t="s">
        <v>1555</v>
      </c>
      <c r="D1447" s="123"/>
      <c r="E1447" s="120" t="s">
        <v>256</v>
      </c>
    </row>
    <row r="1448" spans="1:9" x14ac:dyDescent="0.25">
      <c r="A1448" s="119"/>
      <c r="B1448" s="119" t="s">
        <v>264</v>
      </c>
      <c r="C1448" s="123" t="s">
        <v>1556</v>
      </c>
      <c r="D1448" s="123"/>
      <c r="E1448" s="120" t="s">
        <v>1557</v>
      </c>
    </row>
    <row r="1449" spans="1:9" x14ac:dyDescent="0.25">
      <c r="A1449" s="119"/>
      <c r="B1449" s="119" t="s">
        <v>265</v>
      </c>
      <c r="C1449" s="123" t="s">
        <v>1558</v>
      </c>
      <c r="D1449" s="123"/>
      <c r="E1449" s="120" t="s">
        <v>256</v>
      </c>
    </row>
    <row r="1451" spans="1:9" x14ac:dyDescent="0.25">
      <c r="A1451" s="116"/>
      <c r="B1451" s="116"/>
      <c r="C1451" s="118"/>
      <c r="D1451" s="118"/>
      <c r="E1451" s="118"/>
      <c r="F1451" s="118"/>
    </row>
    <row r="1452" spans="1:9" x14ac:dyDescent="0.25">
      <c r="A1452" s="116"/>
      <c r="B1452" s="116"/>
      <c r="C1452" s="117"/>
      <c r="D1452" s="117"/>
      <c r="E1452" s="117"/>
      <c r="F1452" s="117"/>
    </row>
    <row r="1453" spans="1:9" x14ac:dyDescent="0.25">
      <c r="A1453" s="115" t="s">
        <v>1559</v>
      </c>
      <c r="B1453" s="111"/>
      <c r="C1453" s="124" t="s">
        <v>1560</v>
      </c>
      <c r="D1453" s="124"/>
      <c r="E1453" s="120" t="s">
        <v>1561</v>
      </c>
    </row>
    <row r="1455" spans="1:9" x14ac:dyDescent="0.25">
      <c r="A1455" s="116"/>
      <c r="B1455" s="116"/>
      <c r="C1455" s="116"/>
      <c r="D1455" s="116"/>
      <c r="E1455" s="116"/>
      <c r="F1455" s="116"/>
      <c r="G1455" s="116"/>
      <c r="H1455" s="116"/>
      <c r="I1455" s="116"/>
    </row>
    <row r="1456" spans="1:9" x14ac:dyDescent="0.25">
      <c r="A1456" s="119">
        <v>608</v>
      </c>
      <c r="B1456" s="119" t="s">
        <v>257</v>
      </c>
      <c r="C1456" s="123" t="s">
        <v>1562</v>
      </c>
      <c r="D1456" s="123"/>
      <c r="E1456" s="120" t="s">
        <v>256</v>
      </c>
    </row>
    <row r="1457" spans="1:9" x14ac:dyDescent="0.25">
      <c r="A1457" s="119"/>
      <c r="B1457" s="119" t="s">
        <v>260</v>
      </c>
      <c r="C1457" s="123" t="s">
        <v>1340</v>
      </c>
      <c r="D1457" s="123"/>
      <c r="E1457" s="120" t="s">
        <v>256</v>
      </c>
    </row>
    <row r="1458" spans="1:9" x14ac:dyDescent="0.25">
      <c r="A1458" s="119"/>
      <c r="B1458" s="119" t="s">
        <v>272</v>
      </c>
      <c r="C1458" s="123" t="s">
        <v>1563</v>
      </c>
      <c r="D1458" s="123"/>
      <c r="E1458" s="120" t="s">
        <v>1564</v>
      </c>
    </row>
    <row r="1459" spans="1:9" x14ac:dyDescent="0.25">
      <c r="A1459" s="119"/>
      <c r="B1459" s="119" t="s">
        <v>262</v>
      </c>
      <c r="C1459" s="123" t="s">
        <v>1565</v>
      </c>
      <c r="D1459" s="123"/>
      <c r="E1459" s="120" t="s">
        <v>256</v>
      </c>
    </row>
    <row r="1460" spans="1:9" x14ac:dyDescent="0.25">
      <c r="A1460" s="119"/>
      <c r="B1460" s="119" t="s">
        <v>264</v>
      </c>
      <c r="C1460" s="123" t="s">
        <v>1566</v>
      </c>
      <c r="D1460" s="123"/>
      <c r="E1460" s="120" t="s">
        <v>1567</v>
      </c>
    </row>
    <row r="1461" spans="1:9" x14ac:dyDescent="0.25">
      <c r="A1461" s="119"/>
      <c r="B1461" s="119" t="s">
        <v>265</v>
      </c>
      <c r="C1461" s="123" t="s">
        <v>1568</v>
      </c>
      <c r="D1461" s="123"/>
      <c r="E1461" s="120" t="s">
        <v>256</v>
      </c>
    </row>
    <row r="1463" spans="1:9" x14ac:dyDescent="0.25">
      <c r="A1463" s="116"/>
      <c r="B1463" s="116"/>
      <c r="C1463" s="118"/>
      <c r="D1463" s="118"/>
      <c r="E1463" s="118"/>
      <c r="F1463" s="118"/>
    </row>
    <row r="1464" spans="1:9" x14ac:dyDescent="0.25">
      <c r="A1464" s="116"/>
      <c r="B1464" s="116"/>
      <c r="C1464" s="117"/>
      <c r="D1464" s="117"/>
      <c r="E1464" s="117"/>
      <c r="F1464" s="117"/>
    </row>
    <row r="1465" spans="1:9" x14ac:dyDescent="0.25">
      <c r="A1465" s="115" t="s">
        <v>1569</v>
      </c>
      <c r="B1465" s="111"/>
      <c r="C1465" s="124" t="s">
        <v>1570</v>
      </c>
      <c r="D1465" s="124"/>
      <c r="E1465" s="120" t="s">
        <v>1571</v>
      </c>
    </row>
    <row r="1467" spans="1:9" x14ac:dyDescent="0.25">
      <c r="A1467" s="116"/>
      <c r="B1467" s="116"/>
      <c r="C1467" s="116"/>
      <c r="D1467" s="116"/>
      <c r="E1467" s="116"/>
      <c r="F1467" s="116"/>
      <c r="G1467" s="116"/>
      <c r="H1467" s="116"/>
      <c r="I1467" s="116"/>
    </row>
    <row r="1468" spans="1:9" x14ac:dyDescent="0.25">
      <c r="A1468" s="119">
        <v>609</v>
      </c>
      <c r="B1468" s="119" t="s">
        <v>257</v>
      </c>
      <c r="C1468" s="123" t="s">
        <v>1572</v>
      </c>
      <c r="D1468" s="123"/>
      <c r="E1468" s="120" t="s">
        <v>256</v>
      </c>
    </row>
    <row r="1469" spans="1:9" x14ac:dyDescent="0.25">
      <c r="A1469" s="119"/>
      <c r="B1469" s="119" t="s">
        <v>260</v>
      </c>
      <c r="C1469" s="123" t="s">
        <v>1340</v>
      </c>
      <c r="D1469" s="123"/>
      <c r="E1469" s="120" t="s">
        <v>256</v>
      </c>
    </row>
    <row r="1470" spans="1:9" x14ac:dyDescent="0.25">
      <c r="A1470" s="119"/>
      <c r="B1470" s="119" t="s">
        <v>272</v>
      </c>
      <c r="C1470" s="123" t="s">
        <v>1573</v>
      </c>
      <c r="D1470" s="123"/>
      <c r="E1470" s="120" t="s">
        <v>1574</v>
      </c>
    </row>
    <row r="1471" spans="1:9" x14ac:dyDescent="0.25">
      <c r="A1471" s="119"/>
      <c r="B1471" s="119" t="s">
        <v>262</v>
      </c>
      <c r="C1471" s="123" t="s">
        <v>1555</v>
      </c>
      <c r="D1471" s="123"/>
      <c r="E1471" s="120" t="s">
        <v>256</v>
      </c>
    </row>
    <row r="1472" spans="1:9" x14ac:dyDescent="0.25">
      <c r="A1472" s="119"/>
      <c r="B1472" s="119" t="s">
        <v>264</v>
      </c>
      <c r="C1472" s="123" t="s">
        <v>1575</v>
      </c>
      <c r="D1472" s="123"/>
      <c r="E1472" s="120" t="s">
        <v>1035</v>
      </c>
    </row>
    <row r="1473" spans="1:9" x14ac:dyDescent="0.25">
      <c r="A1473" s="119"/>
      <c r="B1473" s="119" t="s">
        <v>265</v>
      </c>
      <c r="C1473" s="123" t="s">
        <v>1576</v>
      </c>
      <c r="D1473" s="123"/>
      <c r="E1473" s="120" t="s">
        <v>256</v>
      </c>
    </row>
    <row r="1475" spans="1:9" x14ac:dyDescent="0.25">
      <c r="A1475" s="116"/>
      <c r="B1475" s="116"/>
      <c r="C1475" s="118"/>
      <c r="D1475" s="118"/>
      <c r="E1475" s="118"/>
      <c r="F1475" s="118"/>
    </row>
    <row r="1476" spans="1:9" x14ac:dyDescent="0.25">
      <c r="A1476" s="116"/>
      <c r="B1476" s="116"/>
      <c r="C1476" s="117"/>
      <c r="D1476" s="117"/>
      <c r="E1476" s="117"/>
      <c r="F1476" s="117"/>
    </row>
    <row r="1477" spans="1:9" x14ac:dyDescent="0.25">
      <c r="A1477" s="115" t="s">
        <v>1577</v>
      </c>
      <c r="B1477" s="111"/>
      <c r="C1477" s="124" t="s">
        <v>1578</v>
      </c>
      <c r="D1477" s="124"/>
      <c r="E1477" s="120" t="s">
        <v>1579</v>
      </c>
    </row>
    <row r="1479" spans="1:9" x14ac:dyDescent="0.25">
      <c r="A1479" s="116"/>
      <c r="B1479" s="116"/>
      <c r="C1479" s="116"/>
      <c r="D1479" s="116"/>
      <c r="E1479" s="116"/>
      <c r="F1479" s="116"/>
      <c r="G1479" s="116"/>
      <c r="H1479" s="116"/>
      <c r="I1479" s="116"/>
    </row>
    <row r="1480" spans="1:9" x14ac:dyDescent="0.25">
      <c r="A1480" s="116"/>
      <c r="B1480" s="116"/>
      <c r="C1480" s="116"/>
      <c r="D1480" s="116"/>
      <c r="E1480" s="116"/>
      <c r="F1480" s="116"/>
      <c r="G1480" s="116"/>
      <c r="H1480" s="116"/>
      <c r="I1480" s="116"/>
    </row>
    <row r="1481" spans="1:9" x14ac:dyDescent="0.25">
      <c r="A1481" s="116"/>
      <c r="B1481" s="116"/>
      <c r="C1481" s="118"/>
      <c r="D1481" s="118"/>
      <c r="E1481" s="118"/>
      <c r="F1481" s="118"/>
      <c r="G1481" s="118"/>
      <c r="H1481" s="118"/>
      <c r="I1481" s="118"/>
    </row>
    <row r="1482" spans="1:9" x14ac:dyDescent="0.25">
      <c r="A1482" s="116"/>
      <c r="B1482" s="116"/>
      <c r="C1482" s="117"/>
      <c r="D1482" s="117"/>
      <c r="E1482" s="117"/>
      <c r="F1482" s="117"/>
      <c r="G1482" s="117"/>
      <c r="H1482" s="117"/>
      <c r="I1482" s="117"/>
    </row>
    <row r="1483" spans="1:9" x14ac:dyDescent="0.25">
      <c r="A1483" s="115" t="s">
        <v>1580</v>
      </c>
      <c r="B1483" s="111"/>
      <c r="C1483" s="124" t="s">
        <v>1581</v>
      </c>
      <c r="D1483" s="124"/>
      <c r="E1483" s="120" t="s">
        <v>1582</v>
      </c>
    </row>
    <row r="1484" spans="1:9" x14ac:dyDescent="0.25">
      <c r="A1484" s="116"/>
      <c r="B1484" s="116"/>
      <c r="C1484" s="118"/>
      <c r="D1484" s="118"/>
      <c r="E1484" s="118"/>
      <c r="F1484" s="118"/>
      <c r="G1484" s="118"/>
      <c r="H1484" s="118"/>
    </row>
    <row r="1485" spans="1:9" x14ac:dyDescent="0.25">
      <c r="A1485" s="116"/>
      <c r="B1485" s="116"/>
      <c r="C1485" s="117"/>
      <c r="D1485" s="117"/>
      <c r="E1485" s="117"/>
      <c r="F1485" s="117"/>
      <c r="G1485" s="117"/>
      <c r="H1485" s="117"/>
    </row>
    <row r="1486" spans="1:9" x14ac:dyDescent="0.25">
      <c r="A1486" s="116"/>
      <c r="B1486" s="116"/>
      <c r="C1486" s="116"/>
      <c r="D1486" s="116"/>
      <c r="E1486" s="116"/>
      <c r="F1486" s="116"/>
      <c r="G1486" s="116"/>
      <c r="H1486" s="116"/>
      <c r="I1486" s="116"/>
    </row>
    <row r="1487" spans="1:9" x14ac:dyDescent="0.25">
      <c r="A1487" s="116"/>
      <c r="B1487" s="116"/>
      <c r="C1487" s="116"/>
      <c r="D1487" s="116"/>
      <c r="E1487" s="116"/>
      <c r="F1487" s="116"/>
      <c r="G1487" s="116"/>
      <c r="H1487" s="116"/>
      <c r="I1487" s="116"/>
    </row>
    <row r="1488" spans="1:9" x14ac:dyDescent="0.25">
      <c r="A1488" s="119">
        <v>183</v>
      </c>
      <c r="B1488" s="119" t="s">
        <v>691</v>
      </c>
      <c r="C1488" s="123" t="s">
        <v>1583</v>
      </c>
      <c r="D1488" s="123"/>
      <c r="E1488" s="120" t="s">
        <v>1584</v>
      </c>
    </row>
    <row r="1489" spans="1:11" x14ac:dyDescent="0.25">
      <c r="A1489" s="119"/>
      <c r="B1489" s="119" t="s">
        <v>255</v>
      </c>
      <c r="C1489" s="123" t="s">
        <v>1585</v>
      </c>
      <c r="D1489" s="123"/>
      <c r="E1489" s="120" t="s">
        <v>1586</v>
      </c>
    </row>
    <row r="1490" spans="1:11" x14ac:dyDescent="0.25">
      <c r="A1490" s="119"/>
      <c r="B1490" s="119" t="s">
        <v>271</v>
      </c>
      <c r="C1490" s="123" t="s">
        <v>957</v>
      </c>
      <c r="D1490" s="123"/>
      <c r="E1490" s="120" t="s">
        <v>256</v>
      </c>
    </row>
    <row r="1491" spans="1:11" x14ac:dyDescent="0.25">
      <c r="A1491" s="119"/>
      <c r="B1491" s="119" t="s">
        <v>257</v>
      </c>
      <c r="C1491" s="123" t="s">
        <v>1587</v>
      </c>
      <c r="D1491" s="123"/>
      <c r="E1491" s="120" t="s">
        <v>256</v>
      </c>
    </row>
    <row r="1492" spans="1:11" x14ac:dyDescent="0.25">
      <c r="A1492" s="119"/>
      <c r="B1492" s="119" t="s">
        <v>258</v>
      </c>
      <c r="C1492" s="123" t="s">
        <v>1588</v>
      </c>
      <c r="D1492" s="123"/>
      <c r="E1492" s="120" t="s">
        <v>256</v>
      </c>
    </row>
    <row r="1493" spans="1:11" x14ac:dyDescent="0.25">
      <c r="A1493" s="119"/>
      <c r="B1493" s="119" t="s">
        <v>260</v>
      </c>
      <c r="C1493" s="123" t="s">
        <v>261</v>
      </c>
      <c r="D1493" s="123"/>
      <c r="E1493" s="120" t="s">
        <v>256</v>
      </c>
    </row>
    <row r="1494" spans="1:11" x14ac:dyDescent="0.25">
      <c r="A1494" s="119"/>
      <c r="B1494" s="119" t="s">
        <v>272</v>
      </c>
      <c r="C1494" s="123" t="s">
        <v>1589</v>
      </c>
      <c r="D1494" s="123"/>
      <c r="E1494" s="120" t="s">
        <v>1590</v>
      </c>
    </row>
    <row r="1495" spans="1:11" x14ac:dyDescent="0.25">
      <c r="A1495" s="119"/>
      <c r="B1495" s="119" t="s">
        <v>262</v>
      </c>
      <c r="C1495" s="123" t="s">
        <v>1591</v>
      </c>
      <c r="D1495" s="123"/>
      <c r="E1495" s="120" t="s">
        <v>256</v>
      </c>
    </row>
    <row r="1496" spans="1:11" x14ac:dyDescent="0.25">
      <c r="A1496" s="116" t="s">
        <v>247</v>
      </c>
      <c r="B1496" s="116"/>
      <c r="C1496" s="116"/>
    </row>
    <row r="1497" spans="1:11" x14ac:dyDescent="0.25">
      <c r="A1497" s="112" t="s">
        <v>248</v>
      </c>
      <c r="B1497" s="111" t="s">
        <v>249</v>
      </c>
      <c r="C1497" s="112"/>
    </row>
    <row r="1498" spans="1:11" ht="21" x14ac:dyDescent="0.25">
      <c r="A1498" s="113">
        <v>41277.640763888892</v>
      </c>
      <c r="B1498" s="114" t="s">
        <v>250</v>
      </c>
      <c r="C1498" s="115" t="s">
        <v>1592</v>
      </c>
    </row>
    <row r="1499" spans="1:11" x14ac:dyDescent="0.25">
      <c r="A1499" s="118"/>
      <c r="B1499" s="118"/>
      <c r="C1499" s="118"/>
    </row>
    <row r="1500" spans="1:11" x14ac:dyDescent="0.25">
      <c r="A1500" s="117"/>
      <c r="B1500" s="117"/>
      <c r="C1500" s="117"/>
    </row>
    <row r="1501" spans="1:11" x14ac:dyDescent="0.25">
      <c r="A1501" s="121" t="s">
        <v>251</v>
      </c>
      <c r="B1501" s="121" t="s">
        <v>252</v>
      </c>
      <c r="C1501" s="116" t="s">
        <v>253</v>
      </c>
      <c r="D1501" s="116"/>
      <c r="E1501" s="115" t="s">
        <v>254</v>
      </c>
    </row>
    <row r="1502" spans="1:11" ht="15.75" thickBot="1" x14ac:dyDescent="0.3">
      <c r="A1502" s="121"/>
      <c r="B1502" s="121"/>
      <c r="C1502" s="122"/>
      <c r="D1502" s="122"/>
      <c r="E1502" s="122"/>
      <c r="F1502" s="122"/>
      <c r="G1502" s="122"/>
      <c r="H1502" s="122"/>
      <c r="I1502" s="122"/>
      <c r="J1502" s="122"/>
      <c r="K1502" s="122"/>
    </row>
    <row r="1503" spans="1:11" x14ac:dyDescent="0.25">
      <c r="A1503" s="121"/>
      <c r="B1503" s="121"/>
      <c r="C1503" s="117"/>
      <c r="D1503" s="117"/>
      <c r="E1503" s="117"/>
      <c r="F1503" s="117"/>
      <c r="G1503" s="117"/>
      <c r="H1503" s="117"/>
      <c r="I1503" s="117"/>
      <c r="J1503" s="117"/>
      <c r="K1503" s="117"/>
    </row>
    <row r="1504" spans="1:11" x14ac:dyDescent="0.25">
      <c r="A1504" s="119"/>
      <c r="B1504" s="119" t="s">
        <v>263</v>
      </c>
      <c r="C1504" s="123" t="s">
        <v>1593</v>
      </c>
      <c r="D1504" s="123"/>
      <c r="E1504" s="120" t="s">
        <v>256</v>
      </c>
    </row>
    <row r="1505" spans="1:9" x14ac:dyDescent="0.25">
      <c r="A1505" s="119"/>
      <c r="B1505" s="119" t="s">
        <v>333</v>
      </c>
      <c r="C1505" s="123" t="s">
        <v>1594</v>
      </c>
      <c r="D1505" s="123"/>
      <c r="E1505" s="120" t="s">
        <v>256</v>
      </c>
    </row>
    <row r="1506" spans="1:9" x14ac:dyDescent="0.25">
      <c r="A1506" s="119"/>
      <c r="B1506" s="119" t="s">
        <v>264</v>
      </c>
      <c r="C1506" s="123" t="s">
        <v>1595</v>
      </c>
      <c r="D1506" s="123"/>
      <c r="E1506" s="120" t="s">
        <v>1596</v>
      </c>
    </row>
    <row r="1507" spans="1:9" x14ac:dyDescent="0.25">
      <c r="A1507" s="119"/>
      <c r="B1507" s="119" t="s">
        <v>265</v>
      </c>
      <c r="C1507" s="123" t="s">
        <v>1597</v>
      </c>
      <c r="D1507" s="123"/>
      <c r="E1507" s="120" t="s">
        <v>256</v>
      </c>
    </row>
    <row r="1509" spans="1:9" x14ac:dyDescent="0.25">
      <c r="A1509" s="116"/>
      <c r="B1509" s="116"/>
      <c r="C1509" s="118"/>
      <c r="D1509" s="118"/>
      <c r="E1509" s="118"/>
      <c r="F1509" s="118"/>
    </row>
    <row r="1510" spans="1:9" x14ac:dyDescent="0.25">
      <c r="A1510" s="116"/>
      <c r="B1510" s="116"/>
      <c r="C1510" s="117"/>
      <c r="D1510" s="117"/>
      <c r="E1510" s="117"/>
      <c r="F1510" s="117"/>
    </row>
    <row r="1511" spans="1:9" x14ac:dyDescent="0.25">
      <c r="A1511" s="115" t="s">
        <v>1598</v>
      </c>
      <c r="B1511" s="111"/>
      <c r="C1511" s="124" t="s">
        <v>1599</v>
      </c>
      <c r="D1511" s="124"/>
      <c r="E1511" s="120" t="s">
        <v>1600</v>
      </c>
    </row>
    <row r="1513" spans="1:9" x14ac:dyDescent="0.25">
      <c r="A1513" s="116"/>
      <c r="B1513" s="116"/>
      <c r="C1513" s="116"/>
      <c r="D1513" s="116"/>
      <c r="E1513" s="116"/>
      <c r="F1513" s="116"/>
      <c r="G1513" s="116"/>
      <c r="H1513" s="116"/>
      <c r="I1513" s="116"/>
    </row>
    <row r="1514" spans="1:9" x14ac:dyDescent="0.25">
      <c r="A1514" s="119">
        <v>184</v>
      </c>
      <c r="B1514" s="119" t="s">
        <v>255</v>
      </c>
      <c r="C1514" s="123" t="s">
        <v>1601</v>
      </c>
      <c r="D1514" s="123"/>
      <c r="E1514" s="120" t="s">
        <v>256</v>
      </c>
    </row>
    <row r="1515" spans="1:9" x14ac:dyDescent="0.25">
      <c r="A1515" s="119"/>
      <c r="B1515" s="119" t="s">
        <v>257</v>
      </c>
      <c r="C1515" s="123" t="s">
        <v>1602</v>
      </c>
      <c r="D1515" s="123"/>
      <c r="E1515" s="120" t="s">
        <v>256</v>
      </c>
    </row>
    <row r="1516" spans="1:9" x14ac:dyDescent="0.25">
      <c r="A1516" s="119"/>
      <c r="B1516" s="119" t="s">
        <v>258</v>
      </c>
      <c r="C1516" s="123" t="s">
        <v>1603</v>
      </c>
      <c r="D1516" s="123"/>
      <c r="E1516" s="120" t="s">
        <v>1604</v>
      </c>
    </row>
    <row r="1517" spans="1:9" x14ac:dyDescent="0.25">
      <c r="A1517" s="119"/>
      <c r="B1517" s="119" t="s">
        <v>260</v>
      </c>
      <c r="C1517" s="123" t="s">
        <v>1605</v>
      </c>
      <c r="D1517" s="123"/>
      <c r="E1517" s="120" t="s">
        <v>1182</v>
      </c>
    </row>
    <row r="1518" spans="1:9" x14ac:dyDescent="0.25">
      <c r="A1518" s="119"/>
      <c r="B1518" s="119" t="s">
        <v>262</v>
      </c>
      <c r="C1518" s="123" t="s">
        <v>1606</v>
      </c>
      <c r="D1518" s="123"/>
      <c r="E1518" s="120" t="s">
        <v>1607</v>
      </c>
    </row>
    <row r="1519" spans="1:9" x14ac:dyDescent="0.25">
      <c r="A1519" s="119"/>
      <c r="B1519" s="119" t="s">
        <v>264</v>
      </c>
      <c r="C1519" s="123" t="s">
        <v>1608</v>
      </c>
      <c r="D1519" s="123"/>
      <c r="E1519" s="120" t="s">
        <v>1609</v>
      </c>
    </row>
    <row r="1520" spans="1:9" x14ac:dyDescent="0.25">
      <c r="A1520" s="119"/>
      <c r="B1520" s="119" t="s">
        <v>265</v>
      </c>
      <c r="C1520" s="123" t="s">
        <v>259</v>
      </c>
      <c r="D1520" s="123"/>
      <c r="E1520" s="120" t="s">
        <v>256</v>
      </c>
    </row>
    <row r="1521" spans="1:9" x14ac:dyDescent="0.25">
      <c r="A1521" s="119"/>
      <c r="B1521" s="119" t="s">
        <v>351</v>
      </c>
      <c r="C1521" s="123" t="s">
        <v>259</v>
      </c>
      <c r="D1521" s="123"/>
      <c r="E1521" s="120" t="s">
        <v>256</v>
      </c>
    </row>
    <row r="1523" spans="1:9" x14ac:dyDescent="0.25">
      <c r="A1523" s="116"/>
      <c r="B1523" s="116"/>
      <c r="C1523" s="118"/>
      <c r="D1523" s="118"/>
      <c r="E1523" s="118"/>
      <c r="F1523" s="118"/>
    </row>
    <row r="1524" spans="1:9" x14ac:dyDescent="0.25">
      <c r="A1524" s="116"/>
      <c r="B1524" s="116"/>
      <c r="C1524" s="117"/>
      <c r="D1524" s="117"/>
      <c r="E1524" s="117"/>
      <c r="F1524" s="117"/>
    </row>
    <row r="1525" spans="1:9" x14ac:dyDescent="0.25">
      <c r="A1525" s="115" t="s">
        <v>1610</v>
      </c>
      <c r="B1525" s="111"/>
      <c r="C1525" s="124" t="s">
        <v>1611</v>
      </c>
      <c r="D1525" s="124"/>
      <c r="E1525" s="120" t="s">
        <v>1612</v>
      </c>
    </row>
    <row r="1527" spans="1:9" x14ac:dyDescent="0.25">
      <c r="A1527" s="116"/>
      <c r="B1527" s="116"/>
      <c r="C1527" s="116"/>
      <c r="D1527" s="116"/>
      <c r="E1527" s="116"/>
      <c r="F1527" s="116"/>
      <c r="G1527" s="116"/>
      <c r="H1527" s="116"/>
      <c r="I1527" s="116"/>
    </row>
    <row r="1528" spans="1:9" x14ac:dyDescent="0.25">
      <c r="A1528" s="119">
        <v>340</v>
      </c>
      <c r="B1528" s="119" t="s">
        <v>277</v>
      </c>
      <c r="C1528" s="123" t="s">
        <v>1613</v>
      </c>
      <c r="D1528" s="123"/>
      <c r="E1528" s="120" t="s">
        <v>256</v>
      </c>
    </row>
    <row r="1529" spans="1:9" x14ac:dyDescent="0.25">
      <c r="A1529" s="119"/>
      <c r="B1529" s="119" t="s">
        <v>691</v>
      </c>
      <c r="C1529" s="123" t="s">
        <v>1614</v>
      </c>
      <c r="D1529" s="123"/>
      <c r="E1529" s="120" t="s">
        <v>1615</v>
      </c>
    </row>
    <row r="1530" spans="1:9" x14ac:dyDescent="0.25">
      <c r="A1530" s="119"/>
      <c r="B1530" s="119" t="s">
        <v>255</v>
      </c>
      <c r="C1530" s="123" t="s">
        <v>1616</v>
      </c>
      <c r="D1530" s="123"/>
      <c r="E1530" s="120" t="s">
        <v>1617</v>
      </c>
    </row>
    <row r="1531" spans="1:9" x14ac:dyDescent="0.25">
      <c r="A1531" s="119"/>
      <c r="B1531" s="119" t="s">
        <v>460</v>
      </c>
      <c r="C1531" s="123" t="s">
        <v>1618</v>
      </c>
      <c r="D1531" s="123"/>
      <c r="E1531" s="120" t="s">
        <v>1619</v>
      </c>
    </row>
    <row r="1532" spans="1:9" x14ac:dyDescent="0.25">
      <c r="A1532" s="119"/>
      <c r="B1532" s="119" t="s">
        <v>271</v>
      </c>
      <c r="C1532" s="123" t="s">
        <v>1620</v>
      </c>
      <c r="D1532" s="123"/>
      <c r="E1532" s="120" t="s">
        <v>1621</v>
      </c>
    </row>
    <row r="1533" spans="1:9" x14ac:dyDescent="0.25">
      <c r="A1533" s="119"/>
      <c r="B1533" s="119" t="s">
        <v>257</v>
      </c>
      <c r="C1533" s="123" t="s">
        <v>1622</v>
      </c>
      <c r="D1533" s="123"/>
      <c r="E1533" s="120" t="s">
        <v>256</v>
      </c>
    </row>
    <row r="1534" spans="1:9" x14ac:dyDescent="0.25">
      <c r="A1534" s="119"/>
      <c r="B1534" s="119" t="s">
        <v>258</v>
      </c>
      <c r="C1534" s="123" t="s">
        <v>1623</v>
      </c>
      <c r="D1534" s="123"/>
      <c r="E1534" s="120" t="s">
        <v>256</v>
      </c>
    </row>
    <row r="1535" spans="1:9" x14ac:dyDescent="0.25">
      <c r="A1535" s="119"/>
      <c r="B1535" s="119" t="s">
        <v>260</v>
      </c>
      <c r="C1535" s="123" t="s">
        <v>774</v>
      </c>
      <c r="D1535" s="123"/>
      <c r="E1535" s="120" t="s">
        <v>256</v>
      </c>
    </row>
    <row r="1536" spans="1:9" x14ac:dyDescent="0.25">
      <c r="A1536" s="119"/>
      <c r="B1536" s="119" t="s">
        <v>288</v>
      </c>
      <c r="C1536" s="123" t="s">
        <v>1624</v>
      </c>
      <c r="D1536" s="123"/>
      <c r="E1536" s="120" t="s">
        <v>485</v>
      </c>
    </row>
    <row r="1537" spans="1:9" x14ac:dyDescent="0.25">
      <c r="A1537" s="119"/>
      <c r="B1537" s="119" t="s">
        <v>272</v>
      </c>
      <c r="C1537" s="123" t="s">
        <v>1625</v>
      </c>
      <c r="D1537" s="123"/>
      <c r="E1537" s="120" t="s">
        <v>1626</v>
      </c>
    </row>
    <row r="1538" spans="1:9" x14ac:dyDescent="0.25">
      <c r="A1538" s="119"/>
      <c r="B1538" s="119" t="s">
        <v>262</v>
      </c>
      <c r="C1538" s="123" t="s">
        <v>1627</v>
      </c>
      <c r="D1538" s="123"/>
      <c r="E1538" s="120" t="s">
        <v>256</v>
      </c>
    </row>
    <row r="1539" spans="1:9" x14ac:dyDescent="0.25">
      <c r="A1539" s="119"/>
      <c r="B1539" s="119" t="s">
        <v>263</v>
      </c>
      <c r="C1539" s="123" t="s">
        <v>1628</v>
      </c>
      <c r="D1539" s="123"/>
      <c r="E1539" s="120" t="s">
        <v>256</v>
      </c>
    </row>
    <row r="1540" spans="1:9" x14ac:dyDescent="0.25">
      <c r="A1540" s="119"/>
      <c r="B1540" s="119" t="s">
        <v>264</v>
      </c>
      <c r="C1540" s="123" t="s">
        <v>1629</v>
      </c>
      <c r="D1540" s="123"/>
      <c r="E1540" s="120" t="s">
        <v>1630</v>
      </c>
    </row>
    <row r="1541" spans="1:9" x14ac:dyDescent="0.25">
      <c r="A1541" s="119"/>
      <c r="B1541" s="119" t="s">
        <v>265</v>
      </c>
      <c r="C1541" s="123" t="s">
        <v>1631</v>
      </c>
      <c r="D1541" s="123"/>
      <c r="E1541" s="120" t="s">
        <v>256</v>
      </c>
    </row>
    <row r="1542" spans="1:9" x14ac:dyDescent="0.25">
      <c r="A1542" s="119"/>
      <c r="B1542" s="119" t="s">
        <v>334</v>
      </c>
      <c r="C1542" s="123" t="s">
        <v>335</v>
      </c>
      <c r="D1542" s="123"/>
      <c r="E1542" s="120" t="s">
        <v>256</v>
      </c>
    </row>
    <row r="1543" spans="1:9" x14ac:dyDescent="0.25">
      <c r="A1543" s="119"/>
      <c r="B1543" s="119" t="s">
        <v>351</v>
      </c>
      <c r="C1543" s="123" t="s">
        <v>1632</v>
      </c>
      <c r="D1543" s="123"/>
      <c r="E1543" s="120" t="s">
        <v>256</v>
      </c>
    </row>
    <row r="1544" spans="1:9" x14ac:dyDescent="0.25">
      <c r="A1544" s="119"/>
      <c r="B1544" s="119" t="s">
        <v>266</v>
      </c>
      <c r="C1544" s="123" t="s">
        <v>1633</v>
      </c>
      <c r="D1544" s="123"/>
      <c r="E1544" s="120" t="s">
        <v>256</v>
      </c>
    </row>
    <row r="1545" spans="1:9" x14ac:dyDescent="0.25">
      <c r="A1545" s="116"/>
      <c r="B1545" s="116"/>
      <c r="C1545" s="118"/>
      <c r="D1545" s="118"/>
      <c r="E1545" s="118"/>
      <c r="F1545" s="118"/>
    </row>
    <row r="1546" spans="1:9" x14ac:dyDescent="0.25">
      <c r="A1546" s="116"/>
      <c r="B1546" s="116"/>
      <c r="C1546" s="117"/>
      <c r="D1546" s="117"/>
      <c r="E1546" s="117"/>
      <c r="F1546" s="117"/>
    </row>
    <row r="1547" spans="1:9" x14ac:dyDescent="0.25">
      <c r="A1547" s="115" t="s">
        <v>1634</v>
      </c>
      <c r="B1547" s="111"/>
      <c r="C1547" s="124" t="s">
        <v>1635</v>
      </c>
      <c r="D1547" s="124"/>
      <c r="E1547" s="120" t="s">
        <v>1636</v>
      </c>
    </row>
    <row r="1549" spans="1:9" x14ac:dyDescent="0.25">
      <c r="A1549" s="116"/>
      <c r="B1549" s="116"/>
      <c r="C1549" s="116"/>
      <c r="D1549" s="116"/>
      <c r="E1549" s="116"/>
      <c r="F1549" s="116"/>
      <c r="G1549" s="116"/>
      <c r="H1549" s="116"/>
      <c r="I1549" s="116"/>
    </row>
    <row r="1550" spans="1:9" x14ac:dyDescent="0.25">
      <c r="A1550" s="116"/>
      <c r="B1550" s="116"/>
      <c r="C1550" s="116"/>
      <c r="D1550" s="116"/>
      <c r="E1550" s="116"/>
      <c r="F1550" s="116"/>
      <c r="G1550" s="116"/>
      <c r="H1550" s="116"/>
      <c r="I1550" s="116"/>
    </row>
    <row r="1551" spans="1:9" x14ac:dyDescent="0.25">
      <c r="A1551" s="116"/>
      <c r="B1551" s="116"/>
      <c r="C1551" s="118"/>
      <c r="D1551" s="118"/>
      <c r="E1551" s="118"/>
      <c r="F1551" s="118"/>
      <c r="G1551" s="118"/>
      <c r="H1551" s="118"/>
      <c r="I1551" s="118"/>
    </row>
    <row r="1552" spans="1:9" x14ac:dyDescent="0.25">
      <c r="A1552" s="116"/>
      <c r="B1552" s="116"/>
      <c r="C1552" s="117"/>
      <c r="D1552" s="117"/>
      <c r="E1552" s="117"/>
      <c r="F1552" s="117"/>
      <c r="G1552" s="117"/>
      <c r="H1552" s="117"/>
      <c r="I1552" s="117"/>
    </row>
    <row r="1553" spans="1:11" x14ac:dyDescent="0.25">
      <c r="A1553" s="115" t="s">
        <v>1637</v>
      </c>
      <c r="B1553" s="111"/>
      <c r="C1553" s="124" t="s">
        <v>1638</v>
      </c>
      <c r="D1553" s="124"/>
      <c r="E1553" s="120" t="s">
        <v>1639</v>
      </c>
    </row>
    <row r="1554" spans="1:11" x14ac:dyDescent="0.25">
      <c r="A1554" s="116"/>
      <c r="B1554" s="116"/>
      <c r="C1554" s="118"/>
      <c r="D1554" s="118"/>
      <c r="E1554" s="118"/>
      <c r="F1554" s="118"/>
      <c r="G1554" s="118"/>
      <c r="H1554" s="118"/>
    </row>
    <row r="1555" spans="1:11" x14ac:dyDescent="0.25">
      <c r="A1555" s="116"/>
      <c r="B1555" s="116"/>
      <c r="C1555" s="117"/>
      <c r="D1555" s="117"/>
      <c r="E1555" s="117"/>
      <c r="F1555" s="117"/>
      <c r="G1555" s="117"/>
      <c r="H1555" s="117"/>
    </row>
    <row r="1556" spans="1:11" x14ac:dyDescent="0.25">
      <c r="A1556" s="116"/>
      <c r="B1556" s="116"/>
      <c r="C1556" s="116"/>
      <c r="D1556" s="116"/>
      <c r="E1556" s="116"/>
      <c r="F1556" s="116"/>
      <c r="G1556" s="116"/>
      <c r="H1556" s="116"/>
      <c r="I1556" s="116"/>
    </row>
    <row r="1557" spans="1:11" x14ac:dyDescent="0.25">
      <c r="A1557" s="116"/>
      <c r="B1557" s="116"/>
      <c r="C1557" s="116"/>
      <c r="D1557" s="116"/>
      <c r="E1557" s="116"/>
      <c r="F1557" s="116"/>
      <c r="G1557" s="116"/>
      <c r="H1557" s="116"/>
      <c r="I1557" s="116"/>
    </row>
    <row r="1558" spans="1:11" x14ac:dyDescent="0.25">
      <c r="A1558" s="116" t="s">
        <v>1640</v>
      </c>
      <c r="B1558" s="116"/>
      <c r="C1558" s="116"/>
      <c r="D1558" s="116"/>
      <c r="E1558" s="116"/>
      <c r="F1558" s="116"/>
      <c r="G1558" s="116"/>
      <c r="H1558" s="116"/>
      <c r="I1558" s="116"/>
    </row>
    <row r="1559" spans="1:11" x14ac:dyDescent="0.25">
      <c r="A1559" s="118"/>
      <c r="B1559" s="118"/>
      <c r="C1559" s="118"/>
      <c r="D1559" s="118"/>
      <c r="E1559" s="118"/>
      <c r="F1559" s="118"/>
      <c r="G1559" s="118"/>
      <c r="H1559" s="118"/>
      <c r="I1559" s="118"/>
    </row>
    <row r="1560" spans="1:11" x14ac:dyDescent="0.25">
      <c r="A1560" s="117"/>
      <c r="B1560" s="117"/>
      <c r="C1560" s="117"/>
      <c r="D1560" s="117"/>
      <c r="E1560" s="117"/>
      <c r="F1560" s="117"/>
      <c r="G1560" s="117"/>
      <c r="H1560" s="117"/>
      <c r="I1560" s="117"/>
    </row>
    <row r="1561" spans="1:11" x14ac:dyDescent="0.25">
      <c r="A1561" s="119">
        <v>568</v>
      </c>
      <c r="B1561" s="119" t="s">
        <v>1641</v>
      </c>
      <c r="C1561" s="125" t="s">
        <v>259</v>
      </c>
      <c r="D1561" s="125"/>
      <c r="E1561" s="120" t="s">
        <v>256</v>
      </c>
    </row>
    <row r="1562" spans="1:11" x14ac:dyDescent="0.25">
      <c r="A1562" s="116" t="s">
        <v>247</v>
      </c>
      <c r="B1562" s="116"/>
      <c r="C1562" s="116"/>
    </row>
    <row r="1563" spans="1:11" x14ac:dyDescent="0.25">
      <c r="A1563" s="112" t="s">
        <v>248</v>
      </c>
      <c r="B1563" s="111" t="s">
        <v>249</v>
      </c>
      <c r="C1563" s="112"/>
    </row>
    <row r="1564" spans="1:11" ht="21" x14ac:dyDescent="0.25">
      <c r="A1564" s="113">
        <v>41277.640798611108</v>
      </c>
      <c r="B1564" s="114" t="s">
        <v>250</v>
      </c>
      <c r="C1564" s="115" t="s">
        <v>1642</v>
      </c>
    </row>
    <row r="1565" spans="1:11" x14ac:dyDescent="0.25">
      <c r="A1565" s="118"/>
      <c r="B1565" s="118"/>
      <c r="C1565" s="118"/>
    </row>
    <row r="1566" spans="1:11" x14ac:dyDescent="0.25">
      <c r="A1566" s="117"/>
      <c r="B1566" s="117"/>
      <c r="C1566" s="117"/>
    </row>
    <row r="1567" spans="1:11" x14ac:dyDescent="0.25">
      <c r="A1567" s="121" t="s">
        <v>1643</v>
      </c>
      <c r="B1567" s="121" t="s">
        <v>252</v>
      </c>
      <c r="C1567" s="116" t="s">
        <v>253</v>
      </c>
      <c r="D1567" s="116"/>
      <c r="E1567" s="115" t="s">
        <v>254</v>
      </c>
    </row>
    <row r="1568" spans="1:11" ht="15.75" thickBot="1" x14ac:dyDescent="0.3">
      <c r="A1568" s="121"/>
      <c r="B1568" s="121"/>
      <c r="C1568" s="122"/>
      <c r="D1568" s="122"/>
      <c r="E1568" s="122"/>
      <c r="F1568" s="122"/>
      <c r="G1568" s="122"/>
      <c r="H1568" s="122"/>
      <c r="I1568" s="122"/>
      <c r="J1568" s="122"/>
      <c r="K1568" s="122"/>
    </row>
    <row r="1569" spans="1:11" x14ac:dyDescent="0.25">
      <c r="A1569" s="121"/>
      <c r="B1569" s="121"/>
      <c r="C1569" s="117"/>
      <c r="D1569" s="117"/>
      <c r="E1569" s="117"/>
      <c r="F1569" s="117"/>
      <c r="G1569" s="117"/>
      <c r="H1569" s="117"/>
      <c r="I1569" s="117"/>
      <c r="J1569" s="117"/>
      <c r="K1569" s="117"/>
    </row>
    <row r="1570" spans="1:11" x14ac:dyDescent="0.25">
      <c r="A1570" s="126"/>
      <c r="B1570" s="119" t="s">
        <v>264</v>
      </c>
      <c r="C1570" s="125" t="s">
        <v>259</v>
      </c>
      <c r="D1570" s="125"/>
      <c r="E1570" s="120" t="s">
        <v>256</v>
      </c>
    </row>
    <row r="1572" spans="1:11" x14ac:dyDescent="0.25">
      <c r="A1572" s="116"/>
      <c r="B1572" s="116"/>
      <c r="C1572" s="118"/>
      <c r="D1572" s="118"/>
      <c r="E1572" s="118"/>
      <c r="F1572" s="118"/>
    </row>
    <row r="1573" spans="1:11" x14ac:dyDescent="0.25">
      <c r="A1573" s="116"/>
      <c r="B1573" s="116"/>
      <c r="C1573" s="117"/>
      <c r="D1573" s="117"/>
      <c r="E1573" s="117"/>
      <c r="F1573" s="117"/>
    </row>
    <row r="1574" spans="1:11" x14ac:dyDescent="0.25">
      <c r="A1574" s="112"/>
      <c r="B1574" s="112" t="s">
        <v>1644</v>
      </c>
      <c r="C1574" s="124" t="s">
        <v>259</v>
      </c>
      <c r="D1574" s="124"/>
      <c r="E1574" s="115" t="s">
        <v>256</v>
      </c>
    </row>
    <row r="1576" spans="1:11" x14ac:dyDescent="0.25">
      <c r="A1576" s="116"/>
      <c r="B1576" s="116"/>
      <c r="C1576" s="116"/>
      <c r="D1576" s="116"/>
      <c r="E1576" s="116"/>
      <c r="F1576" s="116"/>
      <c r="G1576" s="116"/>
      <c r="H1576" s="116"/>
      <c r="I1576" s="116"/>
    </row>
    <row r="1577" spans="1:11" x14ac:dyDescent="0.25">
      <c r="A1577" s="119" t="s">
        <v>1645</v>
      </c>
      <c r="B1577" s="119" t="s">
        <v>1641</v>
      </c>
      <c r="C1577" s="125" t="s">
        <v>259</v>
      </c>
      <c r="D1577" s="125"/>
      <c r="E1577" s="120" t="s">
        <v>256</v>
      </c>
    </row>
    <row r="1579" spans="1:11" x14ac:dyDescent="0.25">
      <c r="A1579" s="116"/>
      <c r="B1579" s="116"/>
      <c r="C1579" s="118"/>
      <c r="D1579" s="118"/>
      <c r="E1579" s="118"/>
      <c r="F1579" s="118"/>
    </row>
    <row r="1580" spans="1:11" x14ac:dyDescent="0.25">
      <c r="A1580" s="116"/>
      <c r="B1580" s="116"/>
      <c r="C1580" s="117"/>
      <c r="D1580" s="117"/>
      <c r="E1580" s="117"/>
      <c r="F1580" s="117"/>
    </row>
    <row r="1581" spans="1:11" x14ac:dyDescent="0.25">
      <c r="A1581" s="112"/>
      <c r="B1581" s="112" t="s">
        <v>1646</v>
      </c>
      <c r="C1581" s="124" t="s">
        <v>259</v>
      </c>
      <c r="D1581" s="124"/>
      <c r="E1581" s="115" t="s">
        <v>256</v>
      </c>
    </row>
    <row r="1583" spans="1:11" x14ac:dyDescent="0.25">
      <c r="A1583" s="116"/>
      <c r="B1583" s="116"/>
      <c r="C1583" s="116"/>
      <c r="D1583" s="116"/>
      <c r="E1583" s="116"/>
      <c r="F1583" s="116"/>
      <c r="G1583" s="116"/>
      <c r="H1583" s="116"/>
      <c r="I1583" s="116"/>
    </row>
    <row r="1584" spans="1:11" x14ac:dyDescent="0.25">
      <c r="A1584" s="119" t="s">
        <v>1647</v>
      </c>
      <c r="B1584" s="119" t="s">
        <v>1641</v>
      </c>
      <c r="C1584" s="125" t="s">
        <v>259</v>
      </c>
      <c r="D1584" s="125"/>
      <c r="E1584" s="120" t="s">
        <v>256</v>
      </c>
    </row>
    <row r="1586" spans="1:9" x14ac:dyDescent="0.25">
      <c r="A1586" s="116"/>
      <c r="B1586" s="116"/>
      <c r="C1586" s="118"/>
      <c r="D1586" s="118"/>
      <c r="E1586" s="118"/>
      <c r="F1586" s="118"/>
    </row>
    <row r="1587" spans="1:9" x14ac:dyDescent="0.25">
      <c r="A1587" s="116"/>
      <c r="B1587" s="116"/>
      <c r="C1587" s="117"/>
      <c r="D1587" s="117"/>
      <c r="E1587" s="117"/>
      <c r="F1587" s="117"/>
    </row>
    <row r="1588" spans="1:9" x14ac:dyDescent="0.25">
      <c r="A1588" s="112"/>
      <c r="B1588" s="112" t="s">
        <v>1648</v>
      </c>
      <c r="C1588" s="124" t="s">
        <v>259</v>
      </c>
      <c r="D1588" s="124"/>
      <c r="E1588" s="115" t="s">
        <v>256</v>
      </c>
    </row>
    <row r="1590" spans="1:9" x14ac:dyDescent="0.25">
      <c r="A1590" s="116"/>
      <c r="B1590" s="116"/>
      <c r="C1590" s="116"/>
      <c r="D1590" s="116"/>
      <c r="E1590" s="116"/>
      <c r="F1590" s="116"/>
      <c r="G1590" s="116"/>
      <c r="H1590" s="116"/>
      <c r="I1590" s="116"/>
    </row>
    <row r="1591" spans="1:9" x14ac:dyDescent="0.25">
      <c r="A1591" s="119" t="s">
        <v>1649</v>
      </c>
      <c r="B1591" s="119" t="s">
        <v>1641</v>
      </c>
      <c r="C1591" s="125" t="s">
        <v>259</v>
      </c>
      <c r="D1591" s="125"/>
      <c r="E1591" s="120" t="s">
        <v>256</v>
      </c>
    </row>
    <row r="1592" spans="1:9" x14ac:dyDescent="0.25">
      <c r="A1592" s="126"/>
      <c r="B1592" s="119" t="s">
        <v>272</v>
      </c>
      <c r="C1592" s="125" t="s">
        <v>259</v>
      </c>
      <c r="D1592" s="125"/>
      <c r="E1592" s="120" t="s">
        <v>256</v>
      </c>
    </row>
    <row r="1593" spans="1:9" x14ac:dyDescent="0.25">
      <c r="A1593" s="126"/>
      <c r="B1593" s="119" t="s">
        <v>264</v>
      </c>
      <c r="C1593" s="125" t="s">
        <v>259</v>
      </c>
      <c r="D1593" s="125"/>
      <c r="E1593" s="120" t="s">
        <v>256</v>
      </c>
    </row>
    <row r="1594" spans="1:9" x14ac:dyDescent="0.25">
      <c r="A1594" s="126"/>
      <c r="B1594" s="119" t="s">
        <v>265</v>
      </c>
      <c r="C1594" s="125" t="s">
        <v>259</v>
      </c>
      <c r="D1594" s="125"/>
      <c r="E1594" s="120" t="s">
        <v>256</v>
      </c>
    </row>
    <row r="1596" spans="1:9" x14ac:dyDescent="0.25">
      <c r="A1596" s="116"/>
      <c r="B1596" s="116"/>
      <c r="C1596" s="118"/>
      <c r="D1596" s="118"/>
      <c r="E1596" s="118"/>
      <c r="F1596" s="118"/>
    </row>
    <row r="1597" spans="1:9" x14ac:dyDescent="0.25">
      <c r="A1597" s="116"/>
      <c r="B1597" s="116"/>
      <c r="C1597" s="117"/>
      <c r="D1597" s="117"/>
      <c r="E1597" s="117"/>
      <c r="F1597" s="117"/>
    </row>
    <row r="1598" spans="1:9" x14ac:dyDescent="0.25">
      <c r="A1598" s="112"/>
      <c r="B1598" s="112" t="s">
        <v>1650</v>
      </c>
      <c r="C1598" s="124" t="s">
        <v>259</v>
      </c>
      <c r="D1598" s="124"/>
      <c r="E1598" s="115" t="s">
        <v>256</v>
      </c>
    </row>
    <row r="1600" spans="1:9" x14ac:dyDescent="0.25">
      <c r="A1600" s="116"/>
      <c r="B1600" s="116"/>
      <c r="C1600" s="116"/>
      <c r="D1600" s="116"/>
      <c r="E1600" s="116"/>
      <c r="F1600" s="116"/>
      <c r="G1600" s="116"/>
      <c r="H1600" s="116"/>
      <c r="I1600" s="116"/>
    </row>
    <row r="1601" spans="1:9" x14ac:dyDescent="0.25">
      <c r="A1601" s="119" t="s">
        <v>1651</v>
      </c>
      <c r="B1601" s="119" t="s">
        <v>280</v>
      </c>
      <c r="C1601" s="125" t="s">
        <v>259</v>
      </c>
      <c r="D1601" s="125"/>
      <c r="E1601" s="120" t="s">
        <v>256</v>
      </c>
    </row>
    <row r="1602" spans="1:9" x14ac:dyDescent="0.25">
      <c r="A1602" s="126"/>
      <c r="B1602" s="119" t="s">
        <v>1641</v>
      </c>
      <c r="C1602" s="125" t="s">
        <v>259</v>
      </c>
      <c r="D1602" s="125"/>
      <c r="E1602" s="120" t="s">
        <v>256</v>
      </c>
    </row>
    <row r="1603" spans="1:9" x14ac:dyDescent="0.25">
      <c r="A1603" s="126"/>
      <c r="B1603" s="119" t="s">
        <v>262</v>
      </c>
      <c r="C1603" s="125" t="s">
        <v>259</v>
      </c>
      <c r="D1603" s="125"/>
      <c r="E1603" s="120" t="s">
        <v>256</v>
      </c>
    </row>
    <row r="1604" spans="1:9" x14ac:dyDescent="0.25">
      <c r="A1604" s="126"/>
      <c r="B1604" s="119" t="s">
        <v>264</v>
      </c>
      <c r="C1604" s="125" t="s">
        <v>259</v>
      </c>
      <c r="D1604" s="125"/>
      <c r="E1604" s="120" t="s">
        <v>256</v>
      </c>
    </row>
    <row r="1605" spans="1:9" x14ac:dyDescent="0.25">
      <c r="A1605" s="126"/>
      <c r="B1605" s="119" t="s">
        <v>265</v>
      </c>
      <c r="C1605" s="125" t="s">
        <v>259</v>
      </c>
      <c r="D1605" s="125"/>
      <c r="E1605" s="120" t="s">
        <v>256</v>
      </c>
    </row>
    <row r="1607" spans="1:9" x14ac:dyDescent="0.25">
      <c r="A1607" s="116"/>
      <c r="B1607" s="116"/>
      <c r="C1607" s="118"/>
      <c r="D1607" s="118"/>
      <c r="E1607" s="118"/>
      <c r="F1607" s="118"/>
    </row>
    <row r="1608" spans="1:9" x14ac:dyDescent="0.25">
      <c r="A1608" s="116"/>
      <c r="B1608" s="116"/>
      <c r="C1608" s="117"/>
      <c r="D1608" s="117"/>
      <c r="E1608" s="117"/>
      <c r="F1608" s="117"/>
    </row>
    <row r="1609" spans="1:9" x14ac:dyDescent="0.25">
      <c r="A1609" s="112"/>
      <c r="B1609" s="112" t="s">
        <v>1652</v>
      </c>
      <c r="C1609" s="124" t="s">
        <v>259</v>
      </c>
      <c r="D1609" s="124"/>
      <c r="E1609" s="115" t="s">
        <v>256</v>
      </c>
    </row>
    <row r="1611" spans="1:9" x14ac:dyDescent="0.25">
      <c r="A1611" s="116"/>
      <c r="B1611" s="116"/>
      <c r="C1611" s="116"/>
      <c r="D1611" s="116"/>
      <c r="E1611" s="116"/>
      <c r="F1611" s="116"/>
      <c r="G1611" s="116"/>
      <c r="H1611" s="116"/>
      <c r="I1611" s="116"/>
    </row>
    <row r="1612" spans="1:9" x14ac:dyDescent="0.25">
      <c r="A1612" s="119" t="s">
        <v>1653</v>
      </c>
      <c r="B1612" s="119" t="s">
        <v>277</v>
      </c>
      <c r="C1612" s="125" t="s">
        <v>259</v>
      </c>
      <c r="D1612" s="125"/>
      <c r="E1612" s="120" t="s">
        <v>256</v>
      </c>
    </row>
    <row r="1613" spans="1:9" x14ac:dyDescent="0.25">
      <c r="A1613" s="126"/>
      <c r="B1613" s="119" t="s">
        <v>1641</v>
      </c>
      <c r="C1613" s="125" t="s">
        <v>259</v>
      </c>
      <c r="D1613" s="125"/>
      <c r="E1613" s="120" t="s">
        <v>256</v>
      </c>
    </row>
    <row r="1614" spans="1:9" x14ac:dyDescent="0.25">
      <c r="A1614" s="126"/>
      <c r="B1614" s="119" t="s">
        <v>272</v>
      </c>
      <c r="C1614" s="125" t="s">
        <v>259</v>
      </c>
      <c r="D1614" s="125"/>
      <c r="E1614" s="120" t="s">
        <v>256</v>
      </c>
    </row>
    <row r="1615" spans="1:9" x14ac:dyDescent="0.25">
      <c r="A1615" s="126"/>
      <c r="B1615" s="119" t="s">
        <v>592</v>
      </c>
      <c r="C1615" s="125" t="s">
        <v>259</v>
      </c>
      <c r="D1615" s="125"/>
      <c r="E1615" s="120" t="s">
        <v>256</v>
      </c>
    </row>
    <row r="1616" spans="1:9" x14ac:dyDescent="0.25">
      <c r="A1616" s="126"/>
      <c r="B1616" s="119" t="s">
        <v>596</v>
      </c>
      <c r="C1616" s="125" t="s">
        <v>259</v>
      </c>
      <c r="D1616" s="125"/>
      <c r="E1616" s="120" t="s">
        <v>256</v>
      </c>
    </row>
    <row r="1617" spans="1:9" x14ac:dyDescent="0.25">
      <c r="A1617" s="126"/>
      <c r="B1617" s="119" t="s">
        <v>263</v>
      </c>
      <c r="C1617" s="125" t="s">
        <v>259</v>
      </c>
      <c r="D1617" s="125"/>
      <c r="E1617" s="120" t="s">
        <v>256</v>
      </c>
    </row>
    <row r="1618" spans="1:9" x14ac:dyDescent="0.25">
      <c r="A1618" s="126"/>
      <c r="B1618" s="119" t="s">
        <v>264</v>
      </c>
      <c r="C1618" s="125" t="s">
        <v>259</v>
      </c>
      <c r="D1618" s="125"/>
      <c r="E1618" s="120" t="s">
        <v>256</v>
      </c>
    </row>
    <row r="1619" spans="1:9" x14ac:dyDescent="0.25">
      <c r="A1619" s="126"/>
      <c r="B1619" s="119" t="s">
        <v>265</v>
      </c>
      <c r="C1619" s="125" t="s">
        <v>259</v>
      </c>
      <c r="D1619" s="125"/>
      <c r="E1619" s="120" t="s">
        <v>256</v>
      </c>
    </row>
    <row r="1620" spans="1:9" x14ac:dyDescent="0.25">
      <c r="A1620" s="126"/>
      <c r="B1620" s="119" t="s">
        <v>340</v>
      </c>
      <c r="C1620" s="125" t="s">
        <v>259</v>
      </c>
      <c r="D1620" s="125"/>
      <c r="E1620" s="120" t="s">
        <v>256</v>
      </c>
    </row>
    <row r="1621" spans="1:9" x14ac:dyDescent="0.25">
      <c r="A1621" s="126"/>
      <c r="B1621" s="119" t="s">
        <v>351</v>
      </c>
      <c r="C1621" s="125" t="s">
        <v>259</v>
      </c>
      <c r="D1621" s="125"/>
      <c r="E1621" s="120" t="s">
        <v>256</v>
      </c>
    </row>
    <row r="1623" spans="1:9" x14ac:dyDescent="0.25">
      <c r="A1623" s="116"/>
      <c r="B1623" s="116"/>
      <c r="C1623" s="118"/>
      <c r="D1623" s="118"/>
      <c r="E1623" s="118"/>
      <c r="F1623" s="118"/>
    </row>
    <row r="1624" spans="1:9" x14ac:dyDescent="0.25">
      <c r="A1624" s="116"/>
      <c r="B1624" s="116"/>
      <c r="C1624" s="117"/>
      <c r="D1624" s="117"/>
      <c r="E1624" s="117"/>
      <c r="F1624" s="117"/>
    </row>
    <row r="1625" spans="1:9" x14ac:dyDescent="0.25">
      <c r="A1625" s="112"/>
      <c r="B1625" s="112" t="s">
        <v>1654</v>
      </c>
      <c r="C1625" s="124" t="s">
        <v>259</v>
      </c>
      <c r="D1625" s="124"/>
      <c r="E1625" s="115" t="s">
        <v>256</v>
      </c>
    </row>
    <row r="1627" spans="1:9" x14ac:dyDescent="0.25">
      <c r="A1627" s="116"/>
      <c r="B1627" s="116"/>
      <c r="C1627" s="116"/>
      <c r="D1627" s="116"/>
      <c r="E1627" s="116"/>
      <c r="F1627" s="116"/>
      <c r="G1627" s="116"/>
      <c r="H1627" s="116"/>
      <c r="I1627" s="116"/>
    </row>
    <row r="1628" spans="1:9" x14ac:dyDescent="0.25">
      <c r="A1628" s="119" t="s">
        <v>1655</v>
      </c>
      <c r="B1628" s="119" t="s">
        <v>1641</v>
      </c>
      <c r="C1628" s="125" t="s">
        <v>259</v>
      </c>
      <c r="D1628" s="125"/>
      <c r="E1628" s="120" t="s">
        <v>256</v>
      </c>
    </row>
    <row r="1629" spans="1:9" x14ac:dyDescent="0.25">
      <c r="A1629" s="126"/>
      <c r="B1629" s="119" t="s">
        <v>272</v>
      </c>
      <c r="C1629" s="125" t="s">
        <v>259</v>
      </c>
      <c r="D1629" s="125"/>
      <c r="E1629" s="120" t="s">
        <v>256</v>
      </c>
    </row>
    <row r="1630" spans="1:9" x14ac:dyDescent="0.25">
      <c r="A1630" s="126"/>
      <c r="B1630" s="119" t="s">
        <v>264</v>
      </c>
      <c r="C1630" s="125" t="s">
        <v>259</v>
      </c>
      <c r="D1630" s="125"/>
      <c r="E1630" s="120" t="s">
        <v>256</v>
      </c>
    </row>
    <row r="1631" spans="1:9" x14ac:dyDescent="0.25">
      <c r="A1631" s="126"/>
      <c r="B1631" s="119" t="s">
        <v>265</v>
      </c>
      <c r="C1631" s="125" t="s">
        <v>259</v>
      </c>
      <c r="D1631" s="125"/>
      <c r="E1631" s="120" t="s">
        <v>256</v>
      </c>
    </row>
    <row r="1632" spans="1:9" x14ac:dyDescent="0.25">
      <c r="A1632" s="126"/>
      <c r="B1632" s="119" t="s">
        <v>1274</v>
      </c>
      <c r="C1632" s="125" t="s">
        <v>259</v>
      </c>
      <c r="D1632" s="125"/>
      <c r="E1632" s="120" t="s">
        <v>256</v>
      </c>
    </row>
    <row r="1633" spans="1:11" x14ac:dyDescent="0.25">
      <c r="A1633" s="116" t="s">
        <v>247</v>
      </c>
      <c r="B1633" s="116"/>
      <c r="C1633" s="116"/>
    </row>
    <row r="1634" spans="1:11" x14ac:dyDescent="0.25">
      <c r="A1634" s="112" t="s">
        <v>248</v>
      </c>
      <c r="B1634" s="111" t="s">
        <v>249</v>
      </c>
      <c r="C1634" s="112"/>
    </row>
    <row r="1635" spans="1:11" ht="21" x14ac:dyDescent="0.25">
      <c r="A1635" s="113">
        <v>41277.640798611108</v>
      </c>
      <c r="B1635" s="114" t="s">
        <v>250</v>
      </c>
      <c r="C1635" s="115" t="s">
        <v>1656</v>
      </c>
    </row>
    <row r="1636" spans="1:11" x14ac:dyDescent="0.25">
      <c r="A1636" s="118"/>
      <c r="B1636" s="118"/>
      <c r="C1636" s="118"/>
    </row>
    <row r="1637" spans="1:11" x14ac:dyDescent="0.25">
      <c r="A1637" s="117"/>
      <c r="B1637" s="117"/>
      <c r="C1637" s="117"/>
    </row>
    <row r="1638" spans="1:11" x14ac:dyDescent="0.25">
      <c r="A1638" s="121" t="s">
        <v>1643</v>
      </c>
      <c r="B1638" s="121" t="s">
        <v>252</v>
      </c>
      <c r="C1638" s="116" t="s">
        <v>253</v>
      </c>
      <c r="D1638" s="116"/>
      <c r="E1638" s="115" t="s">
        <v>254</v>
      </c>
    </row>
    <row r="1639" spans="1:11" ht="15.75" thickBot="1" x14ac:dyDescent="0.3">
      <c r="A1639" s="121"/>
      <c r="B1639" s="121"/>
      <c r="C1639" s="122"/>
      <c r="D1639" s="122"/>
      <c r="E1639" s="122"/>
      <c r="F1639" s="122"/>
      <c r="G1639" s="122"/>
      <c r="H1639" s="122"/>
      <c r="I1639" s="122"/>
      <c r="J1639" s="122"/>
      <c r="K1639" s="122"/>
    </row>
    <row r="1640" spans="1:11" x14ac:dyDescent="0.25">
      <c r="A1640" s="121"/>
      <c r="B1640" s="121"/>
      <c r="C1640" s="117"/>
      <c r="D1640" s="117"/>
      <c r="E1640" s="117"/>
      <c r="F1640" s="117"/>
      <c r="G1640" s="117"/>
      <c r="H1640" s="117"/>
      <c r="I1640" s="117"/>
      <c r="J1640" s="117"/>
      <c r="K1640" s="117"/>
    </row>
    <row r="1641" spans="1:11" x14ac:dyDescent="0.25">
      <c r="A1641" s="126"/>
      <c r="B1641" s="119" t="s">
        <v>686</v>
      </c>
      <c r="C1641" s="125" t="s">
        <v>259</v>
      </c>
      <c r="D1641" s="125"/>
      <c r="E1641" s="120" t="s">
        <v>256</v>
      </c>
    </row>
    <row r="1643" spans="1:11" x14ac:dyDescent="0.25">
      <c r="A1643" s="116"/>
      <c r="B1643" s="116"/>
      <c r="C1643" s="118"/>
      <c r="D1643" s="118"/>
      <c r="E1643" s="118"/>
      <c r="F1643" s="118"/>
    </row>
    <row r="1644" spans="1:11" x14ac:dyDescent="0.25">
      <c r="A1644" s="116"/>
      <c r="B1644" s="116"/>
      <c r="C1644" s="117"/>
      <c r="D1644" s="117"/>
      <c r="E1644" s="117"/>
      <c r="F1644" s="117"/>
    </row>
    <row r="1645" spans="1:11" x14ac:dyDescent="0.25">
      <c r="A1645" s="112"/>
      <c r="B1645" s="112" t="s">
        <v>1657</v>
      </c>
      <c r="C1645" s="124" t="s">
        <v>259</v>
      </c>
      <c r="D1645" s="124"/>
      <c r="E1645" s="115" t="s">
        <v>256</v>
      </c>
    </row>
    <row r="1647" spans="1:11" x14ac:dyDescent="0.25">
      <c r="A1647" s="116"/>
      <c r="B1647" s="116"/>
      <c r="C1647" s="116"/>
      <c r="D1647" s="116"/>
      <c r="E1647" s="116"/>
      <c r="F1647" s="116"/>
      <c r="G1647" s="116"/>
      <c r="H1647" s="116"/>
      <c r="I1647" s="116"/>
    </row>
    <row r="1648" spans="1:11" x14ac:dyDescent="0.25">
      <c r="A1648" s="119" t="s">
        <v>1658</v>
      </c>
      <c r="B1648" s="119" t="s">
        <v>277</v>
      </c>
      <c r="C1648" s="125" t="s">
        <v>259</v>
      </c>
      <c r="D1648" s="125"/>
      <c r="E1648" s="120" t="s">
        <v>256</v>
      </c>
    </row>
    <row r="1649" spans="1:9" x14ac:dyDescent="0.25">
      <c r="A1649" s="126"/>
      <c r="B1649" s="119" t="s">
        <v>255</v>
      </c>
      <c r="C1649" s="125" t="s">
        <v>259</v>
      </c>
      <c r="D1649" s="125"/>
      <c r="E1649" s="120" t="s">
        <v>256</v>
      </c>
    </row>
    <row r="1650" spans="1:9" x14ac:dyDescent="0.25">
      <c r="A1650" s="126"/>
      <c r="B1650" s="119" t="s">
        <v>1641</v>
      </c>
      <c r="C1650" s="125" t="s">
        <v>259</v>
      </c>
      <c r="D1650" s="125"/>
      <c r="E1650" s="120" t="s">
        <v>256</v>
      </c>
    </row>
    <row r="1651" spans="1:9" x14ac:dyDescent="0.25">
      <c r="A1651" s="126"/>
      <c r="B1651" s="119" t="s">
        <v>258</v>
      </c>
      <c r="C1651" s="125" t="s">
        <v>259</v>
      </c>
      <c r="D1651" s="125"/>
      <c r="E1651" s="120" t="s">
        <v>256</v>
      </c>
    </row>
    <row r="1652" spans="1:9" x14ac:dyDescent="0.25">
      <c r="A1652" s="126"/>
      <c r="B1652" s="119" t="s">
        <v>272</v>
      </c>
      <c r="C1652" s="125" t="s">
        <v>259</v>
      </c>
      <c r="D1652" s="125"/>
      <c r="E1652" s="120" t="s">
        <v>256</v>
      </c>
    </row>
    <row r="1653" spans="1:9" x14ac:dyDescent="0.25">
      <c r="A1653" s="126"/>
      <c r="B1653" s="119" t="s">
        <v>263</v>
      </c>
      <c r="C1653" s="125" t="s">
        <v>259</v>
      </c>
      <c r="D1653" s="125"/>
      <c r="E1653" s="120" t="s">
        <v>256</v>
      </c>
    </row>
    <row r="1654" spans="1:9" x14ac:dyDescent="0.25">
      <c r="A1654" s="126"/>
      <c r="B1654" s="119" t="s">
        <v>264</v>
      </c>
      <c r="C1654" s="125" t="s">
        <v>259</v>
      </c>
      <c r="D1654" s="125"/>
      <c r="E1654" s="120" t="s">
        <v>256</v>
      </c>
    </row>
    <row r="1655" spans="1:9" x14ac:dyDescent="0.25">
      <c r="A1655" s="126"/>
      <c r="B1655" s="119" t="s">
        <v>265</v>
      </c>
      <c r="C1655" s="125" t="s">
        <v>259</v>
      </c>
      <c r="D1655" s="125"/>
      <c r="E1655" s="120" t="s">
        <v>256</v>
      </c>
    </row>
    <row r="1656" spans="1:9" x14ac:dyDescent="0.25">
      <c r="A1656" s="126"/>
      <c r="B1656" s="119" t="s">
        <v>340</v>
      </c>
      <c r="C1656" s="125" t="s">
        <v>259</v>
      </c>
      <c r="D1656" s="125"/>
      <c r="E1656" s="120" t="s">
        <v>256</v>
      </c>
    </row>
    <row r="1657" spans="1:9" x14ac:dyDescent="0.25">
      <c r="A1657" s="126"/>
      <c r="B1657" s="119" t="s">
        <v>293</v>
      </c>
      <c r="C1657" s="125" t="s">
        <v>259</v>
      </c>
      <c r="D1657" s="125"/>
      <c r="E1657" s="120" t="s">
        <v>256</v>
      </c>
    </row>
    <row r="1658" spans="1:9" x14ac:dyDescent="0.25">
      <c r="A1658" s="126"/>
      <c r="B1658" s="119" t="s">
        <v>351</v>
      </c>
      <c r="C1658" s="125" t="s">
        <v>259</v>
      </c>
      <c r="D1658" s="125"/>
      <c r="E1658" s="120" t="s">
        <v>256</v>
      </c>
    </row>
    <row r="1660" spans="1:9" x14ac:dyDescent="0.25">
      <c r="A1660" s="116"/>
      <c r="B1660" s="116"/>
      <c r="C1660" s="118"/>
      <c r="D1660" s="118"/>
      <c r="E1660" s="118"/>
      <c r="F1660" s="118"/>
    </row>
    <row r="1661" spans="1:9" x14ac:dyDescent="0.25">
      <c r="A1661" s="116"/>
      <c r="B1661" s="116"/>
      <c r="C1661" s="117"/>
      <c r="D1661" s="117"/>
      <c r="E1661" s="117"/>
      <c r="F1661" s="117"/>
    </row>
    <row r="1662" spans="1:9" x14ac:dyDescent="0.25">
      <c r="A1662" s="112"/>
      <c r="B1662" s="112" t="s">
        <v>1659</v>
      </c>
      <c r="C1662" s="124" t="s">
        <v>259</v>
      </c>
      <c r="D1662" s="124"/>
      <c r="E1662" s="115" t="s">
        <v>256</v>
      </c>
    </row>
    <row r="1664" spans="1:9" x14ac:dyDescent="0.25">
      <c r="A1664" s="116"/>
      <c r="B1664" s="116"/>
      <c r="C1664" s="116"/>
      <c r="D1664" s="116"/>
      <c r="E1664" s="116"/>
      <c r="F1664" s="116"/>
      <c r="G1664" s="116"/>
      <c r="H1664" s="116"/>
      <c r="I1664" s="116"/>
    </row>
    <row r="1665" spans="1:6" x14ac:dyDescent="0.25">
      <c r="A1665" s="119" t="s">
        <v>1660</v>
      </c>
      <c r="B1665" s="119" t="s">
        <v>277</v>
      </c>
      <c r="C1665" s="125" t="s">
        <v>259</v>
      </c>
      <c r="D1665" s="125"/>
      <c r="E1665" s="120" t="s">
        <v>256</v>
      </c>
    </row>
    <row r="1666" spans="1:6" x14ac:dyDescent="0.25">
      <c r="A1666" s="126"/>
      <c r="B1666" s="119" t="s">
        <v>255</v>
      </c>
      <c r="C1666" s="125" t="s">
        <v>259</v>
      </c>
      <c r="D1666" s="125"/>
      <c r="E1666" s="120" t="s">
        <v>256</v>
      </c>
    </row>
    <row r="1667" spans="1:6" x14ac:dyDescent="0.25">
      <c r="A1667" s="126"/>
      <c r="B1667" s="119" t="s">
        <v>1641</v>
      </c>
      <c r="C1667" s="125" t="s">
        <v>259</v>
      </c>
      <c r="D1667" s="125"/>
      <c r="E1667" s="120" t="s">
        <v>256</v>
      </c>
    </row>
    <row r="1668" spans="1:6" x14ac:dyDescent="0.25">
      <c r="A1668" s="126"/>
      <c r="B1668" s="119" t="s">
        <v>258</v>
      </c>
      <c r="C1668" s="125" t="s">
        <v>259</v>
      </c>
      <c r="D1668" s="125"/>
      <c r="E1668" s="120" t="s">
        <v>256</v>
      </c>
    </row>
    <row r="1669" spans="1:6" x14ac:dyDescent="0.25">
      <c r="A1669" s="126"/>
      <c r="B1669" s="119" t="s">
        <v>288</v>
      </c>
      <c r="C1669" s="125" t="s">
        <v>259</v>
      </c>
      <c r="D1669" s="125"/>
      <c r="E1669" s="120" t="s">
        <v>256</v>
      </c>
    </row>
    <row r="1670" spans="1:6" x14ac:dyDescent="0.25">
      <c r="A1670" s="126"/>
      <c r="B1670" s="119" t="s">
        <v>272</v>
      </c>
      <c r="C1670" s="125" t="s">
        <v>259</v>
      </c>
      <c r="D1670" s="125"/>
      <c r="E1670" s="120" t="s">
        <v>256</v>
      </c>
    </row>
    <row r="1671" spans="1:6" x14ac:dyDescent="0.25">
      <c r="A1671" s="126"/>
      <c r="B1671" s="119" t="s">
        <v>263</v>
      </c>
      <c r="C1671" s="125" t="s">
        <v>259</v>
      </c>
      <c r="D1671" s="125"/>
      <c r="E1671" s="120" t="s">
        <v>256</v>
      </c>
    </row>
    <row r="1672" spans="1:6" x14ac:dyDescent="0.25">
      <c r="A1672" s="126"/>
      <c r="B1672" s="119" t="s">
        <v>264</v>
      </c>
      <c r="C1672" s="125" t="s">
        <v>259</v>
      </c>
      <c r="D1672" s="125"/>
      <c r="E1672" s="120" t="s">
        <v>256</v>
      </c>
    </row>
    <row r="1673" spans="1:6" x14ac:dyDescent="0.25">
      <c r="A1673" s="126"/>
      <c r="B1673" s="119" t="s">
        <v>265</v>
      </c>
      <c r="C1673" s="125" t="s">
        <v>259</v>
      </c>
      <c r="D1673" s="125"/>
      <c r="E1673" s="120" t="s">
        <v>256</v>
      </c>
    </row>
    <row r="1674" spans="1:6" x14ac:dyDescent="0.25">
      <c r="A1674" s="126"/>
      <c r="B1674" s="119" t="s">
        <v>293</v>
      </c>
      <c r="C1674" s="125" t="s">
        <v>259</v>
      </c>
      <c r="D1674" s="125"/>
      <c r="E1674" s="120" t="s">
        <v>256</v>
      </c>
    </row>
    <row r="1675" spans="1:6" x14ac:dyDescent="0.25">
      <c r="A1675" s="126"/>
      <c r="B1675" s="119" t="s">
        <v>351</v>
      </c>
      <c r="C1675" s="125" t="s">
        <v>259</v>
      </c>
      <c r="D1675" s="125"/>
      <c r="E1675" s="120" t="s">
        <v>256</v>
      </c>
    </row>
    <row r="1677" spans="1:6" x14ac:dyDescent="0.25">
      <c r="A1677" s="116"/>
      <c r="B1677" s="116"/>
      <c r="C1677" s="118"/>
      <c r="D1677" s="118"/>
      <c r="E1677" s="118"/>
      <c r="F1677" s="118"/>
    </row>
    <row r="1678" spans="1:6" x14ac:dyDescent="0.25">
      <c r="A1678" s="116"/>
      <c r="B1678" s="116"/>
      <c r="C1678" s="117"/>
      <c r="D1678" s="117"/>
      <c r="E1678" s="117"/>
      <c r="F1678" s="117"/>
    </row>
    <row r="1679" spans="1:6" x14ac:dyDescent="0.25">
      <c r="A1679" s="112"/>
      <c r="B1679" s="112" t="s">
        <v>1661</v>
      </c>
      <c r="C1679" s="124" t="s">
        <v>259</v>
      </c>
      <c r="D1679" s="124"/>
      <c r="E1679" s="115" t="s">
        <v>256</v>
      </c>
    </row>
    <row r="1681" spans="1:9" x14ac:dyDescent="0.25">
      <c r="A1681" s="116"/>
      <c r="B1681" s="116"/>
      <c r="C1681" s="116"/>
      <c r="D1681" s="116"/>
      <c r="E1681" s="116"/>
      <c r="F1681" s="116"/>
      <c r="G1681" s="116"/>
      <c r="H1681" s="116"/>
      <c r="I1681" s="116"/>
    </row>
    <row r="1682" spans="1:9" x14ac:dyDescent="0.25">
      <c r="A1682" s="119" t="s">
        <v>1662</v>
      </c>
      <c r="B1682" s="119" t="s">
        <v>1641</v>
      </c>
      <c r="C1682" s="125" t="s">
        <v>259</v>
      </c>
      <c r="D1682" s="125"/>
      <c r="E1682" s="120" t="s">
        <v>256</v>
      </c>
    </row>
    <row r="1683" spans="1:9" x14ac:dyDescent="0.25">
      <c r="A1683" s="126"/>
      <c r="B1683" s="119" t="s">
        <v>596</v>
      </c>
      <c r="C1683" s="125" t="s">
        <v>259</v>
      </c>
      <c r="D1683" s="125"/>
      <c r="E1683" s="120" t="s">
        <v>256</v>
      </c>
    </row>
    <row r="1684" spans="1:9" x14ac:dyDescent="0.25">
      <c r="A1684" s="126"/>
      <c r="B1684" s="119" t="s">
        <v>264</v>
      </c>
      <c r="C1684" s="125" t="s">
        <v>259</v>
      </c>
      <c r="D1684" s="125"/>
      <c r="E1684" s="120" t="s">
        <v>256</v>
      </c>
    </row>
    <row r="1686" spans="1:9" x14ac:dyDescent="0.25">
      <c r="A1686" s="116"/>
      <c r="B1686" s="116"/>
      <c r="C1686" s="118"/>
      <c r="D1686" s="118"/>
      <c r="E1686" s="118"/>
      <c r="F1686" s="118"/>
    </row>
    <row r="1687" spans="1:9" x14ac:dyDescent="0.25">
      <c r="A1687" s="116"/>
      <c r="B1687" s="116"/>
      <c r="C1687" s="117"/>
      <c r="D1687" s="117"/>
      <c r="E1687" s="117"/>
      <c r="F1687" s="117"/>
    </row>
    <row r="1688" spans="1:9" x14ac:dyDescent="0.25">
      <c r="A1688" s="112"/>
      <c r="B1688" s="112" t="s">
        <v>1663</v>
      </c>
      <c r="C1688" s="124" t="s">
        <v>259</v>
      </c>
      <c r="D1688" s="124"/>
      <c r="E1688" s="115" t="s">
        <v>256</v>
      </c>
    </row>
    <row r="1690" spans="1:9" x14ac:dyDescent="0.25">
      <c r="A1690" s="116"/>
      <c r="B1690" s="116"/>
      <c r="C1690" s="116"/>
      <c r="D1690" s="116"/>
      <c r="E1690" s="116"/>
      <c r="F1690" s="116"/>
      <c r="G1690" s="116"/>
      <c r="H1690" s="116"/>
      <c r="I1690" s="116"/>
    </row>
    <row r="1691" spans="1:9" x14ac:dyDescent="0.25">
      <c r="A1691" s="119" t="s">
        <v>1664</v>
      </c>
      <c r="B1691" s="119" t="s">
        <v>277</v>
      </c>
      <c r="C1691" s="125" t="s">
        <v>259</v>
      </c>
      <c r="D1691" s="125"/>
      <c r="E1691" s="120" t="s">
        <v>256</v>
      </c>
    </row>
    <row r="1692" spans="1:9" x14ac:dyDescent="0.25">
      <c r="A1692" s="126"/>
      <c r="B1692" s="119" t="s">
        <v>255</v>
      </c>
      <c r="C1692" s="125" t="s">
        <v>259</v>
      </c>
      <c r="D1692" s="125"/>
      <c r="E1692" s="120" t="s">
        <v>256</v>
      </c>
    </row>
    <row r="1693" spans="1:9" x14ac:dyDescent="0.25">
      <c r="A1693" s="126"/>
      <c r="B1693" s="119" t="s">
        <v>1641</v>
      </c>
      <c r="C1693" s="125" t="s">
        <v>259</v>
      </c>
      <c r="D1693" s="125"/>
      <c r="E1693" s="120" t="s">
        <v>256</v>
      </c>
    </row>
    <row r="1694" spans="1:9" x14ac:dyDescent="0.25">
      <c r="A1694" s="126"/>
      <c r="B1694" s="119" t="s">
        <v>258</v>
      </c>
      <c r="C1694" s="125" t="s">
        <v>259</v>
      </c>
      <c r="D1694" s="125"/>
      <c r="E1694" s="120" t="s">
        <v>256</v>
      </c>
    </row>
    <row r="1695" spans="1:9" x14ac:dyDescent="0.25">
      <c r="A1695" s="126"/>
      <c r="B1695" s="119" t="s">
        <v>260</v>
      </c>
      <c r="C1695" s="125" t="s">
        <v>259</v>
      </c>
      <c r="D1695" s="125"/>
      <c r="E1695" s="120" t="s">
        <v>256</v>
      </c>
    </row>
    <row r="1696" spans="1:9" x14ac:dyDescent="0.25">
      <c r="A1696" s="126"/>
      <c r="B1696" s="119" t="s">
        <v>272</v>
      </c>
      <c r="C1696" s="125" t="s">
        <v>259</v>
      </c>
      <c r="D1696" s="125"/>
      <c r="E1696" s="120" t="s">
        <v>256</v>
      </c>
    </row>
    <row r="1697" spans="1:11" x14ac:dyDescent="0.25">
      <c r="A1697" s="126"/>
      <c r="B1697" s="119" t="s">
        <v>262</v>
      </c>
      <c r="C1697" s="125" t="s">
        <v>259</v>
      </c>
      <c r="D1697" s="125"/>
      <c r="E1697" s="120" t="s">
        <v>256</v>
      </c>
    </row>
    <row r="1698" spans="1:11" x14ac:dyDescent="0.25">
      <c r="A1698" s="116" t="s">
        <v>247</v>
      </c>
      <c r="B1698" s="116"/>
      <c r="C1698" s="116"/>
    </row>
    <row r="1699" spans="1:11" x14ac:dyDescent="0.25">
      <c r="A1699" s="112" t="s">
        <v>248</v>
      </c>
      <c r="B1699" s="111" t="s">
        <v>249</v>
      </c>
      <c r="C1699" s="112"/>
    </row>
    <row r="1700" spans="1:11" ht="21" x14ac:dyDescent="0.25">
      <c r="A1700" s="113">
        <v>41277.640798611108</v>
      </c>
      <c r="B1700" s="114" t="s">
        <v>250</v>
      </c>
      <c r="C1700" s="115" t="s">
        <v>1665</v>
      </c>
    </row>
    <row r="1701" spans="1:11" x14ac:dyDescent="0.25">
      <c r="A1701" s="118"/>
      <c r="B1701" s="118"/>
      <c r="C1701" s="118"/>
    </row>
    <row r="1702" spans="1:11" x14ac:dyDescent="0.25">
      <c r="A1702" s="117"/>
      <c r="B1702" s="117"/>
      <c r="C1702" s="117"/>
    </row>
    <row r="1703" spans="1:11" x14ac:dyDescent="0.25">
      <c r="A1703" s="121" t="s">
        <v>1643</v>
      </c>
      <c r="B1703" s="121" t="s">
        <v>252</v>
      </c>
      <c r="C1703" s="116" t="s">
        <v>253</v>
      </c>
      <c r="D1703" s="116"/>
      <c r="E1703" s="115" t="s">
        <v>254</v>
      </c>
    </row>
    <row r="1704" spans="1:11" ht="15.75" thickBot="1" x14ac:dyDescent="0.3">
      <c r="A1704" s="121"/>
      <c r="B1704" s="121"/>
      <c r="C1704" s="122"/>
      <c r="D1704" s="122"/>
      <c r="E1704" s="122"/>
      <c r="F1704" s="122"/>
      <c r="G1704" s="122"/>
      <c r="H1704" s="122"/>
      <c r="I1704" s="122"/>
      <c r="J1704" s="122"/>
      <c r="K1704" s="122"/>
    </row>
    <row r="1705" spans="1:11" x14ac:dyDescent="0.25">
      <c r="A1705" s="121"/>
      <c r="B1705" s="121"/>
      <c r="C1705" s="117"/>
      <c r="D1705" s="117"/>
      <c r="E1705" s="117"/>
      <c r="F1705" s="117"/>
      <c r="G1705" s="117"/>
      <c r="H1705" s="117"/>
      <c r="I1705" s="117"/>
      <c r="J1705" s="117"/>
      <c r="K1705" s="117"/>
    </row>
    <row r="1706" spans="1:11" x14ac:dyDescent="0.25">
      <c r="A1706" s="126"/>
      <c r="B1706" s="119" t="s">
        <v>594</v>
      </c>
      <c r="C1706" s="125" t="s">
        <v>259</v>
      </c>
      <c r="D1706" s="125"/>
      <c r="E1706" s="120" t="s">
        <v>256</v>
      </c>
    </row>
    <row r="1707" spans="1:11" x14ac:dyDescent="0.25">
      <c r="A1707" s="126"/>
      <c r="B1707" s="119" t="s">
        <v>596</v>
      </c>
      <c r="C1707" s="125" t="s">
        <v>259</v>
      </c>
      <c r="D1707" s="125"/>
      <c r="E1707" s="120" t="s">
        <v>256</v>
      </c>
    </row>
    <row r="1708" spans="1:11" x14ac:dyDescent="0.25">
      <c r="A1708" s="126"/>
      <c r="B1708" s="119" t="s">
        <v>263</v>
      </c>
      <c r="C1708" s="125" t="s">
        <v>259</v>
      </c>
      <c r="D1708" s="125"/>
      <c r="E1708" s="120" t="s">
        <v>256</v>
      </c>
    </row>
    <row r="1709" spans="1:11" x14ac:dyDescent="0.25">
      <c r="A1709" s="126"/>
      <c r="B1709" s="119" t="s">
        <v>333</v>
      </c>
      <c r="C1709" s="125" t="s">
        <v>259</v>
      </c>
      <c r="D1709" s="125"/>
      <c r="E1709" s="120" t="s">
        <v>256</v>
      </c>
    </row>
    <row r="1710" spans="1:11" x14ac:dyDescent="0.25">
      <c r="A1710" s="126"/>
      <c r="B1710" s="119" t="s">
        <v>264</v>
      </c>
      <c r="C1710" s="125" t="s">
        <v>259</v>
      </c>
      <c r="D1710" s="125"/>
      <c r="E1710" s="120" t="s">
        <v>256</v>
      </c>
    </row>
    <row r="1711" spans="1:11" x14ac:dyDescent="0.25">
      <c r="A1711" s="126"/>
      <c r="B1711" s="119" t="s">
        <v>265</v>
      </c>
      <c r="C1711" s="125" t="s">
        <v>259</v>
      </c>
      <c r="D1711" s="125"/>
      <c r="E1711" s="120" t="s">
        <v>256</v>
      </c>
    </row>
    <row r="1712" spans="1:11" x14ac:dyDescent="0.25">
      <c r="A1712" s="126"/>
      <c r="B1712" s="119" t="s">
        <v>334</v>
      </c>
      <c r="C1712" s="125" t="s">
        <v>259</v>
      </c>
      <c r="D1712" s="125"/>
      <c r="E1712" s="120" t="s">
        <v>256</v>
      </c>
    </row>
    <row r="1713" spans="1:9" x14ac:dyDescent="0.25">
      <c r="A1713" s="126"/>
      <c r="B1713" s="119" t="s">
        <v>340</v>
      </c>
      <c r="C1713" s="125" t="s">
        <v>259</v>
      </c>
      <c r="D1713" s="125"/>
      <c r="E1713" s="120" t="s">
        <v>256</v>
      </c>
    </row>
    <row r="1714" spans="1:9" x14ac:dyDescent="0.25">
      <c r="A1714" s="126"/>
      <c r="B1714" s="119" t="s">
        <v>295</v>
      </c>
      <c r="C1714" s="125" t="s">
        <v>259</v>
      </c>
      <c r="D1714" s="125"/>
      <c r="E1714" s="120" t="s">
        <v>256</v>
      </c>
    </row>
    <row r="1716" spans="1:9" x14ac:dyDescent="0.25">
      <c r="A1716" s="116"/>
      <c r="B1716" s="116"/>
      <c r="C1716" s="118"/>
      <c r="D1716" s="118"/>
      <c r="E1716" s="118"/>
      <c r="F1716" s="118"/>
    </row>
    <row r="1717" spans="1:9" x14ac:dyDescent="0.25">
      <c r="A1717" s="116"/>
      <c r="B1717" s="116"/>
      <c r="C1717" s="117"/>
      <c r="D1717" s="117"/>
      <c r="E1717" s="117"/>
      <c r="F1717" s="117"/>
    </row>
    <row r="1718" spans="1:9" x14ac:dyDescent="0.25">
      <c r="A1718" s="112"/>
      <c r="B1718" s="112" t="s">
        <v>1666</v>
      </c>
      <c r="C1718" s="124" t="s">
        <v>259</v>
      </c>
      <c r="D1718" s="124"/>
      <c r="E1718" s="115" t="s">
        <v>256</v>
      </c>
    </row>
    <row r="1720" spans="1:9" x14ac:dyDescent="0.25">
      <c r="A1720" s="116"/>
      <c r="B1720" s="116"/>
      <c r="C1720" s="116"/>
      <c r="D1720" s="116"/>
      <c r="E1720" s="116"/>
      <c r="F1720" s="116"/>
      <c r="G1720" s="116"/>
      <c r="H1720" s="116"/>
      <c r="I1720" s="116"/>
    </row>
    <row r="1721" spans="1:9" x14ac:dyDescent="0.25">
      <c r="A1721" s="119" t="s">
        <v>1667</v>
      </c>
      <c r="B1721" s="119" t="s">
        <v>1641</v>
      </c>
      <c r="C1721" s="125" t="s">
        <v>259</v>
      </c>
      <c r="D1721" s="125"/>
      <c r="E1721" s="120" t="s">
        <v>256</v>
      </c>
    </row>
    <row r="1722" spans="1:9" x14ac:dyDescent="0.25">
      <c r="A1722" s="126"/>
      <c r="B1722" s="119" t="s">
        <v>258</v>
      </c>
      <c r="C1722" s="125" t="s">
        <v>259</v>
      </c>
      <c r="D1722" s="125"/>
      <c r="E1722" s="120" t="s">
        <v>256</v>
      </c>
    </row>
    <row r="1723" spans="1:9" x14ac:dyDescent="0.25">
      <c r="A1723" s="126"/>
      <c r="B1723" s="119" t="s">
        <v>272</v>
      </c>
      <c r="C1723" s="125" t="s">
        <v>259</v>
      </c>
      <c r="D1723" s="125"/>
      <c r="E1723" s="120" t="s">
        <v>256</v>
      </c>
    </row>
    <row r="1724" spans="1:9" x14ac:dyDescent="0.25">
      <c r="A1724" s="126"/>
      <c r="B1724" s="119" t="s">
        <v>263</v>
      </c>
      <c r="C1724" s="125" t="s">
        <v>259</v>
      </c>
      <c r="D1724" s="125"/>
      <c r="E1724" s="120" t="s">
        <v>256</v>
      </c>
    </row>
    <row r="1725" spans="1:9" x14ac:dyDescent="0.25">
      <c r="A1725" s="126"/>
      <c r="B1725" s="119" t="s">
        <v>264</v>
      </c>
      <c r="C1725" s="125" t="s">
        <v>259</v>
      </c>
      <c r="D1725" s="125"/>
      <c r="E1725" s="120" t="s">
        <v>256</v>
      </c>
    </row>
    <row r="1726" spans="1:9" x14ac:dyDescent="0.25">
      <c r="A1726" s="126"/>
      <c r="B1726" s="119" t="s">
        <v>265</v>
      </c>
      <c r="C1726" s="125" t="s">
        <v>259</v>
      </c>
      <c r="D1726" s="125"/>
      <c r="E1726" s="120" t="s">
        <v>256</v>
      </c>
    </row>
    <row r="1727" spans="1:9" x14ac:dyDescent="0.25">
      <c r="A1727" s="126"/>
      <c r="B1727" s="119" t="s">
        <v>351</v>
      </c>
      <c r="C1727" s="125" t="s">
        <v>259</v>
      </c>
      <c r="D1727" s="125"/>
      <c r="E1727" s="120" t="s">
        <v>256</v>
      </c>
    </row>
    <row r="1729" spans="1:9" x14ac:dyDescent="0.25">
      <c r="A1729" s="116"/>
      <c r="B1729" s="116"/>
      <c r="C1729" s="118"/>
      <c r="D1729" s="118"/>
      <c r="E1729" s="118"/>
      <c r="F1729" s="118"/>
    </row>
    <row r="1730" spans="1:9" x14ac:dyDescent="0.25">
      <c r="A1730" s="116"/>
      <c r="B1730" s="116"/>
      <c r="C1730" s="117"/>
      <c r="D1730" s="117"/>
      <c r="E1730" s="117"/>
      <c r="F1730" s="117"/>
    </row>
    <row r="1731" spans="1:9" x14ac:dyDescent="0.25">
      <c r="A1731" s="112"/>
      <c r="B1731" s="112" t="s">
        <v>1668</v>
      </c>
      <c r="C1731" s="124" t="s">
        <v>259</v>
      </c>
      <c r="D1731" s="124"/>
      <c r="E1731" s="115" t="s">
        <v>256</v>
      </c>
    </row>
    <row r="1733" spans="1:9" x14ac:dyDescent="0.25">
      <c r="A1733" s="116"/>
      <c r="B1733" s="116"/>
      <c r="C1733" s="116"/>
      <c r="D1733" s="116"/>
      <c r="E1733" s="116"/>
      <c r="F1733" s="116"/>
      <c r="G1733" s="116"/>
      <c r="H1733" s="116"/>
      <c r="I1733" s="116"/>
    </row>
    <row r="1734" spans="1:9" x14ac:dyDescent="0.25">
      <c r="A1734" s="119" t="s">
        <v>1669</v>
      </c>
      <c r="B1734" s="119" t="s">
        <v>277</v>
      </c>
      <c r="C1734" s="125" t="s">
        <v>259</v>
      </c>
      <c r="D1734" s="125"/>
      <c r="E1734" s="120" t="s">
        <v>256</v>
      </c>
    </row>
    <row r="1735" spans="1:9" x14ac:dyDescent="0.25">
      <c r="A1735" s="126"/>
      <c r="B1735" s="119" t="s">
        <v>255</v>
      </c>
      <c r="C1735" s="125" t="s">
        <v>259</v>
      </c>
      <c r="D1735" s="125"/>
      <c r="E1735" s="120" t="s">
        <v>256</v>
      </c>
    </row>
    <row r="1736" spans="1:9" x14ac:dyDescent="0.25">
      <c r="A1736" s="126"/>
      <c r="B1736" s="119" t="s">
        <v>1641</v>
      </c>
      <c r="C1736" s="125" t="s">
        <v>259</v>
      </c>
      <c r="D1736" s="125"/>
      <c r="E1736" s="120" t="s">
        <v>256</v>
      </c>
    </row>
    <row r="1737" spans="1:9" x14ac:dyDescent="0.25">
      <c r="A1737" s="126"/>
      <c r="B1737" s="119" t="s">
        <v>258</v>
      </c>
      <c r="C1737" s="125" t="s">
        <v>259</v>
      </c>
      <c r="D1737" s="125"/>
      <c r="E1737" s="120" t="s">
        <v>256</v>
      </c>
    </row>
    <row r="1738" spans="1:9" x14ac:dyDescent="0.25">
      <c r="A1738" s="126"/>
      <c r="B1738" s="119" t="s">
        <v>260</v>
      </c>
      <c r="C1738" s="125" t="s">
        <v>259</v>
      </c>
      <c r="D1738" s="125"/>
      <c r="E1738" s="120" t="s">
        <v>256</v>
      </c>
    </row>
    <row r="1739" spans="1:9" x14ac:dyDescent="0.25">
      <c r="A1739" s="126"/>
      <c r="B1739" s="119" t="s">
        <v>272</v>
      </c>
      <c r="C1739" s="125" t="s">
        <v>259</v>
      </c>
      <c r="D1739" s="125"/>
      <c r="E1739" s="120" t="s">
        <v>256</v>
      </c>
    </row>
    <row r="1740" spans="1:9" x14ac:dyDescent="0.25">
      <c r="A1740" s="126"/>
      <c r="B1740" s="119" t="s">
        <v>263</v>
      </c>
      <c r="C1740" s="125" t="s">
        <v>259</v>
      </c>
      <c r="D1740" s="125"/>
      <c r="E1740" s="120" t="s">
        <v>256</v>
      </c>
    </row>
    <row r="1741" spans="1:9" x14ac:dyDescent="0.25">
      <c r="A1741" s="126"/>
      <c r="B1741" s="119" t="s">
        <v>264</v>
      </c>
      <c r="C1741" s="125" t="s">
        <v>259</v>
      </c>
      <c r="D1741" s="125"/>
      <c r="E1741" s="120" t="s">
        <v>256</v>
      </c>
    </row>
    <row r="1742" spans="1:9" x14ac:dyDescent="0.25">
      <c r="A1742" s="126"/>
      <c r="B1742" s="119" t="s">
        <v>265</v>
      </c>
      <c r="C1742" s="125" t="s">
        <v>259</v>
      </c>
      <c r="D1742" s="125"/>
      <c r="E1742" s="120" t="s">
        <v>256</v>
      </c>
    </row>
    <row r="1743" spans="1:9" x14ac:dyDescent="0.25">
      <c r="A1743" s="126"/>
      <c r="B1743" s="119" t="s">
        <v>1274</v>
      </c>
      <c r="C1743" s="125" t="s">
        <v>259</v>
      </c>
      <c r="D1743" s="125"/>
      <c r="E1743" s="120" t="s">
        <v>256</v>
      </c>
    </row>
    <row r="1744" spans="1:9" x14ac:dyDescent="0.25">
      <c r="A1744" s="126"/>
      <c r="B1744" s="119" t="s">
        <v>686</v>
      </c>
      <c r="C1744" s="125" t="s">
        <v>259</v>
      </c>
      <c r="D1744" s="125"/>
      <c r="E1744" s="120" t="s">
        <v>256</v>
      </c>
    </row>
    <row r="1745" spans="1:9" x14ac:dyDescent="0.25">
      <c r="A1745" s="126"/>
      <c r="B1745" s="119" t="s">
        <v>340</v>
      </c>
      <c r="C1745" s="125" t="s">
        <v>259</v>
      </c>
      <c r="D1745" s="125"/>
      <c r="E1745" s="120" t="s">
        <v>256</v>
      </c>
    </row>
    <row r="1746" spans="1:9" x14ac:dyDescent="0.25">
      <c r="A1746" s="126"/>
      <c r="B1746" s="119" t="s">
        <v>351</v>
      </c>
      <c r="C1746" s="125" t="s">
        <v>259</v>
      </c>
      <c r="D1746" s="125"/>
      <c r="E1746" s="120" t="s">
        <v>256</v>
      </c>
    </row>
    <row r="1748" spans="1:9" x14ac:dyDescent="0.25">
      <c r="A1748" s="116"/>
      <c r="B1748" s="116"/>
      <c r="C1748" s="118"/>
      <c r="D1748" s="118"/>
      <c r="E1748" s="118"/>
      <c r="F1748" s="118"/>
    </row>
    <row r="1749" spans="1:9" x14ac:dyDescent="0.25">
      <c r="A1749" s="116"/>
      <c r="B1749" s="116"/>
      <c r="C1749" s="117"/>
      <c r="D1749" s="117"/>
      <c r="E1749" s="117"/>
      <c r="F1749" s="117"/>
    </row>
    <row r="1750" spans="1:9" x14ac:dyDescent="0.25">
      <c r="A1750" s="112"/>
      <c r="B1750" s="112" t="s">
        <v>1670</v>
      </c>
      <c r="C1750" s="124" t="s">
        <v>259</v>
      </c>
      <c r="D1750" s="124"/>
      <c r="E1750" s="115" t="s">
        <v>256</v>
      </c>
    </row>
    <row r="1752" spans="1:9" x14ac:dyDescent="0.25">
      <c r="A1752" s="116"/>
      <c r="B1752" s="116"/>
      <c r="C1752" s="116"/>
      <c r="D1752" s="116"/>
      <c r="E1752" s="116"/>
      <c r="F1752" s="116"/>
      <c r="G1752" s="116"/>
      <c r="H1752" s="116"/>
      <c r="I1752" s="116"/>
    </row>
    <row r="1753" spans="1:9" x14ac:dyDescent="0.25">
      <c r="A1753" s="119" t="s">
        <v>1671</v>
      </c>
      <c r="B1753" s="119" t="s">
        <v>1641</v>
      </c>
      <c r="C1753" s="125" t="s">
        <v>259</v>
      </c>
      <c r="D1753" s="125"/>
      <c r="E1753" s="120" t="s">
        <v>256</v>
      </c>
    </row>
    <row r="1754" spans="1:9" x14ac:dyDescent="0.25">
      <c r="A1754" s="126"/>
      <c r="B1754" s="119" t="s">
        <v>264</v>
      </c>
      <c r="C1754" s="125" t="s">
        <v>259</v>
      </c>
      <c r="D1754" s="125"/>
      <c r="E1754" s="120" t="s">
        <v>256</v>
      </c>
    </row>
    <row r="1756" spans="1:9" x14ac:dyDescent="0.25">
      <c r="A1756" s="116"/>
      <c r="B1756" s="116"/>
      <c r="C1756" s="118"/>
      <c r="D1756" s="118"/>
      <c r="E1756" s="118"/>
      <c r="F1756" s="118"/>
    </row>
    <row r="1757" spans="1:9" x14ac:dyDescent="0.25">
      <c r="A1757" s="116"/>
      <c r="B1757" s="116"/>
      <c r="C1757" s="117"/>
      <c r="D1757" s="117"/>
      <c r="E1757" s="117"/>
      <c r="F1757" s="117"/>
    </row>
    <row r="1758" spans="1:9" x14ac:dyDescent="0.25">
      <c r="A1758" s="112"/>
      <c r="B1758" s="112" t="s">
        <v>1672</v>
      </c>
      <c r="C1758" s="124" t="s">
        <v>259</v>
      </c>
      <c r="D1758" s="124"/>
      <c r="E1758" s="115" t="s">
        <v>256</v>
      </c>
    </row>
    <row r="1760" spans="1:9" x14ac:dyDescent="0.25">
      <c r="A1760" s="116"/>
      <c r="B1760" s="116"/>
      <c r="C1760" s="116"/>
      <c r="D1760" s="116"/>
      <c r="E1760" s="116"/>
      <c r="F1760" s="116"/>
      <c r="G1760" s="116"/>
      <c r="H1760" s="116"/>
      <c r="I1760" s="116"/>
    </row>
    <row r="1761" spans="1:11" x14ac:dyDescent="0.25">
      <c r="A1761" s="119" t="s">
        <v>1673</v>
      </c>
      <c r="B1761" s="119" t="s">
        <v>277</v>
      </c>
      <c r="C1761" s="125" t="s">
        <v>259</v>
      </c>
      <c r="D1761" s="125"/>
      <c r="E1761" s="120" t="s">
        <v>256</v>
      </c>
    </row>
    <row r="1762" spans="1:11" x14ac:dyDescent="0.25">
      <c r="A1762" s="126"/>
      <c r="B1762" s="119" t="s">
        <v>691</v>
      </c>
      <c r="C1762" s="125" t="s">
        <v>259</v>
      </c>
      <c r="D1762" s="125"/>
      <c r="E1762" s="120" t="s">
        <v>256</v>
      </c>
    </row>
    <row r="1763" spans="1:11" x14ac:dyDescent="0.25">
      <c r="A1763" s="116" t="s">
        <v>247</v>
      </c>
      <c r="B1763" s="116"/>
      <c r="C1763" s="116"/>
    </row>
    <row r="1764" spans="1:11" x14ac:dyDescent="0.25">
      <c r="A1764" s="112" t="s">
        <v>248</v>
      </c>
      <c r="B1764" s="111" t="s">
        <v>249</v>
      </c>
      <c r="C1764" s="112"/>
    </row>
    <row r="1765" spans="1:11" ht="21" x14ac:dyDescent="0.25">
      <c r="A1765" s="113">
        <v>41277.640798611108</v>
      </c>
      <c r="B1765" s="114" t="s">
        <v>250</v>
      </c>
      <c r="C1765" s="115" t="s">
        <v>1674</v>
      </c>
    </row>
    <row r="1766" spans="1:11" x14ac:dyDescent="0.25">
      <c r="A1766" s="118"/>
      <c r="B1766" s="118"/>
      <c r="C1766" s="118"/>
    </row>
    <row r="1767" spans="1:11" x14ac:dyDescent="0.25">
      <c r="A1767" s="117"/>
      <c r="B1767" s="117"/>
      <c r="C1767" s="117"/>
    </row>
    <row r="1768" spans="1:11" x14ac:dyDescent="0.25">
      <c r="A1768" s="121" t="s">
        <v>1643</v>
      </c>
      <c r="B1768" s="121" t="s">
        <v>252</v>
      </c>
      <c r="C1768" s="116" t="s">
        <v>253</v>
      </c>
      <c r="D1768" s="116"/>
      <c r="E1768" s="115" t="s">
        <v>254</v>
      </c>
    </row>
    <row r="1769" spans="1:11" ht="15.75" thickBot="1" x14ac:dyDescent="0.3">
      <c r="A1769" s="121"/>
      <c r="B1769" s="121"/>
      <c r="C1769" s="122"/>
      <c r="D1769" s="122"/>
      <c r="E1769" s="122"/>
      <c r="F1769" s="122"/>
      <c r="G1769" s="122"/>
      <c r="H1769" s="122"/>
      <c r="I1769" s="122"/>
      <c r="J1769" s="122"/>
      <c r="K1769" s="122"/>
    </row>
    <row r="1770" spans="1:11" x14ac:dyDescent="0.25">
      <c r="A1770" s="121"/>
      <c r="B1770" s="121"/>
      <c r="C1770" s="117"/>
      <c r="D1770" s="117"/>
      <c r="E1770" s="117"/>
      <c r="F1770" s="117"/>
      <c r="G1770" s="117"/>
      <c r="H1770" s="117"/>
      <c r="I1770" s="117"/>
      <c r="J1770" s="117"/>
      <c r="K1770" s="117"/>
    </row>
    <row r="1771" spans="1:11" x14ac:dyDescent="0.25">
      <c r="A1771" s="126"/>
      <c r="B1771" s="119" t="s">
        <v>255</v>
      </c>
      <c r="C1771" s="125" t="s">
        <v>259</v>
      </c>
      <c r="D1771" s="125"/>
      <c r="E1771" s="120" t="s">
        <v>256</v>
      </c>
    </row>
    <row r="1772" spans="1:11" x14ac:dyDescent="0.25">
      <c r="A1772" s="126"/>
      <c r="B1772" s="119" t="s">
        <v>1641</v>
      </c>
      <c r="C1772" s="125" t="s">
        <v>259</v>
      </c>
      <c r="D1772" s="125"/>
      <c r="E1772" s="120" t="s">
        <v>256</v>
      </c>
    </row>
    <row r="1773" spans="1:11" x14ac:dyDescent="0.25">
      <c r="A1773" s="126"/>
      <c r="B1773" s="119" t="s">
        <v>258</v>
      </c>
      <c r="C1773" s="125" t="s">
        <v>259</v>
      </c>
      <c r="D1773" s="125"/>
      <c r="E1773" s="120" t="s">
        <v>256</v>
      </c>
    </row>
    <row r="1774" spans="1:11" x14ac:dyDescent="0.25">
      <c r="A1774" s="126"/>
      <c r="B1774" s="119" t="s">
        <v>272</v>
      </c>
      <c r="C1774" s="125" t="s">
        <v>259</v>
      </c>
      <c r="D1774" s="125"/>
      <c r="E1774" s="120" t="s">
        <v>256</v>
      </c>
    </row>
    <row r="1775" spans="1:11" x14ac:dyDescent="0.25">
      <c r="A1775" s="126"/>
      <c r="B1775" s="119" t="s">
        <v>596</v>
      </c>
      <c r="C1775" s="125" t="s">
        <v>259</v>
      </c>
      <c r="D1775" s="125"/>
      <c r="E1775" s="120" t="s">
        <v>256</v>
      </c>
    </row>
    <row r="1776" spans="1:11" x14ac:dyDescent="0.25">
      <c r="A1776" s="126"/>
      <c r="B1776" s="119" t="s">
        <v>263</v>
      </c>
      <c r="C1776" s="125" t="s">
        <v>259</v>
      </c>
      <c r="D1776" s="125"/>
      <c r="E1776" s="120" t="s">
        <v>256</v>
      </c>
    </row>
    <row r="1777" spans="1:9" x14ac:dyDescent="0.25">
      <c r="A1777" s="126"/>
      <c r="B1777" s="119" t="s">
        <v>333</v>
      </c>
      <c r="C1777" s="125" t="s">
        <v>259</v>
      </c>
      <c r="D1777" s="125"/>
      <c r="E1777" s="120" t="s">
        <v>256</v>
      </c>
    </row>
    <row r="1778" spans="1:9" x14ac:dyDescent="0.25">
      <c r="A1778" s="126"/>
      <c r="B1778" s="119" t="s">
        <v>264</v>
      </c>
      <c r="C1778" s="125" t="s">
        <v>259</v>
      </c>
      <c r="D1778" s="125"/>
      <c r="E1778" s="120" t="s">
        <v>256</v>
      </c>
    </row>
    <row r="1779" spans="1:9" x14ac:dyDescent="0.25">
      <c r="A1779" s="126"/>
      <c r="B1779" s="119" t="s">
        <v>265</v>
      </c>
      <c r="C1779" s="125" t="s">
        <v>259</v>
      </c>
      <c r="D1779" s="125"/>
      <c r="E1779" s="120" t="s">
        <v>256</v>
      </c>
    </row>
    <row r="1780" spans="1:9" x14ac:dyDescent="0.25">
      <c r="A1780" s="126"/>
      <c r="B1780" s="119" t="s">
        <v>340</v>
      </c>
      <c r="C1780" s="125" t="s">
        <v>259</v>
      </c>
      <c r="D1780" s="125"/>
      <c r="E1780" s="120" t="s">
        <v>256</v>
      </c>
    </row>
    <row r="1781" spans="1:9" x14ac:dyDescent="0.25">
      <c r="A1781" s="126"/>
      <c r="B1781" s="119" t="s">
        <v>293</v>
      </c>
      <c r="C1781" s="125" t="s">
        <v>259</v>
      </c>
      <c r="D1781" s="125"/>
      <c r="E1781" s="120" t="s">
        <v>256</v>
      </c>
    </row>
    <row r="1782" spans="1:9" x14ac:dyDescent="0.25">
      <c r="A1782" s="126"/>
      <c r="B1782" s="119" t="s">
        <v>351</v>
      </c>
      <c r="C1782" s="125" t="s">
        <v>259</v>
      </c>
      <c r="D1782" s="125"/>
      <c r="E1782" s="120" t="s">
        <v>256</v>
      </c>
    </row>
    <row r="1784" spans="1:9" x14ac:dyDescent="0.25">
      <c r="A1784" s="116"/>
      <c r="B1784" s="116"/>
      <c r="C1784" s="118"/>
      <c r="D1784" s="118"/>
      <c r="E1784" s="118"/>
      <c r="F1784" s="118"/>
    </row>
    <row r="1785" spans="1:9" x14ac:dyDescent="0.25">
      <c r="A1785" s="116"/>
      <c r="B1785" s="116"/>
      <c r="C1785" s="117"/>
      <c r="D1785" s="117"/>
      <c r="E1785" s="117"/>
      <c r="F1785" s="117"/>
    </row>
    <row r="1786" spans="1:9" x14ac:dyDescent="0.25">
      <c r="A1786" s="112"/>
      <c r="B1786" s="112" t="s">
        <v>1675</v>
      </c>
      <c r="C1786" s="124" t="s">
        <v>259</v>
      </c>
      <c r="D1786" s="124"/>
      <c r="E1786" s="115" t="s">
        <v>256</v>
      </c>
    </row>
    <row r="1788" spans="1:9" x14ac:dyDescent="0.25">
      <c r="A1788" s="116"/>
      <c r="B1788" s="116"/>
      <c r="C1788" s="116"/>
      <c r="D1788" s="116"/>
      <c r="E1788" s="116"/>
      <c r="F1788" s="116"/>
      <c r="G1788" s="116"/>
      <c r="H1788" s="116"/>
      <c r="I1788" s="116"/>
    </row>
    <row r="1789" spans="1:9" x14ac:dyDescent="0.25">
      <c r="A1789" s="119" t="s">
        <v>1676</v>
      </c>
      <c r="B1789" s="119" t="s">
        <v>277</v>
      </c>
      <c r="C1789" s="125" t="s">
        <v>259</v>
      </c>
      <c r="D1789" s="125"/>
      <c r="E1789" s="120" t="s">
        <v>256</v>
      </c>
    </row>
    <row r="1790" spans="1:9" x14ac:dyDescent="0.25">
      <c r="A1790" s="126"/>
      <c r="B1790" s="119" t="s">
        <v>255</v>
      </c>
      <c r="C1790" s="125" t="s">
        <v>259</v>
      </c>
      <c r="D1790" s="125"/>
      <c r="E1790" s="120" t="s">
        <v>256</v>
      </c>
    </row>
    <row r="1791" spans="1:9" x14ac:dyDescent="0.25">
      <c r="A1791" s="126"/>
      <c r="B1791" s="119" t="s">
        <v>1641</v>
      </c>
      <c r="C1791" s="125" t="s">
        <v>259</v>
      </c>
      <c r="D1791" s="125"/>
      <c r="E1791" s="120" t="s">
        <v>256</v>
      </c>
    </row>
    <row r="1792" spans="1:9" x14ac:dyDescent="0.25">
      <c r="A1792" s="126"/>
      <c r="B1792" s="119" t="s">
        <v>258</v>
      </c>
      <c r="C1792" s="125" t="s">
        <v>259</v>
      </c>
      <c r="D1792" s="125"/>
      <c r="E1792" s="120" t="s">
        <v>256</v>
      </c>
    </row>
    <row r="1793" spans="1:6" x14ac:dyDescent="0.25">
      <c r="A1793" s="126"/>
      <c r="B1793" s="119" t="s">
        <v>260</v>
      </c>
      <c r="C1793" s="125" t="s">
        <v>259</v>
      </c>
      <c r="D1793" s="125"/>
      <c r="E1793" s="120" t="s">
        <v>256</v>
      </c>
    </row>
    <row r="1794" spans="1:6" x14ac:dyDescent="0.25">
      <c r="A1794" s="126"/>
      <c r="B1794" s="119" t="s">
        <v>288</v>
      </c>
      <c r="C1794" s="125" t="s">
        <v>259</v>
      </c>
      <c r="D1794" s="125"/>
      <c r="E1794" s="120" t="s">
        <v>256</v>
      </c>
    </row>
    <row r="1795" spans="1:6" x14ac:dyDescent="0.25">
      <c r="A1795" s="126"/>
      <c r="B1795" s="119" t="s">
        <v>272</v>
      </c>
      <c r="C1795" s="125" t="s">
        <v>259</v>
      </c>
      <c r="D1795" s="125"/>
      <c r="E1795" s="120" t="s">
        <v>256</v>
      </c>
    </row>
    <row r="1796" spans="1:6" x14ac:dyDescent="0.25">
      <c r="A1796" s="126"/>
      <c r="B1796" s="119" t="s">
        <v>262</v>
      </c>
      <c r="C1796" s="125" t="s">
        <v>259</v>
      </c>
      <c r="D1796" s="125"/>
      <c r="E1796" s="120" t="s">
        <v>256</v>
      </c>
    </row>
    <row r="1797" spans="1:6" x14ac:dyDescent="0.25">
      <c r="A1797" s="126"/>
      <c r="B1797" s="119" t="s">
        <v>596</v>
      </c>
      <c r="C1797" s="125" t="s">
        <v>259</v>
      </c>
      <c r="D1797" s="125"/>
      <c r="E1797" s="120" t="s">
        <v>256</v>
      </c>
    </row>
    <row r="1798" spans="1:6" x14ac:dyDescent="0.25">
      <c r="A1798" s="126"/>
      <c r="B1798" s="119" t="s">
        <v>263</v>
      </c>
      <c r="C1798" s="125" t="s">
        <v>259</v>
      </c>
      <c r="D1798" s="125"/>
      <c r="E1798" s="120" t="s">
        <v>256</v>
      </c>
    </row>
    <row r="1799" spans="1:6" x14ac:dyDescent="0.25">
      <c r="A1799" s="126"/>
      <c r="B1799" s="119" t="s">
        <v>264</v>
      </c>
      <c r="C1799" s="125" t="s">
        <v>259</v>
      </c>
      <c r="D1799" s="125"/>
      <c r="E1799" s="120" t="s">
        <v>256</v>
      </c>
    </row>
    <row r="1800" spans="1:6" x14ac:dyDescent="0.25">
      <c r="A1800" s="126"/>
      <c r="B1800" s="119" t="s">
        <v>265</v>
      </c>
      <c r="C1800" s="125" t="s">
        <v>259</v>
      </c>
      <c r="D1800" s="125"/>
      <c r="E1800" s="120" t="s">
        <v>256</v>
      </c>
    </row>
    <row r="1801" spans="1:6" x14ac:dyDescent="0.25">
      <c r="A1801" s="126"/>
      <c r="B1801" s="119" t="s">
        <v>306</v>
      </c>
      <c r="C1801" s="125" t="s">
        <v>259</v>
      </c>
      <c r="D1801" s="125"/>
      <c r="E1801" s="120" t="s">
        <v>256</v>
      </c>
    </row>
    <row r="1802" spans="1:6" x14ac:dyDescent="0.25">
      <c r="A1802" s="126"/>
      <c r="B1802" s="119" t="s">
        <v>1274</v>
      </c>
      <c r="C1802" s="125" t="s">
        <v>259</v>
      </c>
      <c r="D1802" s="125"/>
      <c r="E1802" s="120" t="s">
        <v>256</v>
      </c>
    </row>
    <row r="1803" spans="1:6" x14ac:dyDescent="0.25">
      <c r="A1803" s="126"/>
      <c r="B1803" s="119" t="s">
        <v>686</v>
      </c>
      <c r="C1803" s="125" t="s">
        <v>259</v>
      </c>
      <c r="D1803" s="125"/>
      <c r="E1803" s="120" t="s">
        <v>256</v>
      </c>
    </row>
    <row r="1805" spans="1:6" x14ac:dyDescent="0.25">
      <c r="A1805" s="116"/>
      <c r="B1805" s="116"/>
      <c r="C1805" s="118"/>
      <c r="D1805" s="118"/>
      <c r="E1805" s="118"/>
      <c r="F1805" s="118"/>
    </row>
    <row r="1806" spans="1:6" x14ac:dyDescent="0.25">
      <c r="A1806" s="116"/>
      <c r="B1806" s="116"/>
      <c r="C1806" s="117"/>
      <c r="D1806" s="117"/>
      <c r="E1806" s="117"/>
      <c r="F1806" s="117"/>
    </row>
    <row r="1807" spans="1:6" x14ac:dyDescent="0.25">
      <c r="A1807" s="112"/>
      <c r="B1807" s="112" t="s">
        <v>1677</v>
      </c>
      <c r="C1807" s="124" t="s">
        <v>259</v>
      </c>
      <c r="D1807" s="124"/>
      <c r="E1807" s="115" t="s">
        <v>256</v>
      </c>
    </row>
    <row r="1809" spans="1:9" x14ac:dyDescent="0.25">
      <c r="A1809" s="116"/>
      <c r="B1809" s="116"/>
      <c r="C1809" s="116"/>
      <c r="D1809" s="116"/>
      <c r="E1809" s="116"/>
      <c r="F1809" s="116"/>
      <c r="G1809" s="116"/>
      <c r="H1809" s="116"/>
      <c r="I1809" s="116"/>
    </row>
    <row r="1810" spans="1:9" x14ac:dyDescent="0.25">
      <c r="A1810" s="119" t="s">
        <v>1678</v>
      </c>
      <c r="B1810" s="119" t="s">
        <v>1641</v>
      </c>
      <c r="C1810" s="125" t="s">
        <v>259</v>
      </c>
      <c r="D1810" s="125"/>
      <c r="E1810" s="120" t="s">
        <v>256</v>
      </c>
    </row>
    <row r="1811" spans="1:9" x14ac:dyDescent="0.25">
      <c r="A1811" s="126"/>
      <c r="B1811" s="119" t="s">
        <v>258</v>
      </c>
      <c r="C1811" s="125" t="s">
        <v>259</v>
      </c>
      <c r="D1811" s="125"/>
      <c r="E1811" s="120" t="s">
        <v>256</v>
      </c>
    </row>
    <row r="1812" spans="1:9" x14ac:dyDescent="0.25">
      <c r="A1812" s="126"/>
      <c r="B1812" s="119" t="s">
        <v>260</v>
      </c>
      <c r="C1812" s="125" t="s">
        <v>259</v>
      </c>
      <c r="D1812" s="125"/>
      <c r="E1812" s="120" t="s">
        <v>256</v>
      </c>
    </row>
    <row r="1813" spans="1:9" x14ac:dyDescent="0.25">
      <c r="A1813" s="126"/>
      <c r="B1813" s="119" t="s">
        <v>288</v>
      </c>
      <c r="C1813" s="125" t="s">
        <v>259</v>
      </c>
      <c r="D1813" s="125"/>
      <c r="E1813" s="120" t="s">
        <v>256</v>
      </c>
    </row>
    <row r="1814" spans="1:9" x14ac:dyDescent="0.25">
      <c r="A1814" s="126"/>
      <c r="B1814" s="119" t="s">
        <v>272</v>
      </c>
      <c r="C1814" s="125" t="s">
        <v>259</v>
      </c>
      <c r="D1814" s="125"/>
      <c r="E1814" s="120" t="s">
        <v>256</v>
      </c>
    </row>
    <row r="1815" spans="1:9" x14ac:dyDescent="0.25">
      <c r="A1815" s="126"/>
      <c r="B1815" s="119" t="s">
        <v>262</v>
      </c>
      <c r="C1815" s="125" t="s">
        <v>259</v>
      </c>
      <c r="D1815" s="125"/>
      <c r="E1815" s="120" t="s">
        <v>256</v>
      </c>
    </row>
    <row r="1816" spans="1:9" x14ac:dyDescent="0.25">
      <c r="A1816" s="126"/>
      <c r="B1816" s="119" t="s">
        <v>263</v>
      </c>
      <c r="C1816" s="125" t="s">
        <v>259</v>
      </c>
      <c r="D1816" s="125"/>
      <c r="E1816" s="120" t="s">
        <v>256</v>
      </c>
    </row>
    <row r="1817" spans="1:9" x14ac:dyDescent="0.25">
      <c r="A1817" s="126"/>
      <c r="B1817" s="119" t="s">
        <v>264</v>
      </c>
      <c r="C1817" s="125" t="s">
        <v>259</v>
      </c>
      <c r="D1817" s="125"/>
      <c r="E1817" s="120" t="s">
        <v>256</v>
      </c>
    </row>
    <row r="1818" spans="1:9" x14ac:dyDescent="0.25">
      <c r="A1818" s="126"/>
      <c r="B1818" s="119" t="s">
        <v>265</v>
      </c>
      <c r="C1818" s="125" t="s">
        <v>259</v>
      </c>
      <c r="D1818" s="125"/>
      <c r="E1818" s="120" t="s">
        <v>256</v>
      </c>
    </row>
    <row r="1819" spans="1:9" x14ac:dyDescent="0.25">
      <c r="A1819" s="126"/>
      <c r="B1819" s="119" t="s">
        <v>351</v>
      </c>
      <c r="C1819" s="125" t="s">
        <v>259</v>
      </c>
      <c r="D1819" s="125"/>
      <c r="E1819" s="120" t="s">
        <v>256</v>
      </c>
    </row>
    <row r="1821" spans="1:9" x14ac:dyDescent="0.25">
      <c r="A1821" s="116" t="s">
        <v>247</v>
      </c>
      <c r="B1821" s="116"/>
      <c r="C1821" s="116"/>
    </row>
    <row r="1822" spans="1:9" x14ac:dyDescent="0.25">
      <c r="A1822" s="112" t="s">
        <v>248</v>
      </c>
      <c r="B1822" s="111" t="s">
        <v>249</v>
      </c>
      <c r="C1822" s="112"/>
    </row>
    <row r="1823" spans="1:9" ht="21" x14ac:dyDescent="0.25">
      <c r="A1823" s="113">
        <v>41277.640798611108</v>
      </c>
      <c r="B1823" s="114" t="s">
        <v>250</v>
      </c>
      <c r="C1823" s="115" t="s">
        <v>1679</v>
      </c>
    </row>
    <row r="1824" spans="1:9" x14ac:dyDescent="0.25">
      <c r="A1824" s="118"/>
      <c r="B1824" s="118"/>
      <c r="C1824" s="118"/>
    </row>
    <row r="1825" spans="1:11" x14ac:dyDescent="0.25">
      <c r="A1825" s="117"/>
      <c r="B1825" s="117"/>
      <c r="C1825" s="117"/>
    </row>
    <row r="1826" spans="1:11" x14ac:dyDescent="0.25">
      <c r="A1826" s="121" t="s">
        <v>1643</v>
      </c>
      <c r="B1826" s="121" t="s">
        <v>252</v>
      </c>
      <c r="C1826" s="116" t="s">
        <v>253</v>
      </c>
      <c r="D1826" s="116"/>
      <c r="E1826" s="115" t="s">
        <v>254</v>
      </c>
    </row>
    <row r="1827" spans="1:11" ht="15.75" thickBot="1" x14ac:dyDescent="0.3">
      <c r="A1827" s="121"/>
      <c r="B1827" s="121"/>
      <c r="C1827" s="122"/>
      <c r="D1827" s="122"/>
      <c r="E1827" s="122"/>
      <c r="F1827" s="122"/>
      <c r="G1827" s="122"/>
      <c r="H1827" s="122"/>
      <c r="I1827" s="122"/>
      <c r="J1827" s="122"/>
      <c r="K1827" s="122"/>
    </row>
    <row r="1828" spans="1:11" x14ac:dyDescent="0.25">
      <c r="A1828" s="121"/>
      <c r="B1828" s="121"/>
      <c r="C1828" s="117"/>
      <c r="D1828" s="117"/>
      <c r="E1828" s="117"/>
      <c r="F1828" s="117"/>
      <c r="G1828" s="117"/>
      <c r="H1828" s="117"/>
      <c r="I1828" s="117"/>
      <c r="J1828" s="117"/>
      <c r="K1828" s="117"/>
    </row>
    <row r="1829" spans="1:11" x14ac:dyDescent="0.25">
      <c r="A1829" s="116"/>
      <c r="B1829" s="116"/>
      <c r="C1829" s="118"/>
      <c r="D1829" s="118"/>
      <c r="E1829" s="118"/>
      <c r="F1829" s="118"/>
    </row>
    <row r="1830" spans="1:11" x14ac:dyDescent="0.25">
      <c r="A1830" s="116"/>
      <c r="B1830" s="116"/>
      <c r="C1830" s="117"/>
      <c r="D1830" s="117"/>
      <c r="E1830" s="117"/>
      <c r="F1830" s="117"/>
    </row>
    <row r="1831" spans="1:11" x14ac:dyDescent="0.25">
      <c r="A1831" s="112"/>
      <c r="B1831" s="112" t="s">
        <v>1680</v>
      </c>
      <c r="C1831" s="124" t="s">
        <v>259</v>
      </c>
      <c r="D1831" s="124"/>
      <c r="E1831" s="115" t="s">
        <v>256</v>
      </c>
    </row>
    <row r="1833" spans="1:11" x14ac:dyDescent="0.25">
      <c r="A1833" s="116"/>
      <c r="B1833" s="116"/>
      <c r="C1833" s="116"/>
      <c r="D1833" s="116"/>
      <c r="E1833" s="116"/>
      <c r="F1833" s="116"/>
      <c r="G1833" s="116"/>
      <c r="H1833" s="116"/>
      <c r="I1833" s="116"/>
    </row>
    <row r="1834" spans="1:11" x14ac:dyDescent="0.25">
      <c r="A1834" s="119" t="s">
        <v>1681</v>
      </c>
      <c r="B1834" s="119" t="s">
        <v>1641</v>
      </c>
      <c r="C1834" s="125" t="s">
        <v>259</v>
      </c>
      <c r="D1834" s="125"/>
      <c r="E1834" s="120" t="s">
        <v>256</v>
      </c>
    </row>
    <row r="1835" spans="1:11" x14ac:dyDescent="0.25">
      <c r="A1835" s="126"/>
      <c r="B1835" s="119" t="s">
        <v>260</v>
      </c>
      <c r="C1835" s="125" t="s">
        <v>259</v>
      </c>
      <c r="D1835" s="125"/>
      <c r="E1835" s="120" t="s">
        <v>256</v>
      </c>
    </row>
    <row r="1836" spans="1:11" x14ac:dyDescent="0.25">
      <c r="A1836" s="126"/>
      <c r="B1836" s="119" t="s">
        <v>272</v>
      </c>
      <c r="C1836" s="125" t="s">
        <v>259</v>
      </c>
      <c r="D1836" s="125"/>
      <c r="E1836" s="120" t="s">
        <v>256</v>
      </c>
    </row>
    <row r="1837" spans="1:11" x14ac:dyDescent="0.25">
      <c r="A1837" s="126"/>
      <c r="B1837" s="119" t="s">
        <v>262</v>
      </c>
      <c r="C1837" s="125" t="s">
        <v>259</v>
      </c>
      <c r="D1837" s="125"/>
      <c r="E1837" s="120" t="s">
        <v>256</v>
      </c>
    </row>
    <row r="1838" spans="1:11" x14ac:dyDescent="0.25">
      <c r="A1838" s="126"/>
      <c r="B1838" s="119" t="s">
        <v>264</v>
      </c>
      <c r="C1838" s="125" t="s">
        <v>259</v>
      </c>
      <c r="D1838" s="125"/>
      <c r="E1838" s="120" t="s">
        <v>256</v>
      </c>
    </row>
    <row r="1839" spans="1:11" x14ac:dyDescent="0.25">
      <c r="A1839" s="126"/>
      <c r="B1839" s="119" t="s">
        <v>265</v>
      </c>
      <c r="C1839" s="125" t="s">
        <v>259</v>
      </c>
      <c r="D1839" s="125"/>
      <c r="E1839" s="120" t="s">
        <v>256</v>
      </c>
    </row>
    <row r="1841" spans="1:9" x14ac:dyDescent="0.25">
      <c r="A1841" s="116"/>
      <c r="B1841" s="116"/>
      <c r="C1841" s="118"/>
      <c r="D1841" s="118"/>
      <c r="E1841" s="118"/>
      <c r="F1841" s="118"/>
    </row>
    <row r="1842" spans="1:9" x14ac:dyDescent="0.25">
      <c r="A1842" s="116"/>
      <c r="B1842" s="116"/>
      <c r="C1842" s="117"/>
      <c r="D1842" s="117"/>
      <c r="E1842" s="117"/>
      <c r="F1842" s="117"/>
    </row>
    <row r="1843" spans="1:9" x14ac:dyDescent="0.25">
      <c r="A1843" s="112"/>
      <c r="B1843" s="112" t="s">
        <v>1682</v>
      </c>
      <c r="C1843" s="124" t="s">
        <v>259</v>
      </c>
      <c r="D1843" s="124"/>
      <c r="E1843" s="115" t="s">
        <v>256</v>
      </c>
    </row>
    <row r="1845" spans="1:9" x14ac:dyDescent="0.25">
      <c r="A1845" s="116"/>
      <c r="B1845" s="116"/>
      <c r="C1845" s="116"/>
      <c r="D1845" s="116"/>
      <c r="E1845" s="116"/>
      <c r="F1845" s="116"/>
      <c r="G1845" s="116"/>
      <c r="H1845" s="116"/>
      <c r="I1845" s="116"/>
    </row>
    <row r="1846" spans="1:9" x14ac:dyDescent="0.25">
      <c r="A1846" s="119" t="s">
        <v>1683</v>
      </c>
      <c r="B1846" s="119" t="s">
        <v>1641</v>
      </c>
      <c r="C1846" s="125" t="s">
        <v>259</v>
      </c>
      <c r="D1846" s="125"/>
      <c r="E1846" s="120" t="s">
        <v>256</v>
      </c>
    </row>
    <row r="1848" spans="1:9" x14ac:dyDescent="0.25">
      <c r="A1848" s="116"/>
      <c r="B1848" s="116"/>
      <c r="C1848" s="118"/>
      <c r="D1848" s="118"/>
      <c r="E1848" s="118"/>
      <c r="F1848" s="118"/>
    </row>
    <row r="1849" spans="1:9" x14ac:dyDescent="0.25">
      <c r="A1849" s="116"/>
      <c r="B1849" s="116"/>
      <c r="C1849" s="117"/>
      <c r="D1849" s="117"/>
      <c r="E1849" s="117"/>
      <c r="F1849" s="117"/>
    </row>
    <row r="1850" spans="1:9" x14ac:dyDescent="0.25">
      <c r="A1850" s="112"/>
      <c r="B1850" s="112" t="s">
        <v>1684</v>
      </c>
      <c r="C1850" s="124" t="s">
        <v>259</v>
      </c>
      <c r="D1850" s="124"/>
      <c r="E1850" s="115" t="s">
        <v>256</v>
      </c>
    </row>
    <row r="1852" spans="1:9" x14ac:dyDescent="0.25">
      <c r="A1852" s="116"/>
      <c r="B1852" s="116"/>
      <c r="C1852" s="116"/>
      <c r="D1852" s="116"/>
      <c r="E1852" s="116"/>
      <c r="F1852" s="116"/>
      <c r="G1852" s="116"/>
      <c r="H1852" s="116"/>
      <c r="I1852" s="116"/>
    </row>
    <row r="1853" spans="1:9" x14ac:dyDescent="0.25">
      <c r="A1853" s="119" t="s">
        <v>1685</v>
      </c>
      <c r="B1853" s="119" t="s">
        <v>277</v>
      </c>
      <c r="C1853" s="125" t="s">
        <v>259</v>
      </c>
      <c r="D1853" s="125"/>
      <c r="E1853" s="120" t="s">
        <v>256</v>
      </c>
    </row>
    <row r="1854" spans="1:9" x14ac:dyDescent="0.25">
      <c r="A1854" s="126"/>
      <c r="B1854" s="119" t="s">
        <v>691</v>
      </c>
      <c r="C1854" s="125" t="s">
        <v>259</v>
      </c>
      <c r="D1854" s="125"/>
      <c r="E1854" s="120" t="s">
        <v>256</v>
      </c>
    </row>
    <row r="1855" spans="1:9" x14ac:dyDescent="0.25">
      <c r="A1855" s="126"/>
      <c r="B1855" s="119" t="s">
        <v>255</v>
      </c>
      <c r="C1855" s="125" t="s">
        <v>259</v>
      </c>
      <c r="D1855" s="125"/>
      <c r="E1855" s="120" t="s">
        <v>256</v>
      </c>
    </row>
    <row r="1856" spans="1:9" x14ac:dyDescent="0.25">
      <c r="A1856" s="126"/>
      <c r="B1856" s="119" t="s">
        <v>1641</v>
      </c>
      <c r="C1856" s="125" t="s">
        <v>259</v>
      </c>
      <c r="D1856" s="125"/>
      <c r="E1856" s="120" t="s">
        <v>256</v>
      </c>
    </row>
    <row r="1857" spans="1:6" x14ac:dyDescent="0.25">
      <c r="A1857" s="126"/>
      <c r="B1857" s="119" t="s">
        <v>258</v>
      </c>
      <c r="C1857" s="125" t="s">
        <v>259</v>
      </c>
      <c r="D1857" s="125"/>
      <c r="E1857" s="120" t="s">
        <v>256</v>
      </c>
    </row>
    <row r="1858" spans="1:6" x14ac:dyDescent="0.25">
      <c r="A1858" s="126"/>
      <c r="B1858" s="119" t="s">
        <v>260</v>
      </c>
      <c r="C1858" s="125" t="s">
        <v>259</v>
      </c>
      <c r="D1858" s="125"/>
      <c r="E1858" s="120" t="s">
        <v>256</v>
      </c>
    </row>
    <row r="1859" spans="1:6" x14ac:dyDescent="0.25">
      <c r="A1859" s="126"/>
      <c r="B1859" s="119" t="s">
        <v>272</v>
      </c>
      <c r="C1859" s="125" t="s">
        <v>259</v>
      </c>
      <c r="D1859" s="125"/>
      <c r="E1859" s="120" t="s">
        <v>256</v>
      </c>
    </row>
    <row r="1860" spans="1:6" x14ac:dyDescent="0.25">
      <c r="A1860" s="126"/>
      <c r="B1860" s="119" t="s">
        <v>262</v>
      </c>
      <c r="C1860" s="125" t="s">
        <v>259</v>
      </c>
      <c r="D1860" s="125"/>
      <c r="E1860" s="120" t="s">
        <v>256</v>
      </c>
    </row>
    <row r="1861" spans="1:6" x14ac:dyDescent="0.25">
      <c r="A1861" s="126"/>
      <c r="B1861" s="119" t="s">
        <v>596</v>
      </c>
      <c r="C1861" s="125" t="s">
        <v>259</v>
      </c>
      <c r="D1861" s="125"/>
      <c r="E1861" s="120" t="s">
        <v>256</v>
      </c>
    </row>
    <row r="1862" spans="1:6" x14ac:dyDescent="0.25">
      <c r="A1862" s="126"/>
      <c r="B1862" s="119" t="s">
        <v>263</v>
      </c>
      <c r="C1862" s="125" t="s">
        <v>259</v>
      </c>
      <c r="D1862" s="125"/>
      <c r="E1862" s="120" t="s">
        <v>256</v>
      </c>
    </row>
    <row r="1863" spans="1:6" x14ac:dyDescent="0.25">
      <c r="A1863" s="126"/>
      <c r="B1863" s="119" t="s">
        <v>333</v>
      </c>
      <c r="C1863" s="125" t="s">
        <v>259</v>
      </c>
      <c r="D1863" s="125"/>
      <c r="E1863" s="120" t="s">
        <v>256</v>
      </c>
    </row>
    <row r="1864" spans="1:6" x14ac:dyDescent="0.25">
      <c r="A1864" s="126"/>
      <c r="B1864" s="119" t="s">
        <v>264</v>
      </c>
      <c r="C1864" s="125" t="s">
        <v>259</v>
      </c>
      <c r="D1864" s="125"/>
      <c r="E1864" s="120" t="s">
        <v>256</v>
      </c>
    </row>
    <row r="1865" spans="1:6" x14ac:dyDescent="0.25">
      <c r="A1865" s="126"/>
      <c r="B1865" s="119" t="s">
        <v>265</v>
      </c>
      <c r="C1865" s="125" t="s">
        <v>259</v>
      </c>
      <c r="D1865" s="125"/>
      <c r="E1865" s="120" t="s">
        <v>256</v>
      </c>
    </row>
    <row r="1866" spans="1:6" x14ac:dyDescent="0.25">
      <c r="A1866" s="126"/>
      <c r="B1866" s="119" t="s">
        <v>1274</v>
      </c>
      <c r="C1866" s="125" t="s">
        <v>259</v>
      </c>
      <c r="D1866" s="125"/>
      <c r="E1866" s="120" t="s">
        <v>256</v>
      </c>
    </row>
    <row r="1867" spans="1:6" x14ac:dyDescent="0.25">
      <c r="A1867" s="126"/>
      <c r="B1867" s="119" t="s">
        <v>340</v>
      </c>
      <c r="C1867" s="125" t="s">
        <v>259</v>
      </c>
      <c r="D1867" s="125"/>
      <c r="E1867" s="120" t="s">
        <v>256</v>
      </c>
    </row>
    <row r="1868" spans="1:6" x14ac:dyDescent="0.25">
      <c r="A1868" s="126"/>
      <c r="B1868" s="119" t="s">
        <v>293</v>
      </c>
      <c r="C1868" s="125" t="s">
        <v>259</v>
      </c>
      <c r="D1868" s="125"/>
      <c r="E1868" s="120" t="s">
        <v>256</v>
      </c>
    </row>
    <row r="1869" spans="1:6" x14ac:dyDescent="0.25">
      <c r="A1869" s="126"/>
      <c r="B1869" s="119" t="s">
        <v>351</v>
      </c>
      <c r="C1869" s="125" t="s">
        <v>259</v>
      </c>
      <c r="D1869" s="125"/>
      <c r="E1869" s="120" t="s">
        <v>256</v>
      </c>
    </row>
    <row r="1870" spans="1:6" x14ac:dyDescent="0.25">
      <c r="A1870" s="126"/>
      <c r="B1870" s="119" t="s">
        <v>295</v>
      </c>
      <c r="C1870" s="125" t="s">
        <v>259</v>
      </c>
      <c r="D1870" s="125"/>
      <c r="E1870" s="120" t="s">
        <v>256</v>
      </c>
    </row>
    <row r="1872" spans="1:6" x14ac:dyDescent="0.25">
      <c r="A1872" s="116"/>
      <c r="B1872" s="116"/>
      <c r="C1872" s="118"/>
      <c r="D1872" s="118"/>
      <c r="E1872" s="118"/>
      <c r="F1872" s="118"/>
    </row>
    <row r="1873" spans="1:9" x14ac:dyDescent="0.25">
      <c r="A1873" s="116"/>
      <c r="B1873" s="116"/>
      <c r="C1873" s="117"/>
      <c r="D1873" s="117"/>
      <c r="E1873" s="117"/>
      <c r="F1873" s="117"/>
    </row>
    <row r="1874" spans="1:9" x14ac:dyDescent="0.25">
      <c r="A1874" s="112"/>
      <c r="B1874" s="112" t="s">
        <v>1686</v>
      </c>
      <c r="C1874" s="124" t="s">
        <v>259</v>
      </c>
      <c r="D1874" s="124"/>
      <c r="E1874" s="115" t="s">
        <v>256</v>
      </c>
    </row>
    <row r="1876" spans="1:9" x14ac:dyDescent="0.25">
      <c r="A1876" s="116"/>
      <c r="B1876" s="116"/>
      <c r="C1876" s="116"/>
      <c r="D1876" s="116"/>
      <c r="E1876" s="116"/>
      <c r="F1876" s="116"/>
      <c r="G1876" s="116"/>
      <c r="H1876" s="116"/>
      <c r="I1876" s="116"/>
    </row>
    <row r="1877" spans="1:9" x14ac:dyDescent="0.25">
      <c r="A1877" s="119" t="s">
        <v>1687</v>
      </c>
      <c r="B1877" s="119" t="s">
        <v>1641</v>
      </c>
      <c r="C1877" s="125" t="s">
        <v>259</v>
      </c>
      <c r="D1877" s="125"/>
      <c r="E1877" s="120" t="s">
        <v>256</v>
      </c>
    </row>
    <row r="1878" spans="1:9" x14ac:dyDescent="0.25">
      <c r="A1878" s="126"/>
      <c r="B1878" s="119" t="s">
        <v>264</v>
      </c>
      <c r="C1878" s="125" t="s">
        <v>259</v>
      </c>
      <c r="D1878" s="125"/>
      <c r="E1878" s="120" t="s">
        <v>256</v>
      </c>
    </row>
    <row r="1880" spans="1:9" x14ac:dyDescent="0.25">
      <c r="A1880" s="116"/>
      <c r="B1880" s="116"/>
      <c r="C1880" s="118"/>
      <c r="D1880" s="118"/>
      <c r="E1880" s="118"/>
      <c r="F1880" s="118"/>
    </row>
    <row r="1881" spans="1:9" x14ac:dyDescent="0.25">
      <c r="A1881" s="116"/>
      <c r="B1881" s="116"/>
      <c r="C1881" s="117"/>
      <c r="D1881" s="117"/>
      <c r="E1881" s="117"/>
      <c r="F1881" s="117"/>
    </row>
    <row r="1882" spans="1:9" x14ac:dyDescent="0.25">
      <c r="A1882" s="112"/>
      <c r="B1882" s="112" t="s">
        <v>1688</v>
      </c>
      <c r="C1882" s="124" t="s">
        <v>259</v>
      </c>
      <c r="D1882" s="124"/>
      <c r="E1882" s="115" t="s">
        <v>256</v>
      </c>
    </row>
    <row r="1884" spans="1:9" x14ac:dyDescent="0.25">
      <c r="A1884" s="116"/>
      <c r="B1884" s="116"/>
      <c r="C1884" s="116"/>
      <c r="D1884" s="116"/>
      <c r="E1884" s="116"/>
      <c r="F1884" s="116"/>
      <c r="G1884" s="116"/>
      <c r="H1884" s="116"/>
      <c r="I1884" s="116"/>
    </row>
    <row r="1885" spans="1:9" x14ac:dyDescent="0.25">
      <c r="A1885" s="119" t="s">
        <v>1689</v>
      </c>
      <c r="B1885" s="119" t="s">
        <v>277</v>
      </c>
      <c r="C1885" s="125" t="s">
        <v>259</v>
      </c>
      <c r="D1885" s="125"/>
      <c r="E1885" s="120" t="s">
        <v>256</v>
      </c>
    </row>
    <row r="1886" spans="1:9" x14ac:dyDescent="0.25">
      <c r="A1886" s="126"/>
      <c r="B1886" s="119" t="s">
        <v>691</v>
      </c>
      <c r="C1886" s="125" t="s">
        <v>259</v>
      </c>
      <c r="D1886" s="125"/>
      <c r="E1886" s="120" t="s">
        <v>256</v>
      </c>
    </row>
    <row r="1887" spans="1:9" x14ac:dyDescent="0.25">
      <c r="A1887" s="126"/>
      <c r="B1887" s="119" t="s">
        <v>255</v>
      </c>
      <c r="C1887" s="125" t="s">
        <v>259</v>
      </c>
      <c r="D1887" s="125"/>
      <c r="E1887" s="120" t="s">
        <v>256</v>
      </c>
    </row>
    <row r="1888" spans="1:9" x14ac:dyDescent="0.25">
      <c r="A1888" s="126"/>
      <c r="B1888" s="119" t="s">
        <v>1641</v>
      </c>
      <c r="C1888" s="125" t="s">
        <v>259</v>
      </c>
      <c r="D1888" s="125"/>
      <c r="E1888" s="120" t="s">
        <v>256</v>
      </c>
    </row>
    <row r="1889" spans="1:11" x14ac:dyDescent="0.25">
      <c r="A1889" s="116" t="s">
        <v>247</v>
      </c>
      <c r="B1889" s="116"/>
      <c r="C1889" s="116"/>
    </row>
    <row r="1890" spans="1:11" x14ac:dyDescent="0.25">
      <c r="A1890" s="112" t="s">
        <v>248</v>
      </c>
      <c r="B1890" s="111" t="s">
        <v>249</v>
      </c>
      <c r="C1890" s="112"/>
    </row>
    <row r="1891" spans="1:11" ht="21" x14ac:dyDescent="0.25">
      <c r="A1891" s="113">
        <v>41277.640798611108</v>
      </c>
      <c r="B1891" s="114" t="s">
        <v>250</v>
      </c>
      <c r="C1891" s="115" t="s">
        <v>1690</v>
      </c>
    </row>
    <row r="1892" spans="1:11" x14ac:dyDescent="0.25">
      <c r="A1892" s="118"/>
      <c r="B1892" s="118"/>
      <c r="C1892" s="118"/>
    </row>
    <row r="1893" spans="1:11" x14ac:dyDescent="0.25">
      <c r="A1893" s="117"/>
      <c r="B1893" s="117"/>
      <c r="C1893" s="117"/>
    </row>
    <row r="1894" spans="1:11" x14ac:dyDescent="0.25">
      <c r="A1894" s="121" t="s">
        <v>1643</v>
      </c>
      <c r="B1894" s="121" t="s">
        <v>252</v>
      </c>
      <c r="C1894" s="116" t="s">
        <v>253</v>
      </c>
      <c r="D1894" s="116"/>
      <c r="E1894" s="115" t="s">
        <v>254</v>
      </c>
    </row>
    <row r="1895" spans="1:11" ht="15.75" thickBot="1" x14ac:dyDescent="0.3">
      <c r="A1895" s="121"/>
      <c r="B1895" s="121"/>
      <c r="C1895" s="122"/>
      <c r="D1895" s="122"/>
      <c r="E1895" s="122"/>
      <c r="F1895" s="122"/>
      <c r="G1895" s="122"/>
      <c r="H1895" s="122"/>
      <c r="I1895" s="122"/>
      <c r="J1895" s="122"/>
      <c r="K1895" s="122"/>
    </row>
    <row r="1896" spans="1:11" x14ac:dyDescent="0.25">
      <c r="A1896" s="121"/>
      <c r="B1896" s="121"/>
      <c r="C1896" s="117"/>
      <c r="D1896" s="117"/>
      <c r="E1896" s="117"/>
      <c r="F1896" s="117"/>
      <c r="G1896" s="117"/>
      <c r="H1896" s="117"/>
      <c r="I1896" s="117"/>
      <c r="J1896" s="117"/>
      <c r="K1896" s="117"/>
    </row>
    <row r="1897" spans="1:11" x14ac:dyDescent="0.25">
      <c r="A1897" s="126"/>
      <c r="B1897" s="119" t="s">
        <v>258</v>
      </c>
      <c r="C1897" s="125" t="s">
        <v>259</v>
      </c>
      <c r="D1897" s="125"/>
      <c r="E1897" s="120" t="s">
        <v>256</v>
      </c>
    </row>
    <row r="1898" spans="1:11" x14ac:dyDescent="0.25">
      <c r="A1898" s="126"/>
      <c r="B1898" s="119" t="s">
        <v>260</v>
      </c>
      <c r="C1898" s="125" t="s">
        <v>259</v>
      </c>
      <c r="D1898" s="125"/>
      <c r="E1898" s="120" t="s">
        <v>256</v>
      </c>
    </row>
    <row r="1899" spans="1:11" x14ac:dyDescent="0.25">
      <c r="A1899" s="126"/>
      <c r="B1899" s="119" t="s">
        <v>288</v>
      </c>
      <c r="C1899" s="125" t="s">
        <v>259</v>
      </c>
      <c r="D1899" s="125"/>
      <c r="E1899" s="120" t="s">
        <v>256</v>
      </c>
    </row>
    <row r="1900" spans="1:11" x14ac:dyDescent="0.25">
      <c r="A1900" s="126"/>
      <c r="B1900" s="119" t="s">
        <v>272</v>
      </c>
      <c r="C1900" s="125" t="s">
        <v>259</v>
      </c>
      <c r="D1900" s="125"/>
      <c r="E1900" s="120" t="s">
        <v>256</v>
      </c>
    </row>
    <row r="1901" spans="1:11" x14ac:dyDescent="0.25">
      <c r="A1901" s="126"/>
      <c r="B1901" s="119" t="s">
        <v>262</v>
      </c>
      <c r="C1901" s="125" t="s">
        <v>259</v>
      </c>
      <c r="D1901" s="125"/>
      <c r="E1901" s="120" t="s">
        <v>256</v>
      </c>
    </row>
    <row r="1902" spans="1:11" x14ac:dyDescent="0.25">
      <c r="A1902" s="126"/>
      <c r="B1902" s="119" t="s">
        <v>263</v>
      </c>
      <c r="C1902" s="125" t="s">
        <v>259</v>
      </c>
      <c r="D1902" s="125"/>
      <c r="E1902" s="120" t="s">
        <v>256</v>
      </c>
    </row>
    <row r="1903" spans="1:11" x14ac:dyDescent="0.25">
      <c r="A1903" s="126"/>
      <c r="B1903" s="119" t="s">
        <v>264</v>
      </c>
      <c r="C1903" s="125" t="s">
        <v>259</v>
      </c>
      <c r="D1903" s="125"/>
      <c r="E1903" s="120" t="s">
        <v>256</v>
      </c>
    </row>
    <row r="1904" spans="1:11" x14ac:dyDescent="0.25">
      <c r="A1904" s="126"/>
      <c r="B1904" s="119" t="s">
        <v>265</v>
      </c>
      <c r="C1904" s="125" t="s">
        <v>259</v>
      </c>
      <c r="D1904" s="125"/>
      <c r="E1904" s="120" t="s">
        <v>256</v>
      </c>
    </row>
    <row r="1905" spans="1:9" x14ac:dyDescent="0.25">
      <c r="A1905" s="126"/>
      <c r="B1905" s="119" t="s">
        <v>1274</v>
      </c>
      <c r="C1905" s="125" t="s">
        <v>259</v>
      </c>
      <c r="D1905" s="125"/>
      <c r="E1905" s="120" t="s">
        <v>256</v>
      </c>
    </row>
    <row r="1906" spans="1:9" x14ac:dyDescent="0.25">
      <c r="A1906" s="126"/>
      <c r="B1906" s="119" t="s">
        <v>340</v>
      </c>
      <c r="C1906" s="125" t="s">
        <v>259</v>
      </c>
      <c r="D1906" s="125"/>
      <c r="E1906" s="120" t="s">
        <v>256</v>
      </c>
    </row>
    <row r="1907" spans="1:9" x14ac:dyDescent="0.25">
      <c r="A1907" s="126"/>
      <c r="B1907" s="119" t="s">
        <v>293</v>
      </c>
      <c r="C1907" s="125" t="s">
        <v>259</v>
      </c>
      <c r="D1907" s="125"/>
      <c r="E1907" s="120" t="s">
        <v>256</v>
      </c>
    </row>
    <row r="1908" spans="1:9" x14ac:dyDescent="0.25">
      <c r="A1908" s="126"/>
      <c r="B1908" s="119" t="s">
        <v>351</v>
      </c>
      <c r="C1908" s="125" t="s">
        <v>259</v>
      </c>
      <c r="D1908" s="125"/>
      <c r="E1908" s="120" t="s">
        <v>256</v>
      </c>
    </row>
    <row r="1910" spans="1:9" x14ac:dyDescent="0.25">
      <c r="A1910" s="116"/>
      <c r="B1910" s="116"/>
      <c r="C1910" s="118"/>
      <c r="D1910" s="118"/>
      <c r="E1910" s="118"/>
      <c r="F1910" s="118"/>
    </row>
    <row r="1911" spans="1:9" x14ac:dyDescent="0.25">
      <c r="A1911" s="116"/>
      <c r="B1911" s="116"/>
      <c r="C1911" s="117"/>
      <c r="D1911" s="117"/>
      <c r="E1911" s="117"/>
      <c r="F1911" s="117"/>
    </row>
    <row r="1912" spans="1:9" x14ac:dyDescent="0.25">
      <c r="A1912" s="112"/>
      <c r="B1912" s="112" t="s">
        <v>1691</v>
      </c>
      <c r="C1912" s="124" t="s">
        <v>259</v>
      </c>
      <c r="D1912" s="124"/>
      <c r="E1912" s="115" t="s">
        <v>256</v>
      </c>
    </row>
    <row r="1914" spans="1:9" x14ac:dyDescent="0.25">
      <c r="A1914" s="116"/>
      <c r="B1914" s="116"/>
      <c r="C1914" s="116"/>
      <c r="D1914" s="116"/>
      <c r="E1914" s="116"/>
      <c r="F1914" s="116"/>
      <c r="G1914" s="116"/>
      <c r="H1914" s="116"/>
      <c r="I1914" s="116"/>
    </row>
    <row r="1915" spans="1:9" x14ac:dyDescent="0.25">
      <c r="A1915" s="119" t="s">
        <v>1692</v>
      </c>
      <c r="B1915" s="119" t="s">
        <v>1641</v>
      </c>
      <c r="C1915" s="125" t="s">
        <v>259</v>
      </c>
      <c r="D1915" s="125"/>
      <c r="E1915" s="120" t="s">
        <v>256</v>
      </c>
    </row>
    <row r="1916" spans="1:9" x14ac:dyDescent="0.25">
      <c r="A1916" s="126"/>
      <c r="B1916" s="119" t="s">
        <v>258</v>
      </c>
      <c r="C1916" s="125" t="s">
        <v>259</v>
      </c>
      <c r="D1916" s="125"/>
      <c r="E1916" s="120" t="s">
        <v>256</v>
      </c>
    </row>
    <row r="1917" spans="1:9" x14ac:dyDescent="0.25">
      <c r="A1917" s="126"/>
      <c r="B1917" s="119" t="s">
        <v>272</v>
      </c>
      <c r="C1917" s="125" t="s">
        <v>259</v>
      </c>
      <c r="D1917" s="125"/>
      <c r="E1917" s="120" t="s">
        <v>256</v>
      </c>
    </row>
    <row r="1918" spans="1:9" x14ac:dyDescent="0.25">
      <c r="A1918" s="126"/>
      <c r="B1918" s="119" t="s">
        <v>592</v>
      </c>
      <c r="C1918" s="125" t="s">
        <v>259</v>
      </c>
      <c r="D1918" s="125"/>
      <c r="E1918" s="120" t="s">
        <v>256</v>
      </c>
    </row>
    <row r="1919" spans="1:9" x14ac:dyDescent="0.25">
      <c r="A1919" s="126"/>
      <c r="B1919" s="119" t="s">
        <v>594</v>
      </c>
      <c r="C1919" s="125" t="s">
        <v>259</v>
      </c>
      <c r="D1919" s="125"/>
      <c r="E1919" s="120" t="s">
        <v>256</v>
      </c>
    </row>
    <row r="1920" spans="1:9" x14ac:dyDescent="0.25">
      <c r="A1920" s="126"/>
      <c r="B1920" s="119" t="s">
        <v>596</v>
      </c>
      <c r="C1920" s="125" t="s">
        <v>259</v>
      </c>
      <c r="D1920" s="125"/>
      <c r="E1920" s="120" t="s">
        <v>256</v>
      </c>
    </row>
    <row r="1921" spans="1:9" x14ac:dyDescent="0.25">
      <c r="A1921" s="126"/>
      <c r="B1921" s="119" t="s">
        <v>263</v>
      </c>
      <c r="C1921" s="125" t="s">
        <v>259</v>
      </c>
      <c r="D1921" s="125"/>
      <c r="E1921" s="120" t="s">
        <v>256</v>
      </c>
    </row>
    <row r="1922" spans="1:9" x14ac:dyDescent="0.25">
      <c r="A1922" s="126"/>
      <c r="B1922" s="119" t="s">
        <v>264</v>
      </c>
      <c r="C1922" s="125" t="s">
        <v>259</v>
      </c>
      <c r="D1922" s="125"/>
      <c r="E1922" s="120" t="s">
        <v>256</v>
      </c>
    </row>
    <row r="1923" spans="1:9" x14ac:dyDescent="0.25">
      <c r="A1923" s="126"/>
      <c r="B1923" s="119" t="s">
        <v>265</v>
      </c>
      <c r="C1923" s="125" t="s">
        <v>259</v>
      </c>
      <c r="D1923" s="125"/>
      <c r="E1923" s="120" t="s">
        <v>256</v>
      </c>
    </row>
    <row r="1924" spans="1:9" x14ac:dyDescent="0.25">
      <c r="A1924" s="126"/>
      <c r="B1924" s="119" t="s">
        <v>1274</v>
      </c>
      <c r="C1924" s="125" t="s">
        <v>259</v>
      </c>
      <c r="D1924" s="125"/>
      <c r="E1924" s="120" t="s">
        <v>256</v>
      </c>
    </row>
    <row r="1925" spans="1:9" x14ac:dyDescent="0.25">
      <c r="A1925" s="126"/>
      <c r="B1925" s="119" t="s">
        <v>686</v>
      </c>
      <c r="C1925" s="125" t="s">
        <v>259</v>
      </c>
      <c r="D1925" s="125"/>
      <c r="E1925" s="120" t="s">
        <v>256</v>
      </c>
    </row>
    <row r="1926" spans="1:9" x14ac:dyDescent="0.25">
      <c r="A1926" s="126"/>
      <c r="B1926" s="119" t="s">
        <v>340</v>
      </c>
      <c r="C1926" s="125" t="s">
        <v>259</v>
      </c>
      <c r="D1926" s="125"/>
      <c r="E1926" s="120" t="s">
        <v>256</v>
      </c>
    </row>
    <row r="1927" spans="1:9" x14ac:dyDescent="0.25">
      <c r="A1927" s="126"/>
      <c r="B1927" s="119" t="s">
        <v>293</v>
      </c>
      <c r="C1927" s="125" t="s">
        <v>259</v>
      </c>
      <c r="D1927" s="125"/>
      <c r="E1927" s="120" t="s">
        <v>256</v>
      </c>
    </row>
    <row r="1928" spans="1:9" x14ac:dyDescent="0.25">
      <c r="A1928" s="126"/>
      <c r="B1928" s="119" t="s">
        <v>351</v>
      </c>
      <c r="C1928" s="125" t="s">
        <v>259</v>
      </c>
      <c r="D1928" s="125"/>
      <c r="E1928" s="120" t="s">
        <v>256</v>
      </c>
    </row>
    <row r="1930" spans="1:9" x14ac:dyDescent="0.25">
      <c r="A1930" s="116"/>
      <c r="B1930" s="116"/>
      <c r="C1930" s="118"/>
      <c r="D1930" s="118"/>
      <c r="E1930" s="118"/>
      <c r="F1930" s="118"/>
    </row>
    <row r="1931" spans="1:9" x14ac:dyDescent="0.25">
      <c r="A1931" s="116"/>
      <c r="B1931" s="116"/>
      <c r="C1931" s="117"/>
      <c r="D1931" s="117"/>
      <c r="E1931" s="117"/>
      <c r="F1931" s="117"/>
    </row>
    <row r="1932" spans="1:9" x14ac:dyDescent="0.25">
      <c r="A1932" s="112"/>
      <c r="B1932" s="112" t="s">
        <v>1693</v>
      </c>
      <c r="C1932" s="124" t="s">
        <v>259</v>
      </c>
      <c r="D1932" s="124"/>
      <c r="E1932" s="115" t="s">
        <v>256</v>
      </c>
    </row>
    <row r="1934" spans="1:9" x14ac:dyDescent="0.25">
      <c r="A1934" s="116"/>
      <c r="B1934" s="116"/>
      <c r="C1934" s="116"/>
      <c r="D1934" s="116"/>
      <c r="E1934" s="116"/>
      <c r="F1934" s="116"/>
      <c r="G1934" s="116"/>
      <c r="H1934" s="116"/>
      <c r="I1934" s="116"/>
    </row>
    <row r="1935" spans="1:9" x14ac:dyDescent="0.25">
      <c r="A1935" s="119" t="s">
        <v>1694</v>
      </c>
      <c r="B1935" s="119" t="s">
        <v>277</v>
      </c>
      <c r="C1935" s="125" t="s">
        <v>259</v>
      </c>
      <c r="D1935" s="125"/>
      <c r="E1935" s="120" t="s">
        <v>256</v>
      </c>
    </row>
    <row r="1936" spans="1:9" x14ac:dyDescent="0.25">
      <c r="A1936" s="126"/>
      <c r="B1936" s="119" t="s">
        <v>1641</v>
      </c>
      <c r="C1936" s="125" t="s">
        <v>259</v>
      </c>
      <c r="D1936" s="125"/>
      <c r="E1936" s="120" t="s">
        <v>256</v>
      </c>
    </row>
    <row r="1937" spans="1:11" x14ac:dyDescent="0.25">
      <c r="A1937" s="126"/>
      <c r="B1937" s="119" t="s">
        <v>258</v>
      </c>
      <c r="C1937" s="125" t="s">
        <v>259</v>
      </c>
      <c r="D1937" s="125"/>
      <c r="E1937" s="120" t="s">
        <v>256</v>
      </c>
    </row>
    <row r="1938" spans="1:11" x14ac:dyDescent="0.25">
      <c r="A1938" s="126"/>
      <c r="B1938" s="119" t="s">
        <v>260</v>
      </c>
      <c r="C1938" s="125" t="s">
        <v>259</v>
      </c>
      <c r="D1938" s="125"/>
      <c r="E1938" s="120" t="s">
        <v>256</v>
      </c>
    </row>
    <row r="1939" spans="1:11" x14ac:dyDescent="0.25">
      <c r="A1939" s="126"/>
      <c r="B1939" s="119" t="s">
        <v>272</v>
      </c>
      <c r="C1939" s="125" t="s">
        <v>259</v>
      </c>
      <c r="D1939" s="125"/>
      <c r="E1939" s="120" t="s">
        <v>256</v>
      </c>
    </row>
    <row r="1940" spans="1:11" x14ac:dyDescent="0.25">
      <c r="A1940" s="126"/>
      <c r="B1940" s="119" t="s">
        <v>263</v>
      </c>
      <c r="C1940" s="125" t="s">
        <v>259</v>
      </c>
      <c r="D1940" s="125"/>
      <c r="E1940" s="120" t="s">
        <v>256</v>
      </c>
    </row>
    <row r="1941" spans="1:11" x14ac:dyDescent="0.25">
      <c r="A1941" s="126"/>
      <c r="B1941" s="119" t="s">
        <v>264</v>
      </c>
      <c r="C1941" s="125" t="s">
        <v>259</v>
      </c>
      <c r="D1941" s="125"/>
      <c r="E1941" s="120" t="s">
        <v>256</v>
      </c>
    </row>
    <row r="1942" spans="1:11" x14ac:dyDescent="0.25">
      <c r="A1942" s="126"/>
      <c r="B1942" s="119" t="s">
        <v>265</v>
      </c>
      <c r="C1942" s="125" t="s">
        <v>259</v>
      </c>
      <c r="D1942" s="125"/>
      <c r="E1942" s="120" t="s">
        <v>256</v>
      </c>
    </row>
    <row r="1943" spans="1:11" x14ac:dyDescent="0.25">
      <c r="A1943" s="126"/>
      <c r="B1943" s="119" t="s">
        <v>1274</v>
      </c>
      <c r="C1943" s="125" t="s">
        <v>259</v>
      </c>
      <c r="D1943" s="125"/>
      <c r="E1943" s="120" t="s">
        <v>256</v>
      </c>
    </row>
    <row r="1944" spans="1:11" x14ac:dyDescent="0.25">
      <c r="A1944" s="126"/>
      <c r="B1944" s="119" t="s">
        <v>686</v>
      </c>
      <c r="C1944" s="125" t="s">
        <v>259</v>
      </c>
      <c r="D1944" s="125"/>
      <c r="E1944" s="120" t="s">
        <v>256</v>
      </c>
    </row>
    <row r="1946" spans="1:11" x14ac:dyDescent="0.25">
      <c r="A1946" s="116" t="s">
        <v>247</v>
      </c>
      <c r="B1946" s="116"/>
      <c r="C1946" s="116"/>
    </row>
    <row r="1947" spans="1:11" x14ac:dyDescent="0.25">
      <c r="A1947" s="112" t="s">
        <v>248</v>
      </c>
      <c r="B1947" s="111" t="s">
        <v>249</v>
      </c>
      <c r="C1947" s="112"/>
    </row>
    <row r="1948" spans="1:11" ht="21" x14ac:dyDescent="0.25">
      <c r="A1948" s="113">
        <v>41277.640798611108</v>
      </c>
      <c r="B1948" s="114" t="s">
        <v>250</v>
      </c>
      <c r="C1948" s="115" t="s">
        <v>1695</v>
      </c>
    </row>
    <row r="1949" spans="1:11" x14ac:dyDescent="0.25">
      <c r="A1949" s="118"/>
      <c r="B1949" s="118"/>
      <c r="C1949" s="118"/>
    </row>
    <row r="1950" spans="1:11" x14ac:dyDescent="0.25">
      <c r="A1950" s="117"/>
      <c r="B1950" s="117"/>
      <c r="C1950" s="117"/>
    </row>
    <row r="1951" spans="1:11" x14ac:dyDescent="0.25">
      <c r="A1951" s="121" t="s">
        <v>1643</v>
      </c>
      <c r="B1951" s="121" t="s">
        <v>252</v>
      </c>
      <c r="C1951" s="116" t="s">
        <v>253</v>
      </c>
      <c r="D1951" s="116"/>
      <c r="E1951" s="115" t="s">
        <v>254</v>
      </c>
    </row>
    <row r="1952" spans="1:11" ht="15.75" thickBot="1" x14ac:dyDescent="0.3">
      <c r="A1952" s="121"/>
      <c r="B1952" s="121"/>
      <c r="C1952" s="122"/>
      <c r="D1952" s="122"/>
      <c r="E1952" s="122"/>
      <c r="F1952" s="122"/>
      <c r="G1952" s="122"/>
      <c r="H1952" s="122"/>
      <c r="I1952" s="122"/>
      <c r="J1952" s="122"/>
      <c r="K1952" s="122"/>
    </row>
    <row r="1953" spans="1:11" x14ac:dyDescent="0.25">
      <c r="A1953" s="121"/>
      <c r="B1953" s="121"/>
      <c r="C1953" s="117"/>
      <c r="D1953" s="117"/>
      <c r="E1953" s="117"/>
      <c r="F1953" s="117"/>
      <c r="G1953" s="117"/>
      <c r="H1953" s="117"/>
      <c r="I1953" s="117"/>
      <c r="J1953" s="117"/>
      <c r="K1953" s="117"/>
    </row>
    <row r="1954" spans="1:11" x14ac:dyDescent="0.25">
      <c r="A1954" s="116"/>
      <c r="B1954" s="116"/>
      <c r="C1954" s="118"/>
      <c r="D1954" s="118"/>
      <c r="E1954" s="118"/>
      <c r="F1954" s="118"/>
    </row>
    <row r="1955" spans="1:11" x14ac:dyDescent="0.25">
      <c r="A1955" s="116"/>
      <c r="B1955" s="116"/>
      <c r="C1955" s="117"/>
      <c r="D1955" s="117"/>
      <c r="E1955" s="117"/>
      <c r="F1955" s="117"/>
    </row>
    <row r="1956" spans="1:11" x14ac:dyDescent="0.25">
      <c r="A1956" s="112"/>
      <c r="B1956" s="112" t="s">
        <v>1696</v>
      </c>
      <c r="C1956" s="124" t="s">
        <v>259</v>
      </c>
      <c r="D1956" s="124"/>
      <c r="E1956" s="115" t="s">
        <v>256</v>
      </c>
    </row>
    <row r="1958" spans="1:11" x14ac:dyDescent="0.25">
      <c r="A1958" s="116"/>
      <c r="B1958" s="116"/>
      <c r="C1958" s="116"/>
      <c r="D1958" s="116"/>
      <c r="E1958" s="116"/>
      <c r="F1958" s="116"/>
      <c r="G1958" s="116"/>
      <c r="H1958" s="116"/>
      <c r="I1958" s="116"/>
    </row>
    <row r="1959" spans="1:11" x14ac:dyDescent="0.25">
      <c r="A1959" s="119" t="s">
        <v>1697</v>
      </c>
      <c r="B1959" s="119" t="s">
        <v>1641</v>
      </c>
      <c r="C1959" s="125" t="s">
        <v>259</v>
      </c>
      <c r="D1959" s="125"/>
      <c r="E1959" s="120" t="s">
        <v>256</v>
      </c>
    </row>
    <row r="1960" spans="1:11" x14ac:dyDescent="0.25">
      <c r="A1960" s="126"/>
      <c r="B1960" s="119" t="s">
        <v>264</v>
      </c>
      <c r="C1960" s="125" t="s">
        <v>259</v>
      </c>
      <c r="D1960" s="125"/>
      <c r="E1960" s="120" t="s">
        <v>256</v>
      </c>
    </row>
    <row r="1962" spans="1:11" x14ac:dyDescent="0.25">
      <c r="A1962" s="116"/>
      <c r="B1962" s="116"/>
      <c r="C1962" s="118"/>
      <c r="D1962" s="118"/>
      <c r="E1962" s="118"/>
      <c r="F1962" s="118"/>
    </row>
    <row r="1963" spans="1:11" x14ac:dyDescent="0.25">
      <c r="A1963" s="116"/>
      <c r="B1963" s="116"/>
      <c r="C1963" s="117"/>
      <c r="D1963" s="117"/>
      <c r="E1963" s="117"/>
      <c r="F1963" s="117"/>
    </row>
    <row r="1964" spans="1:11" x14ac:dyDescent="0.25">
      <c r="A1964" s="112"/>
      <c r="B1964" s="112" t="s">
        <v>1698</v>
      </c>
      <c r="C1964" s="124" t="s">
        <v>259</v>
      </c>
      <c r="D1964" s="124"/>
      <c r="E1964" s="115" t="s">
        <v>256</v>
      </c>
    </row>
    <row r="1966" spans="1:11" x14ac:dyDescent="0.25">
      <c r="A1966" s="116"/>
      <c r="B1966" s="116"/>
      <c r="C1966" s="116"/>
      <c r="D1966" s="116"/>
      <c r="E1966" s="116"/>
      <c r="F1966" s="116"/>
      <c r="G1966" s="116"/>
      <c r="H1966" s="116"/>
      <c r="I1966" s="116"/>
    </row>
    <row r="1967" spans="1:11" x14ac:dyDescent="0.25">
      <c r="A1967" s="119" t="s">
        <v>1699</v>
      </c>
      <c r="B1967" s="119" t="s">
        <v>1641</v>
      </c>
      <c r="C1967" s="125" t="s">
        <v>259</v>
      </c>
      <c r="D1967" s="125"/>
      <c r="E1967" s="120" t="s">
        <v>256</v>
      </c>
    </row>
    <row r="1968" spans="1:11" x14ac:dyDescent="0.25">
      <c r="A1968" s="126"/>
      <c r="B1968" s="119" t="s">
        <v>264</v>
      </c>
      <c r="C1968" s="125" t="s">
        <v>259</v>
      </c>
      <c r="D1968" s="125"/>
      <c r="E1968" s="120" t="s">
        <v>256</v>
      </c>
    </row>
    <row r="1969" spans="1:9" x14ac:dyDescent="0.25">
      <c r="A1969" s="126"/>
      <c r="B1969" s="119" t="s">
        <v>306</v>
      </c>
      <c r="C1969" s="125" t="s">
        <v>259</v>
      </c>
      <c r="D1969" s="125"/>
      <c r="E1969" s="120" t="s">
        <v>256</v>
      </c>
    </row>
    <row r="1970" spans="1:9" x14ac:dyDescent="0.25">
      <c r="A1970" s="126"/>
      <c r="B1970" s="119" t="s">
        <v>1274</v>
      </c>
      <c r="C1970" s="125" t="s">
        <v>259</v>
      </c>
      <c r="D1970" s="125"/>
      <c r="E1970" s="120" t="s">
        <v>256</v>
      </c>
    </row>
    <row r="1971" spans="1:9" x14ac:dyDescent="0.25">
      <c r="A1971" s="126"/>
      <c r="B1971" s="119" t="s">
        <v>686</v>
      </c>
      <c r="C1971" s="125" t="s">
        <v>259</v>
      </c>
      <c r="D1971" s="125"/>
      <c r="E1971" s="120" t="s">
        <v>256</v>
      </c>
    </row>
    <row r="1973" spans="1:9" x14ac:dyDescent="0.25">
      <c r="A1973" s="116"/>
      <c r="B1973" s="116"/>
      <c r="C1973" s="118"/>
      <c r="D1973" s="118"/>
      <c r="E1973" s="118"/>
      <c r="F1973" s="118"/>
    </row>
    <row r="1974" spans="1:9" x14ac:dyDescent="0.25">
      <c r="A1974" s="116"/>
      <c r="B1974" s="116"/>
      <c r="C1974" s="117"/>
      <c r="D1974" s="117"/>
      <c r="E1974" s="117"/>
      <c r="F1974" s="117"/>
    </row>
    <row r="1975" spans="1:9" x14ac:dyDescent="0.25">
      <c r="A1975" s="112"/>
      <c r="B1975" s="112" t="s">
        <v>1700</v>
      </c>
      <c r="C1975" s="124" t="s">
        <v>259</v>
      </c>
      <c r="D1975" s="124"/>
      <c r="E1975" s="115" t="s">
        <v>256</v>
      </c>
    </row>
    <row r="1977" spans="1:9" x14ac:dyDescent="0.25">
      <c r="A1977" s="116"/>
      <c r="B1977" s="116"/>
      <c r="C1977" s="116"/>
      <c r="D1977" s="116"/>
      <c r="E1977" s="116"/>
      <c r="F1977" s="116"/>
      <c r="G1977" s="116"/>
      <c r="H1977" s="116"/>
      <c r="I1977" s="116"/>
    </row>
    <row r="1978" spans="1:9" x14ac:dyDescent="0.25">
      <c r="A1978" s="119" t="s">
        <v>1701</v>
      </c>
      <c r="B1978" s="119" t="s">
        <v>277</v>
      </c>
      <c r="C1978" s="125" t="s">
        <v>259</v>
      </c>
      <c r="D1978" s="125"/>
      <c r="E1978" s="120" t="s">
        <v>256</v>
      </c>
    </row>
    <row r="1979" spans="1:9" x14ac:dyDescent="0.25">
      <c r="A1979" s="126"/>
      <c r="B1979" s="119" t="s">
        <v>691</v>
      </c>
      <c r="C1979" s="125" t="s">
        <v>259</v>
      </c>
      <c r="D1979" s="125"/>
      <c r="E1979" s="120" t="s">
        <v>256</v>
      </c>
    </row>
    <row r="1980" spans="1:9" x14ac:dyDescent="0.25">
      <c r="A1980" s="126"/>
      <c r="B1980" s="119" t="s">
        <v>255</v>
      </c>
      <c r="C1980" s="125" t="s">
        <v>259</v>
      </c>
      <c r="D1980" s="125"/>
      <c r="E1980" s="120" t="s">
        <v>256</v>
      </c>
    </row>
    <row r="1981" spans="1:9" x14ac:dyDescent="0.25">
      <c r="A1981" s="126"/>
      <c r="B1981" s="119" t="s">
        <v>280</v>
      </c>
      <c r="C1981" s="125" t="s">
        <v>259</v>
      </c>
      <c r="D1981" s="125"/>
      <c r="E1981" s="120" t="s">
        <v>256</v>
      </c>
    </row>
    <row r="1982" spans="1:9" x14ac:dyDescent="0.25">
      <c r="A1982" s="126"/>
      <c r="B1982" s="119" t="s">
        <v>460</v>
      </c>
      <c r="C1982" s="125" t="s">
        <v>259</v>
      </c>
      <c r="D1982" s="125"/>
      <c r="E1982" s="120" t="s">
        <v>256</v>
      </c>
    </row>
    <row r="1983" spans="1:9" x14ac:dyDescent="0.25">
      <c r="A1983" s="126"/>
      <c r="B1983" s="119" t="s">
        <v>282</v>
      </c>
      <c r="C1983" s="125" t="s">
        <v>259</v>
      </c>
      <c r="D1983" s="125"/>
      <c r="E1983" s="120" t="s">
        <v>256</v>
      </c>
    </row>
    <row r="1984" spans="1:9" x14ac:dyDescent="0.25">
      <c r="A1984" s="126"/>
      <c r="B1984" s="119" t="s">
        <v>271</v>
      </c>
      <c r="C1984" s="125" t="s">
        <v>259</v>
      </c>
      <c r="D1984" s="125"/>
      <c r="E1984" s="120" t="s">
        <v>256</v>
      </c>
    </row>
    <row r="1985" spans="1:5" x14ac:dyDescent="0.25">
      <c r="A1985" s="126"/>
      <c r="B1985" s="119" t="s">
        <v>1641</v>
      </c>
      <c r="C1985" s="125" t="s">
        <v>259</v>
      </c>
      <c r="D1985" s="125"/>
      <c r="E1985" s="120" t="s">
        <v>256</v>
      </c>
    </row>
    <row r="1986" spans="1:5" x14ac:dyDescent="0.25">
      <c r="A1986" s="126"/>
      <c r="B1986" s="119" t="s">
        <v>258</v>
      </c>
      <c r="C1986" s="125" t="s">
        <v>259</v>
      </c>
      <c r="D1986" s="125"/>
      <c r="E1986" s="120" t="s">
        <v>256</v>
      </c>
    </row>
    <row r="1987" spans="1:5" x14ac:dyDescent="0.25">
      <c r="A1987" s="126"/>
      <c r="B1987" s="119" t="s">
        <v>260</v>
      </c>
      <c r="C1987" s="125" t="s">
        <v>259</v>
      </c>
      <c r="D1987" s="125"/>
      <c r="E1987" s="120" t="s">
        <v>256</v>
      </c>
    </row>
    <row r="1988" spans="1:5" x14ac:dyDescent="0.25">
      <c r="A1988" s="126"/>
      <c r="B1988" s="119" t="s">
        <v>288</v>
      </c>
      <c r="C1988" s="125" t="s">
        <v>259</v>
      </c>
      <c r="D1988" s="125"/>
      <c r="E1988" s="120" t="s">
        <v>256</v>
      </c>
    </row>
    <row r="1989" spans="1:5" x14ac:dyDescent="0.25">
      <c r="A1989" s="126"/>
      <c r="B1989" s="119" t="s">
        <v>272</v>
      </c>
      <c r="C1989" s="125" t="s">
        <v>259</v>
      </c>
      <c r="D1989" s="125"/>
      <c r="E1989" s="120" t="s">
        <v>256</v>
      </c>
    </row>
    <row r="1990" spans="1:5" x14ac:dyDescent="0.25">
      <c r="A1990" s="126"/>
      <c r="B1990" s="119" t="s">
        <v>262</v>
      </c>
      <c r="C1990" s="125" t="s">
        <v>259</v>
      </c>
      <c r="D1990" s="125"/>
      <c r="E1990" s="120" t="s">
        <v>256</v>
      </c>
    </row>
    <row r="1991" spans="1:5" x14ac:dyDescent="0.25">
      <c r="A1991" s="126"/>
      <c r="B1991" s="119" t="s">
        <v>592</v>
      </c>
      <c r="C1991" s="125" t="s">
        <v>259</v>
      </c>
      <c r="D1991" s="125"/>
      <c r="E1991" s="120" t="s">
        <v>256</v>
      </c>
    </row>
    <row r="1992" spans="1:5" x14ac:dyDescent="0.25">
      <c r="A1992" s="126"/>
      <c r="B1992" s="119" t="s">
        <v>596</v>
      </c>
      <c r="C1992" s="125" t="s">
        <v>259</v>
      </c>
      <c r="D1992" s="125"/>
      <c r="E1992" s="120" t="s">
        <v>256</v>
      </c>
    </row>
    <row r="1993" spans="1:5" x14ac:dyDescent="0.25">
      <c r="A1993" s="126"/>
      <c r="B1993" s="119" t="s">
        <v>263</v>
      </c>
      <c r="C1993" s="125" t="s">
        <v>259</v>
      </c>
      <c r="D1993" s="125"/>
      <c r="E1993" s="120" t="s">
        <v>256</v>
      </c>
    </row>
    <row r="1994" spans="1:5" x14ac:dyDescent="0.25">
      <c r="A1994" s="126"/>
      <c r="B1994" s="119" t="s">
        <v>333</v>
      </c>
      <c r="C1994" s="125" t="s">
        <v>259</v>
      </c>
      <c r="D1994" s="125"/>
      <c r="E1994" s="120" t="s">
        <v>256</v>
      </c>
    </row>
    <row r="1995" spans="1:5" x14ac:dyDescent="0.25">
      <c r="A1995" s="126"/>
      <c r="B1995" s="119" t="s">
        <v>264</v>
      </c>
      <c r="C1995" s="125" t="s">
        <v>259</v>
      </c>
      <c r="D1995" s="125"/>
      <c r="E1995" s="120" t="s">
        <v>256</v>
      </c>
    </row>
    <row r="1996" spans="1:5" x14ac:dyDescent="0.25">
      <c r="A1996" s="126"/>
      <c r="B1996" s="119" t="s">
        <v>265</v>
      </c>
      <c r="C1996" s="125" t="s">
        <v>259</v>
      </c>
      <c r="D1996" s="125"/>
      <c r="E1996" s="120" t="s">
        <v>256</v>
      </c>
    </row>
    <row r="1997" spans="1:5" x14ac:dyDescent="0.25">
      <c r="A1997" s="126"/>
      <c r="B1997" s="119" t="s">
        <v>334</v>
      </c>
      <c r="C1997" s="125" t="s">
        <v>259</v>
      </c>
      <c r="D1997" s="125"/>
      <c r="E1997" s="120" t="s">
        <v>256</v>
      </c>
    </row>
    <row r="1998" spans="1:5" x14ac:dyDescent="0.25">
      <c r="A1998" s="126"/>
      <c r="B1998" s="119" t="s">
        <v>306</v>
      </c>
      <c r="C1998" s="125" t="s">
        <v>259</v>
      </c>
      <c r="D1998" s="125"/>
      <c r="E1998" s="120" t="s">
        <v>256</v>
      </c>
    </row>
    <row r="1999" spans="1:5" x14ac:dyDescent="0.25">
      <c r="A1999" s="126"/>
      <c r="B1999" s="119" t="s">
        <v>1274</v>
      </c>
      <c r="C1999" s="125" t="s">
        <v>259</v>
      </c>
      <c r="D1999" s="125"/>
      <c r="E1999" s="120" t="s">
        <v>256</v>
      </c>
    </row>
    <row r="2000" spans="1:5" x14ac:dyDescent="0.25">
      <c r="A2000" s="126"/>
      <c r="B2000" s="119" t="s">
        <v>686</v>
      </c>
      <c r="C2000" s="125" t="s">
        <v>259</v>
      </c>
      <c r="D2000" s="125"/>
      <c r="E2000" s="120" t="s">
        <v>256</v>
      </c>
    </row>
    <row r="2001" spans="1:11" x14ac:dyDescent="0.25">
      <c r="A2001" s="126"/>
      <c r="B2001" s="119" t="s">
        <v>340</v>
      </c>
      <c r="C2001" s="125" t="s">
        <v>259</v>
      </c>
      <c r="D2001" s="125"/>
      <c r="E2001" s="120" t="s">
        <v>256</v>
      </c>
    </row>
    <row r="2002" spans="1:11" x14ac:dyDescent="0.25">
      <c r="A2002" s="126"/>
      <c r="B2002" s="119" t="s">
        <v>293</v>
      </c>
      <c r="C2002" s="125" t="s">
        <v>259</v>
      </c>
      <c r="D2002" s="125"/>
      <c r="E2002" s="120" t="s">
        <v>256</v>
      </c>
    </row>
    <row r="2003" spans="1:11" x14ac:dyDescent="0.25">
      <c r="A2003" s="126"/>
      <c r="B2003" s="119" t="s">
        <v>295</v>
      </c>
      <c r="C2003" s="125" t="s">
        <v>259</v>
      </c>
      <c r="D2003" s="125"/>
      <c r="E2003" s="120" t="s">
        <v>256</v>
      </c>
    </row>
    <row r="2004" spans="1:11" x14ac:dyDescent="0.25">
      <c r="A2004" s="126"/>
      <c r="B2004" s="119" t="s">
        <v>266</v>
      </c>
      <c r="C2004" s="125" t="s">
        <v>259</v>
      </c>
      <c r="D2004" s="125"/>
      <c r="E2004" s="120" t="s">
        <v>256</v>
      </c>
    </row>
    <row r="2005" spans="1:11" x14ac:dyDescent="0.25">
      <c r="A2005" s="126"/>
      <c r="B2005" s="119" t="s">
        <v>354</v>
      </c>
      <c r="C2005" s="125" t="s">
        <v>259</v>
      </c>
      <c r="D2005" s="125"/>
      <c r="E2005" s="120" t="s">
        <v>256</v>
      </c>
    </row>
    <row r="2007" spans="1:11" x14ac:dyDescent="0.25">
      <c r="A2007" s="116" t="s">
        <v>247</v>
      </c>
      <c r="B2007" s="116"/>
      <c r="C2007" s="116"/>
    </row>
    <row r="2008" spans="1:11" x14ac:dyDescent="0.25">
      <c r="A2008" s="112" t="s">
        <v>248</v>
      </c>
      <c r="B2008" s="111" t="s">
        <v>249</v>
      </c>
      <c r="C2008" s="112"/>
    </row>
    <row r="2009" spans="1:11" ht="21" x14ac:dyDescent="0.25">
      <c r="A2009" s="113">
        <v>41277.640798611108</v>
      </c>
      <c r="B2009" s="114" t="s">
        <v>250</v>
      </c>
      <c r="C2009" s="115" t="s">
        <v>1702</v>
      </c>
    </row>
    <row r="2010" spans="1:11" x14ac:dyDescent="0.25">
      <c r="A2010" s="118"/>
      <c r="B2010" s="118"/>
      <c r="C2010" s="118"/>
    </row>
    <row r="2011" spans="1:11" x14ac:dyDescent="0.25">
      <c r="A2011" s="117"/>
      <c r="B2011" s="117"/>
      <c r="C2011" s="117"/>
    </row>
    <row r="2012" spans="1:11" x14ac:dyDescent="0.25">
      <c r="A2012" s="121" t="s">
        <v>1643</v>
      </c>
      <c r="B2012" s="121" t="s">
        <v>252</v>
      </c>
      <c r="C2012" s="116" t="s">
        <v>253</v>
      </c>
      <c r="D2012" s="116"/>
      <c r="E2012" s="115" t="s">
        <v>254</v>
      </c>
    </row>
    <row r="2013" spans="1:11" ht="15.75" thickBot="1" x14ac:dyDescent="0.3">
      <c r="A2013" s="121"/>
      <c r="B2013" s="121"/>
      <c r="C2013" s="122"/>
      <c r="D2013" s="122"/>
      <c r="E2013" s="122"/>
      <c r="F2013" s="122"/>
      <c r="G2013" s="122"/>
      <c r="H2013" s="122"/>
      <c r="I2013" s="122"/>
      <c r="J2013" s="122"/>
      <c r="K2013" s="122"/>
    </row>
    <row r="2014" spans="1:11" x14ac:dyDescent="0.25">
      <c r="A2014" s="121"/>
      <c r="B2014" s="121"/>
      <c r="C2014" s="117"/>
      <c r="D2014" s="117"/>
      <c r="E2014" s="117"/>
      <c r="F2014" s="117"/>
      <c r="G2014" s="117"/>
      <c r="H2014" s="117"/>
      <c r="I2014" s="117"/>
      <c r="J2014" s="117"/>
      <c r="K2014" s="117"/>
    </row>
    <row r="2015" spans="1:11" x14ac:dyDescent="0.25">
      <c r="A2015" s="116"/>
      <c r="B2015" s="116"/>
      <c r="C2015" s="118"/>
      <c r="D2015" s="118"/>
      <c r="E2015" s="118"/>
      <c r="F2015" s="118"/>
    </row>
    <row r="2016" spans="1:11" x14ac:dyDescent="0.25">
      <c r="A2016" s="116"/>
      <c r="B2016" s="116"/>
      <c r="C2016" s="117"/>
      <c r="D2016" s="117"/>
      <c r="E2016" s="117"/>
      <c r="F2016" s="117"/>
    </row>
    <row r="2017" spans="1:9" x14ac:dyDescent="0.25">
      <c r="A2017" s="112"/>
      <c r="B2017" s="112" t="s">
        <v>1703</v>
      </c>
      <c r="C2017" s="124" t="s">
        <v>259</v>
      </c>
      <c r="D2017" s="124"/>
      <c r="E2017" s="115" t="s">
        <v>256</v>
      </c>
    </row>
    <row r="2019" spans="1:9" x14ac:dyDescent="0.25">
      <c r="A2019" s="116"/>
      <c r="B2019" s="116"/>
      <c r="C2019" s="116"/>
      <c r="D2019" s="116"/>
      <c r="E2019" s="116"/>
      <c r="F2019" s="116"/>
      <c r="G2019" s="116"/>
      <c r="H2019" s="116"/>
      <c r="I2019" s="116"/>
    </row>
    <row r="2020" spans="1:9" x14ac:dyDescent="0.25">
      <c r="A2020" s="119" t="s">
        <v>1704</v>
      </c>
      <c r="B2020" s="119" t="s">
        <v>277</v>
      </c>
      <c r="C2020" s="125" t="s">
        <v>278</v>
      </c>
      <c r="D2020" s="125"/>
      <c r="E2020" s="120" t="s">
        <v>279</v>
      </c>
    </row>
    <row r="2021" spans="1:9" x14ac:dyDescent="0.25">
      <c r="A2021" s="126"/>
      <c r="B2021" s="119" t="s">
        <v>255</v>
      </c>
      <c r="C2021" s="125" t="s">
        <v>1705</v>
      </c>
      <c r="D2021" s="125"/>
      <c r="E2021" s="120" t="s">
        <v>270</v>
      </c>
    </row>
    <row r="2022" spans="1:9" x14ac:dyDescent="0.25">
      <c r="A2022" s="126"/>
      <c r="B2022" s="119" t="s">
        <v>280</v>
      </c>
      <c r="C2022" s="125" t="s">
        <v>281</v>
      </c>
      <c r="D2022" s="125"/>
      <c r="E2022" s="120" t="s">
        <v>256</v>
      </c>
    </row>
    <row r="2023" spans="1:9" x14ac:dyDescent="0.25">
      <c r="A2023" s="126"/>
      <c r="B2023" s="119" t="s">
        <v>282</v>
      </c>
      <c r="C2023" s="125" t="s">
        <v>283</v>
      </c>
      <c r="D2023" s="125"/>
      <c r="E2023" s="120" t="s">
        <v>284</v>
      </c>
    </row>
    <row r="2024" spans="1:9" x14ac:dyDescent="0.25">
      <c r="A2024" s="126"/>
      <c r="B2024" s="119" t="s">
        <v>271</v>
      </c>
      <c r="C2024" s="125" t="s">
        <v>285</v>
      </c>
      <c r="D2024" s="125"/>
      <c r="E2024" s="120" t="s">
        <v>286</v>
      </c>
    </row>
    <row r="2025" spans="1:9" x14ac:dyDescent="0.25">
      <c r="A2025" s="126"/>
      <c r="B2025" s="119" t="s">
        <v>1641</v>
      </c>
      <c r="C2025" s="125" t="s">
        <v>1706</v>
      </c>
      <c r="D2025" s="125"/>
      <c r="E2025" s="120" t="s">
        <v>256</v>
      </c>
    </row>
    <row r="2026" spans="1:9" x14ac:dyDescent="0.25">
      <c r="A2026" s="126"/>
      <c r="B2026" s="119" t="s">
        <v>258</v>
      </c>
      <c r="C2026" s="125" t="s">
        <v>287</v>
      </c>
      <c r="D2026" s="125"/>
      <c r="E2026" s="120" t="s">
        <v>256</v>
      </c>
    </row>
    <row r="2027" spans="1:9" x14ac:dyDescent="0.25">
      <c r="A2027" s="126"/>
      <c r="B2027" s="119" t="s">
        <v>260</v>
      </c>
      <c r="C2027" s="125" t="s">
        <v>1707</v>
      </c>
      <c r="D2027" s="125"/>
      <c r="E2027" s="120" t="s">
        <v>256</v>
      </c>
    </row>
    <row r="2028" spans="1:9" x14ac:dyDescent="0.25">
      <c r="A2028" s="126"/>
      <c r="B2028" s="119" t="s">
        <v>288</v>
      </c>
      <c r="C2028" s="125" t="s">
        <v>289</v>
      </c>
      <c r="D2028" s="125"/>
      <c r="E2028" s="120" t="s">
        <v>290</v>
      </c>
    </row>
    <row r="2029" spans="1:9" x14ac:dyDescent="0.25">
      <c r="A2029" s="126"/>
      <c r="B2029" s="119" t="s">
        <v>272</v>
      </c>
      <c r="C2029" s="125" t="s">
        <v>291</v>
      </c>
      <c r="D2029" s="125"/>
      <c r="E2029" s="120" t="s">
        <v>292</v>
      </c>
    </row>
    <row r="2030" spans="1:9" x14ac:dyDescent="0.25">
      <c r="A2030" s="126"/>
      <c r="B2030" s="119" t="s">
        <v>262</v>
      </c>
      <c r="C2030" s="125" t="s">
        <v>1708</v>
      </c>
      <c r="D2030" s="125"/>
      <c r="E2030" s="120" t="s">
        <v>1709</v>
      </c>
    </row>
    <row r="2031" spans="1:9" x14ac:dyDescent="0.25">
      <c r="A2031" s="126"/>
      <c r="B2031" s="119" t="s">
        <v>263</v>
      </c>
      <c r="C2031" s="125" t="s">
        <v>1710</v>
      </c>
      <c r="D2031" s="125"/>
      <c r="E2031" s="120" t="s">
        <v>256</v>
      </c>
    </row>
    <row r="2032" spans="1:9" x14ac:dyDescent="0.25">
      <c r="A2032" s="126"/>
      <c r="B2032" s="119" t="s">
        <v>264</v>
      </c>
      <c r="C2032" s="125" t="s">
        <v>1711</v>
      </c>
      <c r="D2032" s="125"/>
      <c r="E2032" s="120" t="s">
        <v>1712</v>
      </c>
    </row>
    <row r="2033" spans="1:9" x14ac:dyDescent="0.25">
      <c r="A2033" s="126"/>
      <c r="B2033" s="119" t="s">
        <v>265</v>
      </c>
      <c r="C2033" s="125" t="s">
        <v>1713</v>
      </c>
      <c r="D2033" s="125"/>
      <c r="E2033" s="120" t="s">
        <v>256</v>
      </c>
    </row>
    <row r="2034" spans="1:9" x14ac:dyDescent="0.25">
      <c r="A2034" s="126"/>
      <c r="B2034" s="119" t="s">
        <v>306</v>
      </c>
      <c r="C2034" s="125" t="s">
        <v>307</v>
      </c>
      <c r="D2034" s="125"/>
      <c r="E2034" s="120" t="s">
        <v>256</v>
      </c>
    </row>
    <row r="2035" spans="1:9" x14ac:dyDescent="0.25">
      <c r="A2035" s="126"/>
      <c r="B2035" s="119" t="s">
        <v>293</v>
      </c>
      <c r="C2035" s="125" t="s">
        <v>294</v>
      </c>
      <c r="D2035" s="125"/>
      <c r="E2035" s="120" t="s">
        <v>256</v>
      </c>
    </row>
    <row r="2036" spans="1:9" x14ac:dyDescent="0.25">
      <c r="A2036" s="126"/>
      <c r="B2036" s="119" t="s">
        <v>295</v>
      </c>
      <c r="C2036" s="125" t="s">
        <v>296</v>
      </c>
      <c r="D2036" s="125"/>
      <c r="E2036" s="120" t="s">
        <v>297</v>
      </c>
    </row>
    <row r="2037" spans="1:9" x14ac:dyDescent="0.25">
      <c r="A2037" s="126"/>
      <c r="B2037" s="119" t="s">
        <v>266</v>
      </c>
      <c r="C2037" s="125" t="s">
        <v>298</v>
      </c>
      <c r="D2037" s="125"/>
      <c r="E2037" s="120" t="s">
        <v>256</v>
      </c>
    </row>
    <row r="2039" spans="1:9" x14ac:dyDescent="0.25">
      <c r="A2039" s="116"/>
      <c r="B2039" s="116"/>
      <c r="C2039" s="118"/>
      <c r="D2039" s="118"/>
      <c r="E2039" s="118"/>
      <c r="F2039" s="118"/>
    </row>
    <row r="2040" spans="1:9" x14ac:dyDescent="0.25">
      <c r="A2040" s="116"/>
      <c r="B2040" s="116"/>
      <c r="C2040" s="117"/>
      <c r="D2040" s="117"/>
      <c r="E2040" s="117"/>
      <c r="F2040" s="117"/>
    </row>
    <row r="2041" spans="1:9" x14ac:dyDescent="0.25">
      <c r="A2041" s="112"/>
      <c r="B2041" s="112" t="s">
        <v>1714</v>
      </c>
      <c r="C2041" s="124" t="s">
        <v>1715</v>
      </c>
      <c r="D2041" s="124"/>
      <c r="E2041" s="115" t="s">
        <v>308</v>
      </c>
    </row>
    <row r="2043" spans="1:9" x14ac:dyDescent="0.25">
      <c r="A2043" s="116"/>
      <c r="B2043" s="116"/>
      <c r="C2043" s="116"/>
      <c r="D2043" s="116"/>
      <c r="E2043" s="116"/>
      <c r="F2043" s="116"/>
      <c r="G2043" s="116"/>
      <c r="H2043" s="116"/>
      <c r="I2043" s="116"/>
    </row>
    <row r="2044" spans="1:9" x14ac:dyDescent="0.25">
      <c r="A2044" s="119" t="s">
        <v>1716</v>
      </c>
      <c r="B2044" s="119" t="s">
        <v>277</v>
      </c>
      <c r="C2044" s="125" t="s">
        <v>1717</v>
      </c>
      <c r="D2044" s="125"/>
      <c r="E2044" s="120" t="s">
        <v>360</v>
      </c>
    </row>
    <row r="2045" spans="1:9" x14ac:dyDescent="0.25">
      <c r="A2045" s="126"/>
      <c r="B2045" s="119" t="s">
        <v>255</v>
      </c>
      <c r="C2045" s="125" t="s">
        <v>1718</v>
      </c>
      <c r="D2045" s="125"/>
      <c r="E2045" s="120" t="s">
        <v>1719</v>
      </c>
    </row>
    <row r="2046" spans="1:9" x14ac:dyDescent="0.25">
      <c r="A2046" s="126"/>
      <c r="B2046" s="119" t="s">
        <v>280</v>
      </c>
      <c r="C2046" s="125" t="s">
        <v>1720</v>
      </c>
      <c r="D2046" s="125"/>
      <c r="E2046" s="120" t="s">
        <v>1721</v>
      </c>
    </row>
    <row r="2047" spans="1:9" x14ac:dyDescent="0.25">
      <c r="A2047" s="126"/>
      <c r="B2047" s="119" t="s">
        <v>460</v>
      </c>
      <c r="C2047" s="125" t="s">
        <v>461</v>
      </c>
      <c r="D2047" s="125"/>
      <c r="E2047" s="120" t="s">
        <v>256</v>
      </c>
    </row>
    <row r="2048" spans="1:9" x14ac:dyDescent="0.25">
      <c r="A2048" s="126"/>
      <c r="B2048" s="119" t="s">
        <v>282</v>
      </c>
      <c r="C2048" s="125" t="s">
        <v>1722</v>
      </c>
      <c r="D2048" s="125"/>
      <c r="E2048" s="120" t="s">
        <v>256</v>
      </c>
    </row>
    <row r="2049" spans="1:5" x14ac:dyDescent="0.25">
      <c r="A2049" s="126"/>
      <c r="B2049" s="119" t="s">
        <v>271</v>
      </c>
      <c r="C2049" s="125" t="s">
        <v>1723</v>
      </c>
      <c r="D2049" s="125"/>
      <c r="E2049" s="120" t="s">
        <v>1724</v>
      </c>
    </row>
    <row r="2050" spans="1:5" x14ac:dyDescent="0.25">
      <c r="A2050" s="126"/>
      <c r="B2050" s="119" t="s">
        <v>1641</v>
      </c>
      <c r="C2050" s="125" t="s">
        <v>1725</v>
      </c>
      <c r="D2050" s="125"/>
      <c r="E2050" s="120" t="s">
        <v>256</v>
      </c>
    </row>
    <row r="2051" spans="1:5" x14ac:dyDescent="0.25">
      <c r="A2051" s="126"/>
      <c r="B2051" s="119" t="s">
        <v>258</v>
      </c>
      <c r="C2051" s="125" t="s">
        <v>1726</v>
      </c>
      <c r="D2051" s="125"/>
      <c r="E2051" s="120" t="s">
        <v>1727</v>
      </c>
    </row>
    <row r="2052" spans="1:5" x14ac:dyDescent="0.25">
      <c r="A2052" s="126"/>
      <c r="B2052" s="119" t="s">
        <v>260</v>
      </c>
      <c r="C2052" s="125" t="s">
        <v>1728</v>
      </c>
      <c r="D2052" s="125"/>
      <c r="E2052" s="120" t="s">
        <v>349</v>
      </c>
    </row>
    <row r="2053" spans="1:5" x14ac:dyDescent="0.25">
      <c r="A2053" s="126"/>
      <c r="B2053" s="119" t="s">
        <v>288</v>
      </c>
      <c r="C2053" s="125" t="s">
        <v>331</v>
      </c>
      <c r="D2053" s="125"/>
      <c r="E2053" s="120" t="s">
        <v>332</v>
      </c>
    </row>
    <row r="2054" spans="1:5" x14ac:dyDescent="0.25">
      <c r="A2054" s="126"/>
      <c r="B2054" s="119" t="s">
        <v>272</v>
      </c>
      <c r="C2054" s="125" t="s">
        <v>1729</v>
      </c>
      <c r="D2054" s="125"/>
      <c r="E2054" s="120" t="s">
        <v>1730</v>
      </c>
    </row>
    <row r="2055" spans="1:5" x14ac:dyDescent="0.25">
      <c r="A2055" s="126"/>
      <c r="B2055" s="119" t="s">
        <v>374</v>
      </c>
      <c r="C2055" s="125" t="s">
        <v>375</v>
      </c>
      <c r="D2055" s="125"/>
      <c r="E2055" s="120" t="s">
        <v>256</v>
      </c>
    </row>
    <row r="2056" spans="1:5" x14ac:dyDescent="0.25">
      <c r="A2056" s="126"/>
      <c r="B2056" s="119" t="s">
        <v>262</v>
      </c>
      <c r="C2056" s="125" t="s">
        <v>1731</v>
      </c>
      <c r="D2056" s="125"/>
      <c r="E2056" s="120" t="s">
        <v>1732</v>
      </c>
    </row>
    <row r="2057" spans="1:5" x14ac:dyDescent="0.25">
      <c r="A2057" s="126"/>
      <c r="B2057" s="119" t="s">
        <v>263</v>
      </c>
      <c r="C2057" s="125" t="s">
        <v>1733</v>
      </c>
      <c r="D2057" s="125"/>
      <c r="E2057" s="120" t="s">
        <v>256</v>
      </c>
    </row>
    <row r="2058" spans="1:5" x14ac:dyDescent="0.25">
      <c r="A2058" s="126"/>
      <c r="B2058" s="119" t="s">
        <v>333</v>
      </c>
      <c r="C2058" s="125" t="s">
        <v>1734</v>
      </c>
      <c r="D2058" s="125"/>
      <c r="E2058" s="120" t="s">
        <v>256</v>
      </c>
    </row>
    <row r="2059" spans="1:5" x14ac:dyDescent="0.25">
      <c r="A2059" s="126"/>
      <c r="B2059" s="119" t="s">
        <v>264</v>
      </c>
      <c r="C2059" s="125" t="s">
        <v>1735</v>
      </c>
      <c r="D2059" s="125"/>
      <c r="E2059" s="120" t="s">
        <v>1736</v>
      </c>
    </row>
    <row r="2060" spans="1:5" x14ac:dyDescent="0.25">
      <c r="A2060" s="126"/>
      <c r="B2060" s="119" t="s">
        <v>265</v>
      </c>
      <c r="C2060" s="125" t="s">
        <v>1737</v>
      </c>
      <c r="D2060" s="125"/>
      <c r="E2060" s="120" t="s">
        <v>350</v>
      </c>
    </row>
    <row r="2061" spans="1:5" x14ac:dyDescent="0.25">
      <c r="A2061" s="126"/>
      <c r="B2061" s="119" t="s">
        <v>334</v>
      </c>
      <c r="C2061" s="125" t="s">
        <v>1738</v>
      </c>
      <c r="D2061" s="125"/>
      <c r="E2061" s="120" t="s">
        <v>256</v>
      </c>
    </row>
    <row r="2062" spans="1:5" x14ac:dyDescent="0.25">
      <c r="A2062" s="126"/>
      <c r="B2062" s="119" t="s">
        <v>340</v>
      </c>
      <c r="C2062" s="125" t="s">
        <v>1739</v>
      </c>
      <c r="D2062" s="125"/>
      <c r="E2062" s="120" t="s">
        <v>256</v>
      </c>
    </row>
    <row r="2063" spans="1:5" x14ac:dyDescent="0.25">
      <c r="A2063" s="126"/>
      <c r="B2063" s="119" t="s">
        <v>293</v>
      </c>
      <c r="C2063" s="125" t="s">
        <v>1740</v>
      </c>
      <c r="D2063" s="125"/>
      <c r="E2063" s="120" t="s">
        <v>341</v>
      </c>
    </row>
    <row r="2064" spans="1:5" x14ac:dyDescent="0.25">
      <c r="A2064" s="126"/>
      <c r="B2064" s="119" t="s">
        <v>351</v>
      </c>
      <c r="C2064" s="125" t="s">
        <v>1741</v>
      </c>
      <c r="D2064" s="125"/>
      <c r="E2064" s="120" t="s">
        <v>1742</v>
      </c>
    </row>
    <row r="2065" spans="1:11" x14ac:dyDescent="0.25">
      <c r="A2065" s="126"/>
      <c r="B2065" s="119" t="s">
        <v>295</v>
      </c>
      <c r="C2065" s="125" t="s">
        <v>1743</v>
      </c>
      <c r="D2065" s="125"/>
      <c r="E2065" s="120" t="s">
        <v>361</v>
      </c>
    </row>
    <row r="2066" spans="1:11" x14ac:dyDescent="0.25">
      <c r="A2066" s="116" t="s">
        <v>247</v>
      </c>
      <c r="B2066" s="116"/>
      <c r="C2066" s="116"/>
    </row>
    <row r="2067" spans="1:11" x14ac:dyDescent="0.25">
      <c r="A2067" s="112" t="s">
        <v>248</v>
      </c>
      <c r="B2067" s="111" t="s">
        <v>249</v>
      </c>
      <c r="C2067" s="112"/>
    </row>
    <row r="2068" spans="1:11" ht="21" x14ac:dyDescent="0.25">
      <c r="A2068" s="113">
        <v>41277.640798611108</v>
      </c>
      <c r="B2068" s="114" t="s">
        <v>250</v>
      </c>
      <c r="C2068" s="115" t="s">
        <v>1744</v>
      </c>
    </row>
    <row r="2069" spans="1:11" x14ac:dyDescent="0.25">
      <c r="A2069" s="118"/>
      <c r="B2069" s="118"/>
      <c r="C2069" s="118"/>
    </row>
    <row r="2070" spans="1:11" x14ac:dyDescent="0.25">
      <c r="A2070" s="117"/>
      <c r="B2070" s="117"/>
      <c r="C2070" s="117"/>
    </row>
    <row r="2071" spans="1:11" x14ac:dyDescent="0.25">
      <c r="A2071" s="121" t="s">
        <v>1643</v>
      </c>
      <c r="B2071" s="121" t="s">
        <v>252</v>
      </c>
      <c r="C2071" s="116" t="s">
        <v>253</v>
      </c>
      <c r="D2071" s="116"/>
      <c r="E2071" s="115" t="s">
        <v>254</v>
      </c>
    </row>
    <row r="2072" spans="1:11" ht="15.75" thickBot="1" x14ac:dyDescent="0.3">
      <c r="A2072" s="121"/>
      <c r="B2072" s="121"/>
      <c r="C2072" s="122"/>
      <c r="D2072" s="122"/>
      <c r="E2072" s="122"/>
      <c r="F2072" s="122"/>
      <c r="G2072" s="122"/>
      <c r="H2072" s="122"/>
      <c r="I2072" s="122"/>
      <c r="J2072" s="122"/>
      <c r="K2072" s="122"/>
    </row>
    <row r="2073" spans="1:11" x14ac:dyDescent="0.25">
      <c r="A2073" s="121"/>
      <c r="B2073" s="121"/>
      <c r="C2073" s="117"/>
      <c r="D2073" s="117"/>
      <c r="E2073" s="117"/>
      <c r="F2073" s="117"/>
      <c r="G2073" s="117"/>
      <c r="H2073" s="117"/>
      <c r="I2073" s="117"/>
      <c r="J2073" s="117"/>
      <c r="K2073" s="117"/>
    </row>
    <row r="2074" spans="1:11" x14ac:dyDescent="0.25">
      <c r="A2074" s="126"/>
      <c r="B2074" s="119" t="s">
        <v>266</v>
      </c>
      <c r="C2074" s="125" t="s">
        <v>1745</v>
      </c>
      <c r="D2074" s="125"/>
      <c r="E2074" s="120" t="s">
        <v>256</v>
      </c>
    </row>
    <row r="2075" spans="1:11" x14ac:dyDescent="0.25">
      <c r="A2075" s="126"/>
      <c r="B2075" s="119" t="s">
        <v>354</v>
      </c>
      <c r="C2075" s="125" t="s">
        <v>1746</v>
      </c>
      <c r="D2075" s="125"/>
      <c r="E2075" s="120" t="s">
        <v>256</v>
      </c>
    </row>
    <row r="2077" spans="1:11" x14ac:dyDescent="0.25">
      <c r="A2077" s="116"/>
      <c r="B2077" s="116"/>
      <c r="C2077" s="118"/>
      <c r="D2077" s="118"/>
      <c r="E2077" s="118"/>
      <c r="F2077" s="118"/>
    </row>
    <row r="2078" spans="1:11" x14ac:dyDescent="0.25">
      <c r="A2078" s="116"/>
      <c r="B2078" s="116"/>
      <c r="C2078" s="117"/>
      <c r="D2078" s="117"/>
      <c r="E2078" s="117"/>
      <c r="F2078" s="117"/>
    </row>
    <row r="2079" spans="1:11" x14ac:dyDescent="0.25">
      <c r="A2079" s="112"/>
      <c r="B2079" s="112" t="s">
        <v>1747</v>
      </c>
      <c r="C2079" s="124" t="s">
        <v>1748</v>
      </c>
      <c r="D2079" s="124"/>
      <c r="E2079" s="115" t="s">
        <v>504</v>
      </c>
    </row>
    <row r="2081" spans="1:9" x14ac:dyDescent="0.25">
      <c r="A2081" s="116"/>
      <c r="B2081" s="116"/>
      <c r="C2081" s="116"/>
      <c r="D2081" s="116"/>
      <c r="E2081" s="116"/>
      <c r="F2081" s="116"/>
      <c r="G2081" s="116"/>
      <c r="H2081" s="116"/>
      <c r="I2081" s="116"/>
    </row>
    <row r="2082" spans="1:9" x14ac:dyDescent="0.25">
      <c r="A2082" s="119" t="s">
        <v>1749</v>
      </c>
      <c r="B2082" s="119" t="s">
        <v>277</v>
      </c>
      <c r="C2082" s="125" t="s">
        <v>1750</v>
      </c>
      <c r="D2082" s="125"/>
      <c r="E2082" s="120" t="s">
        <v>1751</v>
      </c>
    </row>
    <row r="2083" spans="1:9" x14ac:dyDescent="0.25">
      <c r="A2083" s="126"/>
      <c r="B2083" s="119" t="s">
        <v>691</v>
      </c>
      <c r="C2083" s="125" t="s">
        <v>1752</v>
      </c>
      <c r="D2083" s="125"/>
      <c r="E2083" s="120" t="s">
        <v>1753</v>
      </c>
    </row>
    <row r="2084" spans="1:9" x14ac:dyDescent="0.25">
      <c r="A2084" s="126"/>
      <c r="B2084" s="119" t="s">
        <v>255</v>
      </c>
      <c r="C2084" s="125" t="s">
        <v>1754</v>
      </c>
      <c r="D2084" s="125"/>
      <c r="E2084" s="120" t="s">
        <v>852</v>
      </c>
    </row>
    <row r="2085" spans="1:9" x14ac:dyDescent="0.25">
      <c r="A2085" s="126"/>
      <c r="B2085" s="119" t="s">
        <v>280</v>
      </c>
      <c r="C2085" s="125" t="s">
        <v>1755</v>
      </c>
      <c r="D2085" s="125"/>
      <c r="E2085" s="120" t="s">
        <v>585</v>
      </c>
    </row>
    <row r="2086" spans="1:9" x14ac:dyDescent="0.25">
      <c r="A2086" s="126"/>
      <c r="B2086" s="119" t="s">
        <v>460</v>
      </c>
      <c r="C2086" s="125" t="s">
        <v>1756</v>
      </c>
      <c r="D2086" s="125"/>
      <c r="E2086" s="120" t="s">
        <v>984</v>
      </c>
    </row>
    <row r="2087" spans="1:9" x14ac:dyDescent="0.25">
      <c r="A2087" s="126"/>
      <c r="B2087" s="119" t="s">
        <v>282</v>
      </c>
      <c r="C2087" s="125" t="s">
        <v>1757</v>
      </c>
      <c r="D2087" s="125"/>
      <c r="E2087" s="120" t="s">
        <v>1758</v>
      </c>
    </row>
    <row r="2088" spans="1:9" x14ac:dyDescent="0.25">
      <c r="A2088" s="126"/>
      <c r="B2088" s="119" t="s">
        <v>271</v>
      </c>
      <c r="C2088" s="125" t="s">
        <v>1759</v>
      </c>
      <c r="D2088" s="125"/>
      <c r="E2088" s="120" t="s">
        <v>1760</v>
      </c>
    </row>
    <row r="2089" spans="1:9" x14ac:dyDescent="0.25">
      <c r="A2089" s="126"/>
      <c r="B2089" s="119" t="s">
        <v>1641</v>
      </c>
      <c r="C2089" s="125" t="s">
        <v>1761</v>
      </c>
      <c r="D2089" s="125"/>
      <c r="E2089" s="120" t="s">
        <v>256</v>
      </c>
    </row>
    <row r="2090" spans="1:9" x14ac:dyDescent="0.25">
      <c r="A2090" s="126"/>
      <c r="B2090" s="119" t="s">
        <v>258</v>
      </c>
      <c r="C2090" s="125" t="s">
        <v>1762</v>
      </c>
      <c r="D2090" s="125"/>
      <c r="E2090" s="120" t="s">
        <v>1763</v>
      </c>
    </row>
    <row r="2091" spans="1:9" x14ac:dyDescent="0.25">
      <c r="A2091" s="126"/>
      <c r="B2091" s="119" t="s">
        <v>260</v>
      </c>
      <c r="C2091" s="125" t="s">
        <v>1764</v>
      </c>
      <c r="D2091" s="125"/>
      <c r="E2091" s="120" t="s">
        <v>1765</v>
      </c>
    </row>
    <row r="2092" spans="1:9" x14ac:dyDescent="0.25">
      <c r="A2092" s="126"/>
      <c r="B2092" s="119" t="s">
        <v>288</v>
      </c>
      <c r="C2092" s="125" t="s">
        <v>1766</v>
      </c>
      <c r="D2092" s="125"/>
      <c r="E2092" s="120" t="s">
        <v>383</v>
      </c>
    </row>
    <row r="2093" spans="1:9" x14ac:dyDescent="0.25">
      <c r="A2093" s="126"/>
      <c r="B2093" s="119" t="s">
        <v>272</v>
      </c>
      <c r="C2093" s="125" t="s">
        <v>1767</v>
      </c>
      <c r="D2093" s="125"/>
      <c r="E2093" s="120" t="s">
        <v>1768</v>
      </c>
    </row>
    <row r="2094" spans="1:9" x14ac:dyDescent="0.25">
      <c r="A2094" s="126"/>
      <c r="B2094" s="119" t="s">
        <v>374</v>
      </c>
      <c r="C2094" s="125" t="s">
        <v>1769</v>
      </c>
      <c r="D2094" s="125"/>
      <c r="E2094" s="120" t="s">
        <v>256</v>
      </c>
    </row>
    <row r="2095" spans="1:9" x14ac:dyDescent="0.25">
      <c r="A2095" s="126"/>
      <c r="B2095" s="119" t="s">
        <v>262</v>
      </c>
      <c r="C2095" s="125" t="s">
        <v>1770</v>
      </c>
      <c r="D2095" s="125"/>
      <c r="E2095" s="120" t="s">
        <v>1771</v>
      </c>
    </row>
    <row r="2096" spans="1:9" x14ac:dyDescent="0.25">
      <c r="A2096" s="126"/>
      <c r="B2096" s="119" t="s">
        <v>592</v>
      </c>
      <c r="C2096" s="125" t="s">
        <v>1772</v>
      </c>
      <c r="D2096" s="125"/>
      <c r="E2096" s="120" t="s">
        <v>256</v>
      </c>
    </row>
    <row r="2097" spans="1:5" x14ac:dyDescent="0.25">
      <c r="A2097" s="126"/>
      <c r="B2097" s="119" t="s">
        <v>594</v>
      </c>
      <c r="C2097" s="125" t="s">
        <v>595</v>
      </c>
      <c r="D2097" s="125"/>
      <c r="E2097" s="120" t="s">
        <v>256</v>
      </c>
    </row>
    <row r="2098" spans="1:5" x14ac:dyDescent="0.25">
      <c r="A2098" s="126"/>
      <c r="B2098" s="119" t="s">
        <v>596</v>
      </c>
      <c r="C2098" s="125" t="s">
        <v>597</v>
      </c>
      <c r="D2098" s="125"/>
      <c r="E2098" s="120" t="s">
        <v>256</v>
      </c>
    </row>
    <row r="2099" spans="1:5" x14ac:dyDescent="0.25">
      <c r="A2099" s="126"/>
      <c r="B2099" s="119" t="s">
        <v>263</v>
      </c>
      <c r="C2099" s="125" t="s">
        <v>1773</v>
      </c>
      <c r="D2099" s="125"/>
      <c r="E2099" s="120" t="s">
        <v>329</v>
      </c>
    </row>
    <row r="2100" spans="1:5" x14ac:dyDescent="0.25">
      <c r="A2100" s="126"/>
      <c r="B2100" s="119" t="s">
        <v>552</v>
      </c>
      <c r="C2100" s="125" t="s">
        <v>1774</v>
      </c>
      <c r="D2100" s="125"/>
      <c r="E2100" s="120" t="s">
        <v>256</v>
      </c>
    </row>
    <row r="2101" spans="1:5" x14ac:dyDescent="0.25">
      <c r="A2101" s="126"/>
      <c r="B2101" s="119" t="s">
        <v>333</v>
      </c>
      <c r="C2101" s="125" t="s">
        <v>1775</v>
      </c>
      <c r="D2101" s="125"/>
      <c r="E2101" s="120" t="s">
        <v>256</v>
      </c>
    </row>
    <row r="2102" spans="1:5" x14ac:dyDescent="0.25">
      <c r="A2102" s="126"/>
      <c r="B2102" s="119" t="s">
        <v>264</v>
      </c>
      <c r="C2102" s="125" t="s">
        <v>1776</v>
      </c>
      <c r="D2102" s="125"/>
      <c r="E2102" s="120" t="s">
        <v>1777</v>
      </c>
    </row>
    <row r="2103" spans="1:5" x14ac:dyDescent="0.25">
      <c r="A2103" s="126"/>
      <c r="B2103" s="119" t="s">
        <v>265</v>
      </c>
      <c r="C2103" s="125" t="s">
        <v>1778</v>
      </c>
      <c r="D2103" s="125"/>
      <c r="E2103" s="120" t="s">
        <v>796</v>
      </c>
    </row>
    <row r="2104" spans="1:5" x14ac:dyDescent="0.25">
      <c r="A2104" s="126"/>
      <c r="B2104" s="119" t="s">
        <v>334</v>
      </c>
      <c r="C2104" s="125" t="s">
        <v>1779</v>
      </c>
      <c r="D2104" s="125"/>
      <c r="E2104" s="120" t="s">
        <v>256</v>
      </c>
    </row>
    <row r="2105" spans="1:5" x14ac:dyDescent="0.25">
      <c r="A2105" s="126"/>
      <c r="B2105" s="119" t="s">
        <v>686</v>
      </c>
      <c r="C2105" s="125" t="s">
        <v>259</v>
      </c>
      <c r="D2105" s="125"/>
      <c r="E2105" s="120" t="s">
        <v>256</v>
      </c>
    </row>
    <row r="2106" spans="1:5" x14ac:dyDescent="0.25">
      <c r="A2106" s="126"/>
      <c r="B2106" s="119" t="s">
        <v>340</v>
      </c>
      <c r="C2106" s="125" t="s">
        <v>1780</v>
      </c>
      <c r="D2106" s="125"/>
      <c r="E2106" s="120" t="s">
        <v>256</v>
      </c>
    </row>
    <row r="2107" spans="1:5" x14ac:dyDescent="0.25">
      <c r="A2107" s="126"/>
      <c r="B2107" s="119" t="s">
        <v>293</v>
      </c>
      <c r="C2107" s="125" t="s">
        <v>1781</v>
      </c>
      <c r="D2107" s="125"/>
      <c r="E2107" s="120" t="s">
        <v>551</v>
      </c>
    </row>
    <row r="2108" spans="1:5" x14ac:dyDescent="0.25">
      <c r="A2108" s="126"/>
      <c r="B2108" s="119" t="s">
        <v>351</v>
      </c>
      <c r="C2108" s="125" t="s">
        <v>1782</v>
      </c>
      <c r="D2108" s="125"/>
      <c r="E2108" s="120" t="s">
        <v>1783</v>
      </c>
    </row>
    <row r="2109" spans="1:5" x14ac:dyDescent="0.25">
      <c r="A2109" s="126"/>
      <c r="B2109" s="119" t="s">
        <v>295</v>
      </c>
      <c r="C2109" s="125" t="s">
        <v>897</v>
      </c>
      <c r="D2109" s="125"/>
      <c r="E2109" s="120" t="s">
        <v>898</v>
      </c>
    </row>
    <row r="2110" spans="1:5" x14ac:dyDescent="0.25">
      <c r="A2110" s="126"/>
      <c r="B2110" s="119" t="s">
        <v>266</v>
      </c>
      <c r="C2110" s="125" t="s">
        <v>648</v>
      </c>
      <c r="D2110" s="125"/>
      <c r="E2110" s="120" t="s">
        <v>649</v>
      </c>
    </row>
    <row r="2111" spans="1:5" x14ac:dyDescent="0.25">
      <c r="A2111" s="126"/>
      <c r="B2111" s="119" t="s">
        <v>354</v>
      </c>
      <c r="C2111" s="125" t="s">
        <v>650</v>
      </c>
      <c r="D2111" s="125"/>
      <c r="E2111" s="120" t="s">
        <v>256</v>
      </c>
    </row>
    <row r="2113" spans="1:9" x14ac:dyDescent="0.25">
      <c r="A2113" s="116"/>
      <c r="B2113" s="116"/>
      <c r="C2113" s="118"/>
      <c r="D2113" s="118"/>
      <c r="E2113" s="118"/>
      <c r="F2113" s="118"/>
    </row>
    <row r="2114" spans="1:9" x14ac:dyDescent="0.25">
      <c r="A2114" s="116"/>
      <c r="B2114" s="116"/>
      <c r="C2114" s="117"/>
      <c r="D2114" s="117"/>
      <c r="E2114" s="117"/>
      <c r="F2114" s="117"/>
    </row>
    <row r="2115" spans="1:9" x14ac:dyDescent="0.25">
      <c r="A2115" s="112"/>
      <c r="B2115" s="112" t="s">
        <v>1784</v>
      </c>
      <c r="C2115" s="124" t="s">
        <v>1785</v>
      </c>
      <c r="D2115" s="124"/>
      <c r="E2115" s="115" t="s">
        <v>904</v>
      </c>
    </row>
    <row r="2117" spans="1:9" x14ac:dyDescent="0.25">
      <c r="A2117" s="116"/>
      <c r="B2117" s="116"/>
      <c r="C2117" s="116"/>
      <c r="D2117" s="116"/>
      <c r="E2117" s="116"/>
      <c r="F2117" s="116"/>
      <c r="G2117" s="116"/>
      <c r="H2117" s="116"/>
      <c r="I2117" s="116"/>
    </row>
    <row r="2118" spans="1:9" x14ac:dyDescent="0.25">
      <c r="A2118" s="119" t="s">
        <v>1786</v>
      </c>
      <c r="B2118" s="119" t="s">
        <v>277</v>
      </c>
      <c r="C2118" s="125" t="s">
        <v>1787</v>
      </c>
      <c r="D2118" s="125"/>
      <c r="E2118" s="120" t="s">
        <v>1788</v>
      </c>
    </row>
    <row r="2119" spans="1:9" x14ac:dyDescent="0.25">
      <c r="A2119" s="126"/>
      <c r="B2119" s="119" t="s">
        <v>255</v>
      </c>
      <c r="C2119" s="125" t="s">
        <v>1789</v>
      </c>
      <c r="D2119" s="125"/>
      <c r="E2119" s="120" t="s">
        <v>348</v>
      </c>
    </row>
    <row r="2120" spans="1:9" x14ac:dyDescent="0.25">
      <c r="A2120" s="126"/>
      <c r="B2120" s="119" t="s">
        <v>460</v>
      </c>
      <c r="C2120" s="125" t="s">
        <v>995</v>
      </c>
      <c r="D2120" s="125"/>
      <c r="E2120" s="120" t="s">
        <v>256</v>
      </c>
    </row>
    <row r="2121" spans="1:9" x14ac:dyDescent="0.25">
      <c r="A2121" s="126"/>
      <c r="B2121" s="119" t="s">
        <v>282</v>
      </c>
      <c r="C2121" s="125" t="s">
        <v>1790</v>
      </c>
      <c r="D2121" s="125"/>
      <c r="E2121" s="120" t="s">
        <v>956</v>
      </c>
    </row>
    <row r="2122" spans="1:9" x14ac:dyDescent="0.25">
      <c r="A2122" s="126"/>
      <c r="B2122" s="119" t="s">
        <v>271</v>
      </c>
      <c r="C2122" s="125" t="s">
        <v>1791</v>
      </c>
      <c r="D2122" s="125"/>
      <c r="E2122" s="120" t="s">
        <v>513</v>
      </c>
    </row>
    <row r="2123" spans="1:9" x14ac:dyDescent="0.25">
      <c r="A2123" s="126"/>
      <c r="B2123" s="119" t="s">
        <v>1641</v>
      </c>
      <c r="C2123" s="125" t="s">
        <v>1792</v>
      </c>
      <c r="D2123" s="125"/>
      <c r="E2123" s="120" t="s">
        <v>256</v>
      </c>
    </row>
    <row r="2124" spans="1:9" x14ac:dyDescent="0.25">
      <c r="A2124" s="126"/>
      <c r="B2124" s="119" t="s">
        <v>258</v>
      </c>
      <c r="C2124" s="125" t="s">
        <v>1793</v>
      </c>
      <c r="D2124" s="125"/>
      <c r="E2124" s="120" t="s">
        <v>960</v>
      </c>
    </row>
    <row r="2125" spans="1:9" x14ac:dyDescent="0.25">
      <c r="A2125" s="116" t="s">
        <v>247</v>
      </c>
      <c r="B2125" s="116"/>
      <c r="C2125" s="116"/>
    </row>
    <row r="2126" spans="1:9" x14ac:dyDescent="0.25">
      <c r="A2126" s="112" t="s">
        <v>248</v>
      </c>
      <c r="B2126" s="111" t="s">
        <v>249</v>
      </c>
      <c r="C2126" s="112"/>
    </row>
    <row r="2127" spans="1:9" ht="21" x14ac:dyDescent="0.25">
      <c r="A2127" s="113">
        <v>41277.640798611108</v>
      </c>
      <c r="B2127" s="114" t="s">
        <v>250</v>
      </c>
      <c r="C2127" s="115" t="s">
        <v>1794</v>
      </c>
    </row>
    <row r="2128" spans="1:9" x14ac:dyDescent="0.25">
      <c r="A2128" s="118"/>
      <c r="B2128" s="118"/>
      <c r="C2128" s="118"/>
    </row>
    <row r="2129" spans="1:11" x14ac:dyDescent="0.25">
      <c r="A2129" s="117"/>
      <c r="B2129" s="117"/>
      <c r="C2129" s="117"/>
    </row>
    <row r="2130" spans="1:11" x14ac:dyDescent="0.25">
      <c r="A2130" s="121" t="s">
        <v>1643</v>
      </c>
      <c r="B2130" s="121" t="s">
        <v>252</v>
      </c>
      <c r="C2130" s="116" t="s">
        <v>253</v>
      </c>
      <c r="D2130" s="116"/>
      <c r="E2130" s="115" t="s">
        <v>254</v>
      </c>
    </row>
    <row r="2131" spans="1:11" ht="15.75" thickBot="1" x14ac:dyDescent="0.3">
      <c r="A2131" s="121"/>
      <c r="B2131" s="121"/>
      <c r="C2131" s="122"/>
      <c r="D2131" s="122"/>
      <c r="E2131" s="122"/>
      <c r="F2131" s="122"/>
      <c r="G2131" s="122"/>
      <c r="H2131" s="122"/>
      <c r="I2131" s="122"/>
      <c r="J2131" s="122"/>
      <c r="K2131" s="122"/>
    </row>
    <row r="2132" spans="1:11" x14ac:dyDescent="0.25">
      <c r="A2132" s="121"/>
      <c r="B2132" s="121"/>
      <c r="C2132" s="117"/>
      <c r="D2132" s="117"/>
      <c r="E2132" s="117"/>
      <c r="F2132" s="117"/>
      <c r="G2132" s="117"/>
      <c r="H2132" s="117"/>
      <c r="I2132" s="117"/>
      <c r="J2132" s="117"/>
      <c r="K2132" s="117"/>
    </row>
    <row r="2133" spans="1:11" x14ac:dyDescent="0.25">
      <c r="A2133" s="126"/>
      <c r="B2133" s="119" t="s">
        <v>260</v>
      </c>
      <c r="C2133" s="125" t="s">
        <v>1795</v>
      </c>
      <c r="D2133" s="125"/>
      <c r="E2133" s="120" t="s">
        <v>256</v>
      </c>
    </row>
    <row r="2134" spans="1:11" x14ac:dyDescent="0.25">
      <c r="A2134" s="126"/>
      <c r="B2134" s="119" t="s">
        <v>272</v>
      </c>
      <c r="C2134" s="125" t="s">
        <v>1796</v>
      </c>
      <c r="D2134" s="125"/>
      <c r="E2134" s="120" t="s">
        <v>1797</v>
      </c>
    </row>
    <row r="2135" spans="1:11" x14ac:dyDescent="0.25">
      <c r="A2135" s="126"/>
      <c r="B2135" s="119" t="s">
        <v>262</v>
      </c>
      <c r="C2135" s="125" t="s">
        <v>1798</v>
      </c>
      <c r="D2135" s="125"/>
      <c r="E2135" s="120" t="s">
        <v>1799</v>
      </c>
    </row>
    <row r="2136" spans="1:11" x14ac:dyDescent="0.25">
      <c r="A2136" s="126"/>
      <c r="B2136" s="119" t="s">
        <v>263</v>
      </c>
      <c r="C2136" s="125" t="s">
        <v>1800</v>
      </c>
      <c r="D2136" s="125"/>
      <c r="E2136" s="120" t="s">
        <v>256</v>
      </c>
    </row>
    <row r="2137" spans="1:11" x14ac:dyDescent="0.25">
      <c r="A2137" s="126"/>
      <c r="B2137" s="119" t="s">
        <v>552</v>
      </c>
      <c r="C2137" s="125" t="s">
        <v>1801</v>
      </c>
      <c r="D2137" s="125"/>
      <c r="E2137" s="120" t="s">
        <v>984</v>
      </c>
    </row>
    <row r="2138" spans="1:11" x14ac:dyDescent="0.25">
      <c r="A2138" s="126"/>
      <c r="B2138" s="119" t="s">
        <v>333</v>
      </c>
      <c r="C2138" s="125" t="s">
        <v>1802</v>
      </c>
      <c r="D2138" s="125"/>
      <c r="E2138" s="120" t="s">
        <v>256</v>
      </c>
    </row>
    <row r="2139" spans="1:11" x14ac:dyDescent="0.25">
      <c r="A2139" s="126"/>
      <c r="B2139" s="119" t="s">
        <v>264</v>
      </c>
      <c r="C2139" s="125" t="s">
        <v>1803</v>
      </c>
      <c r="D2139" s="125"/>
      <c r="E2139" s="120" t="s">
        <v>1804</v>
      </c>
    </row>
    <row r="2140" spans="1:11" x14ac:dyDescent="0.25">
      <c r="A2140" s="126"/>
      <c r="B2140" s="119" t="s">
        <v>265</v>
      </c>
      <c r="C2140" s="125" t="s">
        <v>1805</v>
      </c>
      <c r="D2140" s="125"/>
      <c r="E2140" s="120" t="s">
        <v>256</v>
      </c>
    </row>
    <row r="2141" spans="1:11" x14ac:dyDescent="0.25">
      <c r="A2141" s="126"/>
      <c r="B2141" s="119" t="s">
        <v>334</v>
      </c>
      <c r="C2141" s="125" t="s">
        <v>1806</v>
      </c>
      <c r="D2141" s="125"/>
      <c r="E2141" s="120" t="s">
        <v>256</v>
      </c>
    </row>
    <row r="2142" spans="1:11" x14ac:dyDescent="0.25">
      <c r="A2142" s="126"/>
      <c r="B2142" s="119" t="s">
        <v>306</v>
      </c>
      <c r="C2142" s="125" t="s">
        <v>259</v>
      </c>
      <c r="D2142" s="125"/>
      <c r="E2142" s="120" t="s">
        <v>256</v>
      </c>
    </row>
    <row r="2143" spans="1:11" x14ac:dyDescent="0.25">
      <c r="A2143" s="126"/>
      <c r="B2143" s="119" t="s">
        <v>686</v>
      </c>
      <c r="C2143" s="125" t="s">
        <v>259</v>
      </c>
      <c r="D2143" s="125"/>
      <c r="E2143" s="120" t="s">
        <v>256</v>
      </c>
    </row>
    <row r="2144" spans="1:11" x14ac:dyDescent="0.25">
      <c r="A2144" s="126"/>
      <c r="B2144" s="119" t="s">
        <v>340</v>
      </c>
      <c r="C2144" s="125" t="s">
        <v>1807</v>
      </c>
      <c r="D2144" s="125"/>
      <c r="E2144" s="120" t="s">
        <v>256</v>
      </c>
    </row>
    <row r="2145" spans="1:9" x14ac:dyDescent="0.25">
      <c r="A2145" s="126"/>
      <c r="B2145" s="119" t="s">
        <v>293</v>
      </c>
      <c r="C2145" s="125" t="s">
        <v>1808</v>
      </c>
      <c r="D2145" s="125"/>
      <c r="E2145" s="120" t="s">
        <v>256</v>
      </c>
    </row>
    <row r="2146" spans="1:9" x14ac:dyDescent="0.25">
      <c r="A2146" s="126"/>
      <c r="B2146" s="119" t="s">
        <v>351</v>
      </c>
      <c r="C2146" s="125" t="s">
        <v>1809</v>
      </c>
      <c r="D2146" s="125"/>
      <c r="E2146" s="120" t="s">
        <v>945</v>
      </c>
    </row>
    <row r="2147" spans="1:9" x14ac:dyDescent="0.25">
      <c r="A2147" s="126"/>
      <c r="B2147" s="119" t="s">
        <v>295</v>
      </c>
      <c r="C2147" s="125" t="s">
        <v>1810</v>
      </c>
      <c r="D2147" s="125"/>
      <c r="E2147" s="120" t="s">
        <v>1811</v>
      </c>
    </row>
    <row r="2149" spans="1:9" x14ac:dyDescent="0.25">
      <c r="A2149" s="116"/>
      <c r="B2149" s="116"/>
      <c r="C2149" s="118"/>
      <c r="D2149" s="118"/>
      <c r="E2149" s="118"/>
      <c r="F2149" s="118"/>
    </row>
    <row r="2150" spans="1:9" x14ac:dyDescent="0.25">
      <c r="A2150" s="116"/>
      <c r="B2150" s="116"/>
      <c r="C2150" s="117"/>
      <c r="D2150" s="117"/>
      <c r="E2150" s="117"/>
      <c r="F2150" s="117"/>
    </row>
    <row r="2151" spans="1:9" x14ac:dyDescent="0.25">
      <c r="A2151" s="112"/>
      <c r="B2151" s="112" t="s">
        <v>1812</v>
      </c>
      <c r="C2151" s="124" t="s">
        <v>1813</v>
      </c>
      <c r="D2151" s="124"/>
      <c r="E2151" s="115" t="s">
        <v>1033</v>
      </c>
    </row>
    <row r="2153" spans="1:9" x14ac:dyDescent="0.25">
      <c r="A2153" s="116"/>
      <c r="B2153" s="116"/>
      <c r="C2153" s="116"/>
      <c r="D2153" s="116"/>
      <c r="E2153" s="116"/>
      <c r="F2153" s="116"/>
      <c r="G2153" s="116"/>
      <c r="H2153" s="116"/>
      <c r="I2153" s="116"/>
    </row>
    <row r="2154" spans="1:9" x14ac:dyDescent="0.25">
      <c r="A2154" s="119" t="s">
        <v>1814</v>
      </c>
      <c r="B2154" s="119" t="s">
        <v>277</v>
      </c>
      <c r="C2154" s="125" t="s">
        <v>1815</v>
      </c>
      <c r="D2154" s="125"/>
      <c r="E2154" s="120" t="s">
        <v>1816</v>
      </c>
    </row>
    <row r="2155" spans="1:9" x14ac:dyDescent="0.25">
      <c r="A2155" s="126"/>
      <c r="B2155" s="119" t="s">
        <v>255</v>
      </c>
      <c r="C2155" s="125" t="s">
        <v>1817</v>
      </c>
      <c r="D2155" s="125"/>
      <c r="E2155" s="120" t="s">
        <v>1818</v>
      </c>
    </row>
    <row r="2156" spans="1:9" x14ac:dyDescent="0.25">
      <c r="A2156" s="126"/>
      <c r="B2156" s="119" t="s">
        <v>460</v>
      </c>
      <c r="C2156" s="125" t="s">
        <v>1037</v>
      </c>
      <c r="D2156" s="125"/>
      <c r="E2156" s="120" t="s">
        <v>373</v>
      </c>
    </row>
    <row r="2157" spans="1:9" x14ac:dyDescent="0.25">
      <c r="A2157" s="126"/>
      <c r="B2157" s="119" t="s">
        <v>282</v>
      </c>
      <c r="C2157" s="125" t="s">
        <v>1819</v>
      </c>
      <c r="D2157" s="125"/>
      <c r="E2157" s="120" t="s">
        <v>1216</v>
      </c>
    </row>
    <row r="2158" spans="1:9" x14ac:dyDescent="0.25">
      <c r="A2158" s="126"/>
      <c r="B2158" s="119" t="s">
        <v>271</v>
      </c>
      <c r="C2158" s="125" t="s">
        <v>1820</v>
      </c>
      <c r="D2158" s="125"/>
      <c r="E2158" s="120" t="s">
        <v>1195</v>
      </c>
    </row>
    <row r="2159" spans="1:9" x14ac:dyDescent="0.25">
      <c r="A2159" s="126"/>
      <c r="B2159" s="119" t="s">
        <v>1641</v>
      </c>
      <c r="C2159" s="125" t="s">
        <v>1821</v>
      </c>
      <c r="D2159" s="125"/>
      <c r="E2159" s="120" t="s">
        <v>256</v>
      </c>
    </row>
    <row r="2160" spans="1:9" x14ac:dyDescent="0.25">
      <c r="A2160" s="126"/>
      <c r="B2160" s="119" t="s">
        <v>258</v>
      </c>
      <c r="C2160" s="125" t="s">
        <v>1822</v>
      </c>
      <c r="D2160" s="125"/>
      <c r="E2160" s="120" t="s">
        <v>1823</v>
      </c>
    </row>
    <row r="2161" spans="1:5" x14ac:dyDescent="0.25">
      <c r="A2161" s="126"/>
      <c r="B2161" s="119" t="s">
        <v>260</v>
      </c>
      <c r="C2161" s="125" t="s">
        <v>1824</v>
      </c>
      <c r="D2161" s="125"/>
      <c r="E2161" s="120" t="s">
        <v>1071</v>
      </c>
    </row>
    <row r="2162" spans="1:5" x14ac:dyDescent="0.25">
      <c r="A2162" s="126"/>
      <c r="B2162" s="119" t="s">
        <v>288</v>
      </c>
      <c r="C2162" s="125" t="s">
        <v>1825</v>
      </c>
      <c r="D2162" s="125"/>
      <c r="E2162" s="120" t="s">
        <v>1112</v>
      </c>
    </row>
    <row r="2163" spans="1:5" x14ac:dyDescent="0.25">
      <c r="A2163" s="126"/>
      <c r="B2163" s="119" t="s">
        <v>272</v>
      </c>
      <c r="C2163" s="125" t="s">
        <v>1826</v>
      </c>
      <c r="D2163" s="125"/>
      <c r="E2163" s="120" t="s">
        <v>1827</v>
      </c>
    </row>
    <row r="2164" spans="1:5" x14ac:dyDescent="0.25">
      <c r="A2164" s="126"/>
      <c r="B2164" s="119" t="s">
        <v>262</v>
      </c>
      <c r="C2164" s="125" t="s">
        <v>1828</v>
      </c>
      <c r="D2164" s="125"/>
      <c r="E2164" s="120" t="s">
        <v>1829</v>
      </c>
    </row>
    <row r="2165" spans="1:5" x14ac:dyDescent="0.25">
      <c r="A2165" s="126"/>
      <c r="B2165" s="119" t="s">
        <v>592</v>
      </c>
      <c r="C2165" s="125" t="s">
        <v>1830</v>
      </c>
      <c r="D2165" s="125"/>
      <c r="E2165" s="120" t="s">
        <v>256</v>
      </c>
    </row>
    <row r="2166" spans="1:5" x14ac:dyDescent="0.25">
      <c r="A2166" s="126"/>
      <c r="B2166" s="119" t="s">
        <v>596</v>
      </c>
      <c r="C2166" s="125" t="s">
        <v>1075</v>
      </c>
      <c r="D2166" s="125"/>
      <c r="E2166" s="120" t="s">
        <v>256</v>
      </c>
    </row>
    <row r="2167" spans="1:5" x14ac:dyDescent="0.25">
      <c r="A2167" s="126"/>
      <c r="B2167" s="119" t="s">
        <v>263</v>
      </c>
      <c r="C2167" s="125" t="s">
        <v>1831</v>
      </c>
      <c r="D2167" s="125"/>
      <c r="E2167" s="120" t="s">
        <v>1166</v>
      </c>
    </row>
    <row r="2168" spans="1:5" x14ac:dyDescent="0.25">
      <c r="A2168" s="126"/>
      <c r="B2168" s="119" t="s">
        <v>552</v>
      </c>
      <c r="C2168" s="125" t="s">
        <v>1832</v>
      </c>
      <c r="D2168" s="125"/>
      <c r="E2168" s="120" t="s">
        <v>876</v>
      </c>
    </row>
    <row r="2169" spans="1:5" x14ac:dyDescent="0.25">
      <c r="A2169" s="126"/>
      <c r="B2169" s="119" t="s">
        <v>333</v>
      </c>
      <c r="C2169" s="125" t="s">
        <v>1833</v>
      </c>
      <c r="D2169" s="125"/>
      <c r="E2169" s="120" t="s">
        <v>256</v>
      </c>
    </row>
    <row r="2170" spans="1:5" x14ac:dyDescent="0.25">
      <c r="A2170" s="126"/>
      <c r="B2170" s="119" t="s">
        <v>264</v>
      </c>
      <c r="C2170" s="125" t="s">
        <v>1834</v>
      </c>
      <c r="D2170" s="125"/>
      <c r="E2170" s="120" t="s">
        <v>1835</v>
      </c>
    </row>
    <row r="2171" spans="1:5" x14ac:dyDescent="0.25">
      <c r="A2171" s="126"/>
      <c r="B2171" s="119" t="s">
        <v>265</v>
      </c>
      <c r="C2171" s="125" t="s">
        <v>1836</v>
      </c>
      <c r="D2171" s="125"/>
      <c r="E2171" s="120" t="s">
        <v>256</v>
      </c>
    </row>
    <row r="2172" spans="1:5" x14ac:dyDescent="0.25">
      <c r="A2172" s="126"/>
      <c r="B2172" s="119" t="s">
        <v>334</v>
      </c>
      <c r="C2172" s="125" t="s">
        <v>1837</v>
      </c>
      <c r="D2172" s="125"/>
      <c r="E2172" s="120" t="s">
        <v>256</v>
      </c>
    </row>
    <row r="2173" spans="1:5" x14ac:dyDescent="0.25">
      <c r="A2173" s="126"/>
      <c r="B2173" s="119" t="s">
        <v>340</v>
      </c>
      <c r="C2173" s="125" t="s">
        <v>1838</v>
      </c>
      <c r="D2173" s="125"/>
      <c r="E2173" s="120" t="s">
        <v>256</v>
      </c>
    </row>
    <row r="2174" spans="1:5" x14ac:dyDescent="0.25">
      <c r="A2174" s="126"/>
      <c r="B2174" s="119" t="s">
        <v>293</v>
      </c>
      <c r="C2174" s="125" t="s">
        <v>1839</v>
      </c>
      <c r="D2174" s="125"/>
      <c r="E2174" s="120" t="s">
        <v>323</v>
      </c>
    </row>
    <row r="2175" spans="1:5" x14ac:dyDescent="0.25">
      <c r="A2175" s="126"/>
      <c r="B2175" s="119" t="s">
        <v>351</v>
      </c>
      <c r="C2175" s="125" t="s">
        <v>1840</v>
      </c>
      <c r="D2175" s="125"/>
      <c r="E2175" s="120" t="s">
        <v>1139</v>
      </c>
    </row>
    <row r="2176" spans="1:5" x14ac:dyDescent="0.25">
      <c r="A2176" s="126"/>
      <c r="B2176" s="119" t="s">
        <v>295</v>
      </c>
      <c r="C2176" s="125" t="s">
        <v>1841</v>
      </c>
      <c r="D2176" s="125"/>
      <c r="E2176" s="120" t="s">
        <v>1842</v>
      </c>
    </row>
    <row r="2177" spans="1:11" x14ac:dyDescent="0.25">
      <c r="A2177" s="126"/>
      <c r="B2177" s="119" t="s">
        <v>266</v>
      </c>
      <c r="C2177" s="125" t="s">
        <v>1189</v>
      </c>
      <c r="D2177" s="125"/>
      <c r="E2177" s="120" t="s">
        <v>256</v>
      </c>
    </row>
    <row r="2179" spans="1:11" x14ac:dyDescent="0.25">
      <c r="A2179" s="116" t="s">
        <v>247</v>
      </c>
      <c r="B2179" s="116"/>
      <c r="C2179" s="116"/>
    </row>
    <row r="2180" spans="1:11" x14ac:dyDescent="0.25">
      <c r="A2180" s="112" t="s">
        <v>248</v>
      </c>
      <c r="B2180" s="111" t="s">
        <v>249</v>
      </c>
      <c r="C2180" s="112"/>
    </row>
    <row r="2181" spans="1:11" ht="21" x14ac:dyDescent="0.25">
      <c r="A2181" s="113">
        <v>41277.640798611108</v>
      </c>
      <c r="B2181" s="114" t="s">
        <v>250</v>
      </c>
      <c r="C2181" s="115" t="s">
        <v>1843</v>
      </c>
    </row>
    <row r="2182" spans="1:11" x14ac:dyDescent="0.25">
      <c r="A2182" s="118"/>
      <c r="B2182" s="118"/>
      <c r="C2182" s="118"/>
    </row>
    <row r="2183" spans="1:11" x14ac:dyDescent="0.25">
      <c r="A2183" s="117"/>
      <c r="B2183" s="117"/>
      <c r="C2183" s="117"/>
    </row>
    <row r="2184" spans="1:11" x14ac:dyDescent="0.25">
      <c r="A2184" s="121" t="s">
        <v>1643</v>
      </c>
      <c r="B2184" s="121" t="s">
        <v>252</v>
      </c>
      <c r="C2184" s="116" t="s">
        <v>253</v>
      </c>
      <c r="D2184" s="116"/>
      <c r="E2184" s="115" t="s">
        <v>254</v>
      </c>
    </row>
    <row r="2185" spans="1:11" ht="15.75" thickBot="1" x14ac:dyDescent="0.3">
      <c r="A2185" s="121"/>
      <c r="B2185" s="121"/>
      <c r="C2185" s="122"/>
      <c r="D2185" s="122"/>
      <c r="E2185" s="122"/>
      <c r="F2185" s="122"/>
      <c r="G2185" s="122"/>
      <c r="H2185" s="122"/>
      <c r="I2185" s="122"/>
      <c r="J2185" s="122"/>
      <c r="K2185" s="122"/>
    </row>
    <row r="2186" spans="1:11" x14ac:dyDescent="0.25">
      <c r="A2186" s="121"/>
      <c r="B2186" s="121"/>
      <c r="C2186" s="117"/>
      <c r="D2186" s="117"/>
      <c r="E2186" s="117"/>
      <c r="F2186" s="117"/>
      <c r="G2186" s="117"/>
      <c r="H2186" s="117"/>
      <c r="I2186" s="117"/>
      <c r="J2186" s="117"/>
      <c r="K2186" s="117"/>
    </row>
    <row r="2187" spans="1:11" x14ac:dyDescent="0.25">
      <c r="A2187" s="116"/>
      <c r="B2187" s="116"/>
      <c r="C2187" s="118"/>
      <c r="D2187" s="118"/>
      <c r="E2187" s="118"/>
      <c r="F2187" s="118"/>
    </row>
    <row r="2188" spans="1:11" x14ac:dyDescent="0.25">
      <c r="A2188" s="116"/>
      <c r="B2188" s="116"/>
      <c r="C2188" s="117"/>
      <c r="D2188" s="117"/>
      <c r="E2188" s="117"/>
      <c r="F2188" s="117"/>
    </row>
    <row r="2189" spans="1:11" x14ac:dyDescent="0.25">
      <c r="A2189" s="112"/>
      <c r="B2189" s="112" t="s">
        <v>1844</v>
      </c>
      <c r="C2189" s="124" t="s">
        <v>1845</v>
      </c>
      <c r="D2189" s="124"/>
      <c r="E2189" s="115" t="s">
        <v>1254</v>
      </c>
    </row>
    <row r="2191" spans="1:11" x14ac:dyDescent="0.25">
      <c r="A2191" s="116"/>
      <c r="B2191" s="116"/>
      <c r="C2191" s="116"/>
      <c r="D2191" s="116"/>
      <c r="E2191" s="116"/>
      <c r="F2191" s="116"/>
      <c r="G2191" s="116"/>
      <c r="H2191" s="116"/>
      <c r="I2191" s="116"/>
    </row>
    <row r="2192" spans="1:11" x14ac:dyDescent="0.25">
      <c r="A2192" s="119" t="s">
        <v>1846</v>
      </c>
      <c r="B2192" s="119" t="s">
        <v>277</v>
      </c>
      <c r="C2192" s="125" t="s">
        <v>1847</v>
      </c>
      <c r="D2192" s="125"/>
      <c r="E2192" s="120" t="s">
        <v>1848</v>
      </c>
    </row>
    <row r="2193" spans="1:5" x14ac:dyDescent="0.25">
      <c r="A2193" s="126"/>
      <c r="B2193" s="119" t="s">
        <v>691</v>
      </c>
      <c r="C2193" s="125" t="s">
        <v>1371</v>
      </c>
      <c r="D2193" s="125"/>
      <c r="E2193" s="120" t="s">
        <v>1372</v>
      </c>
    </row>
    <row r="2194" spans="1:5" x14ac:dyDescent="0.25">
      <c r="A2194" s="126"/>
      <c r="B2194" s="119" t="s">
        <v>255</v>
      </c>
      <c r="C2194" s="125" t="s">
        <v>1849</v>
      </c>
      <c r="D2194" s="125"/>
      <c r="E2194" s="120" t="s">
        <v>1850</v>
      </c>
    </row>
    <row r="2195" spans="1:5" x14ac:dyDescent="0.25">
      <c r="A2195" s="126"/>
      <c r="B2195" s="119" t="s">
        <v>280</v>
      </c>
      <c r="C2195" s="125" t="s">
        <v>1851</v>
      </c>
      <c r="D2195" s="125"/>
      <c r="E2195" s="120" t="s">
        <v>1258</v>
      </c>
    </row>
    <row r="2196" spans="1:5" x14ac:dyDescent="0.25">
      <c r="A2196" s="126"/>
      <c r="B2196" s="119" t="s">
        <v>282</v>
      </c>
      <c r="C2196" s="125" t="s">
        <v>1852</v>
      </c>
      <c r="D2196" s="125"/>
      <c r="E2196" s="120" t="s">
        <v>954</v>
      </c>
    </row>
    <row r="2197" spans="1:5" x14ac:dyDescent="0.25">
      <c r="A2197" s="126"/>
      <c r="B2197" s="119" t="s">
        <v>271</v>
      </c>
      <c r="C2197" s="125" t="s">
        <v>1261</v>
      </c>
      <c r="D2197" s="125"/>
      <c r="E2197" s="120" t="s">
        <v>256</v>
      </c>
    </row>
    <row r="2198" spans="1:5" x14ac:dyDescent="0.25">
      <c r="A2198" s="126"/>
      <c r="B2198" s="119" t="s">
        <v>1641</v>
      </c>
      <c r="C2198" s="125" t="s">
        <v>1853</v>
      </c>
      <c r="D2198" s="125"/>
      <c r="E2198" s="120" t="s">
        <v>256</v>
      </c>
    </row>
    <row r="2199" spans="1:5" x14ac:dyDescent="0.25">
      <c r="A2199" s="126"/>
      <c r="B2199" s="119" t="s">
        <v>258</v>
      </c>
      <c r="C2199" s="125" t="s">
        <v>1854</v>
      </c>
      <c r="D2199" s="125"/>
      <c r="E2199" s="120" t="s">
        <v>1264</v>
      </c>
    </row>
    <row r="2200" spans="1:5" x14ac:dyDescent="0.25">
      <c r="A2200" s="126"/>
      <c r="B2200" s="119" t="s">
        <v>260</v>
      </c>
      <c r="C2200" s="125" t="s">
        <v>1855</v>
      </c>
      <c r="D2200" s="125"/>
      <c r="E2200" s="120" t="s">
        <v>1357</v>
      </c>
    </row>
    <row r="2201" spans="1:5" x14ac:dyDescent="0.25">
      <c r="A2201" s="126"/>
      <c r="B2201" s="119" t="s">
        <v>288</v>
      </c>
      <c r="C2201" s="125" t="s">
        <v>1856</v>
      </c>
      <c r="D2201" s="125"/>
      <c r="E2201" s="120" t="s">
        <v>1401</v>
      </c>
    </row>
    <row r="2202" spans="1:5" x14ac:dyDescent="0.25">
      <c r="A2202" s="126"/>
      <c r="B2202" s="119" t="s">
        <v>272</v>
      </c>
      <c r="C2202" s="125" t="s">
        <v>1857</v>
      </c>
      <c r="D2202" s="125"/>
      <c r="E2202" s="120" t="s">
        <v>1858</v>
      </c>
    </row>
    <row r="2203" spans="1:5" x14ac:dyDescent="0.25">
      <c r="A2203" s="126"/>
      <c r="B2203" s="119" t="s">
        <v>374</v>
      </c>
      <c r="C2203" s="125" t="s">
        <v>1343</v>
      </c>
      <c r="D2203" s="125"/>
      <c r="E2203" s="120" t="s">
        <v>256</v>
      </c>
    </row>
    <row r="2204" spans="1:5" x14ac:dyDescent="0.25">
      <c r="A2204" s="126"/>
      <c r="B2204" s="119" t="s">
        <v>262</v>
      </c>
      <c r="C2204" s="125" t="s">
        <v>1859</v>
      </c>
      <c r="D2204" s="125"/>
      <c r="E2204" s="120" t="s">
        <v>1860</v>
      </c>
    </row>
    <row r="2205" spans="1:5" x14ac:dyDescent="0.25">
      <c r="A2205" s="126"/>
      <c r="B2205" s="119" t="s">
        <v>263</v>
      </c>
      <c r="C2205" s="125" t="s">
        <v>1861</v>
      </c>
      <c r="D2205" s="125"/>
      <c r="E2205" s="120" t="s">
        <v>1862</v>
      </c>
    </row>
    <row r="2206" spans="1:5" x14ac:dyDescent="0.25">
      <c r="A2206" s="126"/>
      <c r="B2206" s="119" t="s">
        <v>333</v>
      </c>
      <c r="C2206" s="125" t="s">
        <v>259</v>
      </c>
      <c r="D2206" s="125"/>
      <c r="E2206" s="120" t="s">
        <v>256</v>
      </c>
    </row>
    <row r="2207" spans="1:5" x14ac:dyDescent="0.25">
      <c r="A2207" s="126"/>
      <c r="B2207" s="119" t="s">
        <v>264</v>
      </c>
      <c r="C2207" s="125" t="s">
        <v>1863</v>
      </c>
      <c r="D2207" s="125"/>
      <c r="E2207" s="120" t="s">
        <v>1864</v>
      </c>
    </row>
    <row r="2208" spans="1:5" x14ac:dyDescent="0.25">
      <c r="A2208" s="126"/>
      <c r="B2208" s="119" t="s">
        <v>265</v>
      </c>
      <c r="C2208" s="125" t="s">
        <v>1865</v>
      </c>
      <c r="D2208" s="125"/>
      <c r="E2208" s="120" t="s">
        <v>256</v>
      </c>
    </row>
    <row r="2209" spans="1:9" x14ac:dyDescent="0.25">
      <c r="A2209" s="126"/>
      <c r="B2209" s="119" t="s">
        <v>334</v>
      </c>
      <c r="C2209" s="125" t="s">
        <v>335</v>
      </c>
      <c r="D2209" s="125"/>
      <c r="E2209" s="120" t="s">
        <v>256</v>
      </c>
    </row>
    <row r="2210" spans="1:9" x14ac:dyDescent="0.25">
      <c r="A2210" s="126"/>
      <c r="B2210" s="119" t="s">
        <v>306</v>
      </c>
      <c r="C2210" s="125" t="s">
        <v>1866</v>
      </c>
      <c r="D2210" s="125"/>
      <c r="E2210" s="120" t="s">
        <v>310</v>
      </c>
    </row>
    <row r="2211" spans="1:9" x14ac:dyDescent="0.25">
      <c r="A2211" s="126"/>
      <c r="B2211" s="119" t="s">
        <v>1274</v>
      </c>
      <c r="C2211" s="125" t="s">
        <v>1867</v>
      </c>
      <c r="D2211" s="125"/>
      <c r="E2211" s="120" t="s">
        <v>1868</v>
      </c>
    </row>
    <row r="2212" spans="1:9" x14ac:dyDescent="0.25">
      <c r="A2212" s="126"/>
      <c r="B2212" s="119" t="s">
        <v>686</v>
      </c>
      <c r="C2212" s="125" t="s">
        <v>1869</v>
      </c>
      <c r="D2212" s="125"/>
      <c r="E2212" s="120" t="s">
        <v>256</v>
      </c>
    </row>
    <row r="2213" spans="1:9" x14ac:dyDescent="0.25">
      <c r="A2213" s="126"/>
      <c r="B2213" s="119" t="s">
        <v>340</v>
      </c>
      <c r="C2213" s="125" t="s">
        <v>1409</v>
      </c>
      <c r="D2213" s="125"/>
      <c r="E2213" s="120" t="s">
        <v>256</v>
      </c>
    </row>
    <row r="2214" spans="1:9" x14ac:dyDescent="0.25">
      <c r="A2214" s="126"/>
      <c r="B2214" s="119" t="s">
        <v>293</v>
      </c>
      <c r="C2214" s="125" t="s">
        <v>1870</v>
      </c>
      <c r="D2214" s="125"/>
      <c r="E2214" s="120" t="s">
        <v>1212</v>
      </c>
    </row>
    <row r="2215" spans="1:9" x14ac:dyDescent="0.25">
      <c r="A2215" s="126"/>
      <c r="B2215" s="119" t="s">
        <v>351</v>
      </c>
      <c r="C2215" s="125" t="s">
        <v>1871</v>
      </c>
      <c r="D2215" s="125"/>
      <c r="E2215" s="120" t="s">
        <v>1872</v>
      </c>
    </row>
    <row r="2216" spans="1:9" x14ac:dyDescent="0.25">
      <c r="A2216" s="126"/>
      <c r="B2216" s="119" t="s">
        <v>266</v>
      </c>
      <c r="C2216" s="125" t="s">
        <v>1873</v>
      </c>
      <c r="D2216" s="125"/>
      <c r="E2216" s="120" t="s">
        <v>1874</v>
      </c>
    </row>
    <row r="2217" spans="1:9" x14ac:dyDescent="0.25">
      <c r="A2217" s="126"/>
      <c r="B2217" s="119" t="s">
        <v>354</v>
      </c>
      <c r="C2217" s="125" t="s">
        <v>1387</v>
      </c>
      <c r="D2217" s="125"/>
      <c r="E2217" s="120" t="s">
        <v>256</v>
      </c>
    </row>
    <row r="2219" spans="1:9" x14ac:dyDescent="0.25">
      <c r="A2219" s="116"/>
      <c r="B2219" s="116"/>
      <c r="C2219" s="118"/>
      <c r="D2219" s="118"/>
      <c r="E2219" s="118"/>
      <c r="F2219" s="118"/>
    </row>
    <row r="2220" spans="1:9" x14ac:dyDescent="0.25">
      <c r="A2220" s="116"/>
      <c r="B2220" s="116"/>
      <c r="C2220" s="117"/>
      <c r="D2220" s="117"/>
      <c r="E2220" s="117"/>
      <c r="F2220" s="117"/>
    </row>
    <row r="2221" spans="1:9" x14ac:dyDescent="0.25">
      <c r="A2221" s="112"/>
      <c r="B2221" s="112" t="s">
        <v>1875</v>
      </c>
      <c r="C2221" s="124" t="s">
        <v>1876</v>
      </c>
      <c r="D2221" s="124"/>
      <c r="E2221" s="115" t="s">
        <v>1417</v>
      </c>
    </row>
    <row r="2223" spans="1:9" x14ac:dyDescent="0.25">
      <c r="A2223" s="116"/>
      <c r="B2223" s="116"/>
      <c r="C2223" s="116"/>
      <c r="D2223" s="116"/>
      <c r="E2223" s="116"/>
      <c r="F2223" s="116"/>
      <c r="G2223" s="116"/>
      <c r="H2223" s="116"/>
      <c r="I2223" s="116"/>
    </row>
    <row r="2224" spans="1:9" x14ac:dyDescent="0.25">
      <c r="A2224" s="119" t="s">
        <v>1877</v>
      </c>
      <c r="B2224" s="119" t="s">
        <v>277</v>
      </c>
      <c r="C2224" s="125" t="s">
        <v>1541</v>
      </c>
      <c r="D2224" s="125"/>
      <c r="E2224" s="120" t="s">
        <v>256</v>
      </c>
    </row>
    <row r="2225" spans="1:5" x14ac:dyDescent="0.25">
      <c r="A2225" s="126"/>
      <c r="B2225" s="119" t="s">
        <v>255</v>
      </c>
      <c r="C2225" s="125" t="s">
        <v>1878</v>
      </c>
      <c r="D2225" s="125"/>
      <c r="E2225" s="120" t="s">
        <v>1879</v>
      </c>
    </row>
    <row r="2226" spans="1:5" x14ac:dyDescent="0.25">
      <c r="A2226" s="126"/>
      <c r="B2226" s="119" t="s">
        <v>271</v>
      </c>
      <c r="C2226" s="125" t="s">
        <v>1429</v>
      </c>
      <c r="D2226" s="125"/>
      <c r="E2226" s="120" t="s">
        <v>1430</v>
      </c>
    </row>
    <row r="2227" spans="1:5" x14ac:dyDescent="0.25">
      <c r="A2227" s="126"/>
      <c r="B2227" s="119" t="s">
        <v>1641</v>
      </c>
      <c r="C2227" s="125" t="s">
        <v>1880</v>
      </c>
      <c r="D2227" s="125"/>
      <c r="E2227" s="120" t="s">
        <v>256</v>
      </c>
    </row>
    <row r="2228" spans="1:5" x14ac:dyDescent="0.25">
      <c r="A2228" s="126"/>
      <c r="B2228" s="119" t="s">
        <v>258</v>
      </c>
      <c r="C2228" s="125" t="s">
        <v>1881</v>
      </c>
      <c r="D2228" s="125"/>
      <c r="E2228" s="120" t="s">
        <v>256</v>
      </c>
    </row>
    <row r="2229" spans="1:5" x14ac:dyDescent="0.25">
      <c r="A2229" s="126"/>
      <c r="B2229" s="119" t="s">
        <v>260</v>
      </c>
      <c r="C2229" s="125" t="s">
        <v>1882</v>
      </c>
      <c r="D2229" s="125"/>
      <c r="E2229" s="120" t="s">
        <v>256</v>
      </c>
    </row>
    <row r="2230" spans="1:5" x14ac:dyDescent="0.25">
      <c r="A2230" s="126"/>
      <c r="B2230" s="119" t="s">
        <v>288</v>
      </c>
      <c r="C2230" s="125" t="s">
        <v>1524</v>
      </c>
      <c r="D2230" s="125"/>
      <c r="E2230" s="120" t="s">
        <v>256</v>
      </c>
    </row>
    <row r="2231" spans="1:5" x14ac:dyDescent="0.25">
      <c r="A2231" s="126"/>
      <c r="B2231" s="119" t="s">
        <v>272</v>
      </c>
      <c r="C2231" s="125" t="s">
        <v>1883</v>
      </c>
      <c r="D2231" s="125"/>
      <c r="E2231" s="120" t="s">
        <v>1884</v>
      </c>
    </row>
    <row r="2232" spans="1:5" x14ac:dyDescent="0.25">
      <c r="A2232" s="126"/>
      <c r="B2232" s="119" t="s">
        <v>262</v>
      </c>
      <c r="C2232" s="125" t="s">
        <v>1885</v>
      </c>
      <c r="D2232" s="125"/>
      <c r="E2232" s="120" t="s">
        <v>1886</v>
      </c>
    </row>
    <row r="2233" spans="1:5" x14ac:dyDescent="0.25">
      <c r="A2233" s="126"/>
      <c r="B2233" s="119" t="s">
        <v>263</v>
      </c>
      <c r="C2233" s="125" t="s">
        <v>1887</v>
      </c>
      <c r="D2233" s="125"/>
      <c r="E2233" s="120" t="s">
        <v>256</v>
      </c>
    </row>
    <row r="2234" spans="1:5" x14ac:dyDescent="0.25">
      <c r="A2234" s="126"/>
      <c r="B2234" s="119" t="s">
        <v>333</v>
      </c>
      <c r="C2234" s="125" t="s">
        <v>1504</v>
      </c>
      <c r="D2234" s="125"/>
      <c r="E2234" s="120" t="s">
        <v>256</v>
      </c>
    </row>
    <row r="2235" spans="1:5" x14ac:dyDescent="0.25">
      <c r="A2235" s="126"/>
      <c r="B2235" s="119" t="s">
        <v>264</v>
      </c>
      <c r="C2235" s="125" t="s">
        <v>1888</v>
      </c>
      <c r="D2235" s="125"/>
      <c r="E2235" s="120" t="s">
        <v>1889</v>
      </c>
    </row>
    <row r="2236" spans="1:5" x14ac:dyDescent="0.25">
      <c r="A2236" s="126"/>
      <c r="B2236" s="119" t="s">
        <v>265</v>
      </c>
      <c r="C2236" s="125" t="s">
        <v>1890</v>
      </c>
      <c r="D2236" s="125"/>
      <c r="E2236" s="120" t="s">
        <v>256</v>
      </c>
    </row>
    <row r="2237" spans="1:5" x14ac:dyDescent="0.25">
      <c r="A2237" s="126"/>
      <c r="B2237" s="119" t="s">
        <v>334</v>
      </c>
      <c r="C2237" s="125" t="s">
        <v>816</v>
      </c>
      <c r="D2237" s="125"/>
      <c r="E2237" s="120" t="s">
        <v>256</v>
      </c>
    </row>
    <row r="2238" spans="1:5" x14ac:dyDescent="0.25">
      <c r="A2238" s="116" t="s">
        <v>247</v>
      </c>
      <c r="B2238" s="116"/>
      <c r="C2238" s="116"/>
    </row>
    <row r="2239" spans="1:5" x14ac:dyDescent="0.25">
      <c r="A2239" s="112" t="s">
        <v>248</v>
      </c>
      <c r="B2239" s="111" t="s">
        <v>249</v>
      </c>
      <c r="C2239" s="112"/>
    </row>
    <row r="2240" spans="1:5" ht="21" x14ac:dyDescent="0.25">
      <c r="A2240" s="113">
        <v>41277.640798611108</v>
      </c>
      <c r="B2240" s="114" t="s">
        <v>250</v>
      </c>
      <c r="C2240" s="115" t="s">
        <v>1891</v>
      </c>
    </row>
    <row r="2241" spans="1:11" x14ac:dyDescent="0.25">
      <c r="A2241" s="118"/>
      <c r="B2241" s="118"/>
      <c r="C2241" s="118"/>
    </row>
    <row r="2242" spans="1:11" x14ac:dyDescent="0.25">
      <c r="A2242" s="117"/>
      <c r="B2242" s="117"/>
      <c r="C2242" s="117"/>
    </row>
    <row r="2243" spans="1:11" x14ac:dyDescent="0.25">
      <c r="A2243" s="121" t="s">
        <v>1643</v>
      </c>
      <c r="B2243" s="121" t="s">
        <v>252</v>
      </c>
      <c r="C2243" s="116" t="s">
        <v>253</v>
      </c>
      <c r="D2243" s="116"/>
      <c r="E2243" s="115" t="s">
        <v>254</v>
      </c>
    </row>
    <row r="2244" spans="1:11" ht="15.75" thickBot="1" x14ac:dyDescent="0.3">
      <c r="A2244" s="121"/>
      <c r="B2244" s="121"/>
      <c r="C2244" s="122"/>
      <c r="D2244" s="122"/>
      <c r="E2244" s="122"/>
      <c r="F2244" s="122"/>
      <c r="G2244" s="122"/>
      <c r="H2244" s="122"/>
      <c r="I2244" s="122"/>
      <c r="J2244" s="122"/>
      <c r="K2244" s="122"/>
    </row>
    <row r="2245" spans="1:11" x14ac:dyDescent="0.25">
      <c r="A2245" s="121"/>
      <c r="B2245" s="121"/>
      <c r="C2245" s="117"/>
      <c r="D2245" s="117"/>
      <c r="E2245" s="117"/>
      <c r="F2245" s="117"/>
      <c r="G2245" s="117"/>
      <c r="H2245" s="117"/>
      <c r="I2245" s="117"/>
      <c r="J2245" s="117"/>
      <c r="K2245" s="117"/>
    </row>
    <row r="2246" spans="1:11" x14ac:dyDescent="0.25">
      <c r="A2246" s="126"/>
      <c r="B2246" s="119" t="s">
        <v>340</v>
      </c>
      <c r="C2246" s="125" t="s">
        <v>1495</v>
      </c>
      <c r="D2246" s="125"/>
      <c r="E2246" s="120" t="s">
        <v>256</v>
      </c>
    </row>
    <row r="2247" spans="1:11" x14ac:dyDescent="0.25">
      <c r="A2247" s="126"/>
      <c r="B2247" s="119" t="s">
        <v>293</v>
      </c>
      <c r="C2247" s="125" t="s">
        <v>1892</v>
      </c>
      <c r="D2247" s="125"/>
      <c r="E2247" s="120" t="s">
        <v>1497</v>
      </c>
    </row>
    <row r="2249" spans="1:11" x14ac:dyDescent="0.25">
      <c r="A2249" s="116"/>
      <c r="B2249" s="116"/>
      <c r="C2249" s="118"/>
      <c r="D2249" s="118"/>
      <c r="E2249" s="118"/>
      <c r="F2249" s="118"/>
    </row>
    <row r="2250" spans="1:11" x14ac:dyDescent="0.25">
      <c r="A2250" s="116"/>
      <c r="B2250" s="116"/>
      <c r="C2250" s="117"/>
      <c r="D2250" s="117"/>
      <c r="E2250" s="117"/>
      <c r="F2250" s="117"/>
    </row>
    <row r="2251" spans="1:11" x14ac:dyDescent="0.25">
      <c r="A2251" s="112"/>
      <c r="B2251" s="112" t="s">
        <v>1893</v>
      </c>
      <c r="C2251" s="124" t="s">
        <v>1894</v>
      </c>
      <c r="D2251" s="124"/>
      <c r="E2251" s="115" t="s">
        <v>1582</v>
      </c>
    </row>
    <row r="2253" spans="1:11" x14ac:dyDescent="0.25">
      <c r="A2253" s="116"/>
      <c r="B2253" s="116"/>
      <c r="C2253" s="116"/>
      <c r="D2253" s="116"/>
      <c r="E2253" s="116"/>
      <c r="F2253" s="116"/>
      <c r="G2253" s="116"/>
      <c r="H2253" s="116"/>
      <c r="I2253" s="116"/>
    </row>
    <row r="2254" spans="1:11" x14ac:dyDescent="0.25">
      <c r="A2254" s="119" t="s">
        <v>1895</v>
      </c>
      <c r="B2254" s="119" t="s">
        <v>277</v>
      </c>
      <c r="C2254" s="125" t="s">
        <v>1613</v>
      </c>
      <c r="D2254" s="125"/>
      <c r="E2254" s="120" t="s">
        <v>256</v>
      </c>
    </row>
    <row r="2255" spans="1:11" x14ac:dyDescent="0.25">
      <c r="A2255" s="126"/>
      <c r="B2255" s="119" t="s">
        <v>691</v>
      </c>
      <c r="C2255" s="125" t="s">
        <v>1896</v>
      </c>
      <c r="D2255" s="125"/>
      <c r="E2255" s="120" t="s">
        <v>1897</v>
      </c>
    </row>
    <row r="2256" spans="1:11" x14ac:dyDescent="0.25">
      <c r="A2256" s="126"/>
      <c r="B2256" s="119" t="s">
        <v>255</v>
      </c>
      <c r="C2256" s="125" t="s">
        <v>1898</v>
      </c>
      <c r="D2256" s="125"/>
      <c r="E2256" s="120" t="s">
        <v>1899</v>
      </c>
    </row>
    <row r="2257" spans="1:5" x14ac:dyDescent="0.25">
      <c r="A2257" s="126"/>
      <c r="B2257" s="119" t="s">
        <v>460</v>
      </c>
      <c r="C2257" s="125" t="s">
        <v>1618</v>
      </c>
      <c r="D2257" s="125"/>
      <c r="E2257" s="120" t="s">
        <v>1619</v>
      </c>
    </row>
    <row r="2258" spans="1:5" x14ac:dyDescent="0.25">
      <c r="A2258" s="126"/>
      <c r="B2258" s="119" t="s">
        <v>271</v>
      </c>
      <c r="C2258" s="125" t="s">
        <v>1900</v>
      </c>
      <c r="D2258" s="125"/>
      <c r="E2258" s="120" t="s">
        <v>1621</v>
      </c>
    </row>
    <row r="2259" spans="1:5" x14ac:dyDescent="0.25">
      <c r="A2259" s="126"/>
      <c r="B2259" s="119" t="s">
        <v>1641</v>
      </c>
      <c r="C2259" s="125" t="s">
        <v>1901</v>
      </c>
      <c r="D2259" s="125"/>
      <c r="E2259" s="120" t="s">
        <v>256</v>
      </c>
    </row>
    <row r="2260" spans="1:5" x14ac:dyDescent="0.25">
      <c r="A2260" s="126"/>
      <c r="B2260" s="119" t="s">
        <v>258</v>
      </c>
      <c r="C2260" s="125" t="s">
        <v>1902</v>
      </c>
      <c r="D2260" s="125"/>
      <c r="E2260" s="120" t="s">
        <v>1604</v>
      </c>
    </row>
    <row r="2261" spans="1:5" x14ac:dyDescent="0.25">
      <c r="A2261" s="126"/>
      <c r="B2261" s="119" t="s">
        <v>260</v>
      </c>
      <c r="C2261" s="125" t="s">
        <v>1903</v>
      </c>
      <c r="D2261" s="125"/>
      <c r="E2261" s="120" t="s">
        <v>1182</v>
      </c>
    </row>
    <row r="2262" spans="1:5" x14ac:dyDescent="0.25">
      <c r="A2262" s="126"/>
      <c r="B2262" s="119" t="s">
        <v>288</v>
      </c>
      <c r="C2262" s="125" t="s">
        <v>1624</v>
      </c>
      <c r="D2262" s="125"/>
      <c r="E2262" s="120" t="s">
        <v>485</v>
      </c>
    </row>
    <row r="2263" spans="1:5" x14ac:dyDescent="0.25">
      <c r="A2263" s="126"/>
      <c r="B2263" s="119" t="s">
        <v>272</v>
      </c>
      <c r="C2263" s="125" t="s">
        <v>1904</v>
      </c>
      <c r="D2263" s="125"/>
      <c r="E2263" s="120" t="s">
        <v>1905</v>
      </c>
    </row>
    <row r="2264" spans="1:5" x14ac:dyDescent="0.25">
      <c r="A2264" s="126"/>
      <c r="B2264" s="119" t="s">
        <v>262</v>
      </c>
      <c r="C2264" s="125" t="s">
        <v>1906</v>
      </c>
      <c r="D2264" s="125"/>
      <c r="E2264" s="120" t="s">
        <v>1607</v>
      </c>
    </row>
    <row r="2265" spans="1:5" x14ac:dyDescent="0.25">
      <c r="A2265" s="126"/>
      <c r="B2265" s="119" t="s">
        <v>263</v>
      </c>
      <c r="C2265" s="125" t="s">
        <v>1907</v>
      </c>
      <c r="D2265" s="125"/>
      <c r="E2265" s="120" t="s">
        <v>256</v>
      </c>
    </row>
    <row r="2266" spans="1:5" x14ac:dyDescent="0.25">
      <c r="A2266" s="126"/>
      <c r="B2266" s="119" t="s">
        <v>333</v>
      </c>
      <c r="C2266" s="125" t="s">
        <v>1594</v>
      </c>
      <c r="D2266" s="125"/>
      <c r="E2266" s="120" t="s">
        <v>256</v>
      </c>
    </row>
    <row r="2267" spans="1:5" x14ac:dyDescent="0.25">
      <c r="A2267" s="126"/>
      <c r="B2267" s="119" t="s">
        <v>264</v>
      </c>
      <c r="C2267" s="125" t="s">
        <v>1908</v>
      </c>
      <c r="D2267" s="125"/>
      <c r="E2267" s="120" t="s">
        <v>1909</v>
      </c>
    </row>
    <row r="2268" spans="1:5" x14ac:dyDescent="0.25">
      <c r="A2268" s="126"/>
      <c r="B2268" s="119" t="s">
        <v>265</v>
      </c>
      <c r="C2268" s="125" t="s">
        <v>1910</v>
      </c>
      <c r="D2268" s="125"/>
      <c r="E2268" s="120" t="s">
        <v>256</v>
      </c>
    </row>
    <row r="2269" spans="1:5" x14ac:dyDescent="0.25">
      <c r="A2269" s="126"/>
      <c r="B2269" s="119" t="s">
        <v>334</v>
      </c>
      <c r="C2269" s="125" t="s">
        <v>335</v>
      </c>
      <c r="D2269" s="125"/>
      <c r="E2269" s="120" t="s">
        <v>256</v>
      </c>
    </row>
    <row r="2270" spans="1:5" x14ac:dyDescent="0.25">
      <c r="A2270" s="126"/>
      <c r="B2270" s="119" t="s">
        <v>351</v>
      </c>
      <c r="C2270" s="125" t="s">
        <v>1632</v>
      </c>
      <c r="D2270" s="125"/>
      <c r="E2270" s="120" t="s">
        <v>256</v>
      </c>
    </row>
    <row r="2271" spans="1:5" x14ac:dyDescent="0.25">
      <c r="A2271" s="126"/>
      <c r="B2271" s="119" t="s">
        <v>266</v>
      </c>
      <c r="C2271" s="125" t="s">
        <v>1633</v>
      </c>
      <c r="D2271" s="125"/>
      <c r="E2271" s="120" t="s">
        <v>256</v>
      </c>
    </row>
    <row r="2273" spans="1:9" x14ac:dyDescent="0.25">
      <c r="A2273" s="116"/>
      <c r="B2273" s="116"/>
      <c r="C2273" s="118"/>
      <c r="D2273" s="118"/>
      <c r="E2273" s="118"/>
      <c r="F2273" s="118"/>
    </row>
    <row r="2274" spans="1:9" x14ac:dyDescent="0.25">
      <c r="A2274" s="116"/>
      <c r="B2274" s="116"/>
      <c r="C2274" s="117"/>
      <c r="D2274" s="117"/>
      <c r="E2274" s="117"/>
      <c r="F2274" s="117"/>
    </row>
    <row r="2275" spans="1:9" x14ac:dyDescent="0.25">
      <c r="A2275" s="112"/>
      <c r="B2275" s="112" t="s">
        <v>1911</v>
      </c>
      <c r="C2275" s="124" t="s">
        <v>1912</v>
      </c>
      <c r="D2275" s="124"/>
      <c r="E2275" s="115" t="s">
        <v>1639</v>
      </c>
    </row>
    <row r="2277" spans="1:9" x14ac:dyDescent="0.25">
      <c r="A2277" s="116"/>
      <c r="B2277" s="116"/>
      <c r="C2277" s="116"/>
      <c r="D2277" s="116"/>
      <c r="E2277" s="116"/>
      <c r="F2277" s="116"/>
      <c r="G2277" s="116"/>
      <c r="H2277" s="116"/>
      <c r="I2277" s="116"/>
    </row>
    <row r="2278" spans="1:9" x14ac:dyDescent="0.25">
      <c r="A2278" s="119" t="s">
        <v>1913</v>
      </c>
      <c r="B2278" s="119" t="s">
        <v>277</v>
      </c>
      <c r="C2278" s="125" t="s">
        <v>259</v>
      </c>
      <c r="D2278" s="125"/>
      <c r="E2278" s="120" t="s">
        <v>256</v>
      </c>
    </row>
    <row r="2279" spans="1:9" x14ac:dyDescent="0.25">
      <c r="A2279" s="126"/>
      <c r="B2279" s="119" t="s">
        <v>691</v>
      </c>
      <c r="C2279" s="125" t="s">
        <v>259</v>
      </c>
      <c r="D2279" s="125"/>
      <c r="E2279" s="120" t="s">
        <v>256</v>
      </c>
    </row>
    <row r="2280" spans="1:9" x14ac:dyDescent="0.25">
      <c r="A2280" s="126"/>
      <c r="B2280" s="119" t="s">
        <v>255</v>
      </c>
      <c r="C2280" s="125" t="s">
        <v>259</v>
      </c>
      <c r="D2280" s="125"/>
      <c r="E2280" s="120" t="s">
        <v>256</v>
      </c>
    </row>
    <row r="2281" spans="1:9" x14ac:dyDescent="0.25">
      <c r="A2281" s="126"/>
      <c r="B2281" s="119" t="s">
        <v>280</v>
      </c>
      <c r="C2281" s="125" t="s">
        <v>259</v>
      </c>
      <c r="D2281" s="125"/>
      <c r="E2281" s="120" t="s">
        <v>256</v>
      </c>
    </row>
    <row r="2282" spans="1:9" x14ac:dyDescent="0.25">
      <c r="A2282" s="126"/>
      <c r="B2282" s="119" t="s">
        <v>282</v>
      </c>
      <c r="C2282" s="125" t="s">
        <v>259</v>
      </c>
      <c r="D2282" s="125"/>
      <c r="E2282" s="120" t="s">
        <v>256</v>
      </c>
    </row>
    <row r="2283" spans="1:9" x14ac:dyDescent="0.25">
      <c r="A2283" s="126"/>
      <c r="B2283" s="119" t="s">
        <v>271</v>
      </c>
      <c r="C2283" s="125" t="s">
        <v>259</v>
      </c>
      <c r="D2283" s="125"/>
      <c r="E2283" s="120" t="s">
        <v>256</v>
      </c>
    </row>
    <row r="2284" spans="1:9" x14ac:dyDescent="0.25">
      <c r="A2284" s="126"/>
      <c r="B2284" s="119" t="s">
        <v>1641</v>
      </c>
      <c r="C2284" s="125" t="s">
        <v>259</v>
      </c>
      <c r="D2284" s="125"/>
      <c r="E2284" s="120" t="s">
        <v>256</v>
      </c>
    </row>
    <row r="2285" spans="1:9" x14ac:dyDescent="0.25">
      <c r="A2285" s="126"/>
      <c r="B2285" s="119" t="s">
        <v>258</v>
      </c>
      <c r="C2285" s="125" t="s">
        <v>259</v>
      </c>
      <c r="D2285" s="125"/>
      <c r="E2285" s="120" t="s">
        <v>256</v>
      </c>
    </row>
    <row r="2286" spans="1:9" x14ac:dyDescent="0.25">
      <c r="A2286" s="126"/>
      <c r="B2286" s="119" t="s">
        <v>260</v>
      </c>
      <c r="C2286" s="125" t="s">
        <v>259</v>
      </c>
      <c r="D2286" s="125"/>
      <c r="E2286" s="120" t="s">
        <v>256</v>
      </c>
    </row>
    <row r="2287" spans="1:9" x14ac:dyDescent="0.25">
      <c r="A2287" s="126"/>
      <c r="B2287" s="119" t="s">
        <v>272</v>
      </c>
      <c r="C2287" s="125" t="s">
        <v>259</v>
      </c>
      <c r="D2287" s="125"/>
      <c r="E2287" s="120" t="s">
        <v>256</v>
      </c>
    </row>
    <row r="2288" spans="1:9" x14ac:dyDescent="0.25">
      <c r="A2288" s="126"/>
      <c r="B2288" s="119" t="s">
        <v>262</v>
      </c>
      <c r="C2288" s="125" t="s">
        <v>259</v>
      </c>
      <c r="D2288" s="125"/>
      <c r="E2288" s="120" t="s">
        <v>256</v>
      </c>
    </row>
    <row r="2289" spans="1:11" x14ac:dyDescent="0.25">
      <c r="A2289" s="126"/>
      <c r="B2289" s="119" t="s">
        <v>592</v>
      </c>
      <c r="C2289" s="125" t="s">
        <v>259</v>
      </c>
      <c r="D2289" s="125"/>
      <c r="E2289" s="120" t="s">
        <v>256</v>
      </c>
    </row>
    <row r="2290" spans="1:11" x14ac:dyDescent="0.25">
      <c r="A2290" s="126"/>
      <c r="B2290" s="119" t="s">
        <v>594</v>
      </c>
      <c r="C2290" s="125" t="s">
        <v>259</v>
      </c>
      <c r="D2290" s="125"/>
      <c r="E2290" s="120" t="s">
        <v>256</v>
      </c>
    </row>
    <row r="2291" spans="1:11" x14ac:dyDescent="0.25">
      <c r="A2291" s="126"/>
      <c r="B2291" s="119" t="s">
        <v>596</v>
      </c>
      <c r="C2291" s="125" t="s">
        <v>259</v>
      </c>
      <c r="D2291" s="125"/>
      <c r="E2291" s="120" t="s">
        <v>256</v>
      </c>
    </row>
    <row r="2292" spans="1:11" x14ac:dyDescent="0.25">
      <c r="A2292" s="126"/>
      <c r="B2292" s="119" t="s">
        <v>263</v>
      </c>
      <c r="C2292" s="125" t="s">
        <v>259</v>
      </c>
      <c r="D2292" s="125"/>
      <c r="E2292" s="120" t="s">
        <v>256</v>
      </c>
    </row>
    <row r="2293" spans="1:11" x14ac:dyDescent="0.25">
      <c r="A2293" s="126"/>
      <c r="B2293" s="119" t="s">
        <v>264</v>
      </c>
      <c r="C2293" s="125" t="s">
        <v>259</v>
      </c>
      <c r="D2293" s="125"/>
      <c r="E2293" s="120" t="s">
        <v>256</v>
      </c>
    </row>
    <row r="2294" spans="1:11" x14ac:dyDescent="0.25">
      <c r="A2294" s="126"/>
      <c r="B2294" s="119" t="s">
        <v>265</v>
      </c>
      <c r="C2294" s="125" t="s">
        <v>259</v>
      </c>
      <c r="D2294" s="125"/>
      <c r="E2294" s="120" t="s">
        <v>256</v>
      </c>
    </row>
    <row r="2295" spans="1:11" x14ac:dyDescent="0.25">
      <c r="A2295" s="126"/>
      <c r="B2295" s="119" t="s">
        <v>334</v>
      </c>
      <c r="C2295" s="125" t="s">
        <v>259</v>
      </c>
      <c r="D2295" s="125"/>
      <c r="E2295" s="120" t="s">
        <v>256</v>
      </c>
    </row>
    <row r="2296" spans="1:11" x14ac:dyDescent="0.25">
      <c r="A2296" s="126"/>
      <c r="B2296" s="119" t="s">
        <v>340</v>
      </c>
      <c r="C2296" s="125" t="s">
        <v>259</v>
      </c>
      <c r="D2296" s="125"/>
      <c r="E2296" s="120" t="s">
        <v>256</v>
      </c>
    </row>
    <row r="2297" spans="1:11" x14ac:dyDescent="0.25">
      <c r="A2297" s="116" t="s">
        <v>247</v>
      </c>
      <c r="B2297" s="116"/>
      <c r="C2297" s="116"/>
    </row>
    <row r="2298" spans="1:11" x14ac:dyDescent="0.25">
      <c r="A2298" s="112" t="s">
        <v>248</v>
      </c>
      <c r="B2298" s="111" t="s">
        <v>249</v>
      </c>
      <c r="C2298" s="112"/>
    </row>
    <row r="2299" spans="1:11" ht="21" x14ac:dyDescent="0.25">
      <c r="A2299" s="113">
        <v>41277.640798611108</v>
      </c>
      <c r="B2299" s="114" t="s">
        <v>250</v>
      </c>
      <c r="C2299" s="115" t="s">
        <v>1914</v>
      </c>
    </row>
    <row r="2300" spans="1:11" x14ac:dyDescent="0.25">
      <c r="A2300" s="118"/>
      <c r="B2300" s="118"/>
      <c r="C2300" s="118"/>
    </row>
    <row r="2301" spans="1:11" x14ac:dyDescent="0.25">
      <c r="A2301" s="117"/>
      <c r="B2301" s="117"/>
      <c r="C2301" s="117"/>
    </row>
    <row r="2302" spans="1:11" x14ac:dyDescent="0.25">
      <c r="A2302" s="121" t="s">
        <v>1643</v>
      </c>
      <c r="B2302" s="121" t="s">
        <v>252</v>
      </c>
      <c r="C2302" s="116" t="s">
        <v>253</v>
      </c>
      <c r="D2302" s="116"/>
      <c r="E2302" s="115" t="s">
        <v>254</v>
      </c>
    </row>
    <row r="2303" spans="1:11" ht="15.75" thickBot="1" x14ac:dyDescent="0.3">
      <c r="A2303" s="121"/>
      <c r="B2303" s="121"/>
      <c r="C2303" s="122"/>
      <c r="D2303" s="122"/>
      <c r="E2303" s="122"/>
      <c r="F2303" s="122"/>
      <c r="G2303" s="122"/>
      <c r="H2303" s="122"/>
      <c r="I2303" s="122"/>
      <c r="J2303" s="122"/>
      <c r="K2303" s="122"/>
    </row>
    <row r="2304" spans="1:11" x14ac:dyDescent="0.25">
      <c r="A2304" s="121"/>
      <c r="B2304" s="121"/>
      <c r="C2304" s="117"/>
      <c r="D2304" s="117"/>
      <c r="E2304" s="117"/>
      <c r="F2304" s="117"/>
      <c r="G2304" s="117"/>
      <c r="H2304" s="117"/>
      <c r="I2304" s="117"/>
      <c r="J2304" s="117"/>
      <c r="K2304" s="117"/>
    </row>
    <row r="2305" spans="1:9" x14ac:dyDescent="0.25">
      <c r="A2305" s="126"/>
      <c r="B2305" s="119" t="s">
        <v>293</v>
      </c>
      <c r="C2305" s="125" t="s">
        <v>259</v>
      </c>
      <c r="D2305" s="125"/>
      <c r="E2305" s="120" t="s">
        <v>256</v>
      </c>
    </row>
    <row r="2307" spans="1:9" x14ac:dyDescent="0.25">
      <c r="A2307" s="116"/>
      <c r="B2307" s="116"/>
      <c r="C2307" s="118"/>
      <c r="D2307" s="118"/>
      <c r="E2307" s="118"/>
      <c r="F2307" s="118"/>
    </row>
    <row r="2308" spans="1:9" x14ac:dyDescent="0.25">
      <c r="A2308" s="116"/>
      <c r="B2308" s="116"/>
      <c r="C2308" s="117"/>
      <c r="D2308" s="117"/>
      <c r="E2308" s="117"/>
      <c r="F2308" s="117"/>
    </row>
    <row r="2309" spans="1:9" x14ac:dyDescent="0.25">
      <c r="A2309" s="112"/>
      <c r="B2309" s="112" t="s">
        <v>1915</v>
      </c>
      <c r="C2309" s="124" t="s">
        <v>259</v>
      </c>
      <c r="D2309" s="124"/>
      <c r="E2309" s="115" t="s">
        <v>256</v>
      </c>
    </row>
    <row r="2311" spans="1:9" x14ac:dyDescent="0.25">
      <c r="A2311" s="116"/>
      <c r="B2311" s="116"/>
      <c r="C2311" s="116"/>
      <c r="D2311" s="116"/>
      <c r="E2311" s="116"/>
      <c r="F2311" s="116"/>
      <c r="G2311" s="116"/>
      <c r="H2311" s="116"/>
      <c r="I2311" s="116"/>
    </row>
    <row r="2312" spans="1:9" x14ac:dyDescent="0.25">
      <c r="A2312" s="119" t="s">
        <v>1916</v>
      </c>
      <c r="B2312" s="119" t="s">
        <v>255</v>
      </c>
      <c r="C2312" s="125" t="s">
        <v>259</v>
      </c>
      <c r="D2312" s="125"/>
      <c r="E2312" s="120" t="s">
        <v>256</v>
      </c>
    </row>
    <row r="2313" spans="1:9" x14ac:dyDescent="0.25">
      <c r="A2313" s="126"/>
      <c r="B2313" s="119" t="s">
        <v>1641</v>
      </c>
      <c r="C2313" s="125" t="s">
        <v>259</v>
      </c>
      <c r="D2313" s="125"/>
      <c r="E2313" s="120" t="s">
        <v>256</v>
      </c>
    </row>
    <row r="2314" spans="1:9" x14ac:dyDescent="0.25">
      <c r="A2314" s="126"/>
      <c r="B2314" s="119" t="s">
        <v>264</v>
      </c>
      <c r="C2314" s="125" t="s">
        <v>259</v>
      </c>
      <c r="D2314" s="125"/>
      <c r="E2314" s="120" t="s">
        <v>256</v>
      </c>
    </row>
    <row r="2315" spans="1:9" x14ac:dyDescent="0.25">
      <c r="A2315" s="126"/>
      <c r="B2315" s="119" t="s">
        <v>265</v>
      </c>
      <c r="C2315" s="125" t="s">
        <v>259</v>
      </c>
      <c r="D2315" s="125"/>
      <c r="E2315" s="120" t="s">
        <v>256</v>
      </c>
    </row>
    <row r="2316" spans="1:9" x14ac:dyDescent="0.25">
      <c r="A2316" s="126"/>
      <c r="B2316" s="119" t="s">
        <v>295</v>
      </c>
      <c r="C2316" s="125" t="s">
        <v>259</v>
      </c>
      <c r="D2316" s="125"/>
      <c r="E2316" s="120" t="s">
        <v>256</v>
      </c>
    </row>
    <row r="2317" spans="1:9" x14ac:dyDescent="0.25">
      <c r="A2317" s="126"/>
      <c r="B2317" s="119" t="s">
        <v>354</v>
      </c>
      <c r="C2317" s="125" t="s">
        <v>259</v>
      </c>
      <c r="D2317" s="125"/>
      <c r="E2317" s="120" t="s">
        <v>256</v>
      </c>
    </row>
    <row r="2319" spans="1:9" x14ac:dyDescent="0.25">
      <c r="A2319" s="116"/>
      <c r="B2319" s="116"/>
      <c r="C2319" s="118"/>
      <c r="D2319" s="118"/>
      <c r="E2319" s="118"/>
      <c r="F2319" s="118"/>
    </row>
    <row r="2320" spans="1:9" x14ac:dyDescent="0.25">
      <c r="A2320" s="116"/>
      <c r="B2320" s="116"/>
      <c r="C2320" s="117"/>
      <c r="D2320" s="117"/>
      <c r="E2320" s="117"/>
      <c r="F2320" s="117"/>
    </row>
    <row r="2321" spans="1:9" x14ac:dyDescent="0.25">
      <c r="A2321" s="112"/>
      <c r="B2321" s="112" t="s">
        <v>1917</v>
      </c>
      <c r="C2321" s="124" t="s">
        <v>259</v>
      </c>
      <c r="D2321" s="124"/>
      <c r="E2321" s="115" t="s">
        <v>256</v>
      </c>
    </row>
    <row r="2323" spans="1:9" x14ac:dyDescent="0.25">
      <c r="A2323" s="116"/>
      <c r="B2323" s="116"/>
      <c r="C2323" s="116"/>
      <c r="D2323" s="116"/>
      <c r="E2323" s="116"/>
      <c r="F2323" s="116"/>
      <c r="G2323" s="116"/>
      <c r="H2323" s="116"/>
      <c r="I2323" s="116"/>
    </row>
    <row r="2324" spans="1:9" x14ac:dyDescent="0.25">
      <c r="A2324" s="119" t="s">
        <v>1918</v>
      </c>
      <c r="B2324" s="119" t="s">
        <v>255</v>
      </c>
      <c r="C2324" s="125" t="s">
        <v>259</v>
      </c>
      <c r="D2324" s="125"/>
      <c r="E2324" s="120" t="s">
        <v>256</v>
      </c>
    </row>
    <row r="2325" spans="1:9" x14ac:dyDescent="0.25">
      <c r="A2325" s="126"/>
      <c r="B2325" s="119" t="s">
        <v>1641</v>
      </c>
      <c r="C2325" s="125" t="s">
        <v>259</v>
      </c>
      <c r="D2325" s="125"/>
      <c r="E2325" s="120" t="s">
        <v>256</v>
      </c>
    </row>
    <row r="2326" spans="1:9" x14ac:dyDescent="0.25">
      <c r="A2326" s="126"/>
      <c r="B2326" s="119" t="s">
        <v>258</v>
      </c>
      <c r="C2326" s="125" t="s">
        <v>259</v>
      </c>
      <c r="D2326" s="125"/>
      <c r="E2326" s="120" t="s">
        <v>256</v>
      </c>
    </row>
    <row r="2327" spans="1:9" x14ac:dyDescent="0.25">
      <c r="A2327" s="126"/>
      <c r="B2327" s="119" t="s">
        <v>272</v>
      </c>
      <c r="C2327" s="125" t="s">
        <v>259</v>
      </c>
      <c r="D2327" s="125"/>
      <c r="E2327" s="120" t="s">
        <v>256</v>
      </c>
    </row>
    <row r="2328" spans="1:9" x14ac:dyDescent="0.25">
      <c r="A2328" s="126"/>
      <c r="B2328" s="119" t="s">
        <v>264</v>
      </c>
      <c r="C2328" s="125" t="s">
        <v>259</v>
      </c>
      <c r="D2328" s="125"/>
      <c r="E2328" s="120" t="s">
        <v>256</v>
      </c>
    </row>
    <row r="2329" spans="1:9" x14ac:dyDescent="0.25">
      <c r="A2329" s="126"/>
      <c r="B2329" s="119" t="s">
        <v>265</v>
      </c>
      <c r="C2329" s="125" t="s">
        <v>259</v>
      </c>
      <c r="D2329" s="125"/>
      <c r="E2329" s="120" t="s">
        <v>256</v>
      </c>
    </row>
    <row r="2331" spans="1:9" x14ac:dyDescent="0.25">
      <c r="A2331" s="116"/>
      <c r="B2331" s="116"/>
      <c r="C2331" s="118"/>
      <c r="D2331" s="118"/>
      <c r="E2331" s="118"/>
      <c r="F2331" s="118"/>
    </row>
    <row r="2332" spans="1:9" x14ac:dyDescent="0.25">
      <c r="A2332" s="116"/>
      <c r="B2332" s="116"/>
      <c r="C2332" s="117"/>
      <c r="D2332" s="117"/>
      <c r="E2332" s="117"/>
      <c r="F2332" s="117"/>
    </row>
    <row r="2333" spans="1:9" x14ac:dyDescent="0.25">
      <c r="A2333" s="112"/>
      <c r="B2333" s="112" t="s">
        <v>1919</v>
      </c>
      <c r="C2333" s="124" t="s">
        <v>259</v>
      </c>
      <c r="D2333" s="124"/>
      <c r="E2333" s="115" t="s">
        <v>256</v>
      </c>
    </row>
    <row r="2335" spans="1:9" x14ac:dyDescent="0.25">
      <c r="A2335" s="116"/>
      <c r="B2335" s="116"/>
      <c r="C2335" s="116"/>
      <c r="D2335" s="116"/>
      <c r="E2335" s="116"/>
      <c r="F2335" s="116"/>
      <c r="G2335" s="116"/>
      <c r="H2335" s="116"/>
      <c r="I2335" s="116"/>
    </row>
    <row r="2336" spans="1:9" x14ac:dyDescent="0.25">
      <c r="A2336" s="119" t="s">
        <v>1920</v>
      </c>
      <c r="B2336" s="119" t="s">
        <v>1641</v>
      </c>
      <c r="C2336" s="125" t="s">
        <v>259</v>
      </c>
      <c r="D2336" s="125"/>
      <c r="E2336" s="120" t="s">
        <v>256</v>
      </c>
    </row>
    <row r="2337" spans="1:9" x14ac:dyDescent="0.25">
      <c r="A2337" s="126"/>
      <c r="B2337" s="119" t="s">
        <v>264</v>
      </c>
      <c r="C2337" s="125" t="s">
        <v>259</v>
      </c>
      <c r="D2337" s="125"/>
      <c r="E2337" s="120" t="s">
        <v>256</v>
      </c>
    </row>
    <row r="2339" spans="1:9" x14ac:dyDescent="0.25">
      <c r="A2339" s="116"/>
      <c r="B2339" s="116"/>
      <c r="C2339" s="118"/>
      <c r="D2339" s="118"/>
      <c r="E2339" s="118"/>
      <c r="F2339" s="118"/>
    </row>
    <row r="2340" spans="1:9" x14ac:dyDescent="0.25">
      <c r="A2340" s="116"/>
      <c r="B2340" s="116"/>
      <c r="C2340" s="117"/>
      <c r="D2340" s="117"/>
      <c r="E2340" s="117"/>
      <c r="F2340" s="117"/>
    </row>
    <row r="2341" spans="1:9" x14ac:dyDescent="0.25">
      <c r="A2341" s="112"/>
      <c r="B2341" s="112" t="s">
        <v>1921</v>
      </c>
      <c r="C2341" s="124" t="s">
        <v>259</v>
      </c>
      <c r="D2341" s="124"/>
      <c r="E2341" s="115" t="s">
        <v>256</v>
      </c>
    </row>
    <row r="2343" spans="1:9" x14ac:dyDescent="0.25">
      <c r="A2343" s="116"/>
      <c r="B2343" s="116"/>
      <c r="C2343" s="116"/>
      <c r="D2343" s="116"/>
      <c r="E2343" s="116"/>
      <c r="F2343" s="116"/>
      <c r="G2343" s="116"/>
      <c r="H2343" s="116"/>
      <c r="I2343" s="116"/>
    </row>
    <row r="2344" spans="1:9" x14ac:dyDescent="0.25">
      <c r="A2344" s="119" t="s">
        <v>1922</v>
      </c>
      <c r="B2344" s="119" t="s">
        <v>691</v>
      </c>
      <c r="C2344" s="125" t="s">
        <v>259</v>
      </c>
      <c r="D2344" s="125"/>
      <c r="E2344" s="120" t="s">
        <v>256</v>
      </c>
    </row>
    <row r="2345" spans="1:9" x14ac:dyDescent="0.25">
      <c r="A2345" s="126"/>
      <c r="B2345" s="119" t="s">
        <v>1641</v>
      </c>
      <c r="C2345" s="125" t="s">
        <v>259</v>
      </c>
      <c r="D2345" s="125"/>
      <c r="E2345" s="120" t="s">
        <v>256</v>
      </c>
    </row>
    <row r="2346" spans="1:9" x14ac:dyDescent="0.25">
      <c r="A2346" s="126"/>
      <c r="B2346" s="119" t="s">
        <v>258</v>
      </c>
      <c r="C2346" s="125" t="s">
        <v>259</v>
      </c>
      <c r="D2346" s="125"/>
      <c r="E2346" s="120" t="s">
        <v>256</v>
      </c>
    </row>
    <row r="2347" spans="1:9" x14ac:dyDescent="0.25">
      <c r="A2347" s="126"/>
      <c r="B2347" s="119" t="s">
        <v>272</v>
      </c>
      <c r="C2347" s="125" t="s">
        <v>259</v>
      </c>
      <c r="D2347" s="125"/>
      <c r="E2347" s="120" t="s">
        <v>256</v>
      </c>
    </row>
    <row r="2348" spans="1:9" x14ac:dyDescent="0.25">
      <c r="A2348" s="126"/>
      <c r="B2348" s="119" t="s">
        <v>263</v>
      </c>
      <c r="C2348" s="125" t="s">
        <v>259</v>
      </c>
      <c r="D2348" s="125"/>
      <c r="E2348" s="120" t="s">
        <v>256</v>
      </c>
    </row>
    <row r="2349" spans="1:9" x14ac:dyDescent="0.25">
      <c r="A2349" s="126"/>
      <c r="B2349" s="119" t="s">
        <v>264</v>
      </c>
      <c r="C2349" s="125" t="s">
        <v>259</v>
      </c>
      <c r="D2349" s="125"/>
      <c r="E2349" s="120" t="s">
        <v>256</v>
      </c>
    </row>
    <row r="2350" spans="1:9" x14ac:dyDescent="0.25">
      <c r="A2350" s="126"/>
      <c r="B2350" s="119" t="s">
        <v>265</v>
      </c>
      <c r="C2350" s="125" t="s">
        <v>259</v>
      </c>
      <c r="D2350" s="125"/>
      <c r="E2350" s="120" t="s">
        <v>256</v>
      </c>
    </row>
    <row r="2351" spans="1:9" x14ac:dyDescent="0.25">
      <c r="A2351" s="126"/>
      <c r="B2351" s="119" t="s">
        <v>340</v>
      </c>
      <c r="C2351" s="125" t="s">
        <v>259</v>
      </c>
      <c r="D2351" s="125"/>
      <c r="E2351" s="120" t="s">
        <v>256</v>
      </c>
    </row>
    <row r="2352" spans="1:9" x14ac:dyDescent="0.25">
      <c r="A2352" s="126"/>
      <c r="B2352" s="119" t="s">
        <v>293</v>
      </c>
      <c r="C2352" s="125" t="s">
        <v>259</v>
      </c>
      <c r="D2352" s="125"/>
      <c r="E2352" s="120" t="s">
        <v>256</v>
      </c>
    </row>
    <row r="2353" spans="1:10" x14ac:dyDescent="0.25">
      <c r="A2353" s="126"/>
      <c r="B2353" s="119" t="s">
        <v>351</v>
      </c>
      <c r="C2353" s="125" t="s">
        <v>259</v>
      </c>
      <c r="D2353" s="125"/>
      <c r="E2353" s="120" t="s">
        <v>256</v>
      </c>
    </row>
    <row r="2354" spans="1:10" x14ac:dyDescent="0.25">
      <c r="A2354" s="116"/>
      <c r="B2354" s="116"/>
      <c r="C2354" s="118"/>
      <c r="D2354" s="118"/>
      <c r="E2354" s="118"/>
      <c r="F2354" s="118"/>
    </row>
    <row r="2355" spans="1:10" x14ac:dyDescent="0.25">
      <c r="A2355" s="116"/>
      <c r="B2355" s="116"/>
      <c r="C2355" s="117"/>
      <c r="D2355" s="117"/>
      <c r="E2355" s="117"/>
      <c r="F2355" s="117"/>
    </row>
    <row r="2356" spans="1:10" x14ac:dyDescent="0.25">
      <c r="A2356" s="112"/>
      <c r="B2356" s="112" t="s">
        <v>1923</v>
      </c>
      <c r="C2356" s="124" t="s">
        <v>259</v>
      </c>
      <c r="D2356" s="124"/>
      <c r="E2356" s="115" t="s">
        <v>256</v>
      </c>
    </row>
    <row r="2358" spans="1:10" x14ac:dyDescent="0.25">
      <c r="A2358" s="116"/>
      <c r="B2358" s="116"/>
      <c r="C2358" s="116"/>
      <c r="D2358" s="116"/>
      <c r="E2358" s="116"/>
      <c r="F2358" s="116"/>
      <c r="G2358" s="116"/>
      <c r="H2358" s="116"/>
      <c r="I2358" s="116"/>
    </row>
    <row r="2359" spans="1:10" x14ac:dyDescent="0.25">
      <c r="A2359" s="116"/>
      <c r="B2359" s="116"/>
      <c r="C2359" s="118"/>
      <c r="D2359" s="118"/>
      <c r="E2359" s="118"/>
      <c r="F2359" s="118"/>
    </row>
    <row r="2360" spans="1:10" x14ac:dyDescent="0.25">
      <c r="A2360" s="116"/>
      <c r="B2360" s="116"/>
      <c r="C2360" s="117"/>
      <c r="D2360" s="117"/>
      <c r="E2360" s="117"/>
      <c r="F2360" s="117"/>
    </row>
    <row r="2361" spans="1:10" x14ac:dyDescent="0.25">
      <c r="A2361" s="112" t="s">
        <v>1924</v>
      </c>
      <c r="B2361" s="112"/>
      <c r="C2361" s="124" t="s">
        <v>1925</v>
      </c>
      <c r="D2361" s="124"/>
      <c r="E2361" s="115" t="s">
        <v>1926</v>
      </c>
    </row>
    <row r="2363" spans="1:10" x14ac:dyDescent="0.25">
      <c r="A2363" s="116"/>
      <c r="B2363" s="116"/>
      <c r="C2363" s="116"/>
      <c r="D2363" s="116"/>
      <c r="E2363" s="116"/>
      <c r="F2363" s="116"/>
      <c r="G2363" s="116"/>
      <c r="H2363" s="116"/>
      <c r="I2363" s="116"/>
    </row>
    <row r="2364" spans="1:10" x14ac:dyDescent="0.25">
      <c r="A2364" s="118"/>
      <c r="B2364" s="118"/>
      <c r="C2364" s="118"/>
      <c r="D2364" s="118"/>
      <c r="E2364" s="118"/>
      <c r="F2364" s="118"/>
      <c r="G2364" s="118"/>
      <c r="H2364" s="118"/>
      <c r="I2364" s="118"/>
      <c r="J2364" s="118"/>
    </row>
    <row r="2365" spans="1:10" x14ac:dyDescent="0.25">
      <c r="A2365" s="117"/>
      <c r="B2365" s="117"/>
      <c r="C2365" s="117"/>
      <c r="D2365" s="117"/>
      <c r="E2365" s="117"/>
      <c r="F2365" s="117"/>
      <c r="G2365" s="117"/>
      <c r="H2365" s="117"/>
      <c r="I2365" s="117"/>
      <c r="J2365" s="117"/>
    </row>
  </sheetData>
  <mergeCells count="2177">
    <mergeCell ref="C2361:D2361"/>
    <mergeCell ref="A2363:I2363"/>
    <mergeCell ref="A2364:J2365"/>
    <mergeCell ref="A2354:B2355"/>
    <mergeCell ref="C2354:D2355"/>
    <mergeCell ref="E2354:F2355"/>
    <mergeCell ref="C2356:D2356"/>
    <mergeCell ref="A2358:I2358"/>
    <mergeCell ref="A2359:B2360"/>
    <mergeCell ref="C2359:D2360"/>
    <mergeCell ref="E2359:F2360"/>
    <mergeCell ref="C2348:D2348"/>
    <mergeCell ref="C2349:D2349"/>
    <mergeCell ref="C2350:D2350"/>
    <mergeCell ref="C2351:D2351"/>
    <mergeCell ref="C2352:D2352"/>
    <mergeCell ref="C2353:D2353"/>
    <mergeCell ref="C2341:D2341"/>
    <mergeCell ref="A2343:I2343"/>
    <mergeCell ref="C2344:D2344"/>
    <mergeCell ref="C2345:D2345"/>
    <mergeCell ref="C2346:D2346"/>
    <mergeCell ref="C2347:D2347"/>
    <mergeCell ref="E2331:F2332"/>
    <mergeCell ref="C2333:D2333"/>
    <mergeCell ref="A2335:I2335"/>
    <mergeCell ref="C2336:D2336"/>
    <mergeCell ref="C2337:D2337"/>
    <mergeCell ref="A2339:B2340"/>
    <mergeCell ref="C2339:D2340"/>
    <mergeCell ref="E2339:F2340"/>
    <mergeCell ref="C2325:D2325"/>
    <mergeCell ref="C2326:D2326"/>
    <mergeCell ref="C2327:D2327"/>
    <mergeCell ref="C2328:D2328"/>
    <mergeCell ref="C2329:D2329"/>
    <mergeCell ref="A2331:B2332"/>
    <mergeCell ref="C2331:D2332"/>
    <mergeCell ref="A2319:B2320"/>
    <mergeCell ref="C2319:D2320"/>
    <mergeCell ref="E2319:F2320"/>
    <mergeCell ref="C2321:D2321"/>
    <mergeCell ref="A2323:I2323"/>
    <mergeCell ref="C2324:D2324"/>
    <mergeCell ref="C2312:D2312"/>
    <mergeCell ref="C2313:D2313"/>
    <mergeCell ref="C2314:D2314"/>
    <mergeCell ref="C2315:D2315"/>
    <mergeCell ref="C2316:D2316"/>
    <mergeCell ref="C2317:D2317"/>
    <mergeCell ref="C2305:D2305"/>
    <mergeCell ref="A2307:B2308"/>
    <mergeCell ref="C2307:D2308"/>
    <mergeCell ref="E2307:F2308"/>
    <mergeCell ref="C2309:D2309"/>
    <mergeCell ref="A2311:I2311"/>
    <mergeCell ref="C2296:D2296"/>
    <mergeCell ref="A2297:C2297"/>
    <mergeCell ref="A2300:C2301"/>
    <mergeCell ref="A2302:A2304"/>
    <mergeCell ref="B2302:B2304"/>
    <mergeCell ref="C2302:D2302"/>
    <mergeCell ref="C2303:K2304"/>
    <mergeCell ref="C2290:D2290"/>
    <mergeCell ref="C2291:D2291"/>
    <mergeCell ref="C2292:D2292"/>
    <mergeCell ref="C2293:D2293"/>
    <mergeCell ref="C2294:D2294"/>
    <mergeCell ref="C2295:D2295"/>
    <mergeCell ref="C2284:D2284"/>
    <mergeCell ref="C2285:D2285"/>
    <mergeCell ref="C2286:D2286"/>
    <mergeCell ref="C2287:D2287"/>
    <mergeCell ref="C2288:D2288"/>
    <mergeCell ref="C2289:D2289"/>
    <mergeCell ref="C2278:D2278"/>
    <mergeCell ref="C2279:D2279"/>
    <mergeCell ref="C2280:D2280"/>
    <mergeCell ref="C2281:D2281"/>
    <mergeCell ref="C2282:D2282"/>
    <mergeCell ref="C2283:D2283"/>
    <mergeCell ref="C2271:D2271"/>
    <mergeCell ref="A2273:B2274"/>
    <mergeCell ref="C2273:D2274"/>
    <mergeCell ref="E2273:F2274"/>
    <mergeCell ref="C2275:D2275"/>
    <mergeCell ref="A2277:I2277"/>
    <mergeCell ref="C2265:D2265"/>
    <mergeCell ref="C2266:D2266"/>
    <mergeCell ref="C2267:D2267"/>
    <mergeCell ref="C2268:D2268"/>
    <mergeCell ref="C2269:D2269"/>
    <mergeCell ref="C2270:D2270"/>
    <mergeCell ref="C2259:D2259"/>
    <mergeCell ref="C2260:D2260"/>
    <mergeCell ref="C2261:D2261"/>
    <mergeCell ref="C2262:D2262"/>
    <mergeCell ref="C2263:D2263"/>
    <mergeCell ref="C2264:D2264"/>
    <mergeCell ref="A2253:I2253"/>
    <mergeCell ref="C2254:D2254"/>
    <mergeCell ref="C2255:D2255"/>
    <mergeCell ref="C2256:D2256"/>
    <mergeCell ref="C2257:D2257"/>
    <mergeCell ref="C2258:D2258"/>
    <mergeCell ref="C2246:D2246"/>
    <mergeCell ref="C2247:D2247"/>
    <mergeCell ref="A2249:B2250"/>
    <mergeCell ref="C2249:D2250"/>
    <mergeCell ref="E2249:F2250"/>
    <mergeCell ref="C2251:D2251"/>
    <mergeCell ref="C2236:D2236"/>
    <mergeCell ref="C2237:D2237"/>
    <mergeCell ref="A2238:C2238"/>
    <mergeCell ref="A2241:C2242"/>
    <mergeCell ref="A2243:A2245"/>
    <mergeCell ref="B2243:B2245"/>
    <mergeCell ref="C2243:D2243"/>
    <mergeCell ref="C2244:K2245"/>
    <mergeCell ref="C2230:D2230"/>
    <mergeCell ref="C2231:D2231"/>
    <mergeCell ref="C2232:D2232"/>
    <mergeCell ref="C2233:D2233"/>
    <mergeCell ref="C2234:D2234"/>
    <mergeCell ref="C2235:D2235"/>
    <mergeCell ref="C2224:D2224"/>
    <mergeCell ref="C2225:D2225"/>
    <mergeCell ref="C2226:D2226"/>
    <mergeCell ref="C2227:D2227"/>
    <mergeCell ref="C2228:D2228"/>
    <mergeCell ref="C2229:D2229"/>
    <mergeCell ref="C2217:D2217"/>
    <mergeCell ref="A2219:B2220"/>
    <mergeCell ref="C2219:D2220"/>
    <mergeCell ref="E2219:F2220"/>
    <mergeCell ref="C2221:D2221"/>
    <mergeCell ref="A2223:I2223"/>
    <mergeCell ref="C2211:D2211"/>
    <mergeCell ref="C2212:D2212"/>
    <mergeCell ref="C2213:D2213"/>
    <mergeCell ref="C2214:D2214"/>
    <mergeCell ref="C2215:D2215"/>
    <mergeCell ref="C2216:D2216"/>
    <mergeCell ref="C2205:D2205"/>
    <mergeCell ref="C2206:D2206"/>
    <mergeCell ref="C2207:D2207"/>
    <mergeCell ref="C2208:D2208"/>
    <mergeCell ref="C2209:D2209"/>
    <mergeCell ref="C2210:D2210"/>
    <mergeCell ref="C2199:D2199"/>
    <mergeCell ref="C2200:D2200"/>
    <mergeCell ref="C2201:D2201"/>
    <mergeCell ref="C2202:D2202"/>
    <mergeCell ref="C2203:D2203"/>
    <mergeCell ref="C2204:D2204"/>
    <mergeCell ref="C2193:D2193"/>
    <mergeCell ref="C2194:D2194"/>
    <mergeCell ref="C2195:D2195"/>
    <mergeCell ref="C2196:D2196"/>
    <mergeCell ref="C2197:D2197"/>
    <mergeCell ref="C2198:D2198"/>
    <mergeCell ref="A2187:B2188"/>
    <mergeCell ref="C2187:D2188"/>
    <mergeCell ref="E2187:F2188"/>
    <mergeCell ref="C2189:D2189"/>
    <mergeCell ref="A2191:I2191"/>
    <mergeCell ref="C2192:D2192"/>
    <mergeCell ref="C2176:D2176"/>
    <mergeCell ref="C2177:D2177"/>
    <mergeCell ref="A2179:C2179"/>
    <mergeCell ref="A2182:C2183"/>
    <mergeCell ref="A2184:A2186"/>
    <mergeCell ref="B2184:B2186"/>
    <mergeCell ref="C2184:D2184"/>
    <mergeCell ref="C2185:K2186"/>
    <mergeCell ref="C2170:D2170"/>
    <mergeCell ref="C2171:D2171"/>
    <mergeCell ref="C2172:D2172"/>
    <mergeCell ref="C2173:D2173"/>
    <mergeCell ref="C2174:D2174"/>
    <mergeCell ref="C2175:D2175"/>
    <mergeCell ref="C2164:D2164"/>
    <mergeCell ref="C2165:D2165"/>
    <mergeCell ref="C2166:D2166"/>
    <mergeCell ref="C2167:D2167"/>
    <mergeCell ref="C2168:D2168"/>
    <mergeCell ref="C2169:D2169"/>
    <mergeCell ref="C2158:D2158"/>
    <mergeCell ref="C2159:D2159"/>
    <mergeCell ref="C2160:D2160"/>
    <mergeCell ref="C2161:D2161"/>
    <mergeCell ref="C2162:D2162"/>
    <mergeCell ref="C2163:D2163"/>
    <mergeCell ref="C2151:D2151"/>
    <mergeCell ref="A2153:I2153"/>
    <mergeCell ref="C2154:D2154"/>
    <mergeCell ref="C2155:D2155"/>
    <mergeCell ref="C2156:D2156"/>
    <mergeCell ref="C2157:D2157"/>
    <mergeCell ref="C2145:D2145"/>
    <mergeCell ref="C2146:D2146"/>
    <mergeCell ref="C2147:D2147"/>
    <mergeCell ref="A2149:B2150"/>
    <mergeCell ref="C2149:D2150"/>
    <mergeCell ref="E2149:F2150"/>
    <mergeCell ref="C2139:D2139"/>
    <mergeCell ref="C2140:D2140"/>
    <mergeCell ref="C2141:D2141"/>
    <mergeCell ref="C2142:D2142"/>
    <mergeCell ref="C2143:D2143"/>
    <mergeCell ref="C2144:D2144"/>
    <mergeCell ref="C2133:D2133"/>
    <mergeCell ref="C2134:D2134"/>
    <mergeCell ref="C2135:D2135"/>
    <mergeCell ref="C2136:D2136"/>
    <mergeCell ref="C2137:D2137"/>
    <mergeCell ref="C2138:D2138"/>
    <mergeCell ref="A2125:C2125"/>
    <mergeCell ref="A2128:C2129"/>
    <mergeCell ref="A2130:A2132"/>
    <mergeCell ref="B2130:B2132"/>
    <mergeCell ref="C2130:D2130"/>
    <mergeCell ref="C2131:K2132"/>
    <mergeCell ref="C2119:D2119"/>
    <mergeCell ref="C2120:D2120"/>
    <mergeCell ref="C2121:D2121"/>
    <mergeCell ref="C2122:D2122"/>
    <mergeCell ref="C2123:D2123"/>
    <mergeCell ref="C2124:D2124"/>
    <mergeCell ref="A2113:B2114"/>
    <mergeCell ref="C2113:D2114"/>
    <mergeCell ref="E2113:F2114"/>
    <mergeCell ref="C2115:D2115"/>
    <mergeCell ref="A2117:I2117"/>
    <mergeCell ref="C2118:D2118"/>
    <mergeCell ref="C2106:D2106"/>
    <mergeCell ref="C2107:D2107"/>
    <mergeCell ref="C2108:D2108"/>
    <mergeCell ref="C2109:D2109"/>
    <mergeCell ref="C2110:D2110"/>
    <mergeCell ref="C2111:D2111"/>
    <mergeCell ref="C2100:D2100"/>
    <mergeCell ref="C2101:D2101"/>
    <mergeCell ref="C2102:D2102"/>
    <mergeCell ref="C2103:D2103"/>
    <mergeCell ref="C2104:D2104"/>
    <mergeCell ref="C2105:D2105"/>
    <mergeCell ref="C2094:D2094"/>
    <mergeCell ref="C2095:D2095"/>
    <mergeCell ref="C2096:D2096"/>
    <mergeCell ref="C2097:D2097"/>
    <mergeCell ref="C2098:D2098"/>
    <mergeCell ref="C2099:D2099"/>
    <mergeCell ref="C2088:D2088"/>
    <mergeCell ref="C2089:D2089"/>
    <mergeCell ref="C2090:D2090"/>
    <mergeCell ref="C2091:D2091"/>
    <mergeCell ref="C2092:D2092"/>
    <mergeCell ref="C2093:D2093"/>
    <mergeCell ref="C2082:D2082"/>
    <mergeCell ref="C2083:D2083"/>
    <mergeCell ref="C2084:D2084"/>
    <mergeCell ref="C2085:D2085"/>
    <mergeCell ref="C2086:D2086"/>
    <mergeCell ref="C2087:D2087"/>
    <mergeCell ref="C2075:D2075"/>
    <mergeCell ref="A2077:B2078"/>
    <mergeCell ref="C2077:D2078"/>
    <mergeCell ref="E2077:F2078"/>
    <mergeCell ref="C2079:D2079"/>
    <mergeCell ref="A2081:I2081"/>
    <mergeCell ref="A2069:C2070"/>
    <mergeCell ref="A2071:A2073"/>
    <mergeCell ref="B2071:B2073"/>
    <mergeCell ref="C2071:D2071"/>
    <mergeCell ref="C2072:K2073"/>
    <mergeCell ref="C2074:D2074"/>
    <mergeCell ref="C2061:D2061"/>
    <mergeCell ref="C2062:D2062"/>
    <mergeCell ref="C2063:D2063"/>
    <mergeCell ref="C2064:D2064"/>
    <mergeCell ref="C2065:D2065"/>
    <mergeCell ref="A2066:C2066"/>
    <mergeCell ref="C2055:D2055"/>
    <mergeCell ref="C2056:D2056"/>
    <mergeCell ref="C2057:D2057"/>
    <mergeCell ref="C2058:D2058"/>
    <mergeCell ref="C2059:D2059"/>
    <mergeCell ref="C2060:D2060"/>
    <mergeCell ref="C2049:D2049"/>
    <mergeCell ref="C2050:D2050"/>
    <mergeCell ref="C2051:D2051"/>
    <mergeCell ref="C2052:D2052"/>
    <mergeCell ref="C2053:D2053"/>
    <mergeCell ref="C2054:D2054"/>
    <mergeCell ref="A2043:I2043"/>
    <mergeCell ref="C2044:D2044"/>
    <mergeCell ref="C2045:D2045"/>
    <mergeCell ref="C2046:D2046"/>
    <mergeCell ref="C2047:D2047"/>
    <mergeCell ref="C2048:D2048"/>
    <mergeCell ref="C2036:D2036"/>
    <mergeCell ref="C2037:D2037"/>
    <mergeCell ref="A2039:B2040"/>
    <mergeCell ref="C2039:D2040"/>
    <mergeCell ref="E2039:F2040"/>
    <mergeCell ref="C2041:D2041"/>
    <mergeCell ref="C2030:D2030"/>
    <mergeCell ref="C2031:D2031"/>
    <mergeCell ref="C2032:D2032"/>
    <mergeCell ref="C2033:D2033"/>
    <mergeCell ref="C2034:D2034"/>
    <mergeCell ref="C2035:D2035"/>
    <mergeCell ref="C2024:D2024"/>
    <mergeCell ref="C2025:D2025"/>
    <mergeCell ref="C2026:D2026"/>
    <mergeCell ref="C2027:D2027"/>
    <mergeCell ref="C2028:D2028"/>
    <mergeCell ref="C2029:D2029"/>
    <mergeCell ref="C2017:D2017"/>
    <mergeCell ref="A2019:I2019"/>
    <mergeCell ref="C2020:D2020"/>
    <mergeCell ref="C2021:D2021"/>
    <mergeCell ref="C2022:D2022"/>
    <mergeCell ref="C2023:D2023"/>
    <mergeCell ref="A2012:A2014"/>
    <mergeCell ref="B2012:B2014"/>
    <mergeCell ref="C2012:D2012"/>
    <mergeCell ref="C2013:K2014"/>
    <mergeCell ref="A2015:B2016"/>
    <mergeCell ref="C2015:D2016"/>
    <mergeCell ref="E2015:F2016"/>
    <mergeCell ref="C2002:D2002"/>
    <mergeCell ref="C2003:D2003"/>
    <mergeCell ref="C2004:D2004"/>
    <mergeCell ref="C2005:D2005"/>
    <mergeCell ref="A2007:C2007"/>
    <mergeCell ref="A2010:C2011"/>
    <mergeCell ref="C1996:D1996"/>
    <mergeCell ref="C1997:D1997"/>
    <mergeCell ref="C1998:D1998"/>
    <mergeCell ref="C1999:D1999"/>
    <mergeCell ref="C2000:D2000"/>
    <mergeCell ref="C2001:D2001"/>
    <mergeCell ref="C1990:D1990"/>
    <mergeCell ref="C1991:D1991"/>
    <mergeCell ref="C1992:D1992"/>
    <mergeCell ref="C1993:D1993"/>
    <mergeCell ref="C1994:D1994"/>
    <mergeCell ref="C1995:D1995"/>
    <mergeCell ref="C1984:D1984"/>
    <mergeCell ref="C1985:D1985"/>
    <mergeCell ref="C1986:D1986"/>
    <mergeCell ref="C1987:D1987"/>
    <mergeCell ref="C1988:D1988"/>
    <mergeCell ref="C1989:D1989"/>
    <mergeCell ref="C1978:D1978"/>
    <mergeCell ref="C1979:D1979"/>
    <mergeCell ref="C1980:D1980"/>
    <mergeCell ref="C1981:D1981"/>
    <mergeCell ref="C1982:D1982"/>
    <mergeCell ref="C1983:D1983"/>
    <mergeCell ref="C1971:D1971"/>
    <mergeCell ref="A1973:B1974"/>
    <mergeCell ref="C1973:D1974"/>
    <mergeCell ref="E1973:F1974"/>
    <mergeCell ref="C1975:D1975"/>
    <mergeCell ref="A1977:I1977"/>
    <mergeCell ref="C1964:D1964"/>
    <mergeCell ref="A1966:I1966"/>
    <mergeCell ref="C1967:D1967"/>
    <mergeCell ref="C1968:D1968"/>
    <mergeCell ref="C1969:D1969"/>
    <mergeCell ref="C1970:D1970"/>
    <mergeCell ref="C1956:D1956"/>
    <mergeCell ref="A1958:I1958"/>
    <mergeCell ref="C1959:D1959"/>
    <mergeCell ref="C1960:D1960"/>
    <mergeCell ref="A1962:B1963"/>
    <mergeCell ref="C1962:D1963"/>
    <mergeCell ref="E1962:F1963"/>
    <mergeCell ref="A1951:A1953"/>
    <mergeCell ref="B1951:B1953"/>
    <mergeCell ref="C1951:D1951"/>
    <mergeCell ref="C1952:K1953"/>
    <mergeCell ref="A1954:B1955"/>
    <mergeCell ref="C1954:D1955"/>
    <mergeCell ref="E1954:F1955"/>
    <mergeCell ref="C1941:D1941"/>
    <mergeCell ref="C1942:D1942"/>
    <mergeCell ref="C1943:D1943"/>
    <mergeCell ref="C1944:D1944"/>
    <mergeCell ref="A1946:C1946"/>
    <mergeCell ref="A1949:C1950"/>
    <mergeCell ref="C1935:D1935"/>
    <mergeCell ref="C1936:D1936"/>
    <mergeCell ref="C1937:D1937"/>
    <mergeCell ref="C1938:D1938"/>
    <mergeCell ref="C1939:D1939"/>
    <mergeCell ref="C1940:D1940"/>
    <mergeCell ref="C1928:D1928"/>
    <mergeCell ref="A1930:B1931"/>
    <mergeCell ref="C1930:D1931"/>
    <mergeCell ref="E1930:F1931"/>
    <mergeCell ref="C1932:D1932"/>
    <mergeCell ref="A1934:I1934"/>
    <mergeCell ref="C1922:D1922"/>
    <mergeCell ref="C1923:D1923"/>
    <mergeCell ref="C1924:D1924"/>
    <mergeCell ref="C1925:D1925"/>
    <mergeCell ref="C1926:D1926"/>
    <mergeCell ref="C1927:D1927"/>
    <mergeCell ref="C1916:D1916"/>
    <mergeCell ref="C1917:D1917"/>
    <mergeCell ref="C1918:D1918"/>
    <mergeCell ref="C1919:D1919"/>
    <mergeCell ref="C1920:D1920"/>
    <mergeCell ref="C1921:D1921"/>
    <mergeCell ref="A1910:B1911"/>
    <mergeCell ref="C1910:D1911"/>
    <mergeCell ref="E1910:F1911"/>
    <mergeCell ref="C1912:D1912"/>
    <mergeCell ref="A1914:I1914"/>
    <mergeCell ref="C1915:D1915"/>
    <mergeCell ref="C1903:D1903"/>
    <mergeCell ref="C1904:D1904"/>
    <mergeCell ref="C1905:D1905"/>
    <mergeCell ref="C1906:D1906"/>
    <mergeCell ref="C1907:D1907"/>
    <mergeCell ref="C1908:D1908"/>
    <mergeCell ref="C1897:D1897"/>
    <mergeCell ref="C1898:D1898"/>
    <mergeCell ref="C1899:D1899"/>
    <mergeCell ref="C1900:D1900"/>
    <mergeCell ref="C1901:D1901"/>
    <mergeCell ref="C1902:D1902"/>
    <mergeCell ref="A1889:C1889"/>
    <mergeCell ref="A1892:C1893"/>
    <mergeCell ref="A1894:A1896"/>
    <mergeCell ref="B1894:B1896"/>
    <mergeCell ref="C1894:D1894"/>
    <mergeCell ref="C1895:K1896"/>
    <mergeCell ref="C1882:D1882"/>
    <mergeCell ref="A1884:I1884"/>
    <mergeCell ref="C1885:D1885"/>
    <mergeCell ref="C1886:D1886"/>
    <mergeCell ref="C1887:D1887"/>
    <mergeCell ref="C1888:D1888"/>
    <mergeCell ref="A1876:I1876"/>
    <mergeCell ref="C1877:D1877"/>
    <mergeCell ref="C1878:D1878"/>
    <mergeCell ref="A1880:B1881"/>
    <mergeCell ref="C1880:D1881"/>
    <mergeCell ref="E1880:F1881"/>
    <mergeCell ref="C1869:D1869"/>
    <mergeCell ref="C1870:D1870"/>
    <mergeCell ref="A1872:B1873"/>
    <mergeCell ref="C1872:D1873"/>
    <mergeCell ref="E1872:F1873"/>
    <mergeCell ref="C1874:D1874"/>
    <mergeCell ref="C1863:D1863"/>
    <mergeCell ref="C1864:D1864"/>
    <mergeCell ref="C1865:D1865"/>
    <mergeCell ref="C1866:D1866"/>
    <mergeCell ref="C1867:D1867"/>
    <mergeCell ref="C1868:D1868"/>
    <mergeCell ref="C1857:D1857"/>
    <mergeCell ref="C1858:D1858"/>
    <mergeCell ref="C1859:D1859"/>
    <mergeCell ref="C1860:D1860"/>
    <mergeCell ref="C1861:D1861"/>
    <mergeCell ref="C1862:D1862"/>
    <mergeCell ref="C1850:D1850"/>
    <mergeCell ref="A1852:I1852"/>
    <mergeCell ref="C1853:D1853"/>
    <mergeCell ref="C1854:D1854"/>
    <mergeCell ref="C1855:D1855"/>
    <mergeCell ref="C1856:D1856"/>
    <mergeCell ref="E1841:F1842"/>
    <mergeCell ref="C1843:D1843"/>
    <mergeCell ref="A1845:I1845"/>
    <mergeCell ref="C1846:D1846"/>
    <mergeCell ref="A1848:B1849"/>
    <mergeCell ref="C1848:D1849"/>
    <mergeCell ref="E1848:F1849"/>
    <mergeCell ref="C1835:D1835"/>
    <mergeCell ref="C1836:D1836"/>
    <mergeCell ref="C1837:D1837"/>
    <mergeCell ref="C1838:D1838"/>
    <mergeCell ref="C1839:D1839"/>
    <mergeCell ref="A1841:B1842"/>
    <mergeCell ref="C1841:D1842"/>
    <mergeCell ref="A1829:B1830"/>
    <mergeCell ref="C1829:D1830"/>
    <mergeCell ref="E1829:F1830"/>
    <mergeCell ref="C1831:D1831"/>
    <mergeCell ref="A1833:I1833"/>
    <mergeCell ref="C1834:D1834"/>
    <mergeCell ref="C1817:D1817"/>
    <mergeCell ref="C1818:D1818"/>
    <mergeCell ref="C1819:D1819"/>
    <mergeCell ref="A1821:C1821"/>
    <mergeCell ref="A1824:C1825"/>
    <mergeCell ref="A1826:A1828"/>
    <mergeCell ref="B1826:B1828"/>
    <mergeCell ref="C1826:D1826"/>
    <mergeCell ref="C1827:K1828"/>
    <mergeCell ref="C1811:D1811"/>
    <mergeCell ref="C1812:D1812"/>
    <mergeCell ref="C1813:D1813"/>
    <mergeCell ref="C1814:D1814"/>
    <mergeCell ref="C1815:D1815"/>
    <mergeCell ref="C1816:D1816"/>
    <mergeCell ref="A1805:B1806"/>
    <mergeCell ref="C1805:D1806"/>
    <mergeCell ref="E1805:F1806"/>
    <mergeCell ref="C1807:D1807"/>
    <mergeCell ref="A1809:I1809"/>
    <mergeCell ref="C1810:D1810"/>
    <mergeCell ref="C1798:D1798"/>
    <mergeCell ref="C1799:D1799"/>
    <mergeCell ref="C1800:D1800"/>
    <mergeCell ref="C1801:D1801"/>
    <mergeCell ref="C1802:D1802"/>
    <mergeCell ref="C1803:D1803"/>
    <mergeCell ref="C1792:D1792"/>
    <mergeCell ref="C1793:D1793"/>
    <mergeCell ref="C1794:D1794"/>
    <mergeCell ref="C1795:D1795"/>
    <mergeCell ref="C1796:D1796"/>
    <mergeCell ref="C1797:D1797"/>
    <mergeCell ref="E1784:F1785"/>
    <mergeCell ref="C1786:D1786"/>
    <mergeCell ref="A1788:I1788"/>
    <mergeCell ref="C1789:D1789"/>
    <mergeCell ref="C1790:D1790"/>
    <mergeCell ref="C1791:D1791"/>
    <mergeCell ref="C1779:D1779"/>
    <mergeCell ref="C1780:D1780"/>
    <mergeCell ref="C1781:D1781"/>
    <mergeCell ref="C1782:D1782"/>
    <mergeCell ref="A1784:B1785"/>
    <mergeCell ref="C1784:D1785"/>
    <mergeCell ref="C1773:D1773"/>
    <mergeCell ref="C1774:D1774"/>
    <mergeCell ref="C1775:D1775"/>
    <mergeCell ref="C1776:D1776"/>
    <mergeCell ref="C1777:D1777"/>
    <mergeCell ref="C1778:D1778"/>
    <mergeCell ref="A1768:A1770"/>
    <mergeCell ref="B1768:B1770"/>
    <mergeCell ref="C1768:D1768"/>
    <mergeCell ref="C1769:K1770"/>
    <mergeCell ref="C1771:D1771"/>
    <mergeCell ref="C1772:D1772"/>
    <mergeCell ref="C1758:D1758"/>
    <mergeCell ref="A1760:I1760"/>
    <mergeCell ref="C1761:D1761"/>
    <mergeCell ref="C1762:D1762"/>
    <mergeCell ref="A1763:C1763"/>
    <mergeCell ref="A1766:C1767"/>
    <mergeCell ref="C1750:D1750"/>
    <mergeCell ref="A1752:I1752"/>
    <mergeCell ref="C1753:D1753"/>
    <mergeCell ref="C1754:D1754"/>
    <mergeCell ref="A1756:B1757"/>
    <mergeCell ref="C1756:D1757"/>
    <mergeCell ref="E1756:F1757"/>
    <mergeCell ref="C1744:D1744"/>
    <mergeCell ref="C1745:D1745"/>
    <mergeCell ref="C1746:D1746"/>
    <mergeCell ref="A1748:B1749"/>
    <mergeCell ref="C1748:D1749"/>
    <mergeCell ref="E1748:F1749"/>
    <mergeCell ref="C1738:D1738"/>
    <mergeCell ref="C1739:D1739"/>
    <mergeCell ref="C1740:D1740"/>
    <mergeCell ref="C1741:D1741"/>
    <mergeCell ref="C1742:D1742"/>
    <mergeCell ref="C1743:D1743"/>
    <mergeCell ref="C1731:D1731"/>
    <mergeCell ref="A1733:I1733"/>
    <mergeCell ref="C1734:D1734"/>
    <mergeCell ref="C1735:D1735"/>
    <mergeCell ref="C1736:D1736"/>
    <mergeCell ref="C1737:D1737"/>
    <mergeCell ref="C1725:D1725"/>
    <mergeCell ref="C1726:D1726"/>
    <mergeCell ref="C1727:D1727"/>
    <mergeCell ref="A1729:B1730"/>
    <mergeCell ref="C1729:D1730"/>
    <mergeCell ref="E1729:F1730"/>
    <mergeCell ref="C1718:D1718"/>
    <mergeCell ref="A1720:I1720"/>
    <mergeCell ref="C1721:D1721"/>
    <mergeCell ref="C1722:D1722"/>
    <mergeCell ref="C1723:D1723"/>
    <mergeCell ref="C1724:D1724"/>
    <mergeCell ref="C1712:D1712"/>
    <mergeCell ref="C1713:D1713"/>
    <mergeCell ref="C1714:D1714"/>
    <mergeCell ref="A1716:B1717"/>
    <mergeCell ref="C1716:D1717"/>
    <mergeCell ref="E1716:F1717"/>
    <mergeCell ref="C1706:D1706"/>
    <mergeCell ref="C1707:D1707"/>
    <mergeCell ref="C1708:D1708"/>
    <mergeCell ref="C1709:D1709"/>
    <mergeCell ref="C1710:D1710"/>
    <mergeCell ref="C1711:D1711"/>
    <mergeCell ref="C1695:D1695"/>
    <mergeCell ref="C1696:D1696"/>
    <mergeCell ref="C1697:D1697"/>
    <mergeCell ref="A1698:C1698"/>
    <mergeCell ref="A1701:C1702"/>
    <mergeCell ref="A1703:A1705"/>
    <mergeCell ref="B1703:B1705"/>
    <mergeCell ref="C1703:D1703"/>
    <mergeCell ref="C1704:K1705"/>
    <mergeCell ref="C1688:D1688"/>
    <mergeCell ref="A1690:I1690"/>
    <mergeCell ref="C1691:D1691"/>
    <mergeCell ref="C1692:D1692"/>
    <mergeCell ref="C1693:D1693"/>
    <mergeCell ref="C1694:D1694"/>
    <mergeCell ref="A1681:I1681"/>
    <mergeCell ref="C1682:D1682"/>
    <mergeCell ref="C1683:D1683"/>
    <mergeCell ref="C1684:D1684"/>
    <mergeCell ref="A1686:B1687"/>
    <mergeCell ref="C1686:D1687"/>
    <mergeCell ref="E1686:F1687"/>
    <mergeCell ref="C1674:D1674"/>
    <mergeCell ref="C1675:D1675"/>
    <mergeCell ref="A1677:B1678"/>
    <mergeCell ref="C1677:D1678"/>
    <mergeCell ref="E1677:F1678"/>
    <mergeCell ref="C1679:D1679"/>
    <mergeCell ref="C1668:D1668"/>
    <mergeCell ref="C1669:D1669"/>
    <mergeCell ref="C1670:D1670"/>
    <mergeCell ref="C1671:D1671"/>
    <mergeCell ref="C1672:D1672"/>
    <mergeCell ref="C1673:D1673"/>
    <mergeCell ref="E1660:F1661"/>
    <mergeCell ref="C1662:D1662"/>
    <mergeCell ref="A1664:I1664"/>
    <mergeCell ref="C1665:D1665"/>
    <mergeCell ref="C1666:D1666"/>
    <mergeCell ref="C1667:D1667"/>
    <mergeCell ref="C1654:D1654"/>
    <mergeCell ref="C1655:D1655"/>
    <mergeCell ref="C1656:D1656"/>
    <mergeCell ref="C1657:D1657"/>
    <mergeCell ref="C1658:D1658"/>
    <mergeCell ref="A1660:B1661"/>
    <mergeCell ref="C1660:D1661"/>
    <mergeCell ref="C1648:D1648"/>
    <mergeCell ref="C1649:D1649"/>
    <mergeCell ref="C1650:D1650"/>
    <mergeCell ref="C1651:D1651"/>
    <mergeCell ref="C1652:D1652"/>
    <mergeCell ref="C1653:D1653"/>
    <mergeCell ref="C1641:D1641"/>
    <mergeCell ref="A1643:B1644"/>
    <mergeCell ref="C1643:D1644"/>
    <mergeCell ref="E1643:F1644"/>
    <mergeCell ref="C1645:D1645"/>
    <mergeCell ref="A1647:I1647"/>
    <mergeCell ref="C1631:D1631"/>
    <mergeCell ref="C1632:D1632"/>
    <mergeCell ref="A1633:C1633"/>
    <mergeCell ref="A1636:C1637"/>
    <mergeCell ref="A1638:A1640"/>
    <mergeCell ref="B1638:B1640"/>
    <mergeCell ref="C1638:D1638"/>
    <mergeCell ref="C1639:K1640"/>
    <mergeCell ref="E1623:F1624"/>
    <mergeCell ref="C1625:D1625"/>
    <mergeCell ref="A1627:I1627"/>
    <mergeCell ref="C1628:D1628"/>
    <mergeCell ref="C1629:D1629"/>
    <mergeCell ref="C1630:D1630"/>
    <mergeCell ref="C1618:D1618"/>
    <mergeCell ref="C1619:D1619"/>
    <mergeCell ref="C1620:D1620"/>
    <mergeCell ref="C1621:D1621"/>
    <mergeCell ref="A1623:B1624"/>
    <mergeCell ref="C1623:D1624"/>
    <mergeCell ref="C1612:D1612"/>
    <mergeCell ref="C1613:D1613"/>
    <mergeCell ref="C1614:D1614"/>
    <mergeCell ref="C1615:D1615"/>
    <mergeCell ref="C1616:D1616"/>
    <mergeCell ref="C1617:D1617"/>
    <mergeCell ref="C1605:D1605"/>
    <mergeCell ref="A1607:B1608"/>
    <mergeCell ref="C1607:D1608"/>
    <mergeCell ref="E1607:F1608"/>
    <mergeCell ref="C1609:D1609"/>
    <mergeCell ref="A1611:I1611"/>
    <mergeCell ref="C1598:D1598"/>
    <mergeCell ref="A1600:I1600"/>
    <mergeCell ref="C1601:D1601"/>
    <mergeCell ref="C1602:D1602"/>
    <mergeCell ref="C1603:D1603"/>
    <mergeCell ref="C1604:D1604"/>
    <mergeCell ref="C1592:D1592"/>
    <mergeCell ref="C1593:D1593"/>
    <mergeCell ref="C1594:D1594"/>
    <mergeCell ref="A1596:B1597"/>
    <mergeCell ref="C1596:D1597"/>
    <mergeCell ref="E1596:F1597"/>
    <mergeCell ref="A1586:B1587"/>
    <mergeCell ref="C1586:D1587"/>
    <mergeCell ref="E1586:F1587"/>
    <mergeCell ref="C1588:D1588"/>
    <mergeCell ref="A1590:I1590"/>
    <mergeCell ref="C1591:D1591"/>
    <mergeCell ref="A1579:B1580"/>
    <mergeCell ref="C1579:D1580"/>
    <mergeCell ref="E1579:F1580"/>
    <mergeCell ref="C1581:D1581"/>
    <mergeCell ref="A1583:I1583"/>
    <mergeCell ref="C1584:D1584"/>
    <mergeCell ref="A1572:B1573"/>
    <mergeCell ref="C1572:D1573"/>
    <mergeCell ref="E1572:F1573"/>
    <mergeCell ref="C1574:D1574"/>
    <mergeCell ref="A1576:I1576"/>
    <mergeCell ref="C1577:D1577"/>
    <mergeCell ref="A1565:C1566"/>
    <mergeCell ref="A1567:A1569"/>
    <mergeCell ref="B1567:B1569"/>
    <mergeCell ref="C1567:D1567"/>
    <mergeCell ref="C1568:K1569"/>
    <mergeCell ref="C1570:D1570"/>
    <mergeCell ref="A1556:I1556"/>
    <mergeCell ref="A1557:I1557"/>
    <mergeCell ref="A1558:I1558"/>
    <mergeCell ref="A1559:I1560"/>
    <mergeCell ref="C1561:D1561"/>
    <mergeCell ref="A1562:C1562"/>
    <mergeCell ref="A1550:I1550"/>
    <mergeCell ref="A1551:B1552"/>
    <mergeCell ref="C1551:I1552"/>
    <mergeCell ref="C1553:D1553"/>
    <mergeCell ref="A1554:B1555"/>
    <mergeCell ref="C1554:H1555"/>
    <mergeCell ref="C1544:D1544"/>
    <mergeCell ref="A1545:B1546"/>
    <mergeCell ref="C1545:D1546"/>
    <mergeCell ref="E1545:F1546"/>
    <mergeCell ref="C1547:D1547"/>
    <mergeCell ref="A1549:I1549"/>
    <mergeCell ref="C1538:D1538"/>
    <mergeCell ref="C1539:D1539"/>
    <mergeCell ref="C1540:D1540"/>
    <mergeCell ref="C1541:D1541"/>
    <mergeCell ref="C1542:D1542"/>
    <mergeCell ref="C1543:D1543"/>
    <mergeCell ref="C1532:D1532"/>
    <mergeCell ref="C1533:D1533"/>
    <mergeCell ref="C1534:D1534"/>
    <mergeCell ref="C1535:D1535"/>
    <mergeCell ref="C1536:D1536"/>
    <mergeCell ref="C1537:D1537"/>
    <mergeCell ref="C1525:D1525"/>
    <mergeCell ref="A1527:I1527"/>
    <mergeCell ref="C1528:D1528"/>
    <mergeCell ref="C1529:D1529"/>
    <mergeCell ref="C1530:D1530"/>
    <mergeCell ref="C1531:D1531"/>
    <mergeCell ref="C1519:D1519"/>
    <mergeCell ref="C1520:D1520"/>
    <mergeCell ref="C1521:D1521"/>
    <mergeCell ref="A1523:B1524"/>
    <mergeCell ref="C1523:D1524"/>
    <mergeCell ref="E1523:F1524"/>
    <mergeCell ref="A1513:I1513"/>
    <mergeCell ref="C1514:D1514"/>
    <mergeCell ref="C1515:D1515"/>
    <mergeCell ref="C1516:D1516"/>
    <mergeCell ref="C1517:D1517"/>
    <mergeCell ref="C1518:D1518"/>
    <mergeCell ref="C1506:D1506"/>
    <mergeCell ref="C1507:D1507"/>
    <mergeCell ref="A1509:B1510"/>
    <mergeCell ref="C1509:D1510"/>
    <mergeCell ref="E1509:F1510"/>
    <mergeCell ref="C1511:D1511"/>
    <mergeCell ref="A1501:A1503"/>
    <mergeCell ref="B1501:B1503"/>
    <mergeCell ref="C1501:D1501"/>
    <mergeCell ref="C1502:K1503"/>
    <mergeCell ref="C1504:D1504"/>
    <mergeCell ref="C1505:D1505"/>
    <mergeCell ref="C1492:D1492"/>
    <mergeCell ref="C1493:D1493"/>
    <mergeCell ref="C1494:D1494"/>
    <mergeCell ref="C1495:D1495"/>
    <mergeCell ref="A1496:C1496"/>
    <mergeCell ref="A1499:C1500"/>
    <mergeCell ref="A1486:I1486"/>
    <mergeCell ref="A1487:I1487"/>
    <mergeCell ref="C1488:D1488"/>
    <mergeCell ref="C1489:D1489"/>
    <mergeCell ref="C1490:D1490"/>
    <mergeCell ref="C1491:D1491"/>
    <mergeCell ref="A1480:I1480"/>
    <mergeCell ref="A1481:B1482"/>
    <mergeCell ref="C1481:I1482"/>
    <mergeCell ref="C1483:D1483"/>
    <mergeCell ref="A1484:B1485"/>
    <mergeCell ref="C1484:H1485"/>
    <mergeCell ref="C1473:D1473"/>
    <mergeCell ref="A1475:B1476"/>
    <mergeCell ref="C1475:D1476"/>
    <mergeCell ref="E1475:F1476"/>
    <mergeCell ref="C1477:D1477"/>
    <mergeCell ref="A1479:I1479"/>
    <mergeCell ref="A1467:I1467"/>
    <mergeCell ref="C1468:D1468"/>
    <mergeCell ref="C1469:D1469"/>
    <mergeCell ref="C1470:D1470"/>
    <mergeCell ref="C1471:D1471"/>
    <mergeCell ref="C1472:D1472"/>
    <mergeCell ref="C1460:D1460"/>
    <mergeCell ref="C1461:D1461"/>
    <mergeCell ref="A1463:B1464"/>
    <mergeCell ref="C1463:D1464"/>
    <mergeCell ref="E1463:F1464"/>
    <mergeCell ref="C1465:D1465"/>
    <mergeCell ref="C1453:D1453"/>
    <mergeCell ref="A1455:I1455"/>
    <mergeCell ref="C1456:D1456"/>
    <mergeCell ref="C1457:D1457"/>
    <mergeCell ref="C1458:D1458"/>
    <mergeCell ref="C1459:D1459"/>
    <mergeCell ref="C1447:D1447"/>
    <mergeCell ref="C1448:D1448"/>
    <mergeCell ref="C1449:D1449"/>
    <mergeCell ref="A1451:B1452"/>
    <mergeCell ref="C1451:D1452"/>
    <mergeCell ref="E1451:F1452"/>
    <mergeCell ref="E1439:F1440"/>
    <mergeCell ref="C1441:D1441"/>
    <mergeCell ref="A1443:I1443"/>
    <mergeCell ref="C1444:D1444"/>
    <mergeCell ref="C1445:D1445"/>
    <mergeCell ref="C1446:D1446"/>
    <mergeCell ref="C1434:D1434"/>
    <mergeCell ref="C1435:D1435"/>
    <mergeCell ref="C1436:D1436"/>
    <mergeCell ref="C1437:D1437"/>
    <mergeCell ref="A1439:B1440"/>
    <mergeCell ref="C1439:D1440"/>
    <mergeCell ref="C1424:D1424"/>
    <mergeCell ref="C1425:D1425"/>
    <mergeCell ref="A1426:C1426"/>
    <mergeCell ref="A1429:C1430"/>
    <mergeCell ref="A1431:A1433"/>
    <mergeCell ref="B1431:B1433"/>
    <mergeCell ref="C1431:D1431"/>
    <mergeCell ref="C1432:K1433"/>
    <mergeCell ref="E1416:F1417"/>
    <mergeCell ref="C1418:D1418"/>
    <mergeCell ref="A1420:I1420"/>
    <mergeCell ref="C1421:D1421"/>
    <mergeCell ref="C1422:D1422"/>
    <mergeCell ref="C1423:D1423"/>
    <mergeCell ref="C1411:D1411"/>
    <mergeCell ref="C1412:D1412"/>
    <mergeCell ref="C1413:D1413"/>
    <mergeCell ref="C1414:D1414"/>
    <mergeCell ref="A1416:B1417"/>
    <mergeCell ref="C1416:D1417"/>
    <mergeCell ref="C1404:D1404"/>
    <mergeCell ref="A1406:B1407"/>
    <mergeCell ref="C1406:D1407"/>
    <mergeCell ref="E1406:F1407"/>
    <mergeCell ref="C1408:D1408"/>
    <mergeCell ref="A1410:I1410"/>
    <mergeCell ref="C1398:D1398"/>
    <mergeCell ref="C1399:D1399"/>
    <mergeCell ref="C1400:D1400"/>
    <mergeCell ref="C1401:D1401"/>
    <mergeCell ref="C1402:D1402"/>
    <mergeCell ref="C1403:D1403"/>
    <mergeCell ref="E1390:F1391"/>
    <mergeCell ref="C1392:D1392"/>
    <mergeCell ref="A1394:I1394"/>
    <mergeCell ref="C1395:D1395"/>
    <mergeCell ref="C1396:D1396"/>
    <mergeCell ref="C1397:D1397"/>
    <mergeCell ref="C1385:D1385"/>
    <mergeCell ref="C1386:D1386"/>
    <mergeCell ref="C1387:D1387"/>
    <mergeCell ref="C1388:D1388"/>
    <mergeCell ref="A1390:B1391"/>
    <mergeCell ref="C1390:D1391"/>
    <mergeCell ref="E1377:F1378"/>
    <mergeCell ref="C1379:D1379"/>
    <mergeCell ref="A1381:I1381"/>
    <mergeCell ref="C1382:D1382"/>
    <mergeCell ref="C1383:D1383"/>
    <mergeCell ref="C1384:D1384"/>
    <mergeCell ref="C1372:D1372"/>
    <mergeCell ref="C1373:D1373"/>
    <mergeCell ref="C1374:D1374"/>
    <mergeCell ref="C1375:D1375"/>
    <mergeCell ref="A1377:B1378"/>
    <mergeCell ref="C1377:D1378"/>
    <mergeCell ref="A1366:B1367"/>
    <mergeCell ref="C1366:D1367"/>
    <mergeCell ref="E1366:F1367"/>
    <mergeCell ref="C1368:D1368"/>
    <mergeCell ref="A1370:I1370"/>
    <mergeCell ref="C1371:D1371"/>
    <mergeCell ref="C1356:D1356"/>
    <mergeCell ref="A1358:C1358"/>
    <mergeCell ref="A1361:C1362"/>
    <mergeCell ref="A1363:A1365"/>
    <mergeCell ref="B1363:B1365"/>
    <mergeCell ref="C1363:D1363"/>
    <mergeCell ref="C1364:K1365"/>
    <mergeCell ref="C1350:D1350"/>
    <mergeCell ref="C1351:D1351"/>
    <mergeCell ref="C1352:D1352"/>
    <mergeCell ref="C1353:D1353"/>
    <mergeCell ref="C1354:D1354"/>
    <mergeCell ref="C1355:D1355"/>
    <mergeCell ref="E1342:F1343"/>
    <mergeCell ref="C1344:D1344"/>
    <mergeCell ref="A1346:I1346"/>
    <mergeCell ref="C1347:D1347"/>
    <mergeCell ref="C1348:D1348"/>
    <mergeCell ref="C1349:D1349"/>
    <mergeCell ref="C1336:D1336"/>
    <mergeCell ref="C1337:D1337"/>
    <mergeCell ref="C1338:D1338"/>
    <mergeCell ref="C1339:D1339"/>
    <mergeCell ref="C1340:D1340"/>
    <mergeCell ref="A1342:B1343"/>
    <mergeCell ref="C1342:D1343"/>
    <mergeCell ref="E1328:F1329"/>
    <mergeCell ref="C1330:D1330"/>
    <mergeCell ref="A1332:I1332"/>
    <mergeCell ref="C1333:D1333"/>
    <mergeCell ref="C1334:D1334"/>
    <mergeCell ref="C1335:D1335"/>
    <mergeCell ref="C1323:D1323"/>
    <mergeCell ref="C1324:D1324"/>
    <mergeCell ref="C1325:D1325"/>
    <mergeCell ref="C1326:D1326"/>
    <mergeCell ref="A1328:B1329"/>
    <mergeCell ref="C1328:D1329"/>
    <mergeCell ref="C1316:D1316"/>
    <mergeCell ref="A1318:I1318"/>
    <mergeCell ref="C1319:D1319"/>
    <mergeCell ref="C1320:D1320"/>
    <mergeCell ref="C1321:D1321"/>
    <mergeCell ref="C1322:D1322"/>
    <mergeCell ref="C1310:D1310"/>
    <mergeCell ref="C1311:D1311"/>
    <mergeCell ref="C1312:D1312"/>
    <mergeCell ref="A1314:B1315"/>
    <mergeCell ref="C1314:D1315"/>
    <mergeCell ref="E1314:F1315"/>
    <mergeCell ref="C1303:D1303"/>
    <mergeCell ref="A1305:I1305"/>
    <mergeCell ref="C1306:D1306"/>
    <mergeCell ref="C1307:D1307"/>
    <mergeCell ref="C1308:D1308"/>
    <mergeCell ref="C1309:D1309"/>
    <mergeCell ref="A1298:A1300"/>
    <mergeCell ref="B1298:B1300"/>
    <mergeCell ref="C1298:D1298"/>
    <mergeCell ref="C1299:K1300"/>
    <mergeCell ref="A1301:B1302"/>
    <mergeCell ref="C1301:D1302"/>
    <mergeCell ref="E1301:F1302"/>
    <mergeCell ref="C1288:D1288"/>
    <mergeCell ref="C1289:D1289"/>
    <mergeCell ref="C1290:D1290"/>
    <mergeCell ref="C1291:D1291"/>
    <mergeCell ref="A1293:C1293"/>
    <mergeCell ref="A1296:C1297"/>
    <mergeCell ref="E1280:F1281"/>
    <mergeCell ref="C1282:D1282"/>
    <mergeCell ref="A1284:I1284"/>
    <mergeCell ref="C1285:D1285"/>
    <mergeCell ref="C1286:D1286"/>
    <mergeCell ref="C1287:D1287"/>
    <mergeCell ref="C1275:D1275"/>
    <mergeCell ref="C1276:D1276"/>
    <mergeCell ref="C1277:D1277"/>
    <mergeCell ref="C1278:D1278"/>
    <mergeCell ref="A1280:B1281"/>
    <mergeCell ref="C1280:D1281"/>
    <mergeCell ref="C1268:D1268"/>
    <mergeCell ref="A1270:I1270"/>
    <mergeCell ref="C1271:D1271"/>
    <mergeCell ref="C1272:D1272"/>
    <mergeCell ref="C1273:D1273"/>
    <mergeCell ref="C1274:D1274"/>
    <mergeCell ref="C1262:D1262"/>
    <mergeCell ref="C1263:D1263"/>
    <mergeCell ref="C1264:D1264"/>
    <mergeCell ref="A1266:B1267"/>
    <mergeCell ref="C1266:D1267"/>
    <mergeCell ref="E1266:F1267"/>
    <mergeCell ref="A1256:I1256"/>
    <mergeCell ref="A1257:I1257"/>
    <mergeCell ref="C1258:D1258"/>
    <mergeCell ref="C1259:D1259"/>
    <mergeCell ref="C1260:D1260"/>
    <mergeCell ref="C1261:D1261"/>
    <mergeCell ref="A1249:I1249"/>
    <mergeCell ref="A1250:I1250"/>
    <mergeCell ref="A1251:B1252"/>
    <mergeCell ref="C1251:I1252"/>
    <mergeCell ref="C1253:D1253"/>
    <mergeCell ref="A1254:B1255"/>
    <mergeCell ref="C1254:H1255"/>
    <mergeCell ref="C1242:D1242"/>
    <mergeCell ref="C1243:D1243"/>
    <mergeCell ref="A1245:B1246"/>
    <mergeCell ref="C1245:D1246"/>
    <mergeCell ref="E1245:F1246"/>
    <mergeCell ref="C1247:D1247"/>
    <mergeCell ref="C1236:D1236"/>
    <mergeCell ref="C1237:D1237"/>
    <mergeCell ref="C1238:D1238"/>
    <mergeCell ref="C1239:D1239"/>
    <mergeCell ref="C1240:D1240"/>
    <mergeCell ref="C1241:D1241"/>
    <mergeCell ref="C1225:D1225"/>
    <mergeCell ref="C1226:D1226"/>
    <mergeCell ref="C1227:D1227"/>
    <mergeCell ref="A1228:C1228"/>
    <mergeCell ref="A1231:C1232"/>
    <mergeCell ref="A1233:A1235"/>
    <mergeCell ref="B1233:B1235"/>
    <mergeCell ref="C1233:D1233"/>
    <mergeCell ref="C1234:K1235"/>
    <mergeCell ref="E1217:F1218"/>
    <mergeCell ref="C1219:D1219"/>
    <mergeCell ref="A1221:I1221"/>
    <mergeCell ref="C1222:D1222"/>
    <mergeCell ref="C1223:D1223"/>
    <mergeCell ref="C1224:D1224"/>
    <mergeCell ref="C1212:D1212"/>
    <mergeCell ref="C1213:D1213"/>
    <mergeCell ref="C1214:D1214"/>
    <mergeCell ref="C1215:D1215"/>
    <mergeCell ref="A1217:B1218"/>
    <mergeCell ref="C1217:D1218"/>
    <mergeCell ref="C1206:D1206"/>
    <mergeCell ref="C1207:D1207"/>
    <mergeCell ref="C1208:D1208"/>
    <mergeCell ref="C1209:D1209"/>
    <mergeCell ref="C1210:D1210"/>
    <mergeCell ref="C1211:D1211"/>
    <mergeCell ref="C1199:D1199"/>
    <mergeCell ref="A1201:I1201"/>
    <mergeCell ref="C1202:D1202"/>
    <mergeCell ref="C1203:D1203"/>
    <mergeCell ref="C1204:D1204"/>
    <mergeCell ref="C1205:D1205"/>
    <mergeCell ref="C1193:D1193"/>
    <mergeCell ref="C1194:D1194"/>
    <mergeCell ref="C1195:D1195"/>
    <mergeCell ref="A1197:B1198"/>
    <mergeCell ref="C1197:D1198"/>
    <mergeCell ref="E1197:F1198"/>
    <mergeCell ref="C1187:D1187"/>
    <mergeCell ref="C1188:D1188"/>
    <mergeCell ref="C1189:D1189"/>
    <mergeCell ref="C1190:D1190"/>
    <mergeCell ref="C1191:D1191"/>
    <mergeCell ref="C1192:D1192"/>
    <mergeCell ref="C1180:D1180"/>
    <mergeCell ref="A1182:I1182"/>
    <mergeCell ref="C1183:D1183"/>
    <mergeCell ref="C1184:D1184"/>
    <mergeCell ref="C1185:D1185"/>
    <mergeCell ref="C1186:D1186"/>
    <mergeCell ref="C1174:D1174"/>
    <mergeCell ref="C1175:D1175"/>
    <mergeCell ref="C1176:D1176"/>
    <mergeCell ref="A1178:B1179"/>
    <mergeCell ref="C1178:D1179"/>
    <mergeCell ref="E1178:F1179"/>
    <mergeCell ref="C1164:D1164"/>
    <mergeCell ref="C1165:D1165"/>
    <mergeCell ref="A1166:C1166"/>
    <mergeCell ref="A1169:C1170"/>
    <mergeCell ref="A1171:A1173"/>
    <mergeCell ref="B1171:B1173"/>
    <mergeCell ref="C1171:D1171"/>
    <mergeCell ref="C1172:K1173"/>
    <mergeCell ref="E1156:F1157"/>
    <mergeCell ref="C1158:D1158"/>
    <mergeCell ref="A1160:I1160"/>
    <mergeCell ref="C1161:D1161"/>
    <mergeCell ref="C1162:D1162"/>
    <mergeCell ref="C1163:D1163"/>
    <mergeCell ref="C1150:D1150"/>
    <mergeCell ref="C1151:D1151"/>
    <mergeCell ref="C1152:D1152"/>
    <mergeCell ref="C1153:D1153"/>
    <mergeCell ref="C1154:D1154"/>
    <mergeCell ref="A1156:B1157"/>
    <mergeCell ref="C1156:D1157"/>
    <mergeCell ref="E1142:F1143"/>
    <mergeCell ref="C1144:D1144"/>
    <mergeCell ref="A1146:I1146"/>
    <mergeCell ref="C1147:D1147"/>
    <mergeCell ref="C1148:D1148"/>
    <mergeCell ref="C1149:D1149"/>
    <mergeCell ref="C1136:D1136"/>
    <mergeCell ref="C1137:D1137"/>
    <mergeCell ref="C1138:D1138"/>
    <mergeCell ref="C1139:D1139"/>
    <mergeCell ref="C1140:D1140"/>
    <mergeCell ref="A1142:B1143"/>
    <mergeCell ref="C1142:D1143"/>
    <mergeCell ref="C1129:D1129"/>
    <mergeCell ref="A1131:I1131"/>
    <mergeCell ref="C1132:D1132"/>
    <mergeCell ref="C1133:D1133"/>
    <mergeCell ref="C1134:D1134"/>
    <mergeCell ref="C1135:D1135"/>
    <mergeCell ref="C1123:D1123"/>
    <mergeCell ref="C1124:D1124"/>
    <mergeCell ref="C1125:D1125"/>
    <mergeCell ref="A1127:B1128"/>
    <mergeCell ref="C1127:D1128"/>
    <mergeCell ref="E1127:F1128"/>
    <mergeCell ref="C1117:D1117"/>
    <mergeCell ref="C1118:D1118"/>
    <mergeCell ref="C1119:D1119"/>
    <mergeCell ref="C1120:D1120"/>
    <mergeCell ref="C1121:D1121"/>
    <mergeCell ref="C1122:D1122"/>
    <mergeCell ref="A1111:B1112"/>
    <mergeCell ref="C1111:D1112"/>
    <mergeCell ref="E1111:F1112"/>
    <mergeCell ref="C1113:D1113"/>
    <mergeCell ref="A1115:I1115"/>
    <mergeCell ref="C1116:D1116"/>
    <mergeCell ref="A1104:C1105"/>
    <mergeCell ref="A1106:A1108"/>
    <mergeCell ref="B1106:B1108"/>
    <mergeCell ref="C1106:D1106"/>
    <mergeCell ref="C1107:K1108"/>
    <mergeCell ref="C1109:D1109"/>
    <mergeCell ref="C1096:D1096"/>
    <mergeCell ref="C1097:D1097"/>
    <mergeCell ref="C1098:D1098"/>
    <mergeCell ref="C1099:D1099"/>
    <mergeCell ref="C1100:D1100"/>
    <mergeCell ref="A1101:C1101"/>
    <mergeCell ref="C1090:D1090"/>
    <mergeCell ref="C1091:D1091"/>
    <mergeCell ref="C1092:D1092"/>
    <mergeCell ref="C1093:D1093"/>
    <mergeCell ref="C1094:D1094"/>
    <mergeCell ref="C1095:D1095"/>
    <mergeCell ref="A1084:B1085"/>
    <mergeCell ref="C1084:D1085"/>
    <mergeCell ref="E1084:F1085"/>
    <mergeCell ref="C1086:D1086"/>
    <mergeCell ref="A1088:I1088"/>
    <mergeCell ref="C1089:D1089"/>
    <mergeCell ref="C1077:D1077"/>
    <mergeCell ref="C1078:D1078"/>
    <mergeCell ref="C1079:D1079"/>
    <mergeCell ref="C1080:D1080"/>
    <mergeCell ref="C1081:D1081"/>
    <mergeCell ref="C1082:D1082"/>
    <mergeCell ref="C1071:D1071"/>
    <mergeCell ref="C1072:D1072"/>
    <mergeCell ref="C1073:D1073"/>
    <mergeCell ref="C1074:D1074"/>
    <mergeCell ref="C1075:D1075"/>
    <mergeCell ref="C1076:D1076"/>
    <mergeCell ref="A1065:I1065"/>
    <mergeCell ref="A1066:I1066"/>
    <mergeCell ref="C1067:D1067"/>
    <mergeCell ref="C1068:D1068"/>
    <mergeCell ref="C1069:D1069"/>
    <mergeCell ref="C1070:D1070"/>
    <mergeCell ref="A1058:I1058"/>
    <mergeCell ref="A1059:I1059"/>
    <mergeCell ref="A1060:B1061"/>
    <mergeCell ref="C1060:I1061"/>
    <mergeCell ref="C1062:D1062"/>
    <mergeCell ref="A1063:B1064"/>
    <mergeCell ref="C1063:H1064"/>
    <mergeCell ref="C1051:D1051"/>
    <mergeCell ref="C1052:D1052"/>
    <mergeCell ref="A1054:B1055"/>
    <mergeCell ref="C1054:D1055"/>
    <mergeCell ref="E1054:F1055"/>
    <mergeCell ref="C1056:D1056"/>
    <mergeCell ref="C1045:D1045"/>
    <mergeCell ref="C1046:D1046"/>
    <mergeCell ref="C1047:D1047"/>
    <mergeCell ref="C1048:D1048"/>
    <mergeCell ref="C1049:D1049"/>
    <mergeCell ref="C1050:D1050"/>
    <mergeCell ref="C1035:D1035"/>
    <mergeCell ref="C1036:D1036"/>
    <mergeCell ref="A1037:C1037"/>
    <mergeCell ref="A1040:C1041"/>
    <mergeCell ref="A1042:A1044"/>
    <mergeCell ref="B1042:B1044"/>
    <mergeCell ref="C1042:D1042"/>
    <mergeCell ref="C1043:K1044"/>
    <mergeCell ref="A1029:B1030"/>
    <mergeCell ref="C1029:D1030"/>
    <mergeCell ref="E1029:F1030"/>
    <mergeCell ref="C1031:D1031"/>
    <mergeCell ref="A1033:I1033"/>
    <mergeCell ref="C1034:D1034"/>
    <mergeCell ref="C1022:D1022"/>
    <mergeCell ref="C1023:D1023"/>
    <mergeCell ref="C1024:D1024"/>
    <mergeCell ref="C1025:D1025"/>
    <mergeCell ref="C1026:D1026"/>
    <mergeCell ref="C1027:D1027"/>
    <mergeCell ref="C1016:D1016"/>
    <mergeCell ref="C1017:D1017"/>
    <mergeCell ref="C1018:D1018"/>
    <mergeCell ref="C1019:D1019"/>
    <mergeCell ref="C1020:D1020"/>
    <mergeCell ref="C1021:D1021"/>
    <mergeCell ref="C1009:D1009"/>
    <mergeCell ref="A1011:I1011"/>
    <mergeCell ref="C1012:D1012"/>
    <mergeCell ref="C1013:D1013"/>
    <mergeCell ref="C1014:D1014"/>
    <mergeCell ref="C1015:D1015"/>
    <mergeCell ref="C1003:D1003"/>
    <mergeCell ref="C1004:D1004"/>
    <mergeCell ref="C1005:D1005"/>
    <mergeCell ref="A1007:B1008"/>
    <mergeCell ref="C1007:D1008"/>
    <mergeCell ref="E1007:F1008"/>
    <mergeCell ref="C997:D997"/>
    <mergeCell ref="C998:D998"/>
    <mergeCell ref="C999:D999"/>
    <mergeCell ref="C1000:D1000"/>
    <mergeCell ref="C1001:D1001"/>
    <mergeCell ref="C1002:D1002"/>
    <mergeCell ref="E989:F990"/>
    <mergeCell ref="C991:D991"/>
    <mergeCell ref="A993:I993"/>
    <mergeCell ref="C994:D994"/>
    <mergeCell ref="C995:D995"/>
    <mergeCell ref="C996:D996"/>
    <mergeCell ref="C983:D983"/>
    <mergeCell ref="C984:D984"/>
    <mergeCell ref="C985:D985"/>
    <mergeCell ref="C986:D986"/>
    <mergeCell ref="C987:D987"/>
    <mergeCell ref="A989:B990"/>
    <mergeCell ref="C989:D990"/>
    <mergeCell ref="C973:D973"/>
    <mergeCell ref="C974:D974"/>
    <mergeCell ref="A975:C975"/>
    <mergeCell ref="A978:C979"/>
    <mergeCell ref="A980:A982"/>
    <mergeCell ref="B980:B982"/>
    <mergeCell ref="C980:D980"/>
    <mergeCell ref="C981:K982"/>
    <mergeCell ref="A967:I967"/>
    <mergeCell ref="C968:D968"/>
    <mergeCell ref="C969:D969"/>
    <mergeCell ref="C970:D970"/>
    <mergeCell ref="C971:D971"/>
    <mergeCell ref="C972:D972"/>
    <mergeCell ref="C960:D960"/>
    <mergeCell ref="C961:D961"/>
    <mergeCell ref="A963:B964"/>
    <mergeCell ref="C963:D964"/>
    <mergeCell ref="E963:F964"/>
    <mergeCell ref="C965:D965"/>
    <mergeCell ref="C954:D954"/>
    <mergeCell ref="C955:D955"/>
    <mergeCell ref="C956:D956"/>
    <mergeCell ref="C957:D957"/>
    <mergeCell ref="C958:D958"/>
    <mergeCell ref="C959:D959"/>
    <mergeCell ref="C947:D947"/>
    <mergeCell ref="A949:I949"/>
    <mergeCell ref="C950:D950"/>
    <mergeCell ref="C951:D951"/>
    <mergeCell ref="C952:D952"/>
    <mergeCell ref="C953:D953"/>
    <mergeCell ref="C941:D941"/>
    <mergeCell ref="C942:D942"/>
    <mergeCell ref="C943:D943"/>
    <mergeCell ref="A945:B946"/>
    <mergeCell ref="C945:D946"/>
    <mergeCell ref="E945:F946"/>
    <mergeCell ref="C935:D935"/>
    <mergeCell ref="C936:D936"/>
    <mergeCell ref="C937:D937"/>
    <mergeCell ref="C938:D938"/>
    <mergeCell ref="C939:D939"/>
    <mergeCell ref="C940:D940"/>
    <mergeCell ref="E927:F928"/>
    <mergeCell ref="C929:D929"/>
    <mergeCell ref="A931:I931"/>
    <mergeCell ref="C932:D932"/>
    <mergeCell ref="C933:D933"/>
    <mergeCell ref="C934:D934"/>
    <mergeCell ref="C921:D921"/>
    <mergeCell ref="C922:D922"/>
    <mergeCell ref="C923:D923"/>
    <mergeCell ref="C924:D924"/>
    <mergeCell ref="C925:D925"/>
    <mergeCell ref="A927:B928"/>
    <mergeCell ref="C927:D928"/>
    <mergeCell ref="C911:D911"/>
    <mergeCell ref="C912:D912"/>
    <mergeCell ref="A913:C913"/>
    <mergeCell ref="A916:C917"/>
    <mergeCell ref="A918:A920"/>
    <mergeCell ref="B918:B920"/>
    <mergeCell ref="C918:D918"/>
    <mergeCell ref="C919:K920"/>
    <mergeCell ref="C905:D905"/>
    <mergeCell ref="C906:D906"/>
    <mergeCell ref="C907:D907"/>
    <mergeCell ref="C908:D908"/>
    <mergeCell ref="C909:D909"/>
    <mergeCell ref="C910:D910"/>
    <mergeCell ref="C898:D898"/>
    <mergeCell ref="A900:B901"/>
    <mergeCell ref="C900:D901"/>
    <mergeCell ref="E900:F901"/>
    <mergeCell ref="C902:D902"/>
    <mergeCell ref="A904:I904"/>
    <mergeCell ref="C892:D892"/>
    <mergeCell ref="C893:D893"/>
    <mergeCell ref="C894:D894"/>
    <mergeCell ref="C895:D895"/>
    <mergeCell ref="C896:D896"/>
    <mergeCell ref="C897:D897"/>
    <mergeCell ref="C886:D886"/>
    <mergeCell ref="C887:D887"/>
    <mergeCell ref="C888:D888"/>
    <mergeCell ref="C889:D889"/>
    <mergeCell ref="C890:D890"/>
    <mergeCell ref="C891:D891"/>
    <mergeCell ref="E878:F879"/>
    <mergeCell ref="C880:D880"/>
    <mergeCell ref="A882:I882"/>
    <mergeCell ref="C883:D883"/>
    <mergeCell ref="C884:D884"/>
    <mergeCell ref="C885:D885"/>
    <mergeCell ref="C872:D872"/>
    <mergeCell ref="C873:D873"/>
    <mergeCell ref="C874:D874"/>
    <mergeCell ref="C875:D875"/>
    <mergeCell ref="C876:D876"/>
    <mergeCell ref="A878:B879"/>
    <mergeCell ref="C878:D879"/>
    <mergeCell ref="C866:D866"/>
    <mergeCell ref="C867:D867"/>
    <mergeCell ref="C868:D868"/>
    <mergeCell ref="C869:D869"/>
    <mergeCell ref="C870:D870"/>
    <mergeCell ref="C871:D871"/>
    <mergeCell ref="A860:B861"/>
    <mergeCell ref="C860:D861"/>
    <mergeCell ref="E860:F861"/>
    <mergeCell ref="C862:D862"/>
    <mergeCell ref="A864:I864"/>
    <mergeCell ref="C865:D865"/>
    <mergeCell ref="C850:D850"/>
    <mergeCell ref="A851:C851"/>
    <mergeCell ref="A854:C855"/>
    <mergeCell ref="A856:A858"/>
    <mergeCell ref="B856:B858"/>
    <mergeCell ref="C856:D856"/>
    <mergeCell ref="C857:K858"/>
    <mergeCell ref="C844:D844"/>
    <mergeCell ref="C845:D845"/>
    <mergeCell ref="C846:D846"/>
    <mergeCell ref="C847:D847"/>
    <mergeCell ref="C848:D848"/>
    <mergeCell ref="C849:D849"/>
    <mergeCell ref="A838:I838"/>
    <mergeCell ref="C839:D839"/>
    <mergeCell ref="C840:D840"/>
    <mergeCell ref="C841:D841"/>
    <mergeCell ref="C842:D842"/>
    <mergeCell ref="C843:D843"/>
    <mergeCell ref="C831:D831"/>
    <mergeCell ref="C832:D832"/>
    <mergeCell ref="A834:B835"/>
    <mergeCell ref="C834:D835"/>
    <mergeCell ref="E834:F835"/>
    <mergeCell ref="C836:D836"/>
    <mergeCell ref="C825:D825"/>
    <mergeCell ref="C826:D826"/>
    <mergeCell ref="C827:D827"/>
    <mergeCell ref="C828:D828"/>
    <mergeCell ref="C829:D829"/>
    <mergeCell ref="C830:D830"/>
    <mergeCell ref="A819:I819"/>
    <mergeCell ref="C820:D820"/>
    <mergeCell ref="C821:D821"/>
    <mergeCell ref="C822:D822"/>
    <mergeCell ref="C823:D823"/>
    <mergeCell ref="C824:D824"/>
    <mergeCell ref="C812:D812"/>
    <mergeCell ref="C813:D813"/>
    <mergeCell ref="A815:B816"/>
    <mergeCell ref="C815:D816"/>
    <mergeCell ref="E815:F816"/>
    <mergeCell ref="C817:D817"/>
    <mergeCell ref="C806:D806"/>
    <mergeCell ref="C807:D807"/>
    <mergeCell ref="C808:D808"/>
    <mergeCell ref="C809:D809"/>
    <mergeCell ref="C810:D810"/>
    <mergeCell ref="C811:D811"/>
    <mergeCell ref="A800:I800"/>
    <mergeCell ref="A801:I801"/>
    <mergeCell ref="C802:D802"/>
    <mergeCell ref="C803:D803"/>
    <mergeCell ref="C804:D804"/>
    <mergeCell ref="C805:D805"/>
    <mergeCell ref="A794:I794"/>
    <mergeCell ref="A795:B796"/>
    <mergeCell ref="C795:I796"/>
    <mergeCell ref="C797:D797"/>
    <mergeCell ref="A798:B799"/>
    <mergeCell ref="C798:H799"/>
    <mergeCell ref="A785:I785"/>
    <mergeCell ref="A786:C786"/>
    <mergeCell ref="A789:C790"/>
    <mergeCell ref="A791:A793"/>
    <mergeCell ref="B791:B793"/>
    <mergeCell ref="C791:D791"/>
    <mergeCell ref="C792:K793"/>
    <mergeCell ref="C778:D778"/>
    <mergeCell ref="C779:D779"/>
    <mergeCell ref="A781:B782"/>
    <mergeCell ref="C781:D782"/>
    <mergeCell ref="E781:F782"/>
    <mergeCell ref="C783:D783"/>
    <mergeCell ref="E770:F771"/>
    <mergeCell ref="C772:D772"/>
    <mergeCell ref="A774:I774"/>
    <mergeCell ref="C775:D775"/>
    <mergeCell ref="C776:D776"/>
    <mergeCell ref="C777:D777"/>
    <mergeCell ref="C765:D765"/>
    <mergeCell ref="C766:D766"/>
    <mergeCell ref="C767:D767"/>
    <mergeCell ref="C768:D768"/>
    <mergeCell ref="A770:B771"/>
    <mergeCell ref="C770:D771"/>
    <mergeCell ref="C759:D759"/>
    <mergeCell ref="C760:D760"/>
    <mergeCell ref="C761:D761"/>
    <mergeCell ref="C762:D762"/>
    <mergeCell ref="C763:D763"/>
    <mergeCell ref="C764:D764"/>
    <mergeCell ref="E751:F752"/>
    <mergeCell ref="C753:D753"/>
    <mergeCell ref="A755:I755"/>
    <mergeCell ref="C756:D756"/>
    <mergeCell ref="C757:D757"/>
    <mergeCell ref="C758:D758"/>
    <mergeCell ref="C745:D745"/>
    <mergeCell ref="C746:D746"/>
    <mergeCell ref="C747:D747"/>
    <mergeCell ref="C748:D748"/>
    <mergeCell ref="C749:D749"/>
    <mergeCell ref="A751:B752"/>
    <mergeCell ref="C751:D752"/>
    <mergeCell ref="C739:D739"/>
    <mergeCell ref="C740:D740"/>
    <mergeCell ref="C741:D741"/>
    <mergeCell ref="C742:D742"/>
    <mergeCell ref="C743:D743"/>
    <mergeCell ref="C744:D744"/>
    <mergeCell ref="C732:D732"/>
    <mergeCell ref="A734:I734"/>
    <mergeCell ref="C735:D735"/>
    <mergeCell ref="C736:D736"/>
    <mergeCell ref="C737:D737"/>
    <mergeCell ref="C738:D738"/>
    <mergeCell ref="A725:C726"/>
    <mergeCell ref="A727:A729"/>
    <mergeCell ref="B727:B729"/>
    <mergeCell ref="C727:D727"/>
    <mergeCell ref="C728:K729"/>
    <mergeCell ref="A730:B731"/>
    <mergeCell ref="C730:D731"/>
    <mergeCell ref="E730:F731"/>
    <mergeCell ref="C716:D716"/>
    <mergeCell ref="C717:D717"/>
    <mergeCell ref="C718:D718"/>
    <mergeCell ref="C719:D719"/>
    <mergeCell ref="C720:D720"/>
    <mergeCell ref="A722:C722"/>
    <mergeCell ref="C710:D710"/>
    <mergeCell ref="C711:D711"/>
    <mergeCell ref="C712:D712"/>
    <mergeCell ref="C713:D713"/>
    <mergeCell ref="C714:D714"/>
    <mergeCell ref="C715:D715"/>
    <mergeCell ref="E702:F703"/>
    <mergeCell ref="C704:D704"/>
    <mergeCell ref="A706:I706"/>
    <mergeCell ref="C707:D707"/>
    <mergeCell ref="C708:D708"/>
    <mergeCell ref="C709:D709"/>
    <mergeCell ref="C697:D697"/>
    <mergeCell ref="C698:D698"/>
    <mergeCell ref="C699:D699"/>
    <mergeCell ref="C700:D700"/>
    <mergeCell ref="A702:B703"/>
    <mergeCell ref="C702:D703"/>
    <mergeCell ref="C691:D691"/>
    <mergeCell ref="C692:D692"/>
    <mergeCell ref="C693:D693"/>
    <mergeCell ref="C694:D694"/>
    <mergeCell ref="C695:D695"/>
    <mergeCell ref="C696:D696"/>
    <mergeCell ref="C685:D685"/>
    <mergeCell ref="C686:D686"/>
    <mergeCell ref="C687:D687"/>
    <mergeCell ref="C688:D688"/>
    <mergeCell ref="C689:D689"/>
    <mergeCell ref="C690:D690"/>
    <mergeCell ref="A679:B680"/>
    <mergeCell ref="C679:D680"/>
    <mergeCell ref="E679:F680"/>
    <mergeCell ref="C681:D681"/>
    <mergeCell ref="A683:I683"/>
    <mergeCell ref="C684:D684"/>
    <mergeCell ref="C672:D672"/>
    <mergeCell ref="C673:D673"/>
    <mergeCell ref="C674:D674"/>
    <mergeCell ref="C675:D675"/>
    <mergeCell ref="C676:D676"/>
    <mergeCell ref="C677:D677"/>
    <mergeCell ref="C663:D663"/>
    <mergeCell ref="A664:C664"/>
    <mergeCell ref="A667:C668"/>
    <mergeCell ref="A669:A671"/>
    <mergeCell ref="B669:B671"/>
    <mergeCell ref="C669:D669"/>
    <mergeCell ref="C670:K671"/>
    <mergeCell ref="C657:D657"/>
    <mergeCell ref="C658:D658"/>
    <mergeCell ref="C659:D659"/>
    <mergeCell ref="C660:D660"/>
    <mergeCell ref="C661:D661"/>
    <mergeCell ref="C662:D662"/>
    <mergeCell ref="E649:F650"/>
    <mergeCell ref="C651:D651"/>
    <mergeCell ref="A653:I653"/>
    <mergeCell ref="C654:D654"/>
    <mergeCell ref="C655:D655"/>
    <mergeCell ref="C656:D656"/>
    <mergeCell ref="C643:D643"/>
    <mergeCell ref="C644:D644"/>
    <mergeCell ref="C645:D645"/>
    <mergeCell ref="C646:D646"/>
    <mergeCell ref="C647:D647"/>
    <mergeCell ref="A649:B650"/>
    <mergeCell ref="C649:D650"/>
    <mergeCell ref="C637:D637"/>
    <mergeCell ref="C638:D638"/>
    <mergeCell ref="C639:D639"/>
    <mergeCell ref="C640:D640"/>
    <mergeCell ref="C641:D641"/>
    <mergeCell ref="C642:D642"/>
    <mergeCell ref="A631:B632"/>
    <mergeCell ref="C631:D632"/>
    <mergeCell ref="E631:F632"/>
    <mergeCell ref="C633:D633"/>
    <mergeCell ref="A635:I635"/>
    <mergeCell ref="C636:D636"/>
    <mergeCell ref="C624:D624"/>
    <mergeCell ref="C625:D625"/>
    <mergeCell ref="C626:D626"/>
    <mergeCell ref="C627:D627"/>
    <mergeCell ref="C628:D628"/>
    <mergeCell ref="C629:D629"/>
    <mergeCell ref="A618:I618"/>
    <mergeCell ref="A619:I619"/>
    <mergeCell ref="C620:D620"/>
    <mergeCell ref="C621:D621"/>
    <mergeCell ref="C622:D622"/>
    <mergeCell ref="C623:D623"/>
    <mergeCell ref="A612:I612"/>
    <mergeCell ref="A613:B614"/>
    <mergeCell ref="C613:I614"/>
    <mergeCell ref="C615:D615"/>
    <mergeCell ref="A616:B617"/>
    <mergeCell ref="C616:H617"/>
    <mergeCell ref="C605:D605"/>
    <mergeCell ref="A607:B608"/>
    <mergeCell ref="C607:D608"/>
    <mergeCell ref="E607:F608"/>
    <mergeCell ref="C609:D609"/>
    <mergeCell ref="A611:I611"/>
    <mergeCell ref="A597:C597"/>
    <mergeCell ref="A600:C601"/>
    <mergeCell ref="A602:A604"/>
    <mergeCell ref="B602:B604"/>
    <mergeCell ref="C602:D602"/>
    <mergeCell ref="C603:K604"/>
    <mergeCell ref="C591:D591"/>
    <mergeCell ref="C592:D592"/>
    <mergeCell ref="C593:D593"/>
    <mergeCell ref="C594:D594"/>
    <mergeCell ref="C595:D595"/>
    <mergeCell ref="C596:D596"/>
    <mergeCell ref="C585:D585"/>
    <mergeCell ref="C586:D586"/>
    <mergeCell ref="C587:D587"/>
    <mergeCell ref="C588:D588"/>
    <mergeCell ref="C589:D589"/>
    <mergeCell ref="C590:D590"/>
    <mergeCell ref="E577:F578"/>
    <mergeCell ref="C579:D579"/>
    <mergeCell ref="A581:I581"/>
    <mergeCell ref="C582:D582"/>
    <mergeCell ref="C583:D583"/>
    <mergeCell ref="C584:D584"/>
    <mergeCell ref="C571:D571"/>
    <mergeCell ref="C572:D572"/>
    <mergeCell ref="C573:D573"/>
    <mergeCell ref="C574:D574"/>
    <mergeCell ref="C575:D575"/>
    <mergeCell ref="A577:B578"/>
    <mergeCell ref="C577:D578"/>
    <mergeCell ref="C565:D565"/>
    <mergeCell ref="C566:D566"/>
    <mergeCell ref="C567:D567"/>
    <mergeCell ref="C568:D568"/>
    <mergeCell ref="C569:D569"/>
    <mergeCell ref="C570:D570"/>
    <mergeCell ref="E557:F558"/>
    <mergeCell ref="C559:D559"/>
    <mergeCell ref="A561:I561"/>
    <mergeCell ref="C562:D562"/>
    <mergeCell ref="C563:D563"/>
    <mergeCell ref="C564:D564"/>
    <mergeCell ref="C552:D552"/>
    <mergeCell ref="C553:D553"/>
    <mergeCell ref="C554:D554"/>
    <mergeCell ref="C555:D555"/>
    <mergeCell ref="A557:B558"/>
    <mergeCell ref="C557:D558"/>
    <mergeCell ref="C546:D546"/>
    <mergeCell ref="C547:D547"/>
    <mergeCell ref="C548:D548"/>
    <mergeCell ref="C549:D549"/>
    <mergeCell ref="C550:D550"/>
    <mergeCell ref="C551:D551"/>
    <mergeCell ref="A536:I536"/>
    <mergeCell ref="C537:D537"/>
    <mergeCell ref="A538:C538"/>
    <mergeCell ref="A541:C542"/>
    <mergeCell ref="A543:A545"/>
    <mergeCell ref="B543:B545"/>
    <mergeCell ref="C543:D543"/>
    <mergeCell ref="C544:K545"/>
    <mergeCell ref="C529:D529"/>
    <mergeCell ref="C530:D530"/>
    <mergeCell ref="A532:B533"/>
    <mergeCell ref="C532:D533"/>
    <mergeCell ref="E532:F533"/>
    <mergeCell ref="C534:D534"/>
    <mergeCell ref="C523:D523"/>
    <mergeCell ref="C524:D524"/>
    <mergeCell ref="C525:D525"/>
    <mergeCell ref="C526:D526"/>
    <mergeCell ref="C527:D527"/>
    <mergeCell ref="C528:D528"/>
    <mergeCell ref="E515:F516"/>
    <mergeCell ref="C517:D517"/>
    <mergeCell ref="A519:I519"/>
    <mergeCell ref="C520:D520"/>
    <mergeCell ref="C521:D521"/>
    <mergeCell ref="C522:D522"/>
    <mergeCell ref="C509:D509"/>
    <mergeCell ref="C510:D510"/>
    <mergeCell ref="C511:D511"/>
    <mergeCell ref="C512:D512"/>
    <mergeCell ref="C513:D513"/>
    <mergeCell ref="A515:B516"/>
    <mergeCell ref="C515:D516"/>
    <mergeCell ref="C503:D503"/>
    <mergeCell ref="C504:D504"/>
    <mergeCell ref="C505:D505"/>
    <mergeCell ref="C506:D506"/>
    <mergeCell ref="C507:D507"/>
    <mergeCell ref="C508:D508"/>
    <mergeCell ref="C496:D496"/>
    <mergeCell ref="A498:I498"/>
    <mergeCell ref="C499:D499"/>
    <mergeCell ref="C500:D500"/>
    <mergeCell ref="C501:D501"/>
    <mergeCell ref="C502:D502"/>
    <mergeCell ref="C490:D490"/>
    <mergeCell ref="C491:D491"/>
    <mergeCell ref="C492:D492"/>
    <mergeCell ref="A494:B495"/>
    <mergeCell ref="C494:D495"/>
    <mergeCell ref="E494:F495"/>
    <mergeCell ref="C484:D484"/>
    <mergeCell ref="C485:D485"/>
    <mergeCell ref="C486:D486"/>
    <mergeCell ref="C487:D487"/>
    <mergeCell ref="C488:D488"/>
    <mergeCell ref="C489:D489"/>
    <mergeCell ref="C475:D475"/>
    <mergeCell ref="A476:C476"/>
    <mergeCell ref="A479:C480"/>
    <mergeCell ref="A481:A483"/>
    <mergeCell ref="B481:B483"/>
    <mergeCell ref="C481:D481"/>
    <mergeCell ref="C482:K483"/>
    <mergeCell ref="E467:F468"/>
    <mergeCell ref="C469:D469"/>
    <mergeCell ref="A471:I471"/>
    <mergeCell ref="C472:D472"/>
    <mergeCell ref="C473:D473"/>
    <mergeCell ref="C474:D474"/>
    <mergeCell ref="C461:D461"/>
    <mergeCell ref="C462:D462"/>
    <mergeCell ref="C463:D463"/>
    <mergeCell ref="C464:D464"/>
    <mergeCell ref="C465:D465"/>
    <mergeCell ref="A467:B468"/>
    <mergeCell ref="C467:D468"/>
    <mergeCell ref="C455:D455"/>
    <mergeCell ref="C456:D456"/>
    <mergeCell ref="C457:D457"/>
    <mergeCell ref="C458:D458"/>
    <mergeCell ref="C459:D459"/>
    <mergeCell ref="C460:D460"/>
    <mergeCell ref="E447:F448"/>
    <mergeCell ref="C449:D449"/>
    <mergeCell ref="A451:I451"/>
    <mergeCell ref="C452:D452"/>
    <mergeCell ref="C453:D453"/>
    <mergeCell ref="C454:D454"/>
    <mergeCell ref="C441:D441"/>
    <mergeCell ref="C442:D442"/>
    <mergeCell ref="C443:D443"/>
    <mergeCell ref="C444:D444"/>
    <mergeCell ref="C445:D445"/>
    <mergeCell ref="A447:B448"/>
    <mergeCell ref="C447:D448"/>
    <mergeCell ref="C435:D435"/>
    <mergeCell ref="C436:D436"/>
    <mergeCell ref="C437:D437"/>
    <mergeCell ref="C438:D438"/>
    <mergeCell ref="C439:D439"/>
    <mergeCell ref="C440:D440"/>
    <mergeCell ref="C429:D429"/>
    <mergeCell ref="C430:D430"/>
    <mergeCell ref="C431:D431"/>
    <mergeCell ref="C432:D432"/>
    <mergeCell ref="C433:D433"/>
    <mergeCell ref="C434:D434"/>
    <mergeCell ref="A423:B424"/>
    <mergeCell ref="C423:D424"/>
    <mergeCell ref="E423:F424"/>
    <mergeCell ref="C425:D425"/>
    <mergeCell ref="A427:I427"/>
    <mergeCell ref="C428:D428"/>
    <mergeCell ref="C413:D413"/>
    <mergeCell ref="A414:C414"/>
    <mergeCell ref="A417:C418"/>
    <mergeCell ref="A419:A421"/>
    <mergeCell ref="B419:B421"/>
    <mergeCell ref="C419:D419"/>
    <mergeCell ref="C420:K421"/>
    <mergeCell ref="C407:D407"/>
    <mergeCell ref="C408:D408"/>
    <mergeCell ref="C409:D409"/>
    <mergeCell ref="C410:D410"/>
    <mergeCell ref="C411:D411"/>
    <mergeCell ref="C412:D412"/>
    <mergeCell ref="E399:F400"/>
    <mergeCell ref="C401:D401"/>
    <mergeCell ref="A403:I403"/>
    <mergeCell ref="C404:D404"/>
    <mergeCell ref="C405:D405"/>
    <mergeCell ref="C406:D406"/>
    <mergeCell ref="C394:D394"/>
    <mergeCell ref="C395:D395"/>
    <mergeCell ref="C396:D396"/>
    <mergeCell ref="C397:D397"/>
    <mergeCell ref="A399:B400"/>
    <mergeCell ref="C399:D400"/>
    <mergeCell ref="C388:D388"/>
    <mergeCell ref="C389:D389"/>
    <mergeCell ref="C390:D390"/>
    <mergeCell ref="C391:D391"/>
    <mergeCell ref="C392:D392"/>
    <mergeCell ref="C393:D393"/>
    <mergeCell ref="C382:D382"/>
    <mergeCell ref="C383:D383"/>
    <mergeCell ref="C384:D384"/>
    <mergeCell ref="C385:D385"/>
    <mergeCell ref="C386:D386"/>
    <mergeCell ref="C387:D387"/>
    <mergeCell ref="A376:B377"/>
    <mergeCell ref="C376:D377"/>
    <mergeCell ref="E376:F377"/>
    <mergeCell ref="C378:D378"/>
    <mergeCell ref="A380:I380"/>
    <mergeCell ref="C381:D381"/>
    <mergeCell ref="C369:D369"/>
    <mergeCell ref="C370:D370"/>
    <mergeCell ref="C371:D371"/>
    <mergeCell ref="C372:D372"/>
    <mergeCell ref="C373:D373"/>
    <mergeCell ref="C374:D374"/>
    <mergeCell ref="C363:D363"/>
    <mergeCell ref="C364:D364"/>
    <mergeCell ref="C365:D365"/>
    <mergeCell ref="C366:D366"/>
    <mergeCell ref="C367:D367"/>
    <mergeCell ref="C368:D368"/>
    <mergeCell ref="A352:I352"/>
    <mergeCell ref="C353:D353"/>
    <mergeCell ref="C354:D354"/>
    <mergeCell ref="A355:C355"/>
    <mergeCell ref="A358:C359"/>
    <mergeCell ref="A360:A362"/>
    <mergeCell ref="B360:B362"/>
    <mergeCell ref="C360:D360"/>
    <mergeCell ref="C361:K362"/>
    <mergeCell ref="C345:D345"/>
    <mergeCell ref="C346:D346"/>
    <mergeCell ref="A348:B349"/>
    <mergeCell ref="C348:D349"/>
    <mergeCell ref="E348:F349"/>
    <mergeCell ref="C350:D350"/>
    <mergeCell ref="C339:D339"/>
    <mergeCell ref="C340:D340"/>
    <mergeCell ref="C341:D341"/>
    <mergeCell ref="C342:D342"/>
    <mergeCell ref="C343:D343"/>
    <mergeCell ref="C344:D344"/>
    <mergeCell ref="C332:D332"/>
    <mergeCell ref="A334:I334"/>
    <mergeCell ref="C335:D335"/>
    <mergeCell ref="C336:D336"/>
    <mergeCell ref="C337:D337"/>
    <mergeCell ref="C338:D338"/>
    <mergeCell ref="C326:D326"/>
    <mergeCell ref="C327:D327"/>
    <mergeCell ref="C328:D328"/>
    <mergeCell ref="A330:B331"/>
    <mergeCell ref="C330:D331"/>
    <mergeCell ref="E330:F331"/>
    <mergeCell ref="C320:D320"/>
    <mergeCell ref="C321:D321"/>
    <mergeCell ref="C322:D322"/>
    <mergeCell ref="C323:D323"/>
    <mergeCell ref="C324:D324"/>
    <mergeCell ref="C325:D325"/>
    <mergeCell ref="C314:D314"/>
    <mergeCell ref="C315:D315"/>
    <mergeCell ref="C316:D316"/>
    <mergeCell ref="C317:D317"/>
    <mergeCell ref="C318:D318"/>
    <mergeCell ref="C319:D319"/>
    <mergeCell ref="A308:B309"/>
    <mergeCell ref="C308:D309"/>
    <mergeCell ref="E308:F309"/>
    <mergeCell ref="C310:D310"/>
    <mergeCell ref="A312:I312"/>
    <mergeCell ref="C313:D313"/>
    <mergeCell ref="C301:D301"/>
    <mergeCell ref="C302:D302"/>
    <mergeCell ref="C303:D303"/>
    <mergeCell ref="C304:D304"/>
    <mergeCell ref="C305:D305"/>
    <mergeCell ref="C306:D306"/>
    <mergeCell ref="C290:D290"/>
    <mergeCell ref="C291:D291"/>
    <mergeCell ref="C292:D292"/>
    <mergeCell ref="A293:C293"/>
    <mergeCell ref="A296:C297"/>
    <mergeCell ref="A298:A300"/>
    <mergeCell ref="B298:B300"/>
    <mergeCell ref="C298:D298"/>
    <mergeCell ref="C299:K300"/>
    <mergeCell ref="E282:F283"/>
    <mergeCell ref="C284:D284"/>
    <mergeCell ref="A286:I286"/>
    <mergeCell ref="C287:D287"/>
    <mergeCell ref="C288:D288"/>
    <mergeCell ref="C289:D289"/>
    <mergeCell ref="C276:D276"/>
    <mergeCell ref="C277:D277"/>
    <mergeCell ref="C278:D278"/>
    <mergeCell ref="C279:D279"/>
    <mergeCell ref="C280:D280"/>
    <mergeCell ref="A282:B283"/>
    <mergeCell ref="C282:D283"/>
    <mergeCell ref="C270:D270"/>
    <mergeCell ref="C271:D271"/>
    <mergeCell ref="C272:D272"/>
    <mergeCell ref="C273:D273"/>
    <mergeCell ref="C274:D274"/>
    <mergeCell ref="C275:D275"/>
    <mergeCell ref="C264:D264"/>
    <mergeCell ref="C265:D265"/>
    <mergeCell ref="C266:D266"/>
    <mergeCell ref="C267:D267"/>
    <mergeCell ref="C268:D268"/>
    <mergeCell ref="C269:D269"/>
    <mergeCell ref="C257:D257"/>
    <mergeCell ref="A259:B260"/>
    <mergeCell ref="C259:D260"/>
    <mergeCell ref="E259:F260"/>
    <mergeCell ref="C261:D261"/>
    <mergeCell ref="A263:I263"/>
    <mergeCell ref="C251:D251"/>
    <mergeCell ref="C252:D252"/>
    <mergeCell ref="C253:D253"/>
    <mergeCell ref="C254:D254"/>
    <mergeCell ref="C255:D255"/>
    <mergeCell ref="C256:D256"/>
    <mergeCell ref="C245:D245"/>
    <mergeCell ref="C246:D246"/>
    <mergeCell ref="C247:D247"/>
    <mergeCell ref="C248:D248"/>
    <mergeCell ref="C249:D249"/>
    <mergeCell ref="C250:D250"/>
    <mergeCell ref="A239:B240"/>
    <mergeCell ref="C239:D240"/>
    <mergeCell ref="E239:F240"/>
    <mergeCell ref="C241:D241"/>
    <mergeCell ref="A243:I243"/>
    <mergeCell ref="C244:D244"/>
    <mergeCell ref="A231:C231"/>
    <mergeCell ref="A234:C235"/>
    <mergeCell ref="A236:A238"/>
    <mergeCell ref="B236:B238"/>
    <mergeCell ref="C236:D236"/>
    <mergeCell ref="C237:K238"/>
    <mergeCell ref="C224:D224"/>
    <mergeCell ref="C225:D225"/>
    <mergeCell ref="C226:D226"/>
    <mergeCell ref="C227:D227"/>
    <mergeCell ref="C228:D228"/>
    <mergeCell ref="C229:D229"/>
    <mergeCell ref="C218:D218"/>
    <mergeCell ref="C219:D219"/>
    <mergeCell ref="C220:D220"/>
    <mergeCell ref="C221:D221"/>
    <mergeCell ref="C222:D222"/>
    <mergeCell ref="C223:D223"/>
    <mergeCell ref="A212:B213"/>
    <mergeCell ref="C212:D213"/>
    <mergeCell ref="E212:F213"/>
    <mergeCell ref="C214:D214"/>
    <mergeCell ref="A216:I216"/>
    <mergeCell ref="C217:D217"/>
    <mergeCell ref="C205:D205"/>
    <mergeCell ref="C206:D206"/>
    <mergeCell ref="C207:D207"/>
    <mergeCell ref="C208:D208"/>
    <mergeCell ref="C209:D209"/>
    <mergeCell ref="C210:D210"/>
    <mergeCell ref="A199:I199"/>
    <mergeCell ref="C200:D200"/>
    <mergeCell ref="C201:D201"/>
    <mergeCell ref="C202:D202"/>
    <mergeCell ref="C203:D203"/>
    <mergeCell ref="C204:D204"/>
    <mergeCell ref="C192:D192"/>
    <mergeCell ref="C193:D193"/>
    <mergeCell ref="A195:B196"/>
    <mergeCell ref="C195:D196"/>
    <mergeCell ref="E195:F196"/>
    <mergeCell ref="C197:D197"/>
    <mergeCell ref="C186:D186"/>
    <mergeCell ref="C187:D187"/>
    <mergeCell ref="C188:D188"/>
    <mergeCell ref="C189:D189"/>
    <mergeCell ref="C190:D190"/>
    <mergeCell ref="C191:D191"/>
    <mergeCell ref="A180:I180"/>
    <mergeCell ref="A181:I181"/>
    <mergeCell ref="C182:D182"/>
    <mergeCell ref="C183:D183"/>
    <mergeCell ref="C184:D184"/>
    <mergeCell ref="C185:D185"/>
    <mergeCell ref="A174:I174"/>
    <mergeCell ref="A175:B176"/>
    <mergeCell ref="C175:I176"/>
    <mergeCell ref="C177:D177"/>
    <mergeCell ref="A178:B179"/>
    <mergeCell ref="C178:H179"/>
    <mergeCell ref="A165:I165"/>
    <mergeCell ref="A166:C166"/>
    <mergeCell ref="A169:C170"/>
    <mergeCell ref="A171:A173"/>
    <mergeCell ref="B171:B173"/>
    <mergeCell ref="C171:D171"/>
    <mergeCell ref="C172:K173"/>
    <mergeCell ref="C158:D158"/>
    <mergeCell ref="C159:D159"/>
    <mergeCell ref="A161:B162"/>
    <mergeCell ref="C161:D162"/>
    <mergeCell ref="E161:F162"/>
    <mergeCell ref="C163:D163"/>
    <mergeCell ref="C151:D151"/>
    <mergeCell ref="A153:B154"/>
    <mergeCell ref="C153:D154"/>
    <mergeCell ref="E153:F154"/>
    <mergeCell ref="C155:D155"/>
    <mergeCell ref="A157:I157"/>
    <mergeCell ref="C145:D145"/>
    <mergeCell ref="C146:D146"/>
    <mergeCell ref="C147:D147"/>
    <mergeCell ref="C148:D148"/>
    <mergeCell ref="C149:D149"/>
    <mergeCell ref="C150:D150"/>
    <mergeCell ref="A139:I139"/>
    <mergeCell ref="C140:D140"/>
    <mergeCell ref="C141:D141"/>
    <mergeCell ref="C142:D142"/>
    <mergeCell ref="C143:D143"/>
    <mergeCell ref="C144:D144"/>
    <mergeCell ref="C132:D132"/>
    <mergeCell ref="C133:D133"/>
    <mergeCell ref="A135:B136"/>
    <mergeCell ref="C135:D136"/>
    <mergeCell ref="E135:F136"/>
    <mergeCell ref="C137:D137"/>
    <mergeCell ref="C126:D126"/>
    <mergeCell ref="C127:D127"/>
    <mergeCell ref="C128:D128"/>
    <mergeCell ref="C129:D129"/>
    <mergeCell ref="C130:D130"/>
    <mergeCell ref="C131:D131"/>
    <mergeCell ref="C120:D120"/>
    <mergeCell ref="C121:D121"/>
    <mergeCell ref="C122:D122"/>
    <mergeCell ref="C123:D123"/>
    <mergeCell ref="C124:D124"/>
    <mergeCell ref="C125:D125"/>
    <mergeCell ref="C113:D113"/>
    <mergeCell ref="A115:I115"/>
    <mergeCell ref="C116:D116"/>
    <mergeCell ref="C117:D117"/>
    <mergeCell ref="C118:D118"/>
    <mergeCell ref="C119:D119"/>
    <mergeCell ref="A106:C107"/>
    <mergeCell ref="A108:A110"/>
    <mergeCell ref="B108:B110"/>
    <mergeCell ref="C108:D108"/>
    <mergeCell ref="C109:K110"/>
    <mergeCell ref="A111:B112"/>
    <mergeCell ref="C111:D112"/>
    <mergeCell ref="E111:F112"/>
    <mergeCell ref="C97:D97"/>
    <mergeCell ref="C98:D98"/>
    <mergeCell ref="C99:D99"/>
    <mergeCell ref="C100:D100"/>
    <mergeCell ref="C101:D101"/>
    <mergeCell ref="A103:C103"/>
    <mergeCell ref="C91:D91"/>
    <mergeCell ref="C92:D92"/>
    <mergeCell ref="C93:D93"/>
    <mergeCell ref="C94:D94"/>
    <mergeCell ref="C95:D95"/>
    <mergeCell ref="C96:D96"/>
    <mergeCell ref="A85:B86"/>
    <mergeCell ref="C85:D86"/>
    <mergeCell ref="E85:F86"/>
    <mergeCell ref="C87:D87"/>
    <mergeCell ref="A89:I89"/>
    <mergeCell ref="C90:D90"/>
    <mergeCell ref="C78:D78"/>
    <mergeCell ref="C79:D79"/>
    <mergeCell ref="C80:D80"/>
    <mergeCell ref="C81:D81"/>
    <mergeCell ref="C82:D82"/>
    <mergeCell ref="C83:D83"/>
    <mergeCell ref="C72:D72"/>
    <mergeCell ref="C73:D73"/>
    <mergeCell ref="C74:D74"/>
    <mergeCell ref="C75:D75"/>
    <mergeCell ref="C76:D76"/>
    <mergeCell ref="C77:D77"/>
    <mergeCell ref="C65:D65"/>
    <mergeCell ref="A67:B68"/>
    <mergeCell ref="C67:D68"/>
    <mergeCell ref="E67:F68"/>
    <mergeCell ref="C69:D69"/>
    <mergeCell ref="A71:I71"/>
    <mergeCell ref="C59:D59"/>
    <mergeCell ref="C60:D60"/>
    <mergeCell ref="C61:D61"/>
    <mergeCell ref="C62:D62"/>
    <mergeCell ref="C63:D63"/>
    <mergeCell ref="C64:D64"/>
    <mergeCell ref="C53:D53"/>
    <mergeCell ref="C54:D54"/>
    <mergeCell ref="C55:D55"/>
    <mergeCell ref="C56:D56"/>
    <mergeCell ref="C57:D57"/>
    <mergeCell ref="C58:D58"/>
    <mergeCell ref="C41:D41"/>
    <mergeCell ref="A43:I43"/>
    <mergeCell ref="C44:D44"/>
    <mergeCell ref="A45:C45"/>
    <mergeCell ref="A48:C49"/>
    <mergeCell ref="A50:A52"/>
    <mergeCell ref="B50:B52"/>
    <mergeCell ref="C50:D50"/>
    <mergeCell ref="C51:K52"/>
    <mergeCell ref="C35:D35"/>
    <mergeCell ref="C36:D36"/>
    <mergeCell ref="C37:D37"/>
    <mergeCell ref="A39:B40"/>
    <mergeCell ref="C39:D40"/>
    <mergeCell ref="E39:F40"/>
    <mergeCell ref="C29:D29"/>
    <mergeCell ref="C30:D30"/>
    <mergeCell ref="C31:D31"/>
    <mergeCell ref="C32:D32"/>
    <mergeCell ref="C33:D33"/>
    <mergeCell ref="C34:D34"/>
    <mergeCell ref="C23:D23"/>
    <mergeCell ref="A25:I25"/>
    <mergeCell ref="C26:D26"/>
    <mergeCell ref="C27:D27"/>
    <mergeCell ref="C28:D28"/>
    <mergeCell ref="C22:D22"/>
    <mergeCell ref="C21:D21"/>
    <mergeCell ref="C20:D20"/>
    <mergeCell ref="C19:D19"/>
    <mergeCell ref="C18:D18"/>
    <mergeCell ref="C17:D17"/>
    <mergeCell ref="C16:D16"/>
    <mergeCell ref="C15:D15"/>
    <mergeCell ref="C14:D14"/>
    <mergeCell ref="C13:D13"/>
    <mergeCell ref="C12:D12"/>
    <mergeCell ref="C11:D11"/>
    <mergeCell ref="C10:D10"/>
    <mergeCell ref="C9:D9"/>
    <mergeCell ref="C8:D8"/>
    <mergeCell ref="C7:D7"/>
    <mergeCell ref="C6:D6"/>
    <mergeCell ref="C5:D5"/>
    <mergeCell ref="C4:D4"/>
    <mergeCell ref="C3:D3"/>
    <mergeCell ref="C2:D2"/>
    <mergeCell ref="C1:D1"/>
  </mergeCells>
  <hyperlinks>
    <hyperlink ref="C26" r:id="rId1" display="javascript:voirdetail('mensuel','45','772')"/>
    <hyperlink ref="C27" r:id="rId2" display="javascript:voirdetail('mensuel','54','772')"/>
    <hyperlink ref="C28" r:id="rId3" display="javascript:voirdetail('mensuel','-3','772')"/>
    <hyperlink ref="C29" r:id="rId4" display="javascript:voirdetail('mensuel','44','772')"/>
    <hyperlink ref="C30" r:id="rId5" display="javascript:voirdetail('mensuel','59','772')"/>
    <hyperlink ref="C31" r:id="rId6" display="javascript:voirdetail('mensuel','58','772')"/>
    <hyperlink ref="C32" r:id="rId7" display="javascript:voirdetail('mensuel','46','772')"/>
    <hyperlink ref="C33" r:id="rId8" display="javascript:voirdetail('mensuel','43','772')"/>
    <hyperlink ref="C34" r:id="rId9" display="javascript:voirdetail('mensuel','1','772')"/>
    <hyperlink ref="C35" r:id="rId10" display="javascript:voirdetail('mensuel','5','772')"/>
    <hyperlink ref="C36" r:id="rId11" display="javascript:voirdetail('mensuel','70','772')"/>
    <hyperlink ref="C37" r:id="rId12" display="javascript:voirdetail('mensuel','50','772')"/>
    <hyperlink ref="C44" r:id="rId13" display="javascript:voirdetail('mensuel','77','773')"/>
    <hyperlink ref="C53" r:id="rId14" display="javascript:voirdetail('mensuel','45','773')"/>
    <hyperlink ref="C54" r:id="rId15" display="javascript:voirdetail('mensuel','52','773')"/>
    <hyperlink ref="C55" r:id="rId16" display="javascript:voirdetail('mensuel','-3','773')"/>
    <hyperlink ref="C56" r:id="rId17" display="javascript:voirdetail('mensuel','44','773')"/>
    <hyperlink ref="C57" r:id="rId18" display="javascript:voirdetail('mensuel','59','773')"/>
    <hyperlink ref="C58" r:id="rId19" display="javascript:voirdetail('mensuel','58','773')"/>
    <hyperlink ref="C59" r:id="rId20" display="javascript:voirdetail('mensuel','46','773')"/>
    <hyperlink ref="C60" r:id="rId21" display="javascript:voirdetail('mensuel','43','773')"/>
    <hyperlink ref="C61" r:id="rId22" display="javascript:voirdetail('mensuel','69','773')"/>
    <hyperlink ref="C62" r:id="rId23" display="javascript:voirdetail('mensuel','1','773')"/>
    <hyperlink ref="C63" r:id="rId24" display="javascript:voirdetail('mensuel','5','773')"/>
    <hyperlink ref="C64" r:id="rId25" display="javascript:voirdetail('mensuel','48','773')"/>
    <hyperlink ref="C65" r:id="rId26" display="javascript:voirdetail('mensuel','71','773')"/>
    <hyperlink ref="C72" r:id="rId27" display="javascript:voirdetail('mensuel','45','784')"/>
    <hyperlink ref="C73" r:id="rId28" display="javascript:voirdetail('mensuel','54','784')"/>
    <hyperlink ref="C74" r:id="rId29" display="javascript:voirdetail('mensuel','-3','784')"/>
    <hyperlink ref="C75" r:id="rId30" display="javascript:voirdetail('mensuel','44','784')"/>
    <hyperlink ref="C76" r:id="rId31" display="javascript:voirdetail('mensuel','59','784')"/>
    <hyperlink ref="C77" r:id="rId32" display="javascript:voirdetail('mensuel','58','784')"/>
    <hyperlink ref="C78" r:id="rId33" display="javascript:voirdetail('mensuel','46','784')"/>
    <hyperlink ref="C79" r:id="rId34" display="javascript:voirdetail('mensuel','43','784')"/>
    <hyperlink ref="C80" r:id="rId35" display="javascript:voirdetail('mensuel','1','784')"/>
    <hyperlink ref="C81" r:id="rId36" display="javascript:voirdetail('mensuel','5','784')"/>
    <hyperlink ref="C82" r:id="rId37" display="javascript:voirdetail('mensuel','48','784')"/>
    <hyperlink ref="C83" r:id="rId38" display="javascript:voirdetail('mensuel','71','784')"/>
    <hyperlink ref="C90" r:id="rId39" display="javascript:voirdetail('mensuel','45','785')"/>
    <hyperlink ref="C91" r:id="rId40" display="javascript:voirdetail('mensuel','52','785')"/>
    <hyperlink ref="C92" r:id="rId41" display="javascript:voirdetail('mensuel','54','785')"/>
    <hyperlink ref="C93" r:id="rId42" display="javascript:voirdetail('mensuel','-3','785')"/>
    <hyperlink ref="C94" r:id="rId43" display="javascript:voirdetail('mensuel','44','785')"/>
    <hyperlink ref="C95" r:id="rId44" display="javascript:voirdetail('mensuel','59','785')"/>
    <hyperlink ref="C96" r:id="rId45" display="javascript:voirdetail('mensuel','58','785')"/>
    <hyperlink ref="C97" r:id="rId46" display="javascript:voirdetail('mensuel','46','785')"/>
    <hyperlink ref="C98" r:id="rId47" display="javascript:voirdetail('mensuel','43','785')"/>
    <hyperlink ref="C99" r:id="rId48" display="javascript:voirdetail('mensuel','1','785')"/>
    <hyperlink ref="C100" r:id="rId49" display="javascript:voirdetail('mensuel','5','785')"/>
    <hyperlink ref="C101" r:id="rId50" display="javascript:voirdetail('mensuel','50','785')"/>
    <hyperlink ref="C116" r:id="rId51" display="javascript:voirdetail('mensuel','77','786')"/>
    <hyperlink ref="C117" r:id="rId52" display="javascript:voirdetail('mensuel','45','786')"/>
    <hyperlink ref="C118" r:id="rId53" display="javascript:voirdetail('mensuel','60','786')"/>
    <hyperlink ref="C119" r:id="rId54" display="javascript:voirdetail('mensuel','51','786')"/>
    <hyperlink ref="C120" r:id="rId55" display="javascript:voirdetail('mensuel','54','786')"/>
    <hyperlink ref="C121" r:id="rId56" display="javascript:voirdetail('mensuel','-3','786')"/>
    <hyperlink ref="C122" r:id="rId57" display="javascript:voirdetail('mensuel','44','786')"/>
    <hyperlink ref="C123" r:id="rId58" display="javascript:voirdetail('mensuel','59','786')"/>
    <hyperlink ref="C124" r:id="rId59" display="javascript:voirdetail('mensuel','58','786')"/>
    <hyperlink ref="C125" r:id="rId60" display="javascript:voirdetail('mensuel','46','786')"/>
    <hyperlink ref="C126" r:id="rId61" display="javascript:voirdetail('mensuel','43','786')"/>
    <hyperlink ref="C127" r:id="rId62" display="javascript:voirdetail('mensuel','1','786')"/>
    <hyperlink ref="C128" r:id="rId63" display="javascript:voirdetail('mensuel','5','786')"/>
    <hyperlink ref="C129" r:id="rId64" display="javascript:voirdetail('mensuel','70','786')"/>
    <hyperlink ref="C130" r:id="rId65" display="javascript:voirdetail('mensuel','71','786')"/>
    <hyperlink ref="C131" r:id="rId66" display="javascript:voirdetail('mensuel','49','786')"/>
    <hyperlink ref="C132" r:id="rId67" display="javascript:voirdetail('mensuel','50','786')"/>
    <hyperlink ref="C133" r:id="rId68" display="javascript:voirdetail('mensuel','67','786')"/>
    <hyperlink ref="C140" r:id="rId69" display="javascript:voirdetail('mensuel','45','787')"/>
    <hyperlink ref="C141" r:id="rId70" display="javascript:voirdetail('mensuel','51','787')"/>
    <hyperlink ref="C142" r:id="rId71" display="javascript:voirdetail('mensuel','54','787')"/>
    <hyperlink ref="C143" r:id="rId72" display="javascript:voirdetail('mensuel','-3','787')"/>
    <hyperlink ref="C144" r:id="rId73" display="javascript:voirdetail('mensuel','44','787')"/>
    <hyperlink ref="C145" r:id="rId74" display="javascript:voirdetail('mensuel','59','787')"/>
    <hyperlink ref="C146" r:id="rId75" display="javascript:voirdetail('mensuel','58','787')"/>
    <hyperlink ref="C147" r:id="rId76" display="javascript:voirdetail('mensuel','46','787')"/>
    <hyperlink ref="C148" r:id="rId77" display="javascript:voirdetail('mensuel','43','787')"/>
    <hyperlink ref="C149" r:id="rId78" display="javascript:voirdetail('mensuel','1','787')"/>
    <hyperlink ref="C150" r:id="rId79" display="javascript:voirdetail('mensuel','5','787')"/>
    <hyperlink ref="C151" r:id="rId80" display="javascript:voirdetail('mensuel','48','787')"/>
    <hyperlink ref="C158" r:id="rId81" display="javascript:voirdetail('mensuel','-3','235')"/>
    <hyperlink ref="C159" r:id="rId82" display="javascript:voirdetail('mensuel','1','235')"/>
    <hyperlink ref="C182" r:id="rId83" display="javascript:voirdetail('mensuel','45','801')"/>
    <hyperlink ref="C183" r:id="rId84" display="javascript:voirdetail('mensuel','54','801')"/>
    <hyperlink ref="C184" r:id="rId85" display="javascript:voirdetail('mensuel','-3','801')"/>
    <hyperlink ref="C185" r:id="rId86" display="javascript:voirdetail('mensuel','44','801')"/>
    <hyperlink ref="C186" r:id="rId87" display="javascript:voirdetail('mensuel','59','801')"/>
    <hyperlink ref="C187" r:id="rId88" display="javascript:voirdetail('mensuel','58','801')"/>
    <hyperlink ref="C188" r:id="rId89" display="javascript:voirdetail('mensuel','46','801')"/>
    <hyperlink ref="C189" r:id="rId90" display="javascript:voirdetail('mensuel','43','801')"/>
    <hyperlink ref="C190" r:id="rId91" display="javascript:voirdetail('mensuel','1','801')"/>
    <hyperlink ref="C191" r:id="rId92" display="javascript:voirdetail('mensuel','5','801')"/>
    <hyperlink ref="C192" r:id="rId93" display="javascript:voirdetail('mensuel','71','801')"/>
    <hyperlink ref="C193" r:id="rId94" display="javascript:voirdetail('mensuel','66','801')"/>
    <hyperlink ref="C200" r:id="rId95" display="javascript:voirdetail('mensuel','45','802')"/>
    <hyperlink ref="C201" r:id="rId96" display="javascript:voirdetail('mensuel','-3','802')"/>
    <hyperlink ref="C202" r:id="rId97" display="javascript:voirdetail('mensuel','44','802')"/>
    <hyperlink ref="C203" r:id="rId98" display="javascript:voirdetail('mensuel','59','802')"/>
    <hyperlink ref="C204" r:id="rId99" display="javascript:voirdetail('mensuel','58','802')"/>
    <hyperlink ref="C205" r:id="rId100" display="javascript:voirdetail('mensuel','46','802')"/>
    <hyperlink ref="C206" r:id="rId101" display="javascript:voirdetail('mensuel','43','802')"/>
    <hyperlink ref="C207" r:id="rId102" display="javascript:voirdetail('mensuel','1','802')"/>
    <hyperlink ref="C208" r:id="rId103" display="javascript:voirdetail('mensuel','5','802')"/>
    <hyperlink ref="C209" r:id="rId104" display="javascript:voirdetail('mensuel','48','802')"/>
    <hyperlink ref="C210" r:id="rId105" display="javascript:voirdetail('mensuel','71','802')"/>
    <hyperlink ref="C217" r:id="rId106" display="javascript:voirdetail('mensuel','45','803')"/>
    <hyperlink ref="C218" r:id="rId107" display="javascript:voirdetail('mensuel','51','803')"/>
    <hyperlink ref="C219" r:id="rId108" display="javascript:voirdetail('mensuel','54','803')"/>
    <hyperlink ref="C220" r:id="rId109" display="javascript:voirdetail('mensuel','-3','803')"/>
    <hyperlink ref="C221" r:id="rId110" display="javascript:voirdetail('mensuel','44','803')"/>
    <hyperlink ref="C222" r:id="rId111" display="javascript:voirdetail('mensuel','59','803')"/>
    <hyperlink ref="C223" r:id="rId112" display="javascript:voirdetail('mensuel','58','803')"/>
    <hyperlink ref="C224" r:id="rId113" display="javascript:voirdetail('mensuel','46','803')"/>
    <hyperlink ref="C225" r:id="rId114" display="javascript:voirdetail('mensuel','43','803')"/>
    <hyperlink ref="C226" r:id="rId115" display="javascript:voirdetail('mensuel','53','803')"/>
    <hyperlink ref="C227" r:id="rId116" display="javascript:voirdetail('mensuel','1','803')"/>
    <hyperlink ref="C228" r:id="rId117" display="javascript:voirdetail('mensuel','5','803')"/>
    <hyperlink ref="C229" r:id="rId118" display="javascript:voirdetail('mensuel','71','803')"/>
    <hyperlink ref="C244" r:id="rId119" display="javascript:voirdetail('mensuel','77','804')"/>
    <hyperlink ref="C245" r:id="rId120" display="javascript:voirdetail('mensuel','45','804')"/>
    <hyperlink ref="C246" r:id="rId121" display="javascript:voirdetail('mensuel','54','804')"/>
    <hyperlink ref="C247" r:id="rId122" display="javascript:voirdetail('mensuel','-3','804')"/>
    <hyperlink ref="C248" r:id="rId123" display="javascript:voirdetail('mensuel','44','804')"/>
    <hyperlink ref="C249" r:id="rId124" display="javascript:voirdetail('mensuel','59','804')"/>
    <hyperlink ref="C250" r:id="rId125" display="javascript:voirdetail('mensuel','58','804')"/>
    <hyperlink ref="C251" r:id="rId126" display="javascript:voirdetail('mensuel','56','804')"/>
    <hyperlink ref="C252" r:id="rId127" display="javascript:voirdetail('mensuel','46','804')"/>
    <hyperlink ref="C253" r:id="rId128" display="javascript:voirdetail('mensuel','43','804')"/>
    <hyperlink ref="C254" r:id="rId129" display="javascript:voirdetail('mensuel','69','804')"/>
    <hyperlink ref="C255" r:id="rId130" display="javascript:voirdetail('mensuel','1','804')"/>
    <hyperlink ref="C256" r:id="rId131" display="javascript:voirdetail('mensuel','5','804')"/>
    <hyperlink ref="C257" r:id="rId132" display="javascript:voirdetail('mensuel','70','804')"/>
    <hyperlink ref="C264" r:id="rId133" display="javascript:voirdetail('mensuel','45','805')"/>
    <hyperlink ref="C265" r:id="rId134" display="javascript:voirdetail('mensuel','52','805')"/>
    <hyperlink ref="C266" r:id="rId135" display="javascript:voirdetail('mensuel','60','805')"/>
    <hyperlink ref="C267" r:id="rId136" display="javascript:voirdetail('mensuel','-3','805')"/>
    <hyperlink ref="C268" r:id="rId137" display="javascript:voirdetail('mensuel','44','805')"/>
    <hyperlink ref="C269" r:id="rId138" display="javascript:voirdetail('mensuel','59','805')"/>
    <hyperlink ref="C270" r:id="rId139" display="javascript:voirdetail('mensuel','58','805')"/>
    <hyperlink ref="C271" r:id="rId140" display="javascript:voirdetail('mensuel','46','805')"/>
    <hyperlink ref="C272" r:id="rId141" display="javascript:voirdetail('mensuel','68','805')"/>
    <hyperlink ref="C273" r:id="rId142" display="javascript:voirdetail('mensuel','76','805')"/>
    <hyperlink ref="C274" r:id="rId143" display="javascript:voirdetail('mensuel','73','805')"/>
    <hyperlink ref="C275" r:id="rId144" display="javascript:voirdetail('mensuel','43','805')"/>
    <hyperlink ref="C276" r:id="rId145" display="javascript:voirdetail('mensuel','1','805')"/>
    <hyperlink ref="C277" r:id="rId146" display="javascript:voirdetail('mensuel','5','805')"/>
    <hyperlink ref="C278" r:id="rId147" display="javascript:voirdetail('mensuel','71','805')"/>
    <hyperlink ref="C279" r:id="rId148" display="javascript:voirdetail('mensuel','66','805')"/>
    <hyperlink ref="C280" r:id="rId149" display="javascript:voirdetail('mensuel','50','805')"/>
    <hyperlink ref="C287" r:id="rId150" display="javascript:voirdetail('mensuel','45','811')"/>
    <hyperlink ref="C288" r:id="rId151" display="javascript:voirdetail('mensuel','54','811')"/>
    <hyperlink ref="C289" r:id="rId152" display="javascript:voirdetail('mensuel','-3','811')"/>
    <hyperlink ref="C290" r:id="rId153" display="javascript:voirdetail('mensuel','44','811')"/>
    <hyperlink ref="C291" r:id="rId154" display="javascript:voirdetail('mensuel','59','811')"/>
    <hyperlink ref="C292" r:id="rId155" display="javascript:voirdetail('mensuel','58','811')"/>
    <hyperlink ref="C301" r:id="rId156" display="javascript:voirdetail('mensuel','46','811')"/>
    <hyperlink ref="C302" r:id="rId157" display="javascript:voirdetail('mensuel','43','811')"/>
    <hyperlink ref="C303" r:id="rId158" display="javascript:voirdetail('mensuel','1','811')"/>
    <hyperlink ref="C304" r:id="rId159" display="javascript:voirdetail('mensuel','5','811')"/>
    <hyperlink ref="C305" r:id="rId160" display="javascript:voirdetail('mensuel','48','811')"/>
    <hyperlink ref="C306" r:id="rId161" display="javascript:voirdetail('mensuel','71','811')"/>
    <hyperlink ref="C313" r:id="rId162" display="javascript:voirdetail('mensuel','77','812')"/>
    <hyperlink ref="C314" r:id="rId163" display="javascript:voirdetail('mensuel','45','812')"/>
    <hyperlink ref="C315" r:id="rId164" display="javascript:voirdetail('mensuel','54','812')"/>
    <hyperlink ref="C316" r:id="rId165" display="javascript:voirdetail('mensuel','-3','812')"/>
    <hyperlink ref="C317" r:id="rId166" display="javascript:voirdetail('mensuel','44','812')"/>
    <hyperlink ref="C318" r:id="rId167" display="javascript:voirdetail('mensuel','59','812')"/>
    <hyperlink ref="C319" r:id="rId168" display="javascript:voirdetail('mensuel','58','812')"/>
    <hyperlink ref="C320" r:id="rId169" display="javascript:voirdetail('mensuel','46','812')"/>
    <hyperlink ref="C321" r:id="rId170" display="javascript:voirdetail('mensuel','43','812')"/>
    <hyperlink ref="C322" r:id="rId171" display="javascript:voirdetail('mensuel','1','812')"/>
    <hyperlink ref="C323" r:id="rId172" display="javascript:voirdetail('mensuel','5','812')"/>
    <hyperlink ref="C324" r:id="rId173" display="javascript:voirdetail('mensuel','70','812')"/>
    <hyperlink ref="C325" r:id="rId174" display="javascript:voirdetail('mensuel','71','812')"/>
    <hyperlink ref="C326" r:id="rId175" display="javascript:voirdetail('mensuel','66','812')"/>
    <hyperlink ref="C327" r:id="rId176" display="javascript:voirdetail('mensuel','50','812')"/>
    <hyperlink ref="C328" r:id="rId177" display="javascript:voirdetail('mensuel','67','812')"/>
    <hyperlink ref="C335" r:id="rId178" display="javascript:voirdetail('mensuel','45','827')"/>
    <hyperlink ref="C336" r:id="rId179" display="javascript:voirdetail('mensuel','-3','827')"/>
    <hyperlink ref="C337" r:id="rId180" display="javascript:voirdetail('mensuel','44','827')"/>
    <hyperlink ref="C338" r:id="rId181" display="javascript:voirdetail('mensuel','59','827')"/>
    <hyperlink ref="C339" r:id="rId182" display="javascript:voirdetail('mensuel','58','827')"/>
    <hyperlink ref="C340" r:id="rId183" display="javascript:voirdetail('mensuel','46','827')"/>
    <hyperlink ref="C341" r:id="rId184" display="javascript:voirdetail('mensuel','43','827')"/>
    <hyperlink ref="C342" r:id="rId185" display="javascript:voirdetail('mensuel','1','827')"/>
    <hyperlink ref="C343" r:id="rId186" display="javascript:voirdetail('mensuel','5','827')"/>
    <hyperlink ref="C344" r:id="rId187" display="javascript:voirdetail('mensuel','48','827')"/>
    <hyperlink ref="C345" r:id="rId188" display="javascript:voirdetail('mensuel','71','827')"/>
    <hyperlink ref="C346" r:id="rId189" display="javascript:voirdetail('mensuel','49','827')"/>
    <hyperlink ref="C353" r:id="rId190" display="javascript:voirdetail('mensuel','45','820')"/>
    <hyperlink ref="C354" r:id="rId191" display="javascript:voirdetail('mensuel','51','820')"/>
    <hyperlink ref="C363" r:id="rId192" display="javascript:voirdetail('mensuel','54','820')"/>
    <hyperlink ref="C364" r:id="rId193" display="javascript:voirdetail('mensuel','-3','820')"/>
    <hyperlink ref="C365" r:id="rId194" display="javascript:voirdetail('mensuel','44','820')"/>
    <hyperlink ref="C366" r:id="rId195" display="javascript:voirdetail('mensuel','59','820')"/>
    <hyperlink ref="C367" r:id="rId196" display="javascript:voirdetail('mensuel','58','820')"/>
    <hyperlink ref="C368" r:id="rId197" display="javascript:voirdetail('mensuel','46','820')"/>
    <hyperlink ref="C369" r:id="rId198" display="javascript:voirdetail('mensuel','43','820')"/>
    <hyperlink ref="C370" r:id="rId199" display="javascript:voirdetail('mensuel','53','820')"/>
    <hyperlink ref="C371" r:id="rId200" display="javascript:voirdetail('mensuel','1','820')"/>
    <hyperlink ref="C372" r:id="rId201" display="javascript:voirdetail('mensuel','5','820')"/>
    <hyperlink ref="C373" r:id="rId202" display="javascript:voirdetail('mensuel','2','820')"/>
    <hyperlink ref="C374" r:id="rId203" display="javascript:voirdetail('mensuel','71','820')"/>
    <hyperlink ref="C381" r:id="rId204" display="javascript:voirdetail('mensuel','72','821')"/>
    <hyperlink ref="C382" r:id="rId205" display="javascript:voirdetail('mensuel','45','821')"/>
    <hyperlink ref="C383" r:id="rId206" display="javascript:voirdetail('mensuel','51','821')"/>
    <hyperlink ref="C384" r:id="rId207" display="javascript:voirdetail('mensuel','54','821')"/>
    <hyperlink ref="C385" r:id="rId208" display="javascript:voirdetail('mensuel','-3','821')"/>
    <hyperlink ref="C386" r:id="rId209" display="javascript:voirdetail('mensuel','44','821')"/>
    <hyperlink ref="C387" r:id="rId210" display="javascript:voirdetail('mensuel','59','821')"/>
    <hyperlink ref="C388" r:id="rId211" display="javascript:voirdetail('mensuel','58','821')"/>
    <hyperlink ref="C389" r:id="rId212" display="javascript:voirdetail('mensuel','56','821')"/>
    <hyperlink ref="C390" r:id="rId213" display="javascript:voirdetail('mensuel','46','821')"/>
    <hyperlink ref="C391" r:id="rId214" display="javascript:voirdetail('mensuel','43','821')"/>
    <hyperlink ref="C392" r:id="rId215" display="javascript:voirdetail('mensuel','53','821')"/>
    <hyperlink ref="C393" r:id="rId216" display="javascript:voirdetail('mensuel','1','821')"/>
    <hyperlink ref="C394" r:id="rId217" display="javascript:voirdetail('mensuel','5','821')"/>
    <hyperlink ref="C395" r:id="rId218" display="javascript:voirdetail('mensuel','70','821')"/>
    <hyperlink ref="C396" r:id="rId219" display="javascript:voirdetail('mensuel','71','821')"/>
    <hyperlink ref="C397" r:id="rId220" display="javascript:voirdetail('mensuel','49','821')"/>
    <hyperlink ref="C404" r:id="rId221" display="javascript:voirdetail('mensuel','45','822')"/>
    <hyperlink ref="C405" r:id="rId222" display="javascript:voirdetail('mensuel','-3','822')"/>
    <hyperlink ref="C406" r:id="rId223" display="javascript:voirdetail('mensuel','44','822')"/>
    <hyperlink ref="C407" r:id="rId224" display="javascript:voirdetail('mensuel','59','822')"/>
    <hyperlink ref="C408" r:id="rId225" display="javascript:voirdetail('mensuel','58','822')"/>
    <hyperlink ref="C409" r:id="rId226" display="javascript:voirdetail('mensuel','46','822')"/>
    <hyperlink ref="C410" r:id="rId227" display="javascript:voirdetail('mensuel','43','822')"/>
    <hyperlink ref="C411" r:id="rId228" display="javascript:voirdetail('mensuel','1','822')"/>
    <hyperlink ref="C412" r:id="rId229" display="javascript:voirdetail('mensuel','5','822')"/>
    <hyperlink ref="C413" r:id="rId230" display="javascript:voirdetail('mensuel','48','822')"/>
    <hyperlink ref="C428" r:id="rId231" display="javascript:voirdetail('mensuel','45','823')"/>
    <hyperlink ref="C429" r:id="rId232" display="javascript:voirdetail('mensuel','60','823')"/>
    <hyperlink ref="C430" r:id="rId233" display="javascript:voirdetail('mensuel','54','823')"/>
    <hyperlink ref="C431" r:id="rId234" display="javascript:voirdetail('mensuel','-3','823')"/>
    <hyperlink ref="C432" r:id="rId235" display="javascript:voirdetail('mensuel','44','823')"/>
    <hyperlink ref="C433" r:id="rId236" display="javascript:voirdetail('mensuel','59','823')"/>
    <hyperlink ref="C434" r:id="rId237" display="javascript:voirdetail('mensuel','65','823')"/>
    <hyperlink ref="C435" r:id="rId238" display="javascript:voirdetail('mensuel','58','823')"/>
    <hyperlink ref="C436" r:id="rId239" display="javascript:voirdetail('mensuel','56','823')"/>
    <hyperlink ref="C437" r:id="rId240" display="javascript:voirdetail('mensuel','46','823')"/>
    <hyperlink ref="C438" r:id="rId241" display="javascript:voirdetail('mensuel','43','823')"/>
    <hyperlink ref="C439" r:id="rId242" display="javascript:voirdetail('mensuel','53','823')"/>
    <hyperlink ref="C440" r:id="rId243" display="javascript:voirdetail('mensuel','69','823')"/>
    <hyperlink ref="C441" r:id="rId244" display="javascript:voirdetail('mensuel','1','823')"/>
    <hyperlink ref="C442" r:id="rId245" display="javascript:voirdetail('mensuel','5','823')"/>
    <hyperlink ref="C443" r:id="rId246" display="javascript:voirdetail('mensuel','70','823')"/>
    <hyperlink ref="C444" r:id="rId247" display="javascript:voirdetail('mensuel','71','823')"/>
    <hyperlink ref="C445" r:id="rId248" display="javascript:voirdetail('mensuel','66','823')"/>
    <hyperlink ref="C452" r:id="rId249" display="javascript:voirdetail('mensuel','72','831')"/>
    <hyperlink ref="C453" r:id="rId250" display="javascript:voirdetail('mensuel','45','831')"/>
    <hyperlink ref="C454" r:id="rId251" display="javascript:voirdetail('mensuel','54','831')"/>
    <hyperlink ref="C455" r:id="rId252" display="javascript:voirdetail('mensuel','-3','831')"/>
    <hyperlink ref="C456" r:id="rId253" display="javascript:voirdetail('mensuel','44','831')"/>
    <hyperlink ref="C457" r:id="rId254" display="javascript:voirdetail('mensuel','59','831')"/>
    <hyperlink ref="C458" r:id="rId255" display="javascript:voirdetail('mensuel','58','831')"/>
    <hyperlink ref="C459" r:id="rId256" display="javascript:voirdetail('mensuel','46','831')"/>
    <hyperlink ref="C460" r:id="rId257" display="javascript:voirdetail('mensuel','43','831')"/>
    <hyperlink ref="C461" r:id="rId258" display="javascript:voirdetail('mensuel','53','831')"/>
    <hyperlink ref="C462" r:id="rId259" display="javascript:voirdetail('mensuel','1','831')"/>
    <hyperlink ref="C463" r:id="rId260" display="javascript:voirdetail('mensuel','5','831')"/>
    <hyperlink ref="C464" r:id="rId261" display="javascript:voirdetail('mensuel','70','831')"/>
    <hyperlink ref="C465" r:id="rId262" display="javascript:voirdetail('mensuel','49','831')"/>
    <hyperlink ref="C472" r:id="rId263" display="javascript:voirdetail('mensuel','45','832')"/>
    <hyperlink ref="C473" r:id="rId264" display="javascript:voirdetail('mensuel','52','832')"/>
    <hyperlink ref="C474" r:id="rId265" display="javascript:voirdetail('mensuel','54','832')"/>
    <hyperlink ref="C475" r:id="rId266" display="javascript:voirdetail('mensuel','-3','832')"/>
    <hyperlink ref="C484" r:id="rId267" display="javascript:voirdetail('mensuel','44','832')"/>
    <hyperlink ref="C485" r:id="rId268" display="javascript:voirdetail('mensuel','59','832')"/>
    <hyperlink ref="C486" r:id="rId269" display="javascript:voirdetail('mensuel','58','832')"/>
    <hyperlink ref="C487" r:id="rId270" display="javascript:voirdetail('mensuel','46','832')"/>
    <hyperlink ref="C488" r:id="rId271" display="javascript:voirdetail('mensuel','43','832')"/>
    <hyperlink ref="C489" r:id="rId272" display="javascript:voirdetail('mensuel','69','832')"/>
    <hyperlink ref="C490" r:id="rId273" display="javascript:voirdetail('mensuel','1','832')"/>
    <hyperlink ref="C491" r:id="rId274" display="javascript:voirdetail('mensuel','5','832')"/>
    <hyperlink ref="C492" r:id="rId275" display="javascript:voirdetail('mensuel','66','832')"/>
    <hyperlink ref="C499" r:id="rId276" display="javascript:voirdetail('mensuel','77','836')"/>
    <hyperlink ref="C500" r:id="rId277" display="javascript:voirdetail('mensuel','72','836')"/>
    <hyperlink ref="C501" r:id="rId278" display="javascript:voirdetail('mensuel','45','836')"/>
    <hyperlink ref="C502" r:id="rId279" display="javascript:voirdetail('mensuel','60','836')"/>
    <hyperlink ref="C503" r:id="rId280" display="javascript:voirdetail('mensuel','54','836')"/>
    <hyperlink ref="C504" r:id="rId281" display="javascript:voirdetail('mensuel','-3','836')"/>
    <hyperlink ref="C505" r:id="rId282" display="javascript:voirdetail('mensuel','44','836')"/>
    <hyperlink ref="C506" r:id="rId283" display="javascript:voirdetail('mensuel','59','836')"/>
    <hyperlink ref="C507" r:id="rId284" display="javascript:voirdetail('mensuel','58','836')"/>
    <hyperlink ref="C508" r:id="rId285" display="javascript:voirdetail('mensuel','46','836')"/>
    <hyperlink ref="C509" r:id="rId286" display="javascript:voirdetail('mensuel','43','836')"/>
    <hyperlink ref="C510" r:id="rId287" display="javascript:voirdetail('mensuel','1','836')"/>
    <hyperlink ref="C511" r:id="rId288" display="javascript:voirdetail('mensuel','5','836')"/>
    <hyperlink ref="C512" r:id="rId289" display="javascript:voirdetail('mensuel','70','836')"/>
    <hyperlink ref="C513" r:id="rId290" display="javascript:voirdetail('mensuel','71','836')"/>
    <hyperlink ref="C520" r:id="rId291" display="javascript:voirdetail('mensuel','45','853')"/>
    <hyperlink ref="C521" r:id="rId292" display="javascript:voirdetail('mensuel','54','853')"/>
    <hyperlink ref="C522" r:id="rId293" display="javascript:voirdetail('mensuel','-3','853')"/>
    <hyperlink ref="C523" r:id="rId294" display="javascript:voirdetail('mensuel','44','853')"/>
    <hyperlink ref="C524" r:id="rId295" display="javascript:voirdetail('mensuel','59','853')"/>
    <hyperlink ref="C525" r:id="rId296" display="javascript:voirdetail('mensuel','58','853')"/>
    <hyperlink ref="C526" r:id="rId297" display="javascript:voirdetail('mensuel','46','853')"/>
    <hyperlink ref="C527" r:id="rId298" display="javascript:voirdetail('mensuel','43','853')"/>
    <hyperlink ref="C528" r:id="rId299" display="javascript:voirdetail('mensuel','1','853')"/>
    <hyperlink ref="C529" r:id="rId300" display="javascript:voirdetail('mensuel','5','853')"/>
    <hyperlink ref="C530" r:id="rId301" display="javascript:voirdetail('mensuel','71','853')"/>
    <hyperlink ref="C537" r:id="rId302" display="javascript:voirdetail('mensuel','45','854')"/>
    <hyperlink ref="C546" r:id="rId303" display="javascript:voirdetail('mensuel','51','854')"/>
    <hyperlink ref="C547" r:id="rId304" display="javascript:voirdetail('mensuel','-3','854')"/>
    <hyperlink ref="C548" r:id="rId305" display="javascript:voirdetail('mensuel','44','854')"/>
    <hyperlink ref="C549" r:id="rId306" display="javascript:voirdetail('mensuel','59','854')"/>
    <hyperlink ref="C550" r:id="rId307" display="javascript:voirdetail('mensuel','58','854')"/>
    <hyperlink ref="C551" r:id="rId308" display="javascript:voirdetail('mensuel','46','854')"/>
    <hyperlink ref="C552" r:id="rId309" display="javascript:voirdetail('mensuel','43','854')"/>
    <hyperlink ref="C553" r:id="rId310" display="javascript:voirdetail('mensuel','1','854')"/>
    <hyperlink ref="C554" r:id="rId311" display="javascript:voirdetail('mensuel','5','854')"/>
    <hyperlink ref="C555" r:id="rId312" display="javascript:voirdetail('mensuel','70','854')"/>
    <hyperlink ref="C562" r:id="rId313" display="javascript:voirdetail('mensuel','77','856')"/>
    <hyperlink ref="C563" r:id="rId314" display="javascript:voirdetail('mensuel','45','856')"/>
    <hyperlink ref="C564" r:id="rId315" display="javascript:voirdetail('mensuel','60','856')"/>
    <hyperlink ref="C565" r:id="rId316" display="javascript:voirdetail('mensuel','54','856')"/>
    <hyperlink ref="C566" r:id="rId317" display="javascript:voirdetail('mensuel','-3','856')"/>
    <hyperlink ref="C567" r:id="rId318" display="javascript:voirdetail('mensuel','44','856')"/>
    <hyperlink ref="C568" r:id="rId319" display="javascript:voirdetail('mensuel','59','856')"/>
    <hyperlink ref="C569" r:id="rId320" display="javascript:voirdetail('mensuel','65','856')"/>
    <hyperlink ref="C570" r:id="rId321" display="javascript:voirdetail('mensuel','58','856')"/>
    <hyperlink ref="C571" r:id="rId322" display="javascript:voirdetail('mensuel','46','856')"/>
    <hyperlink ref="C572" r:id="rId323" display="javascript:voirdetail('mensuel','43','856')"/>
    <hyperlink ref="C573" r:id="rId324" display="javascript:voirdetail('mensuel','1','856')"/>
    <hyperlink ref="C574" r:id="rId325" display="javascript:voirdetail('mensuel','5','856')"/>
    <hyperlink ref="C575" r:id="rId326" display="javascript:voirdetail('mensuel','70','856')"/>
    <hyperlink ref="C582" r:id="rId327" display="javascript:voirdetail('mensuel','77','855')"/>
    <hyperlink ref="C583" r:id="rId328" display="javascript:voirdetail('mensuel','45','855')"/>
    <hyperlink ref="C584" r:id="rId329" display="javascript:voirdetail('mensuel','60','855')"/>
    <hyperlink ref="C585" r:id="rId330" display="javascript:voirdetail('mensuel','51','855')"/>
    <hyperlink ref="C586" r:id="rId331" display="javascript:voirdetail('mensuel','54','855')"/>
    <hyperlink ref="C587" r:id="rId332" display="javascript:voirdetail('mensuel','-3','855')"/>
    <hyperlink ref="C588" r:id="rId333" display="javascript:voirdetail('mensuel','44','855')"/>
    <hyperlink ref="C589" r:id="rId334" display="javascript:voirdetail('mensuel','59','855')"/>
    <hyperlink ref="C590" r:id="rId335" display="javascript:voirdetail('mensuel','65','855')"/>
    <hyperlink ref="C591" r:id="rId336" display="javascript:voirdetail('mensuel','58','855')"/>
    <hyperlink ref="C592" r:id="rId337" display="javascript:voirdetail('mensuel','46','855')"/>
    <hyperlink ref="C593" r:id="rId338" display="javascript:voirdetail('mensuel','43','855')"/>
    <hyperlink ref="C594" r:id="rId339" display="javascript:voirdetail('mensuel','1','855')"/>
    <hyperlink ref="C595" r:id="rId340" display="javascript:voirdetail('mensuel','5','855')"/>
    <hyperlink ref="C596" r:id="rId341" display="javascript:voirdetail('mensuel','70','855')"/>
    <hyperlink ref="C605" r:id="rId342" display="javascript:voirdetail('mensuel','49','855')"/>
    <hyperlink ref="C620" r:id="rId343" display="javascript:voirdetail('mensuel','45','632')"/>
    <hyperlink ref="C621" r:id="rId344" display="javascript:voirdetail('mensuel','-3','632')"/>
    <hyperlink ref="C622" r:id="rId345" display="javascript:voirdetail('mensuel','44','632')"/>
    <hyperlink ref="C623" r:id="rId346" display="javascript:voirdetail('mensuel','59','632')"/>
    <hyperlink ref="C624" r:id="rId347" display="javascript:voirdetail('mensuel','46','632')"/>
    <hyperlink ref="C625" r:id="rId348" display="javascript:voirdetail('mensuel','43','632')"/>
    <hyperlink ref="C626" r:id="rId349" display="javascript:voirdetail('mensuel','1','632')"/>
    <hyperlink ref="C627" r:id="rId350" display="javascript:voirdetail('mensuel','5','632')"/>
    <hyperlink ref="C628" r:id="rId351" display="javascript:voirdetail('mensuel','48','632')"/>
    <hyperlink ref="C629" r:id="rId352" display="javascript:voirdetail('mensuel','49','632')"/>
    <hyperlink ref="C636" r:id="rId353" display="javascript:voirdetail('mensuel','45','879')"/>
    <hyperlink ref="C637" r:id="rId354" display="javascript:voirdetail('mensuel','54','879')"/>
    <hyperlink ref="C638" r:id="rId355" display="javascript:voirdetail('mensuel','-3','879')"/>
    <hyperlink ref="C639" r:id="rId356" display="javascript:voirdetail('mensuel','59','879')"/>
    <hyperlink ref="C640" r:id="rId357" display="javascript:voirdetail('mensuel','58','879')"/>
    <hyperlink ref="C641" r:id="rId358" display="javascript:voirdetail('mensuel','46','879')"/>
    <hyperlink ref="C642" r:id="rId359" display="javascript:voirdetail('mensuel','43','879')"/>
    <hyperlink ref="C643" r:id="rId360" display="javascript:voirdetail('mensuel','53','879')"/>
    <hyperlink ref="C644" r:id="rId361" display="javascript:voirdetail('mensuel','1','879')"/>
    <hyperlink ref="C645" r:id="rId362" display="javascript:voirdetail('mensuel','5','879')"/>
    <hyperlink ref="C646" r:id="rId363" display="javascript:voirdetail('mensuel','48','879')"/>
    <hyperlink ref="C647" r:id="rId364" display="javascript:voirdetail('mensuel','71','879')"/>
    <hyperlink ref="C654" r:id="rId365" display="javascript:voirdetail('mensuel','77','901')"/>
    <hyperlink ref="C655" r:id="rId366" display="javascript:voirdetail('mensuel','45','901')"/>
    <hyperlink ref="C656" r:id="rId367" display="javascript:voirdetail('mensuel','51','901')"/>
    <hyperlink ref="C657" r:id="rId368" display="javascript:voirdetail('mensuel','54','901')"/>
    <hyperlink ref="C658" r:id="rId369" display="javascript:voirdetail('mensuel','-3','901')"/>
    <hyperlink ref="C659" r:id="rId370" display="javascript:voirdetail('mensuel','44','901')"/>
    <hyperlink ref="C660" r:id="rId371" display="javascript:voirdetail('mensuel','59','901')"/>
    <hyperlink ref="C661" r:id="rId372" display="javascript:voirdetail('mensuel','58','901')"/>
    <hyperlink ref="C662" r:id="rId373" display="javascript:voirdetail('mensuel','46','901')"/>
    <hyperlink ref="C663" r:id="rId374" display="javascript:voirdetail('mensuel','43','901')"/>
    <hyperlink ref="C672" r:id="rId375" display="javascript:voirdetail('mensuel','53','901')"/>
    <hyperlink ref="C673" r:id="rId376" display="javascript:voirdetail('mensuel','1','901')"/>
    <hyperlink ref="C674" r:id="rId377" display="javascript:voirdetail('mensuel','5','901')"/>
    <hyperlink ref="C675" r:id="rId378" display="javascript:voirdetail('mensuel','71','901')"/>
    <hyperlink ref="C676" r:id="rId379" display="javascript:voirdetail('mensuel','66','901')"/>
    <hyperlink ref="C677" r:id="rId380" display="javascript:voirdetail('mensuel','49','901')"/>
    <hyperlink ref="C684" r:id="rId381" display="javascript:voirdetail('mensuel','77','903')"/>
    <hyperlink ref="C685" r:id="rId382" display="javascript:voirdetail('mensuel','45','903')"/>
    <hyperlink ref="C686" r:id="rId383" display="javascript:voirdetail('mensuel','51','903')"/>
    <hyperlink ref="C687" r:id="rId384" display="javascript:voirdetail('mensuel','54','903')"/>
    <hyperlink ref="C688" r:id="rId385" display="javascript:voirdetail('mensuel','-3','903')"/>
    <hyperlink ref="C689" r:id="rId386" display="javascript:voirdetail('mensuel','44','903')"/>
    <hyperlink ref="C690" r:id="rId387" display="javascript:voirdetail('mensuel','59','903')"/>
    <hyperlink ref="C691" r:id="rId388" display="javascript:voirdetail('mensuel','58','903')"/>
    <hyperlink ref="C692" r:id="rId389" display="javascript:voirdetail('mensuel','46','903')"/>
    <hyperlink ref="C693" r:id="rId390" display="javascript:voirdetail('mensuel','43','903')"/>
    <hyperlink ref="C694" r:id="rId391" display="javascript:voirdetail('mensuel','69','903')"/>
    <hyperlink ref="C695" r:id="rId392" display="javascript:voirdetail('mensuel','1','903')"/>
    <hyperlink ref="C696" r:id="rId393" display="javascript:voirdetail('mensuel','5','903')"/>
    <hyperlink ref="C697" r:id="rId394" display="javascript:voirdetail('mensuel','70','903')"/>
    <hyperlink ref="C698" r:id="rId395" display="javascript:voirdetail('mensuel','71','903')"/>
    <hyperlink ref="C699" r:id="rId396" display="javascript:voirdetail('mensuel','66','903')"/>
    <hyperlink ref="C700" r:id="rId397" display="javascript:voirdetail('mensuel','49','903')"/>
    <hyperlink ref="C707" r:id="rId398" display="javascript:voirdetail('mensuel','45','904')"/>
    <hyperlink ref="C708" r:id="rId399" display="javascript:voirdetail('mensuel','54','904')"/>
    <hyperlink ref="C709" r:id="rId400" display="javascript:voirdetail('mensuel','-3','904')"/>
    <hyperlink ref="C710" r:id="rId401" display="javascript:voirdetail('mensuel','44','904')"/>
    <hyperlink ref="C711" r:id="rId402" display="javascript:voirdetail('mensuel','59','904')"/>
    <hyperlink ref="C712" r:id="rId403" display="javascript:voirdetail('mensuel','58','904')"/>
    <hyperlink ref="C713" r:id="rId404" display="javascript:voirdetail('mensuel','46','904')"/>
    <hyperlink ref="C714" r:id="rId405" display="javascript:voirdetail('mensuel','43','904')"/>
    <hyperlink ref="C715" r:id="rId406" display="javascript:voirdetail('mensuel','53','904')"/>
    <hyperlink ref="C716" r:id="rId407" display="javascript:voirdetail('mensuel','1','904')"/>
    <hyperlink ref="C717" r:id="rId408" display="javascript:voirdetail('mensuel','5','904')"/>
    <hyperlink ref="C718" r:id="rId409" display="javascript:voirdetail('mensuel','4','904')"/>
    <hyperlink ref="C719" r:id="rId410" display="javascript:voirdetail('mensuel','2','904')"/>
    <hyperlink ref="C720" r:id="rId411" display="javascript:voirdetail('mensuel','49','904')"/>
    <hyperlink ref="C735" r:id="rId412" display="javascript:voirdetail('mensuel','45','905')"/>
    <hyperlink ref="C736" r:id="rId413" display="javascript:voirdetail('mensuel','60','905')"/>
    <hyperlink ref="C737" r:id="rId414" display="javascript:voirdetail('mensuel','51','905')"/>
    <hyperlink ref="C738" r:id="rId415" display="javascript:voirdetail('mensuel','54','905')"/>
    <hyperlink ref="C739" r:id="rId416" display="javascript:voirdetail('mensuel','-3','905')"/>
    <hyperlink ref="C740" r:id="rId417" display="javascript:voirdetail('mensuel','59','905')"/>
    <hyperlink ref="C741" r:id="rId418" display="javascript:voirdetail('mensuel','58','905')"/>
    <hyperlink ref="C742" r:id="rId419" display="javascript:voirdetail('mensuel','46','905')"/>
    <hyperlink ref="C743" r:id="rId420" display="javascript:voirdetail('mensuel','43','905')"/>
    <hyperlink ref="C744" r:id="rId421" display="javascript:voirdetail('mensuel','69','905')"/>
    <hyperlink ref="C745" r:id="rId422" display="javascript:voirdetail('mensuel','1','905')"/>
    <hyperlink ref="C746" r:id="rId423" display="javascript:voirdetail('mensuel','5','905')"/>
    <hyperlink ref="C747" r:id="rId424" display="javascript:voirdetail('mensuel','70','905')"/>
    <hyperlink ref="C748" r:id="rId425" display="javascript:voirdetail('mensuel','48','905')"/>
    <hyperlink ref="C749" r:id="rId426" display="javascript:voirdetail('mensuel','71','905')"/>
    <hyperlink ref="C756" r:id="rId427" display="javascript:voirdetail('mensuel','45','890')"/>
    <hyperlink ref="C757" r:id="rId428" display="javascript:voirdetail('mensuel','-3','890')"/>
    <hyperlink ref="C758" r:id="rId429" display="javascript:voirdetail('mensuel','44','890')"/>
    <hyperlink ref="C759" r:id="rId430" display="javascript:voirdetail('mensuel','59','890')"/>
    <hyperlink ref="C760" r:id="rId431" display="javascript:voirdetail('mensuel','58','890')"/>
    <hyperlink ref="C761" r:id="rId432" display="javascript:voirdetail('mensuel','46','890')"/>
    <hyperlink ref="C762" r:id="rId433" display="javascript:voirdetail('mensuel','43','890')"/>
    <hyperlink ref="C763" r:id="rId434" display="javascript:voirdetail('mensuel','53','890')"/>
    <hyperlink ref="C764" r:id="rId435" display="javascript:voirdetail('mensuel','1','890')"/>
    <hyperlink ref="C765" r:id="rId436" display="javascript:voirdetail('mensuel','5','890')"/>
    <hyperlink ref="C766" r:id="rId437" display="javascript:voirdetail('mensuel','70','890')"/>
    <hyperlink ref="C767" r:id="rId438" display="javascript:voirdetail('mensuel','71','890')"/>
    <hyperlink ref="C768" r:id="rId439" display="javascript:voirdetail('mensuel','49','890')"/>
    <hyperlink ref="C775" r:id="rId440" display="javascript:voirdetail('mensuel','51','806')"/>
    <hyperlink ref="C776" r:id="rId441" display="javascript:voirdetail('mensuel','-3','806')"/>
    <hyperlink ref="C777" r:id="rId442" display="javascript:voirdetail('mensuel','44','806')"/>
    <hyperlink ref="C778" r:id="rId443" display="javascript:voirdetail('mensuel','1','806')"/>
    <hyperlink ref="C779" r:id="rId444" display="javascript:voirdetail('mensuel','5','806')"/>
    <hyperlink ref="C802" r:id="rId445" display="javascript:voirdetail('mensuel','77','911')"/>
    <hyperlink ref="C803" r:id="rId446" display="javascript:voirdetail('mensuel','45','911')"/>
    <hyperlink ref="C804" r:id="rId447" display="javascript:voirdetail('mensuel','60','911')"/>
    <hyperlink ref="C805" r:id="rId448" display="javascript:voirdetail('mensuel','54','911')"/>
    <hyperlink ref="C806" r:id="rId449" display="javascript:voirdetail('mensuel','-3','911')"/>
    <hyperlink ref="C807" r:id="rId450" display="javascript:voirdetail('mensuel','59','911')"/>
    <hyperlink ref="C808" r:id="rId451" display="javascript:voirdetail('mensuel','58','911')"/>
    <hyperlink ref="C809" r:id="rId452" display="javascript:voirdetail('mensuel','46','911')"/>
    <hyperlink ref="C810" r:id="rId453" display="javascript:voirdetail('mensuel','53','911')"/>
    <hyperlink ref="C811" r:id="rId454" display="javascript:voirdetail('mensuel','1','911')"/>
    <hyperlink ref="C812" r:id="rId455" display="javascript:voirdetail('mensuel','5','911')"/>
    <hyperlink ref="C813" r:id="rId456" display="javascript:voirdetail('mensuel','71','911')"/>
    <hyperlink ref="C820" r:id="rId457" display="javascript:voirdetail('mensuel','45','919')"/>
    <hyperlink ref="C821" r:id="rId458" display="javascript:voirdetail('mensuel','54','919')"/>
    <hyperlink ref="C822" r:id="rId459" display="javascript:voirdetail('mensuel','-3','919')"/>
    <hyperlink ref="C823" r:id="rId460" display="javascript:voirdetail('mensuel','44','919')"/>
    <hyperlink ref="C824" r:id="rId461" display="javascript:voirdetail('mensuel','59','919')"/>
    <hyperlink ref="C825" r:id="rId462" display="javascript:voirdetail('mensuel','58','919')"/>
    <hyperlink ref="C826" r:id="rId463" display="javascript:voirdetail('mensuel','46','919')"/>
    <hyperlink ref="C827" r:id="rId464" display="javascript:voirdetail('mensuel','43','919')"/>
    <hyperlink ref="C828" r:id="rId465" display="javascript:voirdetail('mensuel','53','919')"/>
    <hyperlink ref="C829" r:id="rId466" display="javascript:voirdetail('mensuel','1','919')"/>
    <hyperlink ref="C830" r:id="rId467" display="javascript:voirdetail('mensuel','5','919')"/>
    <hyperlink ref="C831" r:id="rId468" display="javascript:voirdetail('mensuel','70','919')"/>
    <hyperlink ref="C832" r:id="rId469" display="javascript:voirdetail('mensuel','71','919')"/>
    <hyperlink ref="C839" r:id="rId470" display="javascript:voirdetail('mensuel','45','920')"/>
    <hyperlink ref="C840" r:id="rId471" display="javascript:voirdetail('mensuel','-3','920')"/>
    <hyperlink ref="C841" r:id="rId472" display="javascript:voirdetail('mensuel','44','920')"/>
    <hyperlink ref="C842" r:id="rId473" display="javascript:voirdetail('mensuel','59','920')"/>
    <hyperlink ref="C843" r:id="rId474" display="javascript:voirdetail('mensuel','58','920')"/>
    <hyperlink ref="C844" r:id="rId475" display="javascript:voirdetail('mensuel','46','920')"/>
    <hyperlink ref="C845" r:id="rId476" display="javascript:voirdetail('mensuel','68','920')"/>
    <hyperlink ref="C846" r:id="rId477" display="javascript:voirdetail('mensuel','73','920')"/>
    <hyperlink ref="C847" r:id="rId478" display="javascript:voirdetail('mensuel','43','920')"/>
    <hyperlink ref="C848" r:id="rId479" display="javascript:voirdetail('mensuel','1','920')"/>
    <hyperlink ref="C849" r:id="rId480" display="javascript:voirdetail('mensuel','5','920')"/>
    <hyperlink ref="C850" r:id="rId481" display="javascript:voirdetail('mensuel','48','920')"/>
    <hyperlink ref="C865" r:id="rId482" display="javascript:voirdetail('mensuel','45','925')"/>
    <hyperlink ref="C866" r:id="rId483" display="javascript:voirdetail('mensuel','54','925')"/>
    <hyperlink ref="C867" r:id="rId484" display="javascript:voirdetail('mensuel','-3','925')"/>
    <hyperlink ref="C868" r:id="rId485" display="javascript:voirdetail('mensuel','44','925')"/>
    <hyperlink ref="C869" r:id="rId486" display="javascript:voirdetail('mensuel','59','925')"/>
    <hyperlink ref="C870" r:id="rId487" display="javascript:voirdetail('mensuel','58','925')"/>
    <hyperlink ref="C871" r:id="rId488" display="javascript:voirdetail('mensuel','46','925')"/>
    <hyperlink ref="C872" r:id="rId489" display="javascript:voirdetail('mensuel','43','925')"/>
    <hyperlink ref="C873" r:id="rId490" display="javascript:voirdetail('mensuel','1','925')"/>
    <hyperlink ref="C874" r:id="rId491" display="javascript:voirdetail('mensuel','5','925')"/>
    <hyperlink ref="C875" r:id="rId492" display="javascript:voirdetail('mensuel','48','925')"/>
    <hyperlink ref="C876" r:id="rId493" display="javascript:voirdetail('mensuel','66','925')"/>
    <hyperlink ref="C883" r:id="rId494" display="javascript:voirdetail('mensuel','77','928')"/>
    <hyperlink ref="C884" r:id="rId495" display="javascript:voirdetail('mensuel','45','928')"/>
    <hyperlink ref="C885" r:id="rId496" display="javascript:voirdetail('mensuel','54','928')"/>
    <hyperlink ref="C886" r:id="rId497" display="javascript:voirdetail('mensuel','-3','928')"/>
    <hyperlink ref="C887" r:id="rId498" display="javascript:voirdetail('mensuel','44','928')"/>
    <hyperlink ref="C888" r:id="rId499" display="javascript:voirdetail('mensuel','59','928')"/>
    <hyperlink ref="C889" r:id="rId500" display="javascript:voirdetail('mensuel','65','928')"/>
    <hyperlink ref="C890" r:id="rId501" display="javascript:voirdetail('mensuel','58','928')"/>
    <hyperlink ref="C891" r:id="rId502" display="javascript:voirdetail('mensuel','46','928')"/>
    <hyperlink ref="C892" r:id="rId503" display="javascript:voirdetail('mensuel','43','928')"/>
    <hyperlink ref="C893" r:id="rId504" display="javascript:voirdetail('mensuel','1','928')"/>
    <hyperlink ref="C894" r:id="rId505" display="javascript:voirdetail('mensuel','5','928')"/>
    <hyperlink ref="C895" r:id="rId506" display="javascript:voirdetail('mensuel','70','928')"/>
    <hyperlink ref="C896" r:id="rId507" display="javascript:voirdetail('mensuel','71','928')"/>
    <hyperlink ref="C897" r:id="rId508" display="javascript:voirdetail('mensuel','49','928')"/>
    <hyperlink ref="C898" r:id="rId509" display="javascript:voirdetail('mensuel','50','928')"/>
    <hyperlink ref="C905" r:id="rId510" display="javascript:voirdetail('mensuel','45','927')"/>
    <hyperlink ref="C906" r:id="rId511" display="javascript:voirdetail('mensuel','-3','927')"/>
    <hyperlink ref="C907" r:id="rId512" display="javascript:voirdetail('mensuel','44','927')"/>
    <hyperlink ref="C908" r:id="rId513" display="javascript:voirdetail('mensuel','59','927')"/>
    <hyperlink ref="C909" r:id="rId514" display="javascript:voirdetail('mensuel','65','927')"/>
    <hyperlink ref="C910" r:id="rId515" display="javascript:voirdetail('mensuel','58','927')"/>
    <hyperlink ref="C911" r:id="rId516" display="javascript:voirdetail('mensuel','46','927')"/>
    <hyperlink ref="C912" r:id="rId517" display="javascript:voirdetail('mensuel','43','927')"/>
    <hyperlink ref="C921" r:id="rId518" display="javascript:voirdetail('mensuel','1','927')"/>
    <hyperlink ref="C922" r:id="rId519" display="javascript:voirdetail('mensuel','5','927')"/>
    <hyperlink ref="C923" r:id="rId520" display="javascript:voirdetail('mensuel','71','927')"/>
    <hyperlink ref="C924" r:id="rId521" display="javascript:voirdetail('mensuel','66','927')"/>
    <hyperlink ref="C925" r:id="rId522" display="javascript:voirdetail('mensuel','50','927')"/>
    <hyperlink ref="C932" r:id="rId523" display="javascript:voirdetail('mensuel','51','969')"/>
    <hyperlink ref="C933" r:id="rId524" display="javascript:voirdetail('mensuel','54','969')"/>
    <hyperlink ref="C934" r:id="rId525" display="javascript:voirdetail('mensuel','-3','969')"/>
    <hyperlink ref="C935" r:id="rId526" display="javascript:voirdetail('mensuel','59','969')"/>
    <hyperlink ref="C936" r:id="rId527" display="javascript:voirdetail('mensuel','58','969')"/>
    <hyperlink ref="C937" r:id="rId528" display="javascript:voirdetail('mensuel','46','969')"/>
    <hyperlink ref="C938" r:id="rId529" display="javascript:voirdetail('mensuel','43','969')"/>
    <hyperlink ref="C939" r:id="rId530" display="javascript:voirdetail('mensuel','69','969')"/>
    <hyperlink ref="C940" r:id="rId531" display="javascript:voirdetail('mensuel','1','969')"/>
    <hyperlink ref="C941" r:id="rId532" display="javascript:voirdetail('mensuel','5','969')"/>
    <hyperlink ref="C942" r:id="rId533" display="javascript:voirdetail('mensuel','70','969')"/>
    <hyperlink ref="C943" r:id="rId534" display="javascript:voirdetail('mensuel','71','969')"/>
    <hyperlink ref="C950" r:id="rId535" display="javascript:voirdetail('mensuel','45','970')"/>
    <hyperlink ref="C951" r:id="rId536" display="javascript:voirdetail('mensuel','54','970')"/>
    <hyperlink ref="C952" r:id="rId537" display="javascript:voirdetail('mensuel','-3','970')"/>
    <hyperlink ref="C953" r:id="rId538" display="javascript:voirdetail('mensuel','44','970')"/>
    <hyperlink ref="C954" r:id="rId539" display="javascript:voirdetail('mensuel','59','970')"/>
    <hyperlink ref="C955" r:id="rId540" display="javascript:voirdetail('mensuel','58','970')"/>
    <hyperlink ref="C956" r:id="rId541" display="javascript:voirdetail('mensuel','46','970')"/>
    <hyperlink ref="C957" r:id="rId542" display="javascript:voirdetail('mensuel','43','970')"/>
    <hyperlink ref="C958" r:id="rId543" display="javascript:voirdetail('mensuel','1','970')"/>
    <hyperlink ref="C959" r:id="rId544" display="javascript:voirdetail('mensuel','5','970')"/>
    <hyperlink ref="C960" r:id="rId545" display="javascript:voirdetail('mensuel','48','970')"/>
    <hyperlink ref="C961" r:id="rId546" display="javascript:voirdetail('mensuel','71','970')"/>
    <hyperlink ref="C968" r:id="rId547" display="javascript:voirdetail('mensuel','77','974')"/>
    <hyperlink ref="C969" r:id="rId548" display="javascript:voirdetail('mensuel','45','974')"/>
    <hyperlink ref="C970" r:id="rId549" display="javascript:voirdetail('mensuel','54','974')"/>
    <hyperlink ref="C971" r:id="rId550" display="javascript:voirdetail('mensuel','-3','974')"/>
    <hyperlink ref="C972" r:id="rId551" display="javascript:voirdetail('mensuel','59','974')"/>
    <hyperlink ref="C973" r:id="rId552" display="javascript:voirdetail('mensuel','58','974')"/>
    <hyperlink ref="C974" r:id="rId553" display="javascript:voirdetail('mensuel','46','974')"/>
    <hyperlink ref="C983" r:id="rId554" display="javascript:voirdetail('mensuel','43','974')"/>
    <hyperlink ref="C984" r:id="rId555" display="javascript:voirdetail('mensuel','1','974')"/>
    <hyperlink ref="C985" r:id="rId556" display="javascript:voirdetail('mensuel','5','974')"/>
    <hyperlink ref="C986" r:id="rId557" display="javascript:voirdetail('mensuel','71','974')"/>
    <hyperlink ref="C987" r:id="rId558" display="javascript:voirdetail('mensuel','50','974')"/>
    <hyperlink ref="C994" r:id="rId559" display="javascript:voirdetail('mensuel','45','971')"/>
    <hyperlink ref="C995" r:id="rId560" display="javascript:voirdetail('mensuel','54','971')"/>
    <hyperlink ref="C996" r:id="rId561" display="javascript:voirdetail('mensuel','-3','971')"/>
    <hyperlink ref="C997" r:id="rId562" display="javascript:voirdetail('mensuel','44','971')"/>
    <hyperlink ref="C998" r:id="rId563" display="javascript:voirdetail('mensuel','59','971')"/>
    <hyperlink ref="C999" r:id="rId564" display="javascript:voirdetail('mensuel','58','971')"/>
    <hyperlink ref="C1000" r:id="rId565" display="javascript:voirdetail('mensuel','46','971')"/>
    <hyperlink ref="C1001" r:id="rId566" display="javascript:voirdetail('mensuel','43','971')"/>
    <hyperlink ref="C1002" r:id="rId567" display="javascript:voirdetail('mensuel','1','971')"/>
    <hyperlink ref="C1003" r:id="rId568" display="javascript:voirdetail('mensuel','5','971')"/>
    <hyperlink ref="C1004" r:id="rId569" display="javascript:voirdetail('mensuel','70','971')"/>
    <hyperlink ref="C1005" r:id="rId570" display="javascript:voirdetail('mensuel','66','971')"/>
    <hyperlink ref="C1012" r:id="rId571" display="javascript:voirdetail('mensuel','77','972')"/>
    <hyperlink ref="C1013" r:id="rId572" display="javascript:voirdetail('mensuel','45','972')"/>
    <hyperlink ref="C1014" r:id="rId573" display="javascript:voirdetail('mensuel','51','972')"/>
    <hyperlink ref="C1015" r:id="rId574" display="javascript:voirdetail('mensuel','54','972')"/>
    <hyperlink ref="C1016" r:id="rId575" display="javascript:voirdetail('mensuel','-3','972')"/>
    <hyperlink ref="C1017" r:id="rId576" display="javascript:voirdetail('mensuel','44','972')"/>
    <hyperlink ref="C1018" r:id="rId577" display="javascript:voirdetail('mensuel','59','972')"/>
    <hyperlink ref="C1019" r:id="rId578" display="javascript:voirdetail('mensuel','58','972')"/>
    <hyperlink ref="C1020" r:id="rId579" display="javascript:voirdetail('mensuel','46','972')"/>
    <hyperlink ref="C1021" r:id="rId580" display="javascript:voirdetail('mensuel','43','972')"/>
    <hyperlink ref="C1022" r:id="rId581" display="javascript:voirdetail('mensuel','53','972')"/>
    <hyperlink ref="C1023" r:id="rId582" display="javascript:voirdetail('mensuel','69','972')"/>
    <hyperlink ref="C1024" r:id="rId583" display="javascript:voirdetail('mensuel','1','972')"/>
    <hyperlink ref="C1025" r:id="rId584" display="javascript:voirdetail('mensuel','5','972')"/>
    <hyperlink ref="C1026" r:id="rId585" display="javascript:voirdetail('mensuel','71','972')"/>
    <hyperlink ref="C1027" r:id="rId586" display="javascript:voirdetail('mensuel','49','972')"/>
    <hyperlink ref="C1034" r:id="rId587" display="javascript:voirdetail('mensuel','77','976')"/>
    <hyperlink ref="C1035" r:id="rId588" display="javascript:voirdetail('mensuel','45','976')"/>
    <hyperlink ref="C1036" r:id="rId589" display="javascript:voirdetail('mensuel','-3','976')"/>
    <hyperlink ref="C1045" r:id="rId590" display="javascript:voirdetail('mensuel','44','976')"/>
    <hyperlink ref="C1046" r:id="rId591" display="javascript:voirdetail('mensuel','59','976')"/>
    <hyperlink ref="C1047" r:id="rId592" display="javascript:voirdetail('mensuel','58','976')"/>
    <hyperlink ref="C1048" r:id="rId593" display="javascript:voirdetail('mensuel','46','976')"/>
    <hyperlink ref="C1049" r:id="rId594" display="javascript:voirdetail('mensuel','68','976')"/>
    <hyperlink ref="C1050" r:id="rId595" display="javascript:voirdetail('mensuel','43','976')"/>
    <hyperlink ref="C1051" r:id="rId596" display="javascript:voirdetail('mensuel','1','976')"/>
    <hyperlink ref="C1052" r:id="rId597" display="javascript:voirdetail('mensuel','5','976')"/>
    <hyperlink ref="C1067" r:id="rId598" display="javascript:voirdetail('mensuel','45','1017')"/>
    <hyperlink ref="C1068" r:id="rId599" display="javascript:voirdetail('mensuel','52','1017')"/>
    <hyperlink ref="C1069" r:id="rId600" display="javascript:voirdetail('mensuel','51','1017')"/>
    <hyperlink ref="C1070" r:id="rId601" display="javascript:voirdetail('mensuel','54','1017')"/>
    <hyperlink ref="C1071" r:id="rId602" display="javascript:voirdetail('mensuel','-3','1017')"/>
    <hyperlink ref="C1072" r:id="rId603" display="javascript:voirdetail('mensuel','44','1017')"/>
    <hyperlink ref="C1073" r:id="rId604" display="javascript:voirdetail('mensuel','59','1017')"/>
    <hyperlink ref="C1074" r:id="rId605" display="javascript:voirdetail('mensuel','58','1017')"/>
    <hyperlink ref="C1075" r:id="rId606" display="javascript:voirdetail('mensuel','46','1017')"/>
    <hyperlink ref="C1076" r:id="rId607" display="javascript:voirdetail('mensuel','43','1017')"/>
    <hyperlink ref="C1077" r:id="rId608" display="javascript:voirdetail('mensuel','1','1017')"/>
    <hyperlink ref="C1078" r:id="rId609" display="javascript:voirdetail('mensuel','5','1017')"/>
    <hyperlink ref="C1079" r:id="rId610" display="javascript:voirdetail('mensuel','70','1017')"/>
    <hyperlink ref="C1080" r:id="rId611" display="javascript:voirdetail('mensuel','4','1017')"/>
    <hyperlink ref="C1081" r:id="rId612" display="javascript:voirdetail('mensuel','3','1017')"/>
    <hyperlink ref="C1082" r:id="rId613" display="javascript:voirdetail('mensuel','2','1017')"/>
    <hyperlink ref="C1089" r:id="rId614" display="javascript:voirdetail('mensuel','72','1008')"/>
    <hyperlink ref="C1090" r:id="rId615" display="javascript:voirdetail('mensuel','45','1008')"/>
    <hyperlink ref="C1091" r:id="rId616" display="javascript:voirdetail('mensuel','-3','1008')"/>
    <hyperlink ref="C1092" r:id="rId617" display="javascript:voirdetail('mensuel','59','1008')"/>
    <hyperlink ref="C1093" r:id="rId618" display="javascript:voirdetail('mensuel','58','1008')"/>
    <hyperlink ref="C1094" r:id="rId619" display="javascript:voirdetail('mensuel','46','1008')"/>
    <hyperlink ref="C1095" r:id="rId620" display="javascript:voirdetail('mensuel','69','1008')"/>
    <hyperlink ref="C1096" r:id="rId621" display="javascript:voirdetail('mensuel','1','1008')"/>
    <hyperlink ref="C1097" r:id="rId622" display="javascript:voirdetail('mensuel','5','1008')"/>
    <hyperlink ref="C1098" r:id="rId623" display="javascript:voirdetail('mensuel','4','1008')"/>
    <hyperlink ref="C1099" r:id="rId624" display="javascript:voirdetail('mensuel','3','1008')"/>
    <hyperlink ref="C1100" r:id="rId625" display="javascript:voirdetail('mensuel','2','1008')"/>
    <hyperlink ref="C1109" r:id="rId626" display="javascript:voirdetail('mensuel','50','1008')"/>
    <hyperlink ref="C1116" r:id="rId627" display="javascript:voirdetail('mensuel','45','1023')"/>
    <hyperlink ref="C1117" r:id="rId628" display="javascript:voirdetail('mensuel','52','1023')"/>
    <hyperlink ref="C1118" r:id="rId629" display="javascript:voirdetail('mensuel','51','1023')"/>
    <hyperlink ref="C1119" r:id="rId630" display="javascript:voirdetail('mensuel','-3','1023')"/>
    <hyperlink ref="C1120" r:id="rId631" display="javascript:voirdetail('mensuel','59','1023')"/>
    <hyperlink ref="C1121" r:id="rId632" display="javascript:voirdetail('mensuel','58','1023')"/>
    <hyperlink ref="C1122" r:id="rId633" display="javascript:voirdetail('mensuel','46','1023')"/>
    <hyperlink ref="C1123" r:id="rId634" display="javascript:voirdetail('mensuel','43','1023')"/>
    <hyperlink ref="C1124" r:id="rId635" display="javascript:voirdetail('mensuel','1','1023')"/>
    <hyperlink ref="C1125" r:id="rId636" display="javascript:voirdetail('mensuel','5','1023')"/>
    <hyperlink ref="C1132" r:id="rId637" display="javascript:voirdetail('mensuel','-3','1024')"/>
    <hyperlink ref="C1133" r:id="rId638" display="javascript:voirdetail('mensuel','59','1024')"/>
    <hyperlink ref="C1134" r:id="rId639" display="javascript:voirdetail('mensuel','58','1024')"/>
    <hyperlink ref="C1135" r:id="rId640" display="javascript:voirdetail('mensuel','46','1024')"/>
    <hyperlink ref="C1136" r:id="rId641" display="javascript:voirdetail('mensuel','43','1024')"/>
    <hyperlink ref="C1137" r:id="rId642" display="javascript:voirdetail('mensuel','1','1024')"/>
    <hyperlink ref="C1138" r:id="rId643" display="javascript:voirdetail('mensuel','5','1024')"/>
    <hyperlink ref="C1139" r:id="rId644" display="javascript:voirdetail('mensuel','70','1024')"/>
    <hyperlink ref="C1140" r:id="rId645" display="javascript:voirdetail('mensuel','71','1024')"/>
    <hyperlink ref="C1147" r:id="rId646" display="javascript:voirdetail('mensuel','45','1025')"/>
    <hyperlink ref="C1148" r:id="rId647" display="javascript:voirdetail('mensuel','-3','1025')"/>
    <hyperlink ref="C1149" r:id="rId648" display="javascript:voirdetail('mensuel','59','1025')"/>
    <hyperlink ref="C1150" r:id="rId649" display="javascript:voirdetail('mensuel','58','1025')"/>
    <hyperlink ref="C1151" r:id="rId650" display="javascript:voirdetail('mensuel','46','1025')"/>
    <hyperlink ref="C1152" r:id="rId651" display="javascript:voirdetail('mensuel','1','1025')"/>
    <hyperlink ref="C1153" r:id="rId652" display="javascript:voirdetail('mensuel','5','1025')"/>
    <hyperlink ref="C1154" r:id="rId653" display="javascript:voirdetail('mensuel','71','1025')"/>
    <hyperlink ref="C1161" r:id="rId654" display="javascript:voirdetail('mensuel','45','1026')"/>
    <hyperlink ref="C1162" r:id="rId655" display="javascript:voirdetail('mensuel','-3','1026')"/>
    <hyperlink ref="C1163" r:id="rId656" display="javascript:voirdetail('mensuel','59','1026')"/>
    <hyperlink ref="C1164" r:id="rId657" display="javascript:voirdetail('mensuel','58','1026')"/>
    <hyperlink ref="C1165" r:id="rId658" display="javascript:voirdetail('mensuel','56','1026')"/>
    <hyperlink ref="C1174" r:id="rId659" display="javascript:voirdetail('mensuel','46','1026')"/>
    <hyperlink ref="C1175" r:id="rId660" display="javascript:voirdetail('mensuel','1','1026')"/>
    <hyperlink ref="C1176" r:id="rId661" display="javascript:voirdetail('mensuel','5','1026')"/>
    <hyperlink ref="C1183" r:id="rId662" display="javascript:voirdetail('mensuel','45','1027')"/>
    <hyperlink ref="C1184" r:id="rId663" display="javascript:voirdetail('mensuel','51','1027')"/>
    <hyperlink ref="C1185" r:id="rId664" display="javascript:voirdetail('mensuel','-3','1027')"/>
    <hyperlink ref="C1186" r:id="rId665" display="javascript:voirdetail('mensuel','44','1027')"/>
    <hyperlink ref="C1187" r:id="rId666" display="javascript:voirdetail('mensuel','59','1027')"/>
    <hyperlink ref="C1188" r:id="rId667" display="javascript:voirdetail('mensuel','58','1027')"/>
    <hyperlink ref="C1189" r:id="rId668" display="javascript:voirdetail('mensuel','46','1027')"/>
    <hyperlink ref="C1190" r:id="rId669" display="javascript:voirdetail('mensuel','43','1027')"/>
    <hyperlink ref="C1191" r:id="rId670" display="javascript:voirdetail('mensuel','1','1027')"/>
    <hyperlink ref="C1192" r:id="rId671" display="javascript:voirdetail('mensuel','5','1027')"/>
    <hyperlink ref="C1193" r:id="rId672" display="javascript:voirdetail('mensuel','70','1027')"/>
    <hyperlink ref="C1194" r:id="rId673" display="javascript:voirdetail('mensuel','71','1027')"/>
    <hyperlink ref="C1195" r:id="rId674" display="javascript:voirdetail('mensuel','50','1027')"/>
    <hyperlink ref="C1202" r:id="rId675" display="javascript:voirdetail('mensuel','77','1046')"/>
    <hyperlink ref="C1203" r:id="rId676" display="javascript:voirdetail('mensuel','72','1046')"/>
    <hyperlink ref="C1204" r:id="rId677" display="javascript:voirdetail('mensuel','45','1046')"/>
    <hyperlink ref="C1205" r:id="rId678" display="javascript:voirdetail('mensuel','51','1046')"/>
    <hyperlink ref="C1206" r:id="rId679" display="javascript:voirdetail('mensuel','-3','1046')"/>
    <hyperlink ref="C1207" r:id="rId680" display="javascript:voirdetail('mensuel','59','1046')"/>
    <hyperlink ref="C1208" r:id="rId681" display="javascript:voirdetail('mensuel','65','1046')"/>
    <hyperlink ref="C1209" r:id="rId682" display="javascript:voirdetail('mensuel','58','1046')"/>
    <hyperlink ref="C1210" r:id="rId683" display="javascript:voirdetail('mensuel','46','1046')"/>
    <hyperlink ref="C1211" r:id="rId684" display="javascript:voirdetail('mensuel','43','1046')"/>
    <hyperlink ref="C1212" r:id="rId685" display="javascript:voirdetail('mensuel','1','1046')"/>
    <hyperlink ref="C1213" r:id="rId686" display="javascript:voirdetail('mensuel','5','1046')"/>
    <hyperlink ref="C1214" r:id="rId687" display="javascript:voirdetail('mensuel','66','1046')"/>
    <hyperlink ref="C1215" r:id="rId688" display="javascript:voirdetail('mensuel','67','1046')"/>
    <hyperlink ref="C1222" r:id="rId689" display="javascript:voirdetail('mensuel','77','1053')"/>
    <hyperlink ref="C1223" r:id="rId690" display="javascript:voirdetail('mensuel','45','1053')"/>
    <hyperlink ref="C1224" r:id="rId691" display="javascript:voirdetail('mensuel','51','1053')"/>
    <hyperlink ref="C1225" r:id="rId692" display="javascript:voirdetail('mensuel','-3','1053')"/>
    <hyperlink ref="C1226" r:id="rId693" display="javascript:voirdetail('mensuel','44','1053')"/>
    <hyperlink ref="C1227" r:id="rId694" display="javascript:voirdetail('mensuel','59','1053')"/>
    <hyperlink ref="C1236" r:id="rId695" display="javascript:voirdetail('mensuel','65','1053')"/>
    <hyperlink ref="C1237" r:id="rId696" display="javascript:voirdetail('mensuel','58','1053')"/>
    <hyperlink ref="C1238" r:id="rId697" display="javascript:voirdetail('mensuel','46','1053')"/>
    <hyperlink ref="C1239" r:id="rId698" display="javascript:voirdetail('mensuel','43','1053')"/>
    <hyperlink ref="C1240" r:id="rId699" display="javascript:voirdetail('mensuel','1','1053')"/>
    <hyperlink ref="C1241" r:id="rId700" display="javascript:voirdetail('mensuel','5','1053')"/>
    <hyperlink ref="C1242" r:id="rId701" display="javascript:voirdetail('mensuel','48','1053')"/>
    <hyperlink ref="C1243" r:id="rId702" display="javascript:voirdetail('mensuel','66','1053')"/>
    <hyperlink ref="C1258" r:id="rId703" display="javascript:voirdetail('mensuel','45','1061')"/>
    <hyperlink ref="C1259" r:id="rId704" display="javascript:voirdetail('mensuel','-3','1061')"/>
    <hyperlink ref="C1260" r:id="rId705" display="javascript:voirdetail('mensuel','59','1061')"/>
    <hyperlink ref="C1261" r:id="rId706" display="javascript:voirdetail('mensuel','58','1061')"/>
    <hyperlink ref="C1262" r:id="rId707" display="javascript:voirdetail('mensuel','46','1061')"/>
    <hyperlink ref="C1263" r:id="rId708" display="javascript:voirdetail('mensuel','1','1061')"/>
    <hyperlink ref="C1264" r:id="rId709" display="javascript:voirdetail('mensuel','5','1061')"/>
    <hyperlink ref="C1271" r:id="rId710" display="javascript:voirdetail('mensuel','54','1062')"/>
    <hyperlink ref="C1272" r:id="rId711" display="javascript:voirdetail('mensuel','-3','1062')"/>
    <hyperlink ref="C1273" r:id="rId712" display="javascript:voirdetail('mensuel','59','1062')"/>
    <hyperlink ref="C1274" r:id="rId713" display="javascript:voirdetail('mensuel','58','1062')"/>
    <hyperlink ref="C1275" r:id="rId714" display="javascript:voirdetail('mensuel','46','1062')"/>
    <hyperlink ref="C1276" r:id="rId715" display="javascript:voirdetail('mensuel','1','1062')"/>
    <hyperlink ref="C1277" r:id="rId716" display="javascript:voirdetail('mensuel','5','1062')"/>
    <hyperlink ref="C1278" r:id="rId717" display="javascript:voirdetail('mensuel','71','1062')"/>
    <hyperlink ref="C1285" r:id="rId718" display="javascript:voirdetail('mensuel','-3','1063')"/>
    <hyperlink ref="C1286" r:id="rId719" display="javascript:voirdetail('mensuel','59','1063')"/>
    <hyperlink ref="C1287" r:id="rId720" display="javascript:voirdetail('mensuel','58','1063')"/>
    <hyperlink ref="C1288" r:id="rId721" display="javascript:voirdetail('mensuel','46','1063')"/>
    <hyperlink ref="C1289" r:id="rId722" display="javascript:voirdetail('mensuel','1','1063')"/>
    <hyperlink ref="C1290" r:id="rId723" display="javascript:voirdetail('mensuel','5','1063')"/>
    <hyperlink ref="C1291" r:id="rId724" display="javascript:voirdetail('mensuel','70','1063')"/>
    <hyperlink ref="C1306" r:id="rId725" display="javascript:voirdetail('mensuel','45','1064')"/>
    <hyperlink ref="C1307" r:id="rId726" display="javascript:voirdetail('mensuel','-3','1064')"/>
    <hyperlink ref="C1308" r:id="rId727" display="javascript:voirdetail('mensuel','59','1064')"/>
    <hyperlink ref="C1309" r:id="rId728" display="javascript:voirdetail('mensuel','58','1064')"/>
    <hyperlink ref="C1310" r:id="rId729" display="javascript:voirdetail('mensuel','46','1064')"/>
    <hyperlink ref="C1311" r:id="rId730" display="javascript:voirdetail('mensuel','1','1064')"/>
    <hyperlink ref="C1312" r:id="rId731" display="javascript:voirdetail('mensuel','5','1064')"/>
    <hyperlink ref="C1319" r:id="rId732" display="javascript:voirdetail('mensuel','45','1065')"/>
    <hyperlink ref="C1320" r:id="rId733" display="javascript:voirdetail('mensuel','-3','1065')"/>
    <hyperlink ref="C1321" r:id="rId734" display="javascript:voirdetail('mensuel','59','1065')"/>
    <hyperlink ref="C1322" r:id="rId735" display="javascript:voirdetail('mensuel','58','1065')"/>
    <hyperlink ref="C1323" r:id="rId736" display="javascript:voirdetail('mensuel','46','1065')"/>
    <hyperlink ref="C1324" r:id="rId737" display="javascript:voirdetail('mensuel','1','1065')"/>
    <hyperlink ref="C1325" r:id="rId738" display="javascript:voirdetail('mensuel','5','1065')"/>
    <hyperlink ref="C1326" r:id="rId739" display="javascript:voirdetail('mensuel','71','1065')"/>
    <hyperlink ref="C1333" r:id="rId740" display="javascript:voirdetail('mensuel','45','1066')"/>
    <hyperlink ref="C1334" r:id="rId741" display="javascript:voirdetail('mensuel','-3','1066')"/>
    <hyperlink ref="C1335" r:id="rId742" display="javascript:voirdetail('mensuel','59','1066')"/>
    <hyperlink ref="C1336" r:id="rId743" display="javascript:voirdetail('mensuel','58','1066')"/>
    <hyperlink ref="C1337" r:id="rId744" display="javascript:voirdetail('mensuel','46','1066')"/>
    <hyperlink ref="C1338" r:id="rId745" display="javascript:voirdetail('mensuel','1','1066')"/>
    <hyperlink ref="C1339" r:id="rId746" display="javascript:voirdetail('mensuel','5','1066')"/>
    <hyperlink ref="C1340" r:id="rId747" display="javascript:voirdetail('mensuel','71','1066')"/>
    <hyperlink ref="C1347" r:id="rId748" display="javascript:voirdetail('mensuel','-3','1074')"/>
    <hyperlink ref="C1348" r:id="rId749" display="javascript:voirdetail('mensuel','44','1074')"/>
    <hyperlink ref="C1349" r:id="rId750" display="javascript:voirdetail('mensuel','59','1074')"/>
    <hyperlink ref="C1350" r:id="rId751" display="javascript:voirdetail('mensuel','58','1074')"/>
    <hyperlink ref="C1351" r:id="rId752" display="javascript:voirdetail('mensuel','46','1074')"/>
    <hyperlink ref="C1352" r:id="rId753" display="javascript:voirdetail('mensuel','43','1074')"/>
    <hyperlink ref="C1353" r:id="rId754" display="javascript:voirdetail('mensuel','1','1074')"/>
    <hyperlink ref="C1354" r:id="rId755" display="javascript:voirdetail('mensuel','5','1074')"/>
    <hyperlink ref="C1355" r:id="rId756" display="javascript:voirdetail('mensuel','48','1074')"/>
    <hyperlink ref="C1356" r:id="rId757" display="javascript:voirdetail('mensuel','71','1074')"/>
    <hyperlink ref="C1371" r:id="rId758" display="javascript:voirdetail('mensuel','-3','1069')"/>
    <hyperlink ref="C1372" r:id="rId759" display="javascript:voirdetail('mensuel','58','1069')"/>
    <hyperlink ref="C1373" r:id="rId760" display="javascript:voirdetail('mensuel','69','1069')"/>
    <hyperlink ref="C1374" r:id="rId761" display="javascript:voirdetail('mensuel','1','1069')"/>
    <hyperlink ref="C1375" r:id="rId762" display="javascript:voirdetail('mensuel','5','1069')"/>
    <hyperlink ref="C1382" r:id="rId763" display="javascript:voirdetail('mensuel','45','1067')"/>
    <hyperlink ref="C1383" r:id="rId764" display="javascript:voirdetail('mensuel','-3','1067')"/>
    <hyperlink ref="C1384" r:id="rId765" display="javascript:voirdetail('mensuel','59','1067')"/>
    <hyperlink ref="C1385" r:id="rId766" display="javascript:voirdetail('mensuel','58','1067')"/>
    <hyperlink ref="C1386" r:id="rId767" display="javascript:voirdetail('mensuel','46','1067')"/>
    <hyperlink ref="C1387" r:id="rId768" display="javascript:voirdetail('mensuel','1','1067')"/>
    <hyperlink ref="C1388" r:id="rId769" display="javascript:voirdetail('mensuel','5','1067')"/>
    <hyperlink ref="C1395" r:id="rId770" display="javascript:voirdetail('mensuel','45','1081')"/>
    <hyperlink ref="C1396" r:id="rId771" display="javascript:voirdetail('mensuel','-3','1081')"/>
    <hyperlink ref="C1397" r:id="rId772" display="javascript:voirdetail('mensuel','44','1081')"/>
    <hyperlink ref="C1398" r:id="rId773" display="javascript:voirdetail('mensuel','59','1081')"/>
    <hyperlink ref="C1399" r:id="rId774" display="javascript:voirdetail('mensuel','65','1081')"/>
    <hyperlink ref="C1400" r:id="rId775" display="javascript:voirdetail('mensuel','58','1081')"/>
    <hyperlink ref="C1401" r:id="rId776" display="javascript:voirdetail('mensuel','46','1081')"/>
    <hyperlink ref="C1402" r:id="rId777" display="javascript:voirdetail('mensuel','43','1081')"/>
    <hyperlink ref="C1403" r:id="rId778" display="javascript:voirdetail('mensuel','1','1081')"/>
    <hyperlink ref="C1404" r:id="rId779" display="javascript:voirdetail('mensuel','5','1081')"/>
    <hyperlink ref="C1411" r:id="rId780" display="javascript:voirdetail('mensuel','-3','1086')"/>
    <hyperlink ref="C1412" r:id="rId781" display="javascript:voirdetail('mensuel','58','1086')"/>
    <hyperlink ref="C1413" r:id="rId782" display="javascript:voirdetail('mensuel','1','1086')"/>
    <hyperlink ref="C1414" r:id="rId783" display="javascript:voirdetail('mensuel','5','1086')"/>
    <hyperlink ref="C1421" r:id="rId784" display="javascript:voirdetail('mensuel','77','1083')"/>
    <hyperlink ref="C1422" r:id="rId785" display="javascript:voirdetail('mensuel','45','1083')"/>
    <hyperlink ref="C1423" r:id="rId786" display="javascript:voirdetail('mensuel','-3','1083')"/>
    <hyperlink ref="C1424" r:id="rId787" display="javascript:voirdetail('mensuel','59','1083')"/>
    <hyperlink ref="C1425" r:id="rId788" display="javascript:voirdetail('mensuel','58','1083')"/>
    <hyperlink ref="C1434" r:id="rId789" display="javascript:voirdetail('mensuel','46','1083')"/>
    <hyperlink ref="C1435" r:id="rId790" display="javascript:voirdetail('mensuel','43','1083')"/>
    <hyperlink ref="C1436" r:id="rId791" display="javascript:voirdetail('mensuel','1','1083')"/>
    <hyperlink ref="C1437" r:id="rId792" display="javascript:voirdetail('mensuel','5','1083')"/>
    <hyperlink ref="C1444" r:id="rId793" display="javascript:voirdetail('mensuel','45','1082')"/>
    <hyperlink ref="C1445" r:id="rId794" display="javascript:voirdetail('mensuel','-3','1082')"/>
    <hyperlink ref="C1446" r:id="rId795" display="javascript:voirdetail('mensuel','58','1082')"/>
    <hyperlink ref="C1447" r:id="rId796" display="javascript:voirdetail('mensuel','46','1082')"/>
    <hyperlink ref="C1448" r:id="rId797" display="javascript:voirdetail('mensuel','1','1082')"/>
    <hyperlink ref="C1449" r:id="rId798" display="javascript:voirdetail('mensuel','5','1082')"/>
    <hyperlink ref="C1456" r:id="rId799" display="javascript:voirdetail('mensuel','-3','1091')"/>
    <hyperlink ref="C1457" r:id="rId800" display="javascript:voirdetail('mensuel','59','1091')"/>
    <hyperlink ref="C1458" r:id="rId801" display="javascript:voirdetail('mensuel','58','1091')"/>
    <hyperlink ref="C1459" r:id="rId802" display="javascript:voirdetail('mensuel','46','1091')"/>
    <hyperlink ref="C1460" r:id="rId803" display="javascript:voirdetail('mensuel','1','1091')"/>
    <hyperlink ref="C1461" r:id="rId804" display="javascript:voirdetail('mensuel','5','1091')"/>
    <hyperlink ref="C1468" r:id="rId805" display="javascript:voirdetail('mensuel','-3','1092')"/>
    <hyperlink ref="C1469" r:id="rId806" display="javascript:voirdetail('mensuel','59','1092')"/>
    <hyperlink ref="C1470" r:id="rId807" display="javascript:voirdetail('mensuel','58','1092')"/>
    <hyperlink ref="C1471" r:id="rId808" display="javascript:voirdetail('mensuel','46','1092')"/>
    <hyperlink ref="C1472" r:id="rId809" display="javascript:voirdetail('mensuel','1','1092')"/>
    <hyperlink ref="C1473" r:id="rId810" display="javascript:voirdetail('mensuel','5','1092')"/>
    <hyperlink ref="C1488" r:id="rId811" display="javascript:voirdetail('mensuel','72','22')"/>
    <hyperlink ref="C1489" r:id="rId812" display="javascript:voirdetail('mensuel','45','22')"/>
    <hyperlink ref="C1490" r:id="rId813" display="javascript:voirdetail('mensuel','54','22')"/>
    <hyperlink ref="C1491" r:id="rId814" display="javascript:voirdetail('mensuel','-3','22')"/>
    <hyperlink ref="C1492" r:id="rId815" display="javascript:voirdetail('mensuel','44','22')"/>
    <hyperlink ref="C1493" r:id="rId816" display="javascript:voirdetail('mensuel','59','22')"/>
    <hyperlink ref="C1494" r:id="rId817" display="javascript:voirdetail('mensuel','58','22')"/>
    <hyperlink ref="C1495" r:id="rId818" display="javascript:voirdetail('mensuel','46','22')"/>
    <hyperlink ref="C1504" r:id="rId819" display="javascript:voirdetail('mensuel','43','22')"/>
    <hyperlink ref="C1505" r:id="rId820" display="javascript:voirdetail('mensuel','69','22')"/>
    <hyperlink ref="C1506" r:id="rId821" display="javascript:voirdetail('mensuel','1','22')"/>
    <hyperlink ref="C1507" r:id="rId822" display="javascript:voirdetail('mensuel','5','22')"/>
    <hyperlink ref="C1514" r:id="rId823" display="javascript:voirdetail('mensuel','45','23')"/>
    <hyperlink ref="C1515" r:id="rId824" display="javascript:voirdetail('mensuel','-3','23')"/>
    <hyperlink ref="C1516" r:id="rId825" display="javascript:voirdetail('mensuel','44','23')"/>
    <hyperlink ref="C1517" r:id="rId826" display="javascript:voirdetail('mensuel','59','23')"/>
    <hyperlink ref="C1518" r:id="rId827" display="javascript:voirdetail('mensuel','46','23')"/>
    <hyperlink ref="C1519" r:id="rId828" display="javascript:voirdetail('mensuel','1','23')"/>
    <hyperlink ref="C1520" r:id="rId829" display="javascript:voirdetail('mensuel','5','23')"/>
    <hyperlink ref="C1521" r:id="rId830" display="javascript:voirdetail('mensuel','66','23')"/>
    <hyperlink ref="C1528" r:id="rId831" display="javascript:voirdetail('mensuel','77','163')"/>
    <hyperlink ref="C1529" r:id="rId832" display="javascript:voirdetail('mensuel','72','163')"/>
    <hyperlink ref="C1530" r:id="rId833" display="javascript:voirdetail('mensuel','45','163')"/>
    <hyperlink ref="C1531" r:id="rId834" display="javascript:voirdetail('mensuel','60','163')"/>
    <hyperlink ref="C1532" r:id="rId835" display="javascript:voirdetail('mensuel','54','163')"/>
    <hyperlink ref="C1533" r:id="rId836" display="javascript:voirdetail('mensuel','-3','163')"/>
    <hyperlink ref="C1534" r:id="rId837" display="javascript:voirdetail('mensuel','44','163')"/>
    <hyperlink ref="C1535" r:id="rId838" display="javascript:voirdetail('mensuel','59','163')"/>
    <hyperlink ref="C1536" r:id="rId839" display="javascript:voirdetail('mensuel','65','163')"/>
    <hyperlink ref="C1537" r:id="rId840" display="javascript:voirdetail('mensuel','58','163')"/>
    <hyperlink ref="C1538" r:id="rId841" display="javascript:voirdetail('mensuel','46','163')"/>
    <hyperlink ref="C1539" r:id="rId842" display="javascript:voirdetail('mensuel','43','163')"/>
    <hyperlink ref="C1540" r:id="rId843" display="javascript:voirdetail('mensuel','1','163')"/>
    <hyperlink ref="C1541" r:id="rId844" display="javascript:voirdetail('mensuel','5','163')"/>
    <hyperlink ref="C1542" r:id="rId845" display="javascript:voirdetail('mensuel','70','163')"/>
    <hyperlink ref="C1543" r:id="rId846" display="javascript:voirdetail('mensuel','66','163')"/>
    <hyperlink ref="C1544" r:id="rId847" display="javascript:voirdetail('mensuel','50','163')"/>
  </hyperlinks>
  <pageMargins left="0.7" right="0.7" top="0.75" bottom="0.75" header="0.3" footer="0.3"/>
  <drawing r:id="rId848"/>
  <legacyDrawing r:id="rId84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Calculs</vt:lpstr>
      <vt:lpstr>Informations</vt:lpstr>
      <vt:lpstr>Salaires</vt:lpstr>
      <vt:lpstr>Entretien</vt:lpstr>
      <vt:lpstr>Chauffeurs</vt:lpstr>
      <vt:lpstr>OuiNon</vt:lpstr>
      <vt:lpstr>Permis</vt:lpstr>
      <vt:lpstr>remorques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Bouchard</dc:creator>
  <cp:lastModifiedBy>Gilles Bouchard</cp:lastModifiedBy>
  <cp:lastPrinted>2012-12-27T20:14:35Z</cp:lastPrinted>
  <dcterms:created xsi:type="dcterms:W3CDTF">2012-12-27T13:39:52Z</dcterms:created>
  <dcterms:modified xsi:type="dcterms:W3CDTF">2013-01-04T13:21:55Z</dcterms:modified>
</cp:coreProperties>
</file>