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Rapport Nolicam" sheetId="1" r:id="rId1"/>
    <sheet name="Rapport Flat-BT" sheetId="7" r:id="rId2"/>
    <sheet name="Semaine Dernière" sheetId="5" r:id="rId3"/>
    <sheet name="4 Dernières semaines" sheetId="6" r:id="rId4"/>
    <sheet name="Chauffeur" sheetId="2" r:id="rId5"/>
    <sheet name="Type" sheetId="3" r:id="rId6"/>
  </sheets>
  <definedNames>
    <definedName name="_xlnm._FilterDatabase" localSheetId="4" hidden="1">Chauffeur!$A$1:$C$80</definedName>
    <definedName name="Nolicam">'Rapport Nolicam'!$B$27:$B$30</definedName>
    <definedName name="Nolicam1">'Rapport Nolicam'!$B$27:$B$32</definedName>
    <definedName name="_xlnm.Print_Area" localSheetId="0">'Rapport Nolicam'!$A$1:$O$19</definedName>
  </definedNames>
  <calcPr calcId="145621"/>
</workbook>
</file>

<file path=xl/calcChain.xml><?xml version="1.0" encoding="utf-8"?>
<calcChain xmlns="http://schemas.openxmlformats.org/spreadsheetml/2006/main">
  <c r="A4" i="1" l="1"/>
  <c r="D4" i="1" s="1"/>
  <c r="B4" i="1"/>
  <c r="C4" i="1"/>
  <c r="E4" i="1"/>
  <c r="F4" i="1"/>
  <c r="N4" i="1" s="1"/>
  <c r="G4" i="1"/>
  <c r="J4" i="1"/>
  <c r="K4" i="1"/>
  <c r="O4" i="1" s="1"/>
  <c r="L4" i="1"/>
  <c r="A5" i="1"/>
  <c r="B5" i="1" s="1"/>
  <c r="E5" i="1"/>
  <c r="J5" i="1"/>
  <c r="A6" i="1"/>
  <c r="D6" i="1" s="1"/>
  <c r="B6" i="1"/>
  <c r="C6" i="1"/>
  <c r="L6" i="1" s="1"/>
  <c r="E6" i="1"/>
  <c r="F6" i="1"/>
  <c r="N6" i="1" s="1"/>
  <c r="G6" i="1"/>
  <c r="O6" i="1" s="1"/>
  <c r="J6" i="1"/>
  <c r="K6" i="1"/>
  <c r="A7" i="1"/>
  <c r="D7" i="1" s="1"/>
  <c r="A8" i="1"/>
  <c r="D8" i="1" s="1"/>
  <c r="B8" i="1"/>
  <c r="C8" i="1"/>
  <c r="L8" i="1" s="1"/>
  <c r="E8" i="1"/>
  <c r="F8" i="1"/>
  <c r="N8" i="1" s="1"/>
  <c r="G8" i="1"/>
  <c r="O8" i="1" s="1"/>
  <c r="J8" i="1"/>
  <c r="K8" i="1"/>
  <c r="A9" i="1"/>
  <c r="I9" i="1" s="1"/>
  <c r="A10" i="1"/>
  <c r="D10" i="1" s="1"/>
  <c r="B10" i="1"/>
  <c r="C10" i="1"/>
  <c r="L10" i="1" s="1"/>
  <c r="E10" i="1"/>
  <c r="F10" i="1"/>
  <c r="N10" i="1" s="1"/>
  <c r="G10" i="1"/>
  <c r="O10" i="1" s="1"/>
  <c r="J10" i="1"/>
  <c r="K10" i="1"/>
  <c r="A11" i="1"/>
  <c r="D11" i="1" s="1"/>
  <c r="J11" i="1"/>
  <c r="M4" i="1" l="1"/>
  <c r="J9" i="1"/>
  <c r="D9" i="1"/>
  <c r="I5" i="1"/>
  <c r="M5" i="1" s="1"/>
  <c r="D5" i="1"/>
  <c r="G11" i="1"/>
  <c r="C11" i="1"/>
  <c r="L11" i="1" s="1"/>
  <c r="G9" i="1"/>
  <c r="C9" i="1"/>
  <c r="L9" i="1" s="1"/>
  <c r="G7" i="1"/>
  <c r="C7" i="1"/>
  <c r="L7" i="1" s="1"/>
  <c r="G5" i="1"/>
  <c r="C5" i="1"/>
  <c r="K11" i="1"/>
  <c r="F11" i="1"/>
  <c r="N11" i="1" s="1"/>
  <c r="B11" i="1"/>
  <c r="I10" i="1"/>
  <c r="M10" i="1" s="1"/>
  <c r="K9" i="1"/>
  <c r="F9" i="1"/>
  <c r="N9" i="1" s="1"/>
  <c r="B9" i="1"/>
  <c r="I8" i="1"/>
  <c r="M8" i="1" s="1"/>
  <c r="K7" i="1"/>
  <c r="F7" i="1"/>
  <c r="B7" i="1"/>
  <c r="I6" i="1"/>
  <c r="M6" i="1" s="1"/>
  <c r="K5" i="1"/>
  <c r="F5" i="1"/>
  <c r="N5" i="1" s="1"/>
  <c r="I4" i="1"/>
  <c r="E11" i="1"/>
  <c r="E9" i="1"/>
  <c r="M9" i="1" s="1"/>
  <c r="J7" i="1"/>
  <c r="E7" i="1"/>
  <c r="I11" i="1"/>
  <c r="I7" i="1"/>
  <c r="P3" i="6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2" i="6"/>
  <c r="O7" i="1" l="1"/>
  <c r="O11" i="1"/>
  <c r="M11" i="1"/>
  <c r="M7" i="1"/>
  <c r="O5" i="1"/>
  <c r="O9" i="1"/>
  <c r="N7" i="1"/>
  <c r="O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2" i="5"/>
  <c r="A12" i="1"/>
  <c r="E12" i="1" s="1"/>
  <c r="A13" i="1"/>
  <c r="A14" i="1"/>
  <c r="E14" i="1" s="1"/>
  <c r="A15" i="1"/>
  <c r="A16" i="1"/>
  <c r="E16" i="1" s="1"/>
  <c r="A17" i="1"/>
  <c r="A18" i="1"/>
  <c r="E18" i="1" s="1"/>
  <c r="A19" i="1"/>
  <c r="A3" i="1"/>
  <c r="F3" i="1" s="1"/>
  <c r="K19" i="1" l="1"/>
  <c r="I19" i="1"/>
  <c r="J19" i="1"/>
  <c r="K17" i="1"/>
  <c r="I17" i="1"/>
  <c r="J17" i="1"/>
  <c r="K15" i="1"/>
  <c r="I15" i="1"/>
  <c r="J15" i="1"/>
  <c r="K13" i="1"/>
  <c r="I13" i="1"/>
  <c r="J13" i="1"/>
  <c r="B3" i="1"/>
  <c r="B18" i="1"/>
  <c r="B15" i="1"/>
  <c r="B13" i="1"/>
  <c r="C18" i="1"/>
  <c r="L18" i="1" s="1"/>
  <c r="C16" i="1"/>
  <c r="L16" i="1" s="1"/>
  <c r="C14" i="1"/>
  <c r="L14" i="1" s="1"/>
  <c r="C12" i="1"/>
  <c r="L12" i="1" s="1"/>
  <c r="D3" i="1"/>
  <c r="G19" i="1"/>
  <c r="O19" i="1" s="1"/>
  <c r="E19" i="1"/>
  <c r="M19" i="1" s="1"/>
  <c r="G18" i="1"/>
  <c r="G17" i="1"/>
  <c r="O17" i="1" s="1"/>
  <c r="E17" i="1"/>
  <c r="M17" i="1" s="1"/>
  <c r="G16" i="1"/>
  <c r="G15" i="1"/>
  <c r="E15" i="1"/>
  <c r="M15" i="1" s="1"/>
  <c r="G14" i="1"/>
  <c r="G13" i="1"/>
  <c r="O13" i="1" s="1"/>
  <c r="E13" i="1"/>
  <c r="G12" i="1"/>
  <c r="J3" i="1"/>
  <c r="N3" i="1" s="1"/>
  <c r="K3" i="1"/>
  <c r="I3" i="1"/>
  <c r="J18" i="1"/>
  <c r="K18" i="1"/>
  <c r="I18" i="1"/>
  <c r="M18" i="1" s="1"/>
  <c r="J16" i="1"/>
  <c r="K16" i="1"/>
  <c r="I16" i="1"/>
  <c r="M16" i="1" s="1"/>
  <c r="J14" i="1"/>
  <c r="K14" i="1"/>
  <c r="I14" i="1"/>
  <c r="M14" i="1" s="1"/>
  <c r="J12" i="1"/>
  <c r="K12" i="1"/>
  <c r="I12" i="1"/>
  <c r="M12" i="1" s="1"/>
  <c r="B19" i="1"/>
  <c r="B17" i="1"/>
  <c r="B14" i="1"/>
  <c r="B12" i="1"/>
  <c r="C19" i="1"/>
  <c r="L19" i="1" s="1"/>
  <c r="C17" i="1"/>
  <c r="L17" i="1" s="1"/>
  <c r="C15" i="1"/>
  <c r="L15" i="1" s="1"/>
  <c r="C13" i="1"/>
  <c r="L13" i="1" s="1"/>
  <c r="C3" i="1"/>
  <c r="L3" i="1" s="1"/>
  <c r="E3" i="1"/>
  <c r="M3" i="1" s="1"/>
  <c r="G3" i="1"/>
  <c r="O3" i="1" s="1"/>
  <c r="F19" i="1"/>
  <c r="N19" i="1" s="1"/>
  <c r="D19" i="1"/>
  <c r="F18" i="1"/>
  <c r="N18" i="1" s="1"/>
  <c r="D18" i="1"/>
  <c r="F17" i="1"/>
  <c r="N17" i="1" s="1"/>
  <c r="D17" i="1"/>
  <c r="F16" i="1"/>
  <c r="N16" i="1" s="1"/>
  <c r="D16" i="1"/>
  <c r="F15" i="1"/>
  <c r="N15" i="1" s="1"/>
  <c r="D15" i="1"/>
  <c r="F14" i="1"/>
  <c r="N14" i="1" s="1"/>
  <c r="D14" i="1"/>
  <c r="F13" i="1"/>
  <c r="N13" i="1" s="1"/>
  <c r="D13" i="1"/>
  <c r="F12" i="1"/>
  <c r="N12" i="1" s="1"/>
  <c r="D12" i="1"/>
  <c r="E96" i="3"/>
  <c r="L5" i="1" s="1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" i="3"/>
  <c r="M13" i="1" l="1"/>
  <c r="O15" i="1"/>
  <c r="O12" i="1"/>
  <c r="O16" i="1"/>
  <c r="O14" i="1"/>
  <c r="O18" i="1"/>
</calcChain>
</file>

<file path=xl/sharedStrings.xml><?xml version="1.0" encoding="utf-8"?>
<sst xmlns="http://schemas.openxmlformats.org/spreadsheetml/2006/main" count="458" uniqueCount="122">
  <si>
    <t>ID</t>
  </si>
  <si>
    <t>Nom</t>
  </si>
  <si>
    <t># Camion</t>
  </si>
  <si>
    <t>Distance</t>
  </si>
  <si>
    <t>L/100 km</t>
  </si>
  <si>
    <t>Intertrip Idle</t>
  </si>
  <si>
    <t>Short Idle</t>
  </si>
  <si>
    <t>CHAUFFEUR</t>
  </si>
  <si>
    <t>SEMAINE DU 10 AU 17 MARS</t>
  </si>
  <si>
    <t>VOYAGE</t>
  </si>
  <si>
    <t>4 DERNIÈRES SEMAINES</t>
  </si>
  <si>
    <t>DIMINUTION / AUGMENTATION</t>
  </si>
  <si>
    <t>BRYAN POIRIER</t>
  </si>
  <si>
    <t>YANNICK SIMARD</t>
  </si>
  <si>
    <t>ROBERT DEVRIES</t>
  </si>
  <si>
    <t>KIM COURTOIS</t>
  </si>
  <si>
    <t>NICOLAS PICHE LECOURS</t>
  </si>
  <si>
    <t xml:space="preserve">STÉPHANE HELMS  </t>
  </si>
  <si>
    <t xml:space="preserve">DOMINIC FORTIN  </t>
  </si>
  <si>
    <t xml:space="preserve">MARTIN BRASSARD  </t>
  </si>
  <si>
    <t xml:space="preserve">PATRICK VAILLANCOURT  </t>
  </si>
  <si>
    <t xml:space="preserve">DENIS DUFOUR  </t>
  </si>
  <si>
    <t xml:space="preserve">BRUNO MIVILLE  </t>
  </si>
  <si>
    <t xml:space="preserve">REJEAN TREMBLAY </t>
  </si>
  <si>
    <t xml:space="preserve">REJEAN BOILY  </t>
  </si>
  <si>
    <t xml:space="preserve">CARL RIVERIN  </t>
  </si>
  <si>
    <t xml:space="preserve">PATRICK FORTIN  </t>
  </si>
  <si>
    <t xml:space="preserve">RAYMOND JOBIN  </t>
  </si>
  <si>
    <t xml:space="preserve">DOMINIQUE BOILY  </t>
  </si>
  <si>
    <t xml:space="preserve">JONATHAN COTE  </t>
  </si>
  <si>
    <t xml:space="preserve">JEANCLAUDE TREMBLAY  </t>
  </si>
  <si>
    <t xml:space="preserve">FRANCOIS FILLION COTE  </t>
  </si>
  <si>
    <t xml:space="preserve">ALEXANDRE ISSA GUILLEMETTE  </t>
  </si>
  <si>
    <t xml:space="preserve">JEANFRANCOIS LAVOIE  </t>
  </si>
  <si>
    <t xml:space="preserve">STEVES FORGUES  </t>
  </si>
  <si>
    <t xml:space="preserve">PIERRELUC MINIER  </t>
  </si>
  <si>
    <t xml:space="preserve">PATRICK BEAUPRE  </t>
  </si>
  <si>
    <t xml:space="preserve">DOMINIQUE GIRARD  </t>
  </si>
  <si>
    <t>JEANMICHEL BOIES</t>
  </si>
  <si>
    <t xml:space="preserve">YVON RIOUX  </t>
  </si>
  <si>
    <t xml:space="preserve">HUGUES OUELLET  </t>
  </si>
  <si>
    <t xml:space="preserve">JEANSÉBASTIEN METHOT  </t>
  </si>
  <si>
    <t xml:space="preserve">ROGER COURTOIS  </t>
  </si>
  <si>
    <t xml:space="preserve">FRANCOIS AUBRY  </t>
  </si>
  <si>
    <t xml:space="preserve">DANIEL DUBREUIL  </t>
  </si>
  <si>
    <t xml:space="preserve">JOHNNY BERGERON  </t>
  </si>
  <si>
    <t xml:space="preserve">PIERRE LESSARD  </t>
  </si>
  <si>
    <t xml:space="preserve">PIERRE PATRY  </t>
  </si>
  <si>
    <t xml:space="preserve">GABRIEL VAILLANCOURTMARTIN  </t>
  </si>
  <si>
    <t xml:space="preserve">DANNY LAVOIE  </t>
  </si>
  <si>
    <t xml:space="preserve">GUILLAUME BONSANT  </t>
  </si>
  <si>
    <t xml:space="preserve">JONATHAN GARNEAU  </t>
  </si>
  <si>
    <t xml:space="preserve">BERNARD LAGACÉ  </t>
  </si>
  <si>
    <t xml:space="preserve">SIMON LAPOINTE  </t>
  </si>
  <si>
    <t xml:space="preserve">MARIO GAUDREAULT </t>
  </si>
  <si>
    <t>PAULRENE BRISSON</t>
  </si>
  <si>
    <t xml:space="preserve">JEANPIERRE BOUDREAULT  </t>
  </si>
  <si>
    <t xml:space="preserve">GUY GAGNON  </t>
  </si>
  <si>
    <t xml:space="preserve">JACQUES DUMONT  </t>
  </si>
  <si>
    <t xml:space="preserve">JEANDENIS DROLET  </t>
  </si>
  <si>
    <t xml:space="preserve">SERGE COTE  </t>
  </si>
  <si>
    <t xml:space="preserve">ANDRE GAGNE  </t>
  </si>
  <si>
    <t>TOMMY CASTONGUAY</t>
  </si>
  <si>
    <t xml:space="preserve">MICHEL TURPIN  </t>
  </si>
  <si>
    <t xml:space="preserve">MARCANTOINE LARAMEE  </t>
  </si>
  <si>
    <t xml:space="preserve">ELOI LACHANCE  </t>
  </si>
  <si>
    <t>FREDERIC CHENTRIERPOTVIN</t>
  </si>
  <si>
    <t xml:space="preserve">DANY LÉVESQUE  </t>
  </si>
  <si>
    <t xml:space="preserve">LEOPOLD LECOURS  </t>
  </si>
  <si>
    <t xml:space="preserve">JEANFRANCOIS RIOPELPOULIN  </t>
  </si>
  <si>
    <t xml:space="preserve">DANIEL SIMINSKI  </t>
  </si>
  <si>
    <t xml:space="preserve">BERNARD SIMARD </t>
  </si>
  <si>
    <t xml:space="preserve">TONY PERRON  </t>
  </si>
  <si>
    <t xml:space="preserve">PATRICK POULIOT  </t>
  </si>
  <si>
    <t xml:space="preserve">MAXIME BOUCHER  </t>
  </si>
  <si>
    <t xml:space="preserve">NORMAND TREMBLAY  </t>
  </si>
  <si>
    <t xml:space="preserve">RICHARD GIRARD  </t>
  </si>
  <si>
    <t xml:space="preserve">LOUIS BOUCHARD  </t>
  </si>
  <si>
    <t xml:space="preserve">SYLVAIN BOIVIN  </t>
  </si>
  <si>
    <t xml:space="preserve">ALAIN TREMBLAY SVRD  </t>
  </si>
  <si>
    <t xml:space="preserve">MAXIME DUBOIS SAINT PIERRE  </t>
  </si>
  <si>
    <t xml:space="preserve">MARC LAFLAMME  </t>
  </si>
  <si>
    <t xml:space="preserve">FRANCIS CLAVEAU  </t>
  </si>
  <si>
    <t>Caterpillar</t>
  </si>
  <si>
    <t>18V</t>
  </si>
  <si>
    <t>10V</t>
  </si>
  <si>
    <t>Cummins</t>
  </si>
  <si>
    <t>Paccar</t>
  </si>
  <si>
    <t>Vehicle ID</t>
  </si>
  <si>
    <t>Driver ID</t>
  </si>
  <si>
    <t>Eng Time(min)</t>
  </si>
  <si>
    <t>Fuel</t>
  </si>
  <si>
    <t>L/ 100 Km</t>
  </si>
  <si>
    <t>Intrtrp Idle%</t>
  </si>
  <si>
    <t>Short Idle%</t>
  </si>
  <si>
    <t>OvrSpd%</t>
  </si>
  <si>
    <t>OvRev%</t>
  </si>
  <si>
    <t>Shift OvrRev%</t>
  </si>
  <si>
    <t>TotalOvrRng%</t>
  </si>
  <si>
    <t>TopGear%</t>
  </si>
  <si>
    <t>CruiseCtl%</t>
  </si>
  <si>
    <t>JOCELYN DUBÉ</t>
  </si>
  <si>
    <t>MARC-ANDRÉ LÉVESQUE</t>
  </si>
  <si>
    <t>MARC PERRRON</t>
  </si>
  <si>
    <t>CAMION</t>
  </si>
  <si>
    <t>ALEXANDRE  ISSA GUILLEMETTE</t>
  </si>
  <si>
    <t>JEAN-FRANÇOIS LAVOIE</t>
  </si>
  <si>
    <t>Manager</t>
  </si>
  <si>
    <t xml:space="preserve">          </t>
  </si>
  <si>
    <t xml:space="preserve">*         </t>
  </si>
  <si>
    <t xml:space="preserve">DIV.ANODE </t>
  </si>
  <si>
    <t xml:space="preserve">DIV. BAIN </t>
  </si>
  <si>
    <t>Côte Nord</t>
  </si>
  <si>
    <t>Ville</t>
  </si>
  <si>
    <t>Québec</t>
  </si>
  <si>
    <t>Ville et Ont.</t>
  </si>
  <si>
    <t>Ville et Qc.</t>
  </si>
  <si>
    <t>Qc - Ont</t>
  </si>
  <si>
    <t>NOM</t>
  </si>
  <si>
    <t>SÉBASTIEN GAGNÉ</t>
  </si>
  <si>
    <t>CumminsTurbo</t>
  </si>
  <si>
    <t>MOTEUR / HP / TRANSMISSION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</si>
</sst>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19" fillId="0" borderId="0" xfId="0" applyFont="1" applyFill="1"/>
    <xf numFmtId="0" fontId="19" fillId="0" borderId="0" xfId="0" applyFont="1" applyAlignment="1">
      <alignment horizontal="center"/>
    </xf>
    <xf numFmtId="0" fontId="0" fillId="34" borderId="0" xfId="0" applyFill="1" applyAlignment="1">
      <alignment horizontal="center"/>
    </xf>
    <xf numFmtId="0" fontId="0" fillId="34" borderId="0" xfId="0" applyFill="1"/>
    <xf numFmtId="0" fontId="20" fillId="0" borderId="0" xfId="0" applyFon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20" fillId="35" borderId="25" xfId="0" applyFont="1" applyFill="1" applyBorder="1" applyAlignment="1">
      <alignment horizontal="center"/>
    </xf>
    <xf numFmtId="0" fontId="20" fillId="36" borderId="25" xfId="0" applyFont="1" applyFill="1" applyBorder="1" applyAlignment="1">
      <alignment horizontal="center"/>
    </xf>
    <xf numFmtId="0" fontId="20" fillId="36" borderId="26" xfId="0" applyFont="1" applyFill="1" applyBorder="1" applyAlignment="1">
      <alignment horizontal="center"/>
    </xf>
    <xf numFmtId="0" fontId="20" fillId="37" borderId="25" xfId="0" applyFont="1" applyFill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0" fillId="38" borderId="24" xfId="0" applyFont="1" applyFill="1" applyBorder="1" applyAlignment="1">
      <alignment horizontal="center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73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topLeftCell="D1" zoomScaleNormal="100" workbookViewId="0">
      <selection activeCell="Q17" sqref="Q17"/>
    </sheetView>
  </sheetViews>
  <sheetFormatPr baseColWidth="10" defaultRowHeight="15" x14ac:dyDescent="0.25"/>
  <cols>
    <col min="1" max="1" width="8.85546875" customWidth="1"/>
    <col min="2" max="2" width="25" customWidth="1"/>
    <col min="3" max="3" width="11.7109375" customWidth="1"/>
    <col min="4" max="7" width="12.28515625" customWidth="1"/>
    <col min="9" max="11" width="12.28515625" customWidth="1"/>
    <col min="12" max="12" width="24.140625" bestFit="1" customWidth="1"/>
    <col min="13" max="15" width="12.28515625" customWidth="1"/>
    <col min="17" max="17" width="11.42578125" style="8"/>
  </cols>
  <sheetData>
    <row r="1" spans="1:15" ht="20.25" customHeight="1" thickBot="1" x14ac:dyDescent="0.3">
      <c r="A1" s="33" t="s">
        <v>7</v>
      </c>
      <c r="B1" s="34"/>
      <c r="C1" s="35"/>
      <c r="D1" s="33" t="s">
        <v>8</v>
      </c>
      <c r="E1" s="34"/>
      <c r="F1" s="34"/>
      <c r="G1" s="34"/>
      <c r="H1" s="35"/>
      <c r="I1" s="33" t="s">
        <v>10</v>
      </c>
      <c r="J1" s="34"/>
      <c r="K1" s="35"/>
      <c r="L1" s="37" t="s">
        <v>121</v>
      </c>
      <c r="M1" s="33" t="s">
        <v>11</v>
      </c>
      <c r="N1" s="34"/>
      <c r="O1" s="35"/>
    </row>
    <row r="2" spans="1:15" ht="15.75" thickBot="1" x14ac:dyDescent="0.3">
      <c r="A2" s="9" t="s">
        <v>0</v>
      </c>
      <c r="B2" s="9" t="s">
        <v>1</v>
      </c>
      <c r="C2" s="9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9" t="s">
        <v>9</v>
      </c>
      <c r="I2" s="10" t="s">
        <v>4</v>
      </c>
      <c r="J2" s="10" t="s">
        <v>5</v>
      </c>
      <c r="K2" s="10" t="s">
        <v>6</v>
      </c>
      <c r="L2" s="38"/>
      <c r="M2" s="10" t="s">
        <v>4</v>
      </c>
      <c r="N2" s="10" t="s">
        <v>5</v>
      </c>
      <c r="O2" s="10" t="s">
        <v>6</v>
      </c>
    </row>
    <row r="3" spans="1:15" x14ac:dyDescent="0.25">
      <c r="A3" s="13">
        <f>'Semaine Dernière'!B2</f>
        <v>1183</v>
      </c>
      <c r="B3" s="14" t="str">
        <f>VLOOKUP(A3,Chauffeur!$A$2:$B$201,2,FALSE)</f>
        <v>SÉBASTIEN GAGNÉ</v>
      </c>
      <c r="C3" s="15">
        <f>VLOOKUP($A$3,'Semaine Dernière'!$B$2:$O$18,14,FALSE)</f>
        <v>44</v>
      </c>
      <c r="D3" s="22">
        <f>VLOOKUP(A3,'Semaine Dernière'!$B$2:$O$18,2,FALSE)</f>
        <v>2653</v>
      </c>
      <c r="E3" s="23">
        <f>VLOOKUP(A3,'Semaine Dernière'!$B$2:$O$18,5,FALSE)</f>
        <v>47.11</v>
      </c>
      <c r="F3" s="23">
        <f>VLOOKUP(A3,'Semaine Dernière'!$B$2:$O$18,6,FALSE)</f>
        <v>4.3</v>
      </c>
      <c r="G3" s="23">
        <f>VLOOKUP(A3,'Semaine Dernière'!$B$2:$O$18,7,FALSE)</f>
        <v>3.7</v>
      </c>
      <c r="H3" s="15" t="s">
        <v>115</v>
      </c>
      <c r="I3" s="22">
        <f>VLOOKUP(A3,'4 Dernières semaines'!$C$2:$P$110,5,FALSE)</f>
        <v>55.95</v>
      </c>
      <c r="J3" s="23">
        <f>VLOOKUP(A3,'4 Dernières semaines'!$C$2:$P$110,6,FALSE)</f>
        <v>6.3</v>
      </c>
      <c r="K3" s="15">
        <f>VLOOKUP(A3,'4 Dernières semaines'!$C$2:$P$110,7,FALSE)</f>
        <v>6</v>
      </c>
      <c r="L3" s="25" t="str">
        <f>VLOOKUP(C3,Type!$A$1:$E$96,5,FALSE)</f>
        <v>Cummins/500/10V</v>
      </c>
      <c r="M3" s="22">
        <f>E3-I3</f>
        <v>-8.8400000000000034</v>
      </c>
      <c r="N3" s="23">
        <f>F3-J3</f>
        <v>-2</v>
      </c>
      <c r="O3" s="15">
        <f>G3-K3</f>
        <v>-2.2999999999999998</v>
      </c>
    </row>
    <row r="4" spans="1:15" x14ac:dyDescent="0.25">
      <c r="A4" s="16">
        <f>'Semaine Dernière'!B3</f>
        <v>1157</v>
      </c>
      <c r="B4" s="11" t="str">
        <f>VLOOKUP(A4,Chauffeur!$A$2:$B$201,2,FALSE)</f>
        <v xml:space="preserve">PATRICK VAILLANCOURT  </v>
      </c>
      <c r="C4" s="17">
        <f>VLOOKUP(A4,'Semaine Dernière'!$B$2:$O$18,14,FALSE)</f>
        <v>44</v>
      </c>
      <c r="D4" s="24">
        <f>VLOOKUP(A4,'Semaine Dernière'!$B$2:$O$18,2,FALSE)</f>
        <v>1652</v>
      </c>
      <c r="E4" s="12">
        <f>VLOOKUP(A4,'Semaine Dernière'!$B$2:$O$18,5,FALSE)</f>
        <v>50.51</v>
      </c>
      <c r="F4" s="12">
        <f>VLOOKUP(A4,'Semaine Dernière'!$B$2:$O$18,6,FALSE)</f>
        <v>31.7</v>
      </c>
      <c r="G4" s="12">
        <f>VLOOKUP(A4,'Semaine Dernière'!$B$2:$O$18,7,FALSE)</f>
        <v>4.7</v>
      </c>
      <c r="H4" s="17" t="s">
        <v>117</v>
      </c>
      <c r="I4" s="24">
        <f>VLOOKUP(A4,'4 Dernières semaines'!$C$2:$P$110,5,FALSE)</f>
        <v>54.22</v>
      </c>
      <c r="J4" s="12">
        <f>VLOOKUP(A4,'4 Dernières semaines'!$C$2:$P$110,6,FALSE)</f>
        <v>27.3</v>
      </c>
      <c r="K4" s="17">
        <f>VLOOKUP(A4,'4 Dernières semaines'!$C$2:$P$110,7,FALSE)</f>
        <v>3.8</v>
      </c>
      <c r="L4" s="26" t="str">
        <f>VLOOKUP(C4,Type!$A$1:$E$96,5,FALSE)</f>
        <v>Cummins/500/10V</v>
      </c>
      <c r="M4" s="24">
        <f t="shared" ref="M4:M19" si="0">E4-I4</f>
        <v>-3.7100000000000009</v>
      </c>
      <c r="N4" s="12">
        <f t="shared" ref="N4:N19" si="1">F4-J4</f>
        <v>4.3999999999999986</v>
      </c>
      <c r="O4" s="17">
        <f t="shared" ref="O4:O19" si="2">G4-K4</f>
        <v>0.90000000000000036</v>
      </c>
    </row>
    <row r="5" spans="1:15" x14ac:dyDescent="0.25">
      <c r="A5" s="16">
        <f>'Semaine Dernière'!B4</f>
        <v>1164</v>
      </c>
      <c r="B5" s="11" t="str">
        <f>VLOOKUP(A5,Chauffeur!$A$2:$B$201,2,FALSE)</f>
        <v xml:space="preserve">JONATHAN COTE  </v>
      </c>
      <c r="C5" s="17">
        <f>VLOOKUP(A5,'Semaine Dernière'!$B$2:$O$18,14,FALSE)</f>
        <v>53</v>
      </c>
      <c r="D5" s="24">
        <f>VLOOKUP(A5,'Semaine Dernière'!$B$2:$O$18,2,FALSE)</f>
        <v>3274</v>
      </c>
      <c r="E5" s="12">
        <f>VLOOKUP(A5,'Semaine Dernière'!$B$2:$O$18,5,FALSE)</f>
        <v>50.83</v>
      </c>
      <c r="F5" s="12">
        <f>VLOOKUP(A5,'Semaine Dernière'!$B$2:$O$18,6,FALSE)</f>
        <v>3.8</v>
      </c>
      <c r="G5" s="12">
        <f>VLOOKUP(A5,'Semaine Dernière'!$B$2:$O$18,7,FALSE)</f>
        <v>3.8</v>
      </c>
      <c r="H5" s="17" t="s">
        <v>117</v>
      </c>
      <c r="I5" s="24">
        <f>VLOOKUP(A5,'4 Dernières semaines'!$C$2:$P$110,5,FALSE)</f>
        <v>52.29</v>
      </c>
      <c r="J5" s="12">
        <f>VLOOKUP(A5,'4 Dernières semaines'!$C$2:$P$110,6,FALSE)</f>
        <v>7.6</v>
      </c>
      <c r="K5" s="17">
        <f>VLOOKUP(A5,'4 Dernières semaines'!$C$2:$P$110,7,FALSE)</f>
        <v>3.1</v>
      </c>
      <c r="L5" s="26" t="str">
        <f>VLOOKUP(C5,Type!$A$1:$E$96,5,FALSE)</f>
        <v>CumminsTurbo/500/10V</v>
      </c>
      <c r="M5" s="24">
        <f t="shared" si="0"/>
        <v>-1.4600000000000009</v>
      </c>
      <c r="N5" s="12">
        <f t="shared" si="1"/>
        <v>-3.8</v>
      </c>
      <c r="O5" s="17">
        <f t="shared" si="2"/>
        <v>0.69999999999999973</v>
      </c>
    </row>
    <row r="6" spans="1:15" x14ac:dyDescent="0.25">
      <c r="A6" s="16">
        <f>'Semaine Dernière'!B5</f>
        <v>1155</v>
      </c>
      <c r="B6" s="11" t="str">
        <f>VLOOKUP(A6,Chauffeur!$A$2:$B$201,2,FALSE)</f>
        <v xml:space="preserve">JEANPIERRE BOUDREAULT  </v>
      </c>
      <c r="C6" s="17">
        <f>VLOOKUP(A6,'Semaine Dernière'!$B$2:$O$18,14,FALSE)</f>
        <v>597</v>
      </c>
      <c r="D6" s="24">
        <f>VLOOKUP(A6,'Semaine Dernière'!$B$2:$O$18,2,FALSE)</f>
        <v>4082</v>
      </c>
      <c r="E6" s="12">
        <f>VLOOKUP(A6,'Semaine Dernière'!$B$2:$O$18,5,FALSE)</f>
        <v>51.08</v>
      </c>
      <c r="F6" s="12">
        <f>VLOOKUP(A6,'Semaine Dernière'!$B$2:$O$18,6,FALSE)</f>
        <v>8.6</v>
      </c>
      <c r="G6" s="12">
        <f>VLOOKUP(A6,'Semaine Dernière'!$B$2:$O$18,7,FALSE)</f>
        <v>5.4</v>
      </c>
      <c r="H6" s="17" t="s">
        <v>117</v>
      </c>
      <c r="I6" s="24">
        <f>VLOOKUP(A6,'4 Dernières semaines'!$C$2:$P$110,5,FALSE)</f>
        <v>53.34</v>
      </c>
      <c r="J6" s="12">
        <f>VLOOKUP(A6,'4 Dernières semaines'!$C$2:$P$110,6,FALSE)</f>
        <v>12.8</v>
      </c>
      <c r="K6" s="17">
        <f>VLOOKUP(A6,'4 Dernières semaines'!$C$2:$P$110,7,FALSE)</f>
        <v>7.1</v>
      </c>
      <c r="L6" s="26" t="str">
        <f>VLOOKUP(C6,Type!$A$1:$E$96,5,FALSE)</f>
        <v>Cummins/500/10V</v>
      </c>
      <c r="M6" s="24">
        <f t="shared" si="0"/>
        <v>-2.2600000000000051</v>
      </c>
      <c r="N6" s="12">
        <f t="shared" si="1"/>
        <v>-4.2000000000000011</v>
      </c>
      <c r="O6" s="17">
        <f t="shared" si="2"/>
        <v>-1.6999999999999993</v>
      </c>
    </row>
    <row r="7" spans="1:15" x14ac:dyDescent="0.25">
      <c r="A7" s="16">
        <f>'Semaine Dernière'!B6</f>
        <v>579</v>
      </c>
      <c r="B7" s="11" t="str">
        <f>VLOOKUP(A7,Chauffeur!$A$2:$B$201,2,FALSE)</f>
        <v xml:space="preserve">DOMINIQUE BOILY  </v>
      </c>
      <c r="C7" s="17">
        <f>VLOOKUP(A7,'Semaine Dernière'!$B$2:$O$18,14,FALSE)</f>
        <v>52</v>
      </c>
      <c r="D7" s="24">
        <f>VLOOKUP(A7,'Semaine Dernière'!$B$2:$O$18,2,FALSE)</f>
        <v>3514</v>
      </c>
      <c r="E7" s="12">
        <f>VLOOKUP(A7,'Semaine Dernière'!$B$2:$O$18,5,FALSE)</f>
        <v>51.27</v>
      </c>
      <c r="F7" s="12">
        <f>VLOOKUP(A7,'Semaine Dernière'!$B$2:$O$18,6,FALSE)</f>
        <v>5.3</v>
      </c>
      <c r="G7" s="12">
        <f>VLOOKUP(A7,'Semaine Dernière'!$B$2:$O$18,7,FALSE)</f>
        <v>5.3</v>
      </c>
      <c r="H7" s="17" t="s">
        <v>117</v>
      </c>
      <c r="I7" s="24">
        <f>VLOOKUP(A7,'4 Dernières semaines'!$C$2:$P$110,5,FALSE)</f>
        <v>52.24</v>
      </c>
      <c r="J7" s="12">
        <f>VLOOKUP(A7,'4 Dernières semaines'!$C$2:$P$110,6,FALSE)</f>
        <v>19</v>
      </c>
      <c r="K7" s="17">
        <f>VLOOKUP(A7,'4 Dernières semaines'!$C$2:$P$110,7,FALSE)</f>
        <v>2.2999999999999998</v>
      </c>
      <c r="L7" s="26" t="str">
        <f>VLOOKUP(C7,Type!$A$1:$E$96,5,FALSE)</f>
        <v>Cummins/500/10V</v>
      </c>
      <c r="M7" s="24">
        <f t="shared" si="0"/>
        <v>-0.96999999999999886</v>
      </c>
      <c r="N7" s="12">
        <f t="shared" si="1"/>
        <v>-13.7</v>
      </c>
      <c r="O7" s="17">
        <f t="shared" si="2"/>
        <v>3</v>
      </c>
    </row>
    <row r="8" spans="1:15" x14ac:dyDescent="0.25">
      <c r="A8" s="16">
        <f>'Semaine Dernière'!B7</f>
        <v>1103</v>
      </c>
      <c r="B8" s="11" t="str">
        <f>VLOOKUP(A8,Chauffeur!$A$2:$B$201,2,FALSE)</f>
        <v xml:space="preserve">RAYMOND JOBIN  </v>
      </c>
      <c r="C8" s="17">
        <f>VLOOKUP(A8,'Semaine Dernière'!$B$2:$O$18,14,FALSE)</f>
        <v>51</v>
      </c>
      <c r="D8" s="24">
        <f>VLOOKUP(A8,'Semaine Dernière'!$B$2:$O$18,2,FALSE)</f>
        <v>3760</v>
      </c>
      <c r="E8" s="12">
        <f>VLOOKUP(A8,'Semaine Dernière'!$B$2:$O$18,5,FALSE)</f>
        <v>51.6</v>
      </c>
      <c r="F8" s="12">
        <f>VLOOKUP(A8,'Semaine Dernière'!$B$2:$O$18,6,FALSE)</f>
        <v>9</v>
      </c>
      <c r="G8" s="12">
        <f>VLOOKUP(A8,'Semaine Dernière'!$B$2:$O$18,7,FALSE)</f>
        <v>0.9</v>
      </c>
      <c r="H8" s="17" t="s">
        <v>114</v>
      </c>
      <c r="I8" s="24">
        <f>VLOOKUP(A8,'4 Dernières semaines'!$C$2:$P$110,5,FALSE)</f>
        <v>54.1</v>
      </c>
      <c r="J8" s="12">
        <f>VLOOKUP(A8,'4 Dernières semaines'!$C$2:$P$110,6,FALSE)</f>
        <v>11.4</v>
      </c>
      <c r="K8" s="17">
        <f>VLOOKUP(A8,'4 Dernières semaines'!$C$2:$P$110,7,FALSE)</f>
        <v>1.4</v>
      </c>
      <c r="L8" s="26" t="str">
        <f>VLOOKUP(C8,Type!$A$1:$E$96,5,FALSE)</f>
        <v>Cummins/500/10V</v>
      </c>
      <c r="M8" s="24">
        <f t="shared" si="0"/>
        <v>-2.5</v>
      </c>
      <c r="N8" s="12">
        <f t="shared" si="1"/>
        <v>-2.4000000000000004</v>
      </c>
      <c r="O8" s="17">
        <f t="shared" si="2"/>
        <v>-0.49999999999999989</v>
      </c>
    </row>
    <row r="9" spans="1:15" x14ac:dyDescent="0.25">
      <c r="A9" s="16">
        <f>'Semaine Dernière'!B8</f>
        <v>1129</v>
      </c>
      <c r="B9" s="11" t="str">
        <f>VLOOKUP(A9,Chauffeur!$A$2:$B$201,2,FALSE)</f>
        <v xml:space="preserve">CARL RIVERIN  </v>
      </c>
      <c r="C9" s="17">
        <f>VLOOKUP(A9,'Semaine Dernière'!$B$2:$O$18,14,FALSE)</f>
        <v>49</v>
      </c>
      <c r="D9" s="24">
        <f>VLOOKUP(A9,'Semaine Dernière'!$B$2:$O$18,2,FALSE)</f>
        <v>4276</v>
      </c>
      <c r="E9" s="12">
        <f>VLOOKUP(A9,'Semaine Dernière'!$B$2:$O$18,5,FALSE)</f>
        <v>51.71</v>
      </c>
      <c r="F9" s="12">
        <f>VLOOKUP(A9,'Semaine Dernière'!$B$2:$O$18,6,FALSE)</f>
        <v>4.5</v>
      </c>
      <c r="G9" s="12">
        <f>VLOOKUP(A9,'Semaine Dernière'!$B$2:$O$18,7,FALSE)</f>
        <v>4.4000000000000004</v>
      </c>
      <c r="H9" s="17" t="s">
        <v>114</v>
      </c>
      <c r="I9" s="24">
        <f>VLOOKUP(A9,'4 Dernières semaines'!$C$2:$P$110,5,FALSE)</f>
        <v>55.07</v>
      </c>
      <c r="J9" s="12">
        <f>VLOOKUP(A9,'4 Dernières semaines'!$C$2:$P$110,6,FALSE)</f>
        <v>20</v>
      </c>
      <c r="K9" s="17">
        <f>VLOOKUP(A9,'4 Dernières semaines'!$C$2:$P$110,7,FALSE)</f>
        <v>2.4</v>
      </c>
      <c r="L9" s="26" t="str">
        <f>VLOOKUP(C9,Type!$A$1:$E$96,5,FALSE)</f>
        <v>Cummins/500/10V</v>
      </c>
      <c r="M9" s="24">
        <f t="shared" si="0"/>
        <v>-3.3599999999999994</v>
      </c>
      <c r="N9" s="12">
        <f t="shared" si="1"/>
        <v>-15.5</v>
      </c>
      <c r="O9" s="17">
        <f t="shared" si="2"/>
        <v>2.0000000000000004</v>
      </c>
    </row>
    <row r="10" spans="1:15" x14ac:dyDescent="0.25">
      <c r="A10" s="16">
        <f>'Semaine Dernière'!B9</f>
        <v>1130</v>
      </c>
      <c r="B10" s="11" t="str">
        <f>VLOOKUP(A10,Chauffeur!$A$2:$B$201,2,FALSE)</f>
        <v xml:space="preserve">REJEAN TREMBLAY </v>
      </c>
      <c r="C10" s="17">
        <f>VLOOKUP(A10,'Semaine Dernière'!$B$2:$O$18,14,FALSE)</f>
        <v>49</v>
      </c>
      <c r="D10" s="24">
        <f>VLOOKUP(A10,'Semaine Dernière'!$B$2:$O$18,2,FALSE)</f>
        <v>4461</v>
      </c>
      <c r="E10" s="12">
        <f>VLOOKUP(A10,'Semaine Dernière'!$B$2:$O$18,5,FALSE)</f>
        <v>52.15</v>
      </c>
      <c r="F10" s="12">
        <f>VLOOKUP(A10,'Semaine Dernière'!$B$2:$O$18,6,FALSE)</f>
        <v>5.4</v>
      </c>
      <c r="G10" s="12">
        <f>VLOOKUP(A10,'Semaine Dernière'!$B$2:$O$18,7,FALSE)</f>
        <v>1.6</v>
      </c>
      <c r="H10" s="17" t="s">
        <v>114</v>
      </c>
      <c r="I10" s="24">
        <f>VLOOKUP(A10,'4 Dernières semaines'!$C$2:$P$110,5,FALSE)</f>
        <v>53.34</v>
      </c>
      <c r="J10" s="12">
        <f>VLOOKUP(A10,'4 Dernières semaines'!$C$2:$P$110,6,FALSE)</f>
        <v>10.6</v>
      </c>
      <c r="K10" s="17">
        <f>VLOOKUP(A10,'4 Dernières semaines'!$C$2:$P$110,7,FALSE)</f>
        <v>3.5</v>
      </c>
      <c r="L10" s="26" t="str">
        <f>VLOOKUP(C10,Type!$A$1:$E$96,5,FALSE)</f>
        <v>Cummins/500/10V</v>
      </c>
      <c r="M10" s="24">
        <f t="shared" si="0"/>
        <v>-1.1900000000000048</v>
      </c>
      <c r="N10" s="12">
        <f t="shared" si="1"/>
        <v>-5.1999999999999993</v>
      </c>
      <c r="O10" s="17">
        <f t="shared" si="2"/>
        <v>-1.9</v>
      </c>
    </row>
    <row r="11" spans="1:15" x14ac:dyDescent="0.25">
      <c r="A11" s="16">
        <f>'Semaine Dernière'!B10</f>
        <v>1205</v>
      </c>
      <c r="B11" s="11" t="str">
        <f>VLOOKUP(A11,Chauffeur!$A$2:$B$201,2,FALSE)</f>
        <v xml:space="preserve">REJEAN BOILY  </v>
      </c>
      <c r="C11" s="17">
        <f>VLOOKUP(A11,'Semaine Dernière'!$B$2:$O$18,14,FALSE)</f>
        <v>48</v>
      </c>
      <c r="D11" s="24">
        <f>VLOOKUP(A11,'Semaine Dernière'!$B$2:$O$18,2,FALSE)</f>
        <v>3996</v>
      </c>
      <c r="E11" s="12">
        <f>VLOOKUP(A11,'Semaine Dernière'!$B$2:$O$18,5,FALSE)</f>
        <v>53.07</v>
      </c>
      <c r="F11" s="12">
        <f>VLOOKUP(A11,'Semaine Dernière'!$B$2:$O$18,6,FALSE)</f>
        <v>8.9</v>
      </c>
      <c r="G11" s="12">
        <f>VLOOKUP(A11,'Semaine Dernière'!$B$2:$O$18,7,FALSE)</f>
        <v>3.7</v>
      </c>
      <c r="H11" s="17" t="s">
        <v>114</v>
      </c>
      <c r="I11" s="24">
        <f>VLOOKUP(A11,'4 Dernières semaines'!$C$2:$P$110,5,FALSE)</f>
        <v>52</v>
      </c>
      <c r="J11" s="12">
        <f>VLOOKUP(A11,'4 Dernières semaines'!$C$2:$P$110,6,FALSE)</f>
        <v>11.8</v>
      </c>
      <c r="K11" s="17">
        <f>VLOOKUP(A11,'4 Dernières semaines'!$C$2:$P$110,7,FALSE)</f>
        <v>4.7</v>
      </c>
      <c r="L11" s="26" t="str">
        <f>VLOOKUP(C11,Type!$A$1:$E$96,5,FALSE)</f>
        <v>Cummins/500/10V</v>
      </c>
      <c r="M11" s="24">
        <f t="shared" si="0"/>
        <v>1.0700000000000003</v>
      </c>
      <c r="N11" s="12">
        <f t="shared" si="1"/>
        <v>-2.9000000000000004</v>
      </c>
      <c r="O11" s="17">
        <f t="shared" si="2"/>
        <v>-1</v>
      </c>
    </row>
    <row r="12" spans="1:15" x14ac:dyDescent="0.25">
      <c r="A12" s="16">
        <f>'Semaine Dernière'!B11</f>
        <v>1111</v>
      </c>
      <c r="B12" s="11" t="str">
        <f>VLOOKUP(A12,Chauffeur!$A$2:$B$201,2,FALSE)</f>
        <v xml:space="preserve">PATRICK FORTIN  </v>
      </c>
      <c r="C12" s="17">
        <f>VLOOKUP(A12,'Semaine Dernière'!$B$2:$O$18,14,FALSE)</f>
        <v>50</v>
      </c>
      <c r="D12" s="24">
        <f>VLOOKUP(A12,'Semaine Dernière'!$B$2:$O$18,2,FALSE)</f>
        <v>4268</v>
      </c>
      <c r="E12" s="12">
        <f>VLOOKUP(A12,'Semaine Dernière'!$B$2:$O$18,5,FALSE)</f>
        <v>53.55</v>
      </c>
      <c r="F12" s="12">
        <f>VLOOKUP(A12,'Semaine Dernière'!$B$2:$O$18,6,FALSE)</f>
        <v>4.0999999999999996</v>
      </c>
      <c r="G12" s="12">
        <f>VLOOKUP(A12,'Semaine Dernière'!$B$2:$O$18,7,FALSE)</f>
        <v>4.0999999999999996</v>
      </c>
      <c r="H12" s="17" t="s">
        <v>114</v>
      </c>
      <c r="I12" s="24">
        <f>VLOOKUP(A12,'4 Dernières semaines'!$C$2:$P$110,5,FALSE)</f>
        <v>55.67</v>
      </c>
      <c r="J12" s="12">
        <f>VLOOKUP(A12,'4 Dernières semaines'!$C$2:$P$110,6,FALSE)</f>
        <v>18.899999999999999</v>
      </c>
      <c r="K12" s="17">
        <f>VLOOKUP(A12,'4 Dernières semaines'!$C$2:$P$110,7,FALSE)</f>
        <v>3.5</v>
      </c>
      <c r="L12" s="26" t="str">
        <f>VLOOKUP(C12,Type!$A$1:$E$96,5,FALSE)</f>
        <v>Cummins/500/10V</v>
      </c>
      <c r="M12" s="24">
        <f t="shared" si="0"/>
        <v>-2.1200000000000045</v>
      </c>
      <c r="N12" s="12">
        <f t="shared" si="1"/>
        <v>-14.799999999999999</v>
      </c>
      <c r="O12" s="17">
        <f t="shared" si="2"/>
        <v>0.59999999999999964</v>
      </c>
    </row>
    <row r="13" spans="1:15" x14ac:dyDescent="0.25">
      <c r="A13" s="16">
        <f>'Semaine Dernière'!B12</f>
        <v>1170</v>
      </c>
      <c r="B13" s="11" t="str">
        <f>VLOOKUP(A13,Chauffeur!$A$2:$B$201,2,FALSE)</f>
        <v xml:space="preserve">DENIS DUFOUR  </v>
      </c>
      <c r="C13" s="17">
        <f>VLOOKUP(A13,'Semaine Dernière'!$B$2:$O$18,14,FALSE)</f>
        <v>45</v>
      </c>
      <c r="D13" s="24">
        <f>VLOOKUP(A13,'Semaine Dernière'!$B$2:$O$18,2,FALSE)</f>
        <v>3998</v>
      </c>
      <c r="E13" s="12">
        <f>VLOOKUP(A13,'Semaine Dernière'!$B$2:$O$18,5,FALSE)</f>
        <v>53.71</v>
      </c>
      <c r="F13" s="12">
        <f>VLOOKUP(A13,'Semaine Dernière'!$B$2:$O$18,6,FALSE)</f>
        <v>21</v>
      </c>
      <c r="G13" s="12">
        <f>VLOOKUP(A13,'Semaine Dernière'!$B$2:$O$18,7,FALSE)</f>
        <v>5</v>
      </c>
      <c r="H13" s="17" t="s">
        <v>114</v>
      </c>
      <c r="I13" s="24">
        <f>VLOOKUP(A13,'4 Dernières semaines'!$C$2:$P$110,5,FALSE)</f>
        <v>57.03</v>
      </c>
      <c r="J13" s="12">
        <f>VLOOKUP(A13,'4 Dernières semaines'!$C$2:$P$110,6,FALSE)</f>
        <v>33.4</v>
      </c>
      <c r="K13" s="17">
        <f>VLOOKUP(A13,'4 Dernières semaines'!$C$2:$P$110,7,FALSE)</f>
        <v>3.9</v>
      </c>
      <c r="L13" s="26" t="str">
        <f>VLOOKUP(C13,Type!$A$1:$E$96,5,FALSE)</f>
        <v>Cummins/500/10V</v>
      </c>
      <c r="M13" s="24">
        <f t="shared" si="0"/>
        <v>-3.3200000000000003</v>
      </c>
      <c r="N13" s="12">
        <f t="shared" si="1"/>
        <v>-12.399999999999999</v>
      </c>
      <c r="O13" s="17">
        <f t="shared" si="2"/>
        <v>1.1000000000000001</v>
      </c>
    </row>
    <row r="14" spans="1:15" x14ac:dyDescent="0.25">
      <c r="A14" s="16">
        <f>'Semaine Dernière'!B13</f>
        <v>1185</v>
      </c>
      <c r="B14" s="11" t="str">
        <f>VLOOKUP(A14,Chauffeur!$A$2:$B$201,2,FALSE)</f>
        <v xml:space="preserve">BRUNO MIVILLE  </v>
      </c>
      <c r="C14" s="17">
        <f>VLOOKUP(A14,'Semaine Dernière'!$B$2:$O$18,14,FALSE)</f>
        <v>46</v>
      </c>
      <c r="D14" s="24">
        <f>VLOOKUP(A14,'Semaine Dernière'!$B$2:$O$18,2,FALSE)</f>
        <v>4656</v>
      </c>
      <c r="E14" s="12">
        <f>VLOOKUP(A14,'Semaine Dernière'!$B$2:$O$18,5,FALSE)</f>
        <v>56.57</v>
      </c>
      <c r="F14" s="12">
        <f>VLOOKUP(A14,'Semaine Dernière'!$B$2:$O$18,6,FALSE)</f>
        <v>15.2</v>
      </c>
      <c r="G14" s="12">
        <f>VLOOKUP(A14,'Semaine Dernière'!$B$2:$O$18,7,FALSE)</f>
        <v>2.2000000000000002</v>
      </c>
      <c r="H14" s="17" t="s">
        <v>114</v>
      </c>
      <c r="I14" s="24">
        <f>VLOOKUP(A14,'4 Dernières semaines'!$C$2:$P$110,5,FALSE)</f>
        <v>58.36</v>
      </c>
      <c r="J14" s="12">
        <f>VLOOKUP(A14,'4 Dernières semaines'!$C$2:$P$110,6,FALSE)</f>
        <v>30.6</v>
      </c>
      <c r="K14" s="17">
        <f>VLOOKUP(A14,'4 Dernières semaines'!$C$2:$P$110,7,FALSE)</f>
        <v>4.7</v>
      </c>
      <c r="L14" s="26" t="str">
        <f>VLOOKUP(C14,Type!$A$1:$E$96,5,FALSE)</f>
        <v>Cummins/500/10V</v>
      </c>
      <c r="M14" s="24">
        <f t="shared" si="0"/>
        <v>-1.7899999999999991</v>
      </c>
      <c r="N14" s="12">
        <f t="shared" si="1"/>
        <v>-15.400000000000002</v>
      </c>
      <c r="O14" s="17">
        <f t="shared" si="2"/>
        <v>-2.5</v>
      </c>
    </row>
    <row r="15" spans="1:15" x14ac:dyDescent="0.25">
      <c r="A15" s="16">
        <f>'Semaine Dernière'!B14</f>
        <v>1120</v>
      </c>
      <c r="B15" s="11" t="str">
        <f>VLOOKUP(A15,Chauffeur!$A$2:$B$201,2,FALSE)</f>
        <v xml:space="preserve">DANIEL DUBREUIL  </v>
      </c>
      <c r="C15" s="17">
        <f>VLOOKUP(A15,'Semaine Dernière'!$B$2:$O$18,14,FALSE)</f>
        <v>579</v>
      </c>
      <c r="D15" s="24">
        <f>VLOOKUP(A15,'Semaine Dernière'!$B$2:$O$18,2,FALSE)</f>
        <v>3483</v>
      </c>
      <c r="E15" s="12">
        <f>VLOOKUP(A15,'Semaine Dernière'!$B$2:$O$18,5,FALSE)</f>
        <v>56.84</v>
      </c>
      <c r="F15" s="12">
        <f>VLOOKUP(A15,'Semaine Dernière'!$B$2:$O$18,6,FALSE)</f>
        <v>18.600000000000001</v>
      </c>
      <c r="G15" s="12">
        <f>VLOOKUP(A15,'Semaine Dernière'!$B$2:$O$18,7,FALSE)</f>
        <v>6.9</v>
      </c>
      <c r="H15" s="17" t="s">
        <v>117</v>
      </c>
      <c r="I15" s="24">
        <f>VLOOKUP(A15,'4 Dernières semaines'!$C$2:$P$110,5,FALSE)</f>
        <v>56.51</v>
      </c>
      <c r="J15" s="12">
        <f>VLOOKUP(A15,'4 Dernières semaines'!$C$2:$P$110,6,FALSE)</f>
        <v>26.9</v>
      </c>
      <c r="K15" s="17">
        <f>VLOOKUP(A15,'4 Dernières semaines'!$C$2:$P$110,7,FALSE)</f>
        <v>5.4</v>
      </c>
      <c r="L15" s="26" t="str">
        <f>VLOOKUP(C15,Type!$A$1:$E$96,5,FALSE)</f>
        <v>Caterpillar/470/10V</v>
      </c>
      <c r="M15" s="24">
        <f t="shared" si="0"/>
        <v>0.3300000000000054</v>
      </c>
      <c r="N15" s="12">
        <f t="shared" si="1"/>
        <v>-8.2999999999999972</v>
      </c>
      <c r="O15" s="17">
        <f t="shared" si="2"/>
        <v>1.5</v>
      </c>
    </row>
    <row r="16" spans="1:15" x14ac:dyDescent="0.25">
      <c r="A16" s="16">
        <f>'Semaine Dernière'!B15</f>
        <v>1192</v>
      </c>
      <c r="B16" s="11" t="s">
        <v>101</v>
      </c>
      <c r="C16" s="17">
        <f>VLOOKUP(A16,'Semaine Dernière'!$B$2:$O$18,14,FALSE)</f>
        <v>51</v>
      </c>
      <c r="D16" s="24">
        <f>VLOOKUP(A16,'Semaine Dernière'!$B$2:$O$18,2,FALSE)</f>
        <v>1287</v>
      </c>
      <c r="E16" s="12">
        <f>VLOOKUP(A16,'Semaine Dernière'!$B$2:$O$18,5,FALSE)</f>
        <v>57.08</v>
      </c>
      <c r="F16" s="12">
        <f>VLOOKUP(A16,'Semaine Dernière'!$B$2:$O$18,6,FALSE)</f>
        <v>34.4</v>
      </c>
      <c r="G16" s="12">
        <f>VLOOKUP(A16,'Semaine Dernière'!$B$2:$O$18,7,FALSE)</f>
        <v>3.8</v>
      </c>
      <c r="H16" s="17" t="s">
        <v>112</v>
      </c>
      <c r="I16" s="24">
        <f>VLOOKUP(A16,'4 Dernières semaines'!$C$2:$P$110,5,FALSE)</f>
        <v>54.58</v>
      </c>
      <c r="J16" s="12">
        <f>VLOOKUP(A16,'4 Dernières semaines'!$C$2:$P$110,6,FALSE)</f>
        <v>9.5</v>
      </c>
      <c r="K16" s="17">
        <f>VLOOKUP(A16,'4 Dernières semaines'!$C$2:$P$110,7,FALSE)</f>
        <v>5.0999999999999996</v>
      </c>
      <c r="L16" s="26" t="str">
        <f>VLOOKUP(C16,Type!$A$1:$E$96,5,FALSE)</f>
        <v>Cummins/500/10V</v>
      </c>
      <c r="M16" s="24">
        <f t="shared" si="0"/>
        <v>2.5</v>
      </c>
      <c r="N16" s="12">
        <f t="shared" si="1"/>
        <v>24.9</v>
      </c>
      <c r="O16" s="17">
        <f t="shared" si="2"/>
        <v>-1.2999999999999998</v>
      </c>
    </row>
    <row r="17" spans="1:15" x14ac:dyDescent="0.25">
      <c r="A17" s="16">
        <f>'Semaine Dernière'!B16</f>
        <v>1034</v>
      </c>
      <c r="B17" s="11" t="str">
        <f>VLOOKUP(A17,Chauffeur!$A$2:$B$201,2,FALSE)</f>
        <v xml:space="preserve">MARTIN BRASSARD  </v>
      </c>
      <c r="C17" s="17">
        <f>VLOOKUP(A17,'Semaine Dernière'!$B$2:$O$18,14,FALSE)</f>
        <v>43</v>
      </c>
      <c r="D17" s="24">
        <f>VLOOKUP(A17,'Semaine Dernière'!$B$2:$O$18,2,FALSE)</f>
        <v>3232</v>
      </c>
      <c r="E17" s="12">
        <f>VLOOKUP(A17,'Semaine Dernière'!$B$2:$O$18,5,FALSE)</f>
        <v>58.56</v>
      </c>
      <c r="F17" s="12">
        <f>VLOOKUP(A17,'Semaine Dernière'!$B$2:$O$18,6,FALSE)</f>
        <v>2.2999999999999998</v>
      </c>
      <c r="G17" s="12">
        <f>VLOOKUP(A17,'Semaine Dernière'!$B$2:$O$18,7,FALSE)</f>
        <v>2.2999999999999998</v>
      </c>
      <c r="H17" s="17" t="s">
        <v>114</v>
      </c>
      <c r="I17" s="24">
        <f>VLOOKUP(A17,'4 Dernières semaines'!$C$2:$P$110,5,FALSE)</f>
        <v>59.54</v>
      </c>
      <c r="J17" s="12">
        <f>VLOOKUP(A17,'4 Dernières semaines'!$C$2:$P$110,6,FALSE)</f>
        <v>9</v>
      </c>
      <c r="K17" s="17">
        <f>VLOOKUP(A17,'4 Dernières semaines'!$C$2:$P$110,7,FALSE)</f>
        <v>6</v>
      </c>
      <c r="L17" s="26" t="str">
        <f>VLOOKUP(C17,Type!$A$1:$E$96,5,FALSE)</f>
        <v>Cummins/500/18V</v>
      </c>
      <c r="M17" s="24">
        <f t="shared" si="0"/>
        <v>-0.97999999999999687</v>
      </c>
      <c r="N17" s="12">
        <f t="shared" si="1"/>
        <v>-6.7</v>
      </c>
      <c r="O17" s="17">
        <f t="shared" si="2"/>
        <v>-3.7</v>
      </c>
    </row>
    <row r="18" spans="1:15" x14ac:dyDescent="0.25">
      <c r="A18" s="16">
        <f>'Semaine Dernière'!B17</f>
        <v>1074</v>
      </c>
      <c r="B18" s="11" t="str">
        <f>VLOOKUP(A18,Chauffeur!$A$2:$B$201,2,FALSE)</f>
        <v xml:space="preserve">STÉPHANE HELMS  </v>
      </c>
      <c r="C18" s="17">
        <f>VLOOKUP(A18,'Semaine Dernière'!$B$2:$O$18,14,FALSE)</f>
        <v>36</v>
      </c>
      <c r="D18" s="24">
        <f>VLOOKUP(A18,'Semaine Dernière'!$B$2:$O$18,2,FALSE)</f>
        <v>3171</v>
      </c>
      <c r="E18" s="12">
        <f>VLOOKUP(A18,'Semaine Dernière'!$B$2:$O$18,5,FALSE)</f>
        <v>59.56</v>
      </c>
      <c r="F18" s="12">
        <f>VLOOKUP(A18,'Semaine Dernière'!$B$2:$O$18,6,FALSE)</f>
        <v>14.4</v>
      </c>
      <c r="G18" s="12">
        <f>VLOOKUP(A18,'Semaine Dernière'!$B$2:$O$18,7,FALSE)</f>
        <v>11.8</v>
      </c>
      <c r="H18" s="17" t="s">
        <v>114</v>
      </c>
      <c r="I18" s="24">
        <f>VLOOKUP(A18,'4 Dernières semaines'!$C$2:$P$110,5,FALSE)</f>
        <v>61.19</v>
      </c>
      <c r="J18" s="12">
        <f>VLOOKUP(A18,'4 Dernières semaines'!$C$2:$P$110,6,FALSE)</f>
        <v>15.8</v>
      </c>
      <c r="K18" s="17">
        <f>VLOOKUP(A18,'4 Dernières semaines'!$C$2:$P$110,7,FALSE)</f>
        <v>8.8000000000000007</v>
      </c>
      <c r="L18" s="26" t="str">
        <f>VLOOKUP(C18,Type!$A$1:$E$96,5,FALSE)</f>
        <v>Paccar/485/18V</v>
      </c>
      <c r="M18" s="24">
        <f t="shared" si="0"/>
        <v>-1.6299999999999955</v>
      </c>
      <c r="N18" s="12">
        <f t="shared" si="1"/>
        <v>-1.4000000000000004</v>
      </c>
      <c r="O18" s="17">
        <f t="shared" si="2"/>
        <v>3</v>
      </c>
    </row>
    <row r="19" spans="1:15" x14ac:dyDescent="0.25">
      <c r="A19" s="16">
        <f>'Semaine Dernière'!B18</f>
        <v>1172</v>
      </c>
      <c r="B19" s="11" t="str">
        <f>VLOOKUP(A19,Chauffeur!$A$2:$B$201,2,FALSE)</f>
        <v xml:space="preserve">DOMINIC FORTIN  </v>
      </c>
      <c r="C19" s="17">
        <f>VLOOKUP(A19,'Semaine Dernière'!$B$2:$O$18,14,FALSE)</f>
        <v>37</v>
      </c>
      <c r="D19" s="24">
        <f>VLOOKUP(A19,'Semaine Dernière'!$B$2:$O$18,2,FALSE)</f>
        <v>3798</v>
      </c>
      <c r="E19" s="12">
        <f>VLOOKUP(A19,'Semaine Dernière'!$B$2:$O$18,5,FALSE)</f>
        <v>64.099999999999994</v>
      </c>
      <c r="F19" s="12">
        <f>VLOOKUP(A19,'Semaine Dernière'!$B$2:$O$18,6,FALSE)</f>
        <v>5.2</v>
      </c>
      <c r="G19" s="12">
        <f>VLOOKUP(A19,'Semaine Dernière'!$B$2:$O$18,7,FALSE)</f>
        <v>5</v>
      </c>
      <c r="H19" s="17" t="s">
        <v>114</v>
      </c>
      <c r="I19" s="24">
        <f>VLOOKUP(A19,'4 Dernières semaines'!$C$2:$P$110,5,FALSE)</f>
        <v>59.92</v>
      </c>
      <c r="J19" s="12">
        <f>VLOOKUP(A19,'4 Dernières semaines'!$C$2:$P$110,6,FALSE)</f>
        <v>20.399999999999999</v>
      </c>
      <c r="K19" s="17">
        <f>VLOOKUP(A19,'4 Dernières semaines'!$C$2:$P$110,7,FALSE)</f>
        <v>3.7</v>
      </c>
      <c r="L19" s="26" t="str">
        <f>VLOOKUP(C19,Type!$A$1:$E$96,5,FALSE)</f>
        <v>Paccar/485/18V</v>
      </c>
      <c r="M19" s="24">
        <f t="shared" si="0"/>
        <v>4.1799999999999926</v>
      </c>
      <c r="N19" s="12">
        <f t="shared" si="1"/>
        <v>-15.2</v>
      </c>
      <c r="O19" s="17">
        <f t="shared" si="2"/>
        <v>1.2999999999999998</v>
      </c>
    </row>
    <row r="20" spans="1:15" x14ac:dyDescent="0.25">
      <c r="A20" s="16"/>
      <c r="B20" s="11"/>
      <c r="C20" s="17"/>
      <c r="D20" s="24"/>
      <c r="E20" s="12"/>
      <c r="F20" s="12"/>
      <c r="G20" s="12"/>
      <c r="H20" s="18"/>
      <c r="I20" s="16"/>
      <c r="J20" s="11"/>
      <c r="K20" s="18"/>
      <c r="L20" s="27"/>
      <c r="M20" s="16"/>
      <c r="N20" s="11"/>
      <c r="O20" s="18"/>
    </row>
    <row r="21" spans="1:15" x14ac:dyDescent="0.25">
      <c r="A21" s="16"/>
      <c r="B21" s="11"/>
      <c r="C21" s="17"/>
      <c r="D21" s="24"/>
      <c r="E21" s="12"/>
      <c r="F21" s="12"/>
      <c r="G21" s="12"/>
      <c r="H21" s="18"/>
      <c r="I21" s="16"/>
      <c r="J21" s="11"/>
      <c r="K21" s="18"/>
      <c r="L21" s="27"/>
      <c r="M21" s="16"/>
      <c r="N21" s="11"/>
      <c r="O21" s="18"/>
    </row>
    <row r="22" spans="1:15" x14ac:dyDescent="0.25">
      <c r="A22" s="16"/>
      <c r="B22" s="11"/>
      <c r="C22" s="17"/>
      <c r="D22" s="24"/>
      <c r="E22" s="12"/>
      <c r="F22" s="12"/>
      <c r="G22" s="12"/>
      <c r="H22" s="18"/>
      <c r="I22" s="16"/>
      <c r="J22" s="11"/>
      <c r="K22" s="18"/>
      <c r="L22" s="27"/>
      <c r="M22" s="16"/>
      <c r="N22" s="11"/>
      <c r="O22" s="18"/>
    </row>
    <row r="23" spans="1:15" x14ac:dyDescent="0.25">
      <c r="A23" s="16"/>
      <c r="B23" s="11"/>
      <c r="C23" s="17"/>
      <c r="D23" s="24"/>
      <c r="E23" s="12"/>
      <c r="F23" s="12"/>
      <c r="G23" s="12"/>
      <c r="H23" s="18"/>
      <c r="I23" s="16"/>
      <c r="J23" s="11"/>
      <c r="K23" s="18"/>
      <c r="L23" s="27"/>
      <c r="M23" s="16"/>
      <c r="N23" s="11"/>
      <c r="O23" s="18"/>
    </row>
    <row r="24" spans="1:15" x14ac:dyDescent="0.25">
      <c r="A24" s="16"/>
      <c r="B24" s="11"/>
      <c r="C24" s="18"/>
      <c r="D24" s="24"/>
      <c r="E24" s="12"/>
      <c r="F24" s="12"/>
      <c r="G24" s="12"/>
      <c r="H24" s="18"/>
      <c r="I24" s="16"/>
      <c r="J24" s="11"/>
      <c r="K24" s="18"/>
      <c r="L24" s="27"/>
      <c r="M24" s="16"/>
      <c r="N24" s="11"/>
      <c r="O24" s="18"/>
    </row>
    <row r="25" spans="1:15" ht="15.75" thickBot="1" x14ac:dyDescent="0.3">
      <c r="A25" s="19"/>
      <c r="B25" s="20"/>
      <c r="C25" s="21"/>
      <c r="D25" s="19"/>
      <c r="E25" s="20"/>
      <c r="F25" s="20"/>
      <c r="G25" s="20"/>
      <c r="H25" s="21"/>
      <c r="I25" s="19"/>
      <c r="J25" s="20"/>
      <c r="K25" s="21"/>
      <c r="L25" s="28"/>
      <c r="M25" s="19"/>
      <c r="N25" s="20"/>
      <c r="O25" s="21"/>
    </row>
    <row r="26" spans="1:15" ht="15.75" thickBot="1" x14ac:dyDescent="0.3"/>
    <row r="27" spans="1:15" x14ac:dyDescent="0.25">
      <c r="B27" s="36" t="s">
        <v>114</v>
      </c>
    </row>
    <row r="28" spans="1:15" x14ac:dyDescent="0.25">
      <c r="B28" s="29" t="s">
        <v>117</v>
      </c>
    </row>
    <row r="29" spans="1:15" x14ac:dyDescent="0.25">
      <c r="B29" s="32" t="s">
        <v>112</v>
      </c>
    </row>
    <row r="30" spans="1:15" x14ac:dyDescent="0.25">
      <c r="B30" s="30" t="s">
        <v>113</v>
      </c>
    </row>
    <row r="31" spans="1:15" x14ac:dyDescent="0.25">
      <c r="B31" s="30" t="s">
        <v>116</v>
      </c>
    </row>
    <row r="32" spans="1:15" ht="15.75" thickBot="1" x14ac:dyDescent="0.3">
      <c r="B32" s="31" t="s">
        <v>115</v>
      </c>
    </row>
  </sheetData>
  <mergeCells count="5">
    <mergeCell ref="A1:C1"/>
    <mergeCell ref="D1:H1"/>
    <mergeCell ref="I1:K1"/>
    <mergeCell ref="L1:L2"/>
    <mergeCell ref="M1:O1"/>
  </mergeCells>
  <conditionalFormatting sqref="A3:O3">
    <cfRule type="expression" dxfId="14" priority="14">
      <formula>$H$3=$B$27</formula>
    </cfRule>
    <cfRule type="expression" dxfId="13" priority="13">
      <formula>$H$3=$B$28</formula>
    </cfRule>
    <cfRule type="expression" dxfId="12" priority="12">
      <formula>$H$3=$B$29</formula>
    </cfRule>
    <cfRule type="expression" dxfId="11" priority="10">
      <formula>$H$3=$B$30</formula>
    </cfRule>
    <cfRule type="expression" dxfId="10" priority="9">
      <formula>$H$3=$B$31</formula>
    </cfRule>
    <cfRule type="expression" dxfId="9" priority="11">
      <formula>$H$3=$B$32</formula>
    </cfRule>
  </conditionalFormatting>
  <conditionalFormatting sqref="A4:O4">
    <cfRule type="expression" dxfId="8" priority="1">
      <formula>$H$4=$B$32</formula>
    </cfRule>
    <cfRule type="expression" dxfId="7" priority="2">
      <formula>$H$4=$B$31</formula>
    </cfRule>
    <cfRule type="expression" dxfId="6" priority="3">
      <formula>$H$4=$B$30</formula>
    </cfRule>
    <cfRule type="expression" dxfId="5" priority="4">
      <formula>$H$4=$B$29</formula>
    </cfRule>
    <cfRule type="expression" dxfId="4" priority="5">
      <formula>$H$4=$B$28</formula>
    </cfRule>
    <cfRule type="expression" dxfId="3" priority="6">
      <formula>$H$4=$B$27</formula>
    </cfRule>
  </conditionalFormatting>
  <dataValidations count="1">
    <dataValidation type="list" allowBlank="1" showInputMessage="1" showErrorMessage="1" sqref="H3:H19">
      <formula1>Nolicam1</formula1>
    </dataValidation>
  </dataValidations>
  <pageMargins left="0" right="0" top="0" bottom="0" header="0" footer="0"/>
  <pageSetup paperSize="5" scale="85" orientation="landscape" verticalDpi="0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I26" sqref="I26"/>
    </sheetView>
  </sheetViews>
  <sheetFormatPr baseColWidth="10" defaultRowHeight="15" x14ac:dyDescent="0.25"/>
  <cols>
    <col min="15" max="15" width="11.42578125" style="7"/>
  </cols>
  <sheetData>
    <row r="1" spans="1:15" x14ac:dyDescent="0.25">
      <c r="A1" s="1" t="s">
        <v>88</v>
      </c>
      <c r="B1" s="1" t="s">
        <v>89</v>
      </c>
      <c r="C1" s="1" t="s">
        <v>3</v>
      </c>
      <c r="D1" s="1" t="s">
        <v>90</v>
      </c>
      <c r="E1" s="1" t="s">
        <v>91</v>
      </c>
      <c r="F1" s="1" t="s">
        <v>92</v>
      </c>
      <c r="G1" s="1" t="s">
        <v>93</v>
      </c>
      <c r="H1" s="1" t="s">
        <v>94</v>
      </c>
      <c r="I1" s="1" t="s">
        <v>95</v>
      </c>
      <c r="J1" s="1" t="s">
        <v>96</v>
      </c>
      <c r="K1" s="1" t="s">
        <v>97</v>
      </c>
      <c r="L1" s="1" t="s">
        <v>98</v>
      </c>
      <c r="M1" s="1" t="s">
        <v>99</v>
      </c>
      <c r="N1" s="1" t="s">
        <v>100</v>
      </c>
      <c r="O1" s="6" t="s">
        <v>104</v>
      </c>
    </row>
    <row r="2" spans="1:15" x14ac:dyDescent="0.25">
      <c r="A2" s="1">
        <v>44</v>
      </c>
      <c r="B2" s="1">
        <v>1183</v>
      </c>
      <c r="C2" s="1">
        <v>2653</v>
      </c>
      <c r="D2" s="1">
        <v>2348</v>
      </c>
      <c r="E2" s="1">
        <v>1250</v>
      </c>
      <c r="F2" s="1">
        <v>47.11</v>
      </c>
      <c r="G2" s="1">
        <v>4.3</v>
      </c>
      <c r="H2" s="1">
        <v>3.7</v>
      </c>
      <c r="I2" s="1">
        <v>0.1</v>
      </c>
      <c r="J2" s="1">
        <v>0.3</v>
      </c>
      <c r="K2" s="1">
        <v>0.2</v>
      </c>
      <c r="L2" s="1">
        <v>4.7</v>
      </c>
      <c r="M2" s="1">
        <v>71.599999999999994</v>
      </c>
      <c r="N2" s="1">
        <v>15.9</v>
      </c>
      <c r="O2" s="6">
        <f>A2</f>
        <v>44</v>
      </c>
    </row>
    <row r="3" spans="1:15" x14ac:dyDescent="0.25">
      <c r="A3" s="1">
        <v>44</v>
      </c>
      <c r="B3" s="1">
        <v>1157</v>
      </c>
      <c r="C3" s="1">
        <v>1652</v>
      </c>
      <c r="D3" s="1">
        <v>1967</v>
      </c>
      <c r="E3" s="1">
        <v>835</v>
      </c>
      <c r="F3" s="1">
        <v>50.51</v>
      </c>
      <c r="G3" s="1">
        <v>31.7</v>
      </c>
      <c r="H3" s="1">
        <v>4.7</v>
      </c>
      <c r="I3" s="1">
        <v>2.2999999999999998</v>
      </c>
      <c r="J3" s="1">
        <v>1.5</v>
      </c>
      <c r="K3" s="1">
        <v>0</v>
      </c>
      <c r="L3" s="1">
        <v>34.6</v>
      </c>
      <c r="M3" s="1">
        <v>74.099999999999994</v>
      </c>
      <c r="N3" s="1">
        <v>37.299999999999997</v>
      </c>
      <c r="O3" s="6">
        <f t="shared" ref="O3:O18" si="0">A3</f>
        <v>44</v>
      </c>
    </row>
    <row r="4" spans="1:15" x14ac:dyDescent="0.25">
      <c r="A4" s="1">
        <v>53</v>
      </c>
      <c r="B4" s="1">
        <v>1164</v>
      </c>
      <c r="C4" s="1">
        <v>3274</v>
      </c>
      <c r="D4" s="1">
        <v>2604</v>
      </c>
      <c r="E4" s="1">
        <v>1664</v>
      </c>
      <c r="F4" s="1">
        <v>50.83</v>
      </c>
      <c r="G4" s="1">
        <v>3.8</v>
      </c>
      <c r="H4" s="1">
        <v>3.8</v>
      </c>
      <c r="I4" s="1">
        <v>0.7</v>
      </c>
      <c r="J4" s="1">
        <v>2.6</v>
      </c>
      <c r="K4" s="1">
        <v>2</v>
      </c>
      <c r="L4" s="1">
        <v>7</v>
      </c>
      <c r="M4" s="1">
        <v>74.099999999999994</v>
      </c>
      <c r="N4" s="1">
        <v>49.2</v>
      </c>
      <c r="O4" s="6">
        <f t="shared" si="0"/>
        <v>53</v>
      </c>
    </row>
    <row r="5" spans="1:15" x14ac:dyDescent="0.25">
      <c r="A5" s="1">
        <v>597</v>
      </c>
      <c r="B5" s="1">
        <v>1155</v>
      </c>
      <c r="C5" s="1">
        <v>4082</v>
      </c>
      <c r="D5" s="1">
        <v>3351</v>
      </c>
      <c r="E5" s="1">
        <v>2085</v>
      </c>
      <c r="F5" s="1">
        <v>51.08</v>
      </c>
      <c r="G5" s="1">
        <v>8.6</v>
      </c>
      <c r="H5" s="1">
        <v>5.4</v>
      </c>
      <c r="I5" s="1">
        <v>1.7</v>
      </c>
      <c r="J5" s="1">
        <v>0.4</v>
      </c>
      <c r="K5" s="1">
        <v>0</v>
      </c>
      <c r="L5" s="1">
        <v>10.4</v>
      </c>
      <c r="M5" s="1">
        <v>79.7</v>
      </c>
      <c r="N5" s="1">
        <v>63.6</v>
      </c>
      <c r="O5" s="6">
        <f t="shared" si="0"/>
        <v>597</v>
      </c>
    </row>
    <row r="6" spans="1:15" x14ac:dyDescent="0.25">
      <c r="A6" s="1">
        <v>52</v>
      </c>
      <c r="B6" s="1">
        <v>579</v>
      </c>
      <c r="C6" s="1">
        <v>3514</v>
      </c>
      <c r="D6" s="1">
        <v>2953</v>
      </c>
      <c r="E6" s="1">
        <v>1802</v>
      </c>
      <c r="F6" s="1">
        <v>51.27</v>
      </c>
      <c r="G6" s="1">
        <v>5.3</v>
      </c>
      <c r="H6" s="1">
        <v>5.3</v>
      </c>
      <c r="I6" s="1">
        <v>0.6</v>
      </c>
      <c r="J6" s="1">
        <v>3.7</v>
      </c>
      <c r="K6" s="1">
        <v>3.1</v>
      </c>
      <c r="L6" s="1">
        <v>9.5</v>
      </c>
      <c r="M6" s="1">
        <v>74.3</v>
      </c>
      <c r="N6" s="1">
        <v>56</v>
      </c>
      <c r="O6" s="6">
        <f t="shared" si="0"/>
        <v>52</v>
      </c>
    </row>
    <row r="7" spans="1:15" x14ac:dyDescent="0.25">
      <c r="A7" s="1">
        <v>51</v>
      </c>
      <c r="B7" s="1">
        <v>1103</v>
      </c>
      <c r="C7" s="1">
        <v>3760</v>
      </c>
      <c r="D7" s="1">
        <v>3112</v>
      </c>
      <c r="E7" s="1">
        <v>1940</v>
      </c>
      <c r="F7" s="1">
        <v>51.6</v>
      </c>
      <c r="G7" s="1">
        <v>9</v>
      </c>
      <c r="H7" s="1">
        <v>0.9</v>
      </c>
      <c r="I7" s="1">
        <v>2.2999999999999998</v>
      </c>
      <c r="J7" s="1">
        <v>7.7</v>
      </c>
      <c r="K7" s="1">
        <v>5.7</v>
      </c>
      <c r="L7" s="1">
        <v>18.7</v>
      </c>
      <c r="M7" s="1">
        <v>70.3</v>
      </c>
      <c r="N7" s="1">
        <v>48.5</v>
      </c>
      <c r="O7" s="6">
        <f t="shared" si="0"/>
        <v>51</v>
      </c>
    </row>
    <row r="8" spans="1:15" x14ac:dyDescent="0.25">
      <c r="A8" s="1">
        <v>49</v>
      </c>
      <c r="B8" s="1">
        <v>1129</v>
      </c>
      <c r="C8" s="1">
        <v>4276</v>
      </c>
      <c r="D8" s="1">
        <v>3381</v>
      </c>
      <c r="E8" s="1">
        <v>2211</v>
      </c>
      <c r="F8" s="1">
        <v>51.71</v>
      </c>
      <c r="G8" s="1">
        <v>4.5</v>
      </c>
      <c r="H8" s="1">
        <v>4.4000000000000004</v>
      </c>
      <c r="I8" s="1">
        <v>2.8</v>
      </c>
      <c r="J8" s="1">
        <v>3.5</v>
      </c>
      <c r="K8" s="1">
        <v>0.9</v>
      </c>
      <c r="L8" s="1">
        <v>10.5</v>
      </c>
      <c r="M8" s="1">
        <v>74.099999999999994</v>
      </c>
      <c r="N8" s="1">
        <v>20.2</v>
      </c>
      <c r="O8" s="6">
        <f t="shared" si="0"/>
        <v>49</v>
      </c>
    </row>
    <row r="9" spans="1:15" x14ac:dyDescent="0.25">
      <c r="A9" s="1">
        <v>49</v>
      </c>
      <c r="B9" s="1">
        <v>1130</v>
      </c>
      <c r="C9" s="1">
        <v>4461</v>
      </c>
      <c r="D9" s="1">
        <v>3603</v>
      </c>
      <c r="E9" s="1">
        <v>2327</v>
      </c>
      <c r="F9" s="1">
        <v>52.15</v>
      </c>
      <c r="G9" s="1">
        <v>5.4</v>
      </c>
      <c r="H9" s="1">
        <v>1.6</v>
      </c>
      <c r="I9" s="1">
        <v>2.2000000000000002</v>
      </c>
      <c r="J9" s="1">
        <v>5.5</v>
      </c>
      <c r="K9" s="1">
        <v>3.5</v>
      </c>
      <c r="L9" s="1">
        <v>12.9</v>
      </c>
      <c r="M9" s="1">
        <v>73</v>
      </c>
      <c r="N9" s="1">
        <v>27.7</v>
      </c>
      <c r="O9" s="6">
        <f t="shared" si="0"/>
        <v>49</v>
      </c>
    </row>
    <row r="10" spans="1:15" x14ac:dyDescent="0.25">
      <c r="A10" s="1">
        <v>48</v>
      </c>
      <c r="B10" s="1">
        <v>1205</v>
      </c>
      <c r="C10" s="1">
        <v>3996</v>
      </c>
      <c r="D10" s="1">
        <v>3529</v>
      </c>
      <c r="E10" s="1">
        <v>2121</v>
      </c>
      <c r="F10" s="1">
        <v>53.07</v>
      </c>
      <c r="G10" s="1">
        <v>8.9</v>
      </c>
      <c r="H10" s="1">
        <v>3.7</v>
      </c>
      <c r="I10" s="1">
        <v>1.7</v>
      </c>
      <c r="J10" s="1">
        <v>3.2</v>
      </c>
      <c r="K10" s="1">
        <v>1.8</v>
      </c>
      <c r="L10" s="1">
        <v>13.5</v>
      </c>
      <c r="M10" s="1">
        <v>71.099999999999994</v>
      </c>
      <c r="N10" s="1">
        <v>32.799999999999997</v>
      </c>
      <c r="O10" s="6">
        <f t="shared" si="0"/>
        <v>48</v>
      </c>
    </row>
    <row r="11" spans="1:15" x14ac:dyDescent="0.25">
      <c r="A11" s="1">
        <v>50</v>
      </c>
      <c r="B11" s="1">
        <v>1111</v>
      </c>
      <c r="C11" s="1">
        <v>4268</v>
      </c>
      <c r="D11" s="1">
        <v>3304</v>
      </c>
      <c r="E11" s="1">
        <v>2286</v>
      </c>
      <c r="F11" s="1">
        <v>53.55</v>
      </c>
      <c r="G11" s="1">
        <v>4.0999999999999996</v>
      </c>
      <c r="H11" s="1">
        <v>4.0999999999999996</v>
      </c>
      <c r="I11" s="1">
        <v>3.1</v>
      </c>
      <c r="J11" s="1">
        <v>0.5</v>
      </c>
      <c r="K11" s="1">
        <v>0</v>
      </c>
      <c r="L11" s="1">
        <v>7.5</v>
      </c>
      <c r="M11" s="1">
        <v>77.2</v>
      </c>
      <c r="N11" s="1">
        <v>28.7</v>
      </c>
      <c r="O11" s="6">
        <f t="shared" si="0"/>
        <v>50</v>
      </c>
    </row>
    <row r="12" spans="1:15" x14ac:dyDescent="0.25">
      <c r="A12" s="1">
        <v>45</v>
      </c>
      <c r="B12" s="1">
        <v>1170</v>
      </c>
      <c r="C12" s="1">
        <v>3998</v>
      </c>
      <c r="D12" s="1">
        <v>3981</v>
      </c>
      <c r="E12" s="1">
        <v>2148</v>
      </c>
      <c r="F12" s="1">
        <v>53.71</v>
      </c>
      <c r="G12" s="1">
        <v>21</v>
      </c>
      <c r="H12" s="1">
        <v>5</v>
      </c>
      <c r="I12" s="1">
        <v>3.3</v>
      </c>
      <c r="J12" s="1">
        <v>3.3</v>
      </c>
      <c r="K12" s="1">
        <v>0.9</v>
      </c>
      <c r="L12" s="1">
        <v>26.8</v>
      </c>
      <c r="M12" s="1">
        <v>70.599999999999994</v>
      </c>
      <c r="N12" s="1">
        <v>31.3</v>
      </c>
      <c r="O12" s="6">
        <f t="shared" si="0"/>
        <v>45</v>
      </c>
    </row>
    <row r="13" spans="1:15" x14ac:dyDescent="0.25">
      <c r="A13" s="1">
        <v>46</v>
      </c>
      <c r="B13" s="1">
        <v>1185</v>
      </c>
      <c r="C13" s="1">
        <v>4656</v>
      </c>
      <c r="D13" s="1">
        <v>4157</v>
      </c>
      <c r="E13" s="1">
        <v>2634</v>
      </c>
      <c r="F13" s="1">
        <v>56.57</v>
      </c>
      <c r="G13" s="1">
        <v>15.2</v>
      </c>
      <c r="H13" s="1">
        <v>2.2000000000000002</v>
      </c>
      <c r="I13" s="1">
        <v>3.1</v>
      </c>
      <c r="J13" s="1">
        <v>3.6</v>
      </c>
      <c r="K13" s="1">
        <v>1.1000000000000001</v>
      </c>
      <c r="L13" s="1">
        <v>21.4</v>
      </c>
      <c r="M13" s="1">
        <v>71.5</v>
      </c>
      <c r="N13" s="1">
        <v>22.9</v>
      </c>
      <c r="O13" s="6">
        <f t="shared" si="0"/>
        <v>46</v>
      </c>
    </row>
    <row r="14" spans="1:15" x14ac:dyDescent="0.25">
      <c r="A14" s="1">
        <v>579</v>
      </c>
      <c r="B14" s="1">
        <v>1120</v>
      </c>
      <c r="C14" s="1">
        <v>3483</v>
      </c>
      <c r="D14" s="1">
        <v>3497</v>
      </c>
      <c r="E14" s="1">
        <v>1980</v>
      </c>
      <c r="F14" s="1">
        <v>56.84</v>
      </c>
      <c r="G14" s="1">
        <v>18.600000000000001</v>
      </c>
      <c r="H14" s="1">
        <v>6.9</v>
      </c>
      <c r="I14" s="1">
        <v>1.7</v>
      </c>
      <c r="J14" s="1">
        <v>3.9</v>
      </c>
      <c r="K14" s="1">
        <v>2.7</v>
      </c>
      <c r="L14" s="1">
        <v>23.8</v>
      </c>
      <c r="M14" s="1">
        <v>66.5</v>
      </c>
      <c r="N14" s="1">
        <v>30.7</v>
      </c>
      <c r="O14" s="6">
        <f t="shared" si="0"/>
        <v>579</v>
      </c>
    </row>
    <row r="15" spans="1:15" x14ac:dyDescent="0.25">
      <c r="A15" s="1">
        <v>51</v>
      </c>
      <c r="B15" s="1">
        <v>1192</v>
      </c>
      <c r="C15" s="1">
        <v>1287</v>
      </c>
      <c r="D15" s="1">
        <v>1685</v>
      </c>
      <c r="E15" s="1">
        <v>735</v>
      </c>
      <c r="F15" s="1">
        <v>57.08</v>
      </c>
      <c r="G15" s="1">
        <v>34.4</v>
      </c>
      <c r="H15" s="1">
        <v>3.8</v>
      </c>
      <c r="I15" s="1">
        <v>1</v>
      </c>
      <c r="J15" s="1">
        <v>2.6</v>
      </c>
      <c r="K15" s="1">
        <v>2</v>
      </c>
      <c r="L15" s="1">
        <v>37.6</v>
      </c>
      <c r="M15" s="1">
        <v>9.4</v>
      </c>
      <c r="N15" s="1">
        <v>27.9</v>
      </c>
      <c r="O15" s="6">
        <f t="shared" si="0"/>
        <v>51</v>
      </c>
    </row>
    <row r="16" spans="1:15" x14ac:dyDescent="0.25">
      <c r="A16" s="1">
        <v>43</v>
      </c>
      <c r="B16" s="1">
        <v>1034</v>
      </c>
      <c r="C16" s="1">
        <v>3232</v>
      </c>
      <c r="D16" s="1">
        <v>2504</v>
      </c>
      <c r="E16" s="1">
        <v>1893</v>
      </c>
      <c r="F16" s="1">
        <v>58.56</v>
      </c>
      <c r="G16" s="1">
        <v>2.2999999999999998</v>
      </c>
      <c r="H16" s="1">
        <v>2.2999999999999998</v>
      </c>
      <c r="I16" s="1">
        <v>4.7</v>
      </c>
      <c r="J16" s="1">
        <v>1.3</v>
      </c>
      <c r="K16" s="1">
        <v>0</v>
      </c>
      <c r="L16" s="1">
        <v>8</v>
      </c>
      <c r="M16" s="1">
        <v>66.5</v>
      </c>
      <c r="N16" s="1">
        <v>33.299999999999997</v>
      </c>
      <c r="O16" s="6">
        <f t="shared" si="0"/>
        <v>43</v>
      </c>
    </row>
    <row r="17" spans="1:15" x14ac:dyDescent="0.25">
      <c r="A17" s="1">
        <v>36</v>
      </c>
      <c r="B17" s="1">
        <v>1074</v>
      </c>
      <c r="C17" s="1">
        <v>3171</v>
      </c>
      <c r="D17" s="1">
        <v>2755</v>
      </c>
      <c r="E17" s="1">
        <v>1889</v>
      </c>
      <c r="F17" s="1">
        <v>59.56</v>
      </c>
      <c r="G17" s="1">
        <v>14.4</v>
      </c>
      <c r="H17" s="1">
        <v>11.8</v>
      </c>
      <c r="I17" s="1">
        <v>1.7</v>
      </c>
      <c r="J17" s="1">
        <v>6.5</v>
      </c>
      <c r="K17" s="1">
        <v>5</v>
      </c>
      <c r="L17" s="1">
        <v>22.3</v>
      </c>
      <c r="M17" s="1">
        <v>66.2</v>
      </c>
      <c r="N17" s="1">
        <v>5.6</v>
      </c>
      <c r="O17" s="6">
        <f t="shared" si="0"/>
        <v>36</v>
      </c>
    </row>
    <row r="18" spans="1:15" x14ac:dyDescent="0.25">
      <c r="A18" s="1">
        <v>37</v>
      </c>
      <c r="B18" s="1">
        <v>1172</v>
      </c>
      <c r="C18" s="1">
        <v>3798</v>
      </c>
      <c r="D18" s="1">
        <v>3162</v>
      </c>
      <c r="E18" s="1">
        <v>2435</v>
      </c>
      <c r="F18" s="1">
        <v>64.099999999999994</v>
      </c>
      <c r="G18" s="1">
        <v>5.2</v>
      </c>
      <c r="H18" s="1">
        <v>5</v>
      </c>
      <c r="I18" s="1">
        <v>2.2999999999999998</v>
      </c>
      <c r="J18" s="1">
        <v>7.4</v>
      </c>
      <c r="K18" s="1">
        <v>5.3</v>
      </c>
      <c r="L18" s="1">
        <v>14.7</v>
      </c>
      <c r="M18" s="1">
        <v>54.4</v>
      </c>
      <c r="N18" s="1">
        <v>30.4</v>
      </c>
      <c r="O18" s="6">
        <f t="shared" si="0"/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"/>
  <sheetViews>
    <sheetView topLeftCell="A80" workbookViewId="0">
      <selection activeCell="R12" sqref="R12"/>
    </sheetView>
  </sheetViews>
  <sheetFormatPr baseColWidth="10" defaultRowHeight="15" x14ac:dyDescent="0.25"/>
  <cols>
    <col min="1" max="15" width="11.42578125" style="1"/>
    <col min="16" max="16" width="11.42578125" style="7"/>
  </cols>
  <sheetData>
    <row r="1" spans="1:16" x14ac:dyDescent="0.25">
      <c r="A1" s="1" t="s">
        <v>107</v>
      </c>
      <c r="B1" s="1" t="s">
        <v>88</v>
      </c>
      <c r="C1" s="1" t="s">
        <v>89</v>
      </c>
      <c r="D1" s="1" t="s">
        <v>3</v>
      </c>
      <c r="E1" s="1" t="s">
        <v>90</v>
      </c>
      <c r="F1" s="1" t="s">
        <v>91</v>
      </c>
      <c r="G1" s="1" t="s">
        <v>92</v>
      </c>
      <c r="H1" s="1" t="s">
        <v>93</v>
      </c>
      <c r="I1" s="1" t="s">
        <v>94</v>
      </c>
      <c r="J1" s="1" t="s">
        <v>95</v>
      </c>
      <c r="K1" s="1" t="s">
        <v>96</v>
      </c>
      <c r="L1" s="1" t="s">
        <v>97</v>
      </c>
      <c r="M1" s="1" t="s">
        <v>98</v>
      </c>
      <c r="N1" s="1" t="s">
        <v>99</v>
      </c>
      <c r="O1" s="1" t="s">
        <v>100</v>
      </c>
      <c r="P1" s="6" t="s">
        <v>104</v>
      </c>
    </row>
    <row r="2" spans="1:16" x14ac:dyDescent="0.25">
      <c r="A2" s="1" t="s">
        <v>108</v>
      </c>
      <c r="B2" s="1">
        <v>574</v>
      </c>
      <c r="C2" s="1">
        <v>3874</v>
      </c>
      <c r="D2" s="1">
        <v>8379</v>
      </c>
      <c r="E2" s="1">
        <v>10322</v>
      </c>
      <c r="F2" s="1">
        <v>3847</v>
      </c>
      <c r="G2" s="1">
        <v>45.9</v>
      </c>
      <c r="H2" s="1">
        <v>18.100000000000001</v>
      </c>
      <c r="I2" s="1">
        <v>9.5</v>
      </c>
      <c r="J2" s="1">
        <v>0.1</v>
      </c>
      <c r="K2" s="1">
        <v>2.9</v>
      </c>
      <c r="L2" s="1">
        <v>2.8</v>
      </c>
      <c r="M2" s="1">
        <v>21.1</v>
      </c>
      <c r="N2" s="1">
        <v>62</v>
      </c>
      <c r="O2" s="1">
        <v>28</v>
      </c>
      <c r="P2" s="6">
        <f>B2</f>
        <v>574</v>
      </c>
    </row>
    <row r="3" spans="1:16" x14ac:dyDescent="0.25">
      <c r="A3" s="1" t="s">
        <v>108</v>
      </c>
      <c r="B3" s="1">
        <v>600</v>
      </c>
      <c r="C3" s="1">
        <v>3857</v>
      </c>
      <c r="D3" s="1">
        <v>11306</v>
      </c>
      <c r="E3" s="1">
        <v>9762</v>
      </c>
      <c r="F3" s="1">
        <v>5368</v>
      </c>
      <c r="G3" s="1">
        <v>47.48</v>
      </c>
      <c r="H3" s="1">
        <v>5</v>
      </c>
      <c r="I3" s="1">
        <v>4.7</v>
      </c>
      <c r="J3" s="1">
        <v>1.3</v>
      </c>
      <c r="K3" s="1">
        <v>6.1</v>
      </c>
      <c r="L3" s="1">
        <v>4.9000000000000004</v>
      </c>
      <c r="M3" s="1">
        <v>12.2</v>
      </c>
      <c r="N3" s="1">
        <v>66.3</v>
      </c>
      <c r="O3" s="1">
        <v>1.8</v>
      </c>
      <c r="P3" s="6">
        <f t="shared" ref="P3:P66" si="0">B3</f>
        <v>600</v>
      </c>
    </row>
    <row r="4" spans="1:16" x14ac:dyDescent="0.25">
      <c r="A4" s="1" t="s">
        <v>108</v>
      </c>
      <c r="B4" s="1">
        <v>4016</v>
      </c>
      <c r="C4" s="1">
        <v>3864</v>
      </c>
      <c r="D4" s="1">
        <v>12629</v>
      </c>
      <c r="E4" s="1">
        <v>11630</v>
      </c>
      <c r="F4" s="1">
        <v>6023</v>
      </c>
      <c r="G4" s="1">
        <v>47.69</v>
      </c>
      <c r="H4" s="1">
        <v>11.2</v>
      </c>
      <c r="I4" s="1">
        <v>7.4</v>
      </c>
      <c r="J4" s="1">
        <v>1.2</v>
      </c>
      <c r="K4" s="1">
        <v>0.3</v>
      </c>
      <c r="L4" s="1">
        <v>0</v>
      </c>
      <c r="M4" s="1">
        <v>12.5</v>
      </c>
      <c r="N4" s="1">
        <v>76</v>
      </c>
      <c r="O4" s="1">
        <v>57.4</v>
      </c>
      <c r="P4" s="6">
        <f t="shared" si="0"/>
        <v>4016</v>
      </c>
    </row>
    <row r="5" spans="1:16" x14ac:dyDescent="0.25">
      <c r="A5" s="1" t="s">
        <v>108</v>
      </c>
      <c r="B5" s="1">
        <v>577</v>
      </c>
      <c r="C5" s="1">
        <v>3508</v>
      </c>
      <c r="D5" s="1">
        <v>6773</v>
      </c>
      <c r="E5" s="1">
        <v>8340</v>
      </c>
      <c r="F5" s="1">
        <v>3237</v>
      </c>
      <c r="G5" s="1">
        <v>47.78</v>
      </c>
      <c r="H5" s="1">
        <v>13.8</v>
      </c>
      <c r="I5" s="1">
        <v>12.5</v>
      </c>
      <c r="J5" s="1">
        <v>0.1</v>
      </c>
      <c r="K5" s="1">
        <v>1.6</v>
      </c>
      <c r="L5" s="1">
        <v>1.5</v>
      </c>
      <c r="M5" s="1">
        <v>15.5</v>
      </c>
      <c r="N5" s="1">
        <v>54.1</v>
      </c>
      <c r="O5" s="1">
        <v>10.9</v>
      </c>
      <c r="P5" s="6">
        <f t="shared" si="0"/>
        <v>577</v>
      </c>
    </row>
    <row r="6" spans="1:16" x14ac:dyDescent="0.25">
      <c r="A6" s="1" t="s">
        <v>108</v>
      </c>
      <c r="B6" s="1">
        <v>4011</v>
      </c>
      <c r="C6" s="1">
        <v>3227</v>
      </c>
      <c r="D6" s="1">
        <v>21005</v>
      </c>
      <c r="E6" s="1">
        <v>16638</v>
      </c>
      <c r="F6" s="1">
        <v>10042</v>
      </c>
      <c r="G6" s="1">
        <v>47.81</v>
      </c>
      <c r="H6" s="1">
        <v>6.9</v>
      </c>
      <c r="I6" s="1">
        <v>2.9</v>
      </c>
      <c r="J6" s="1">
        <v>1.3</v>
      </c>
      <c r="K6" s="1">
        <v>3</v>
      </c>
      <c r="L6" s="1">
        <v>1.9</v>
      </c>
      <c r="M6" s="1">
        <v>11.2</v>
      </c>
      <c r="N6" s="1">
        <v>77</v>
      </c>
      <c r="O6" s="1">
        <v>63.7</v>
      </c>
      <c r="P6" s="6">
        <f t="shared" si="0"/>
        <v>4011</v>
      </c>
    </row>
    <row r="7" spans="1:16" x14ac:dyDescent="0.25">
      <c r="A7" s="1" t="s">
        <v>108</v>
      </c>
      <c r="B7" s="1">
        <v>605</v>
      </c>
      <c r="C7" s="1">
        <v>101</v>
      </c>
      <c r="D7" s="1">
        <v>3982</v>
      </c>
      <c r="E7" s="1">
        <v>4999</v>
      </c>
      <c r="F7" s="1">
        <v>1919</v>
      </c>
      <c r="G7" s="1">
        <v>48.19</v>
      </c>
      <c r="H7" s="1">
        <v>31.6</v>
      </c>
      <c r="I7" s="1">
        <v>13</v>
      </c>
      <c r="J7" s="1">
        <v>0.7</v>
      </c>
      <c r="K7" s="1">
        <v>0.6</v>
      </c>
      <c r="L7" s="1">
        <v>0.2</v>
      </c>
      <c r="M7" s="1">
        <v>32.700000000000003</v>
      </c>
      <c r="N7" s="1">
        <v>68.7</v>
      </c>
      <c r="O7" s="1">
        <v>23.7</v>
      </c>
      <c r="P7" s="6">
        <f t="shared" si="0"/>
        <v>605</v>
      </c>
    </row>
    <row r="8" spans="1:16" x14ac:dyDescent="0.25">
      <c r="A8" s="1" t="s">
        <v>108</v>
      </c>
      <c r="B8" s="1">
        <v>4006</v>
      </c>
      <c r="C8" s="1">
        <v>3208</v>
      </c>
      <c r="D8" s="1">
        <v>11745</v>
      </c>
      <c r="E8" s="1">
        <v>10840</v>
      </c>
      <c r="F8" s="1">
        <v>5667</v>
      </c>
      <c r="G8" s="1">
        <v>48.24</v>
      </c>
      <c r="H8" s="1">
        <v>19.2</v>
      </c>
      <c r="I8" s="1">
        <v>3.8</v>
      </c>
      <c r="J8" s="1">
        <v>1.1000000000000001</v>
      </c>
      <c r="K8" s="1">
        <v>1.3</v>
      </c>
      <c r="L8" s="1">
        <v>0.5</v>
      </c>
      <c r="M8" s="1">
        <v>21.3</v>
      </c>
      <c r="N8" s="1">
        <v>79.8</v>
      </c>
      <c r="O8" s="1">
        <v>49.2</v>
      </c>
      <c r="P8" s="6">
        <f t="shared" si="0"/>
        <v>4006</v>
      </c>
    </row>
    <row r="9" spans="1:16" x14ac:dyDescent="0.25">
      <c r="A9" s="1" t="s">
        <v>108</v>
      </c>
      <c r="B9" s="1">
        <v>4001</v>
      </c>
      <c r="C9" s="1">
        <v>488</v>
      </c>
      <c r="D9" s="1">
        <v>16804</v>
      </c>
      <c r="E9" s="1">
        <v>18345</v>
      </c>
      <c r="F9" s="1">
        <v>8114</v>
      </c>
      <c r="G9" s="1">
        <v>48.28</v>
      </c>
      <c r="H9" s="1">
        <v>26.3</v>
      </c>
      <c r="I9" s="1">
        <v>14.4</v>
      </c>
      <c r="J9" s="1">
        <v>1</v>
      </c>
      <c r="K9" s="1">
        <v>0.3</v>
      </c>
      <c r="L9" s="1">
        <v>0</v>
      </c>
      <c r="M9" s="1">
        <v>27.2</v>
      </c>
      <c r="N9" s="1">
        <v>76.400000000000006</v>
      </c>
      <c r="O9" s="1">
        <v>55.4</v>
      </c>
      <c r="P9" s="6">
        <f t="shared" si="0"/>
        <v>4001</v>
      </c>
    </row>
    <row r="10" spans="1:16" x14ac:dyDescent="0.25">
      <c r="A10" s="1" t="s">
        <v>108</v>
      </c>
      <c r="B10" s="1">
        <v>556</v>
      </c>
      <c r="C10" s="1">
        <v>3882</v>
      </c>
      <c r="D10" s="1">
        <v>963</v>
      </c>
      <c r="E10" s="1">
        <v>1893</v>
      </c>
      <c r="F10" s="1">
        <v>468</v>
      </c>
      <c r="G10" s="1">
        <v>48.6</v>
      </c>
      <c r="H10" s="1">
        <v>51.6</v>
      </c>
      <c r="I10" s="1">
        <v>5.8</v>
      </c>
      <c r="J10" s="1">
        <v>0.5</v>
      </c>
      <c r="K10" s="1">
        <v>0.1</v>
      </c>
      <c r="L10" s="1">
        <v>0</v>
      </c>
      <c r="M10" s="1">
        <v>51.9</v>
      </c>
      <c r="N10" s="1">
        <v>71.8</v>
      </c>
      <c r="O10" s="1">
        <v>52.1</v>
      </c>
      <c r="P10" s="6">
        <f t="shared" si="0"/>
        <v>556</v>
      </c>
    </row>
    <row r="11" spans="1:16" x14ac:dyDescent="0.25">
      <c r="A11" s="1" t="s">
        <v>108</v>
      </c>
      <c r="B11" s="1">
        <v>4008</v>
      </c>
      <c r="C11" s="1">
        <v>1504</v>
      </c>
      <c r="D11" s="1">
        <v>16062</v>
      </c>
      <c r="E11" s="1">
        <v>14472</v>
      </c>
      <c r="F11" s="1">
        <v>7866</v>
      </c>
      <c r="G11" s="1">
        <v>48.97</v>
      </c>
      <c r="H11" s="1">
        <v>17.399999999999999</v>
      </c>
      <c r="I11" s="1">
        <v>3.3</v>
      </c>
      <c r="J11" s="1">
        <v>2.7</v>
      </c>
      <c r="K11" s="1">
        <v>2</v>
      </c>
      <c r="L11" s="1">
        <v>0</v>
      </c>
      <c r="M11" s="1">
        <v>21.6</v>
      </c>
      <c r="N11" s="1">
        <v>78.900000000000006</v>
      </c>
      <c r="O11" s="1">
        <v>12.7</v>
      </c>
      <c r="P11" s="6">
        <f t="shared" si="0"/>
        <v>4008</v>
      </c>
    </row>
    <row r="12" spans="1:16" x14ac:dyDescent="0.25">
      <c r="A12" s="1" t="s">
        <v>108</v>
      </c>
      <c r="B12" s="1">
        <v>595</v>
      </c>
      <c r="C12" s="1">
        <v>3256</v>
      </c>
      <c r="D12" s="1">
        <v>18043</v>
      </c>
      <c r="E12" s="1">
        <v>19617</v>
      </c>
      <c r="F12" s="1">
        <v>8939</v>
      </c>
      <c r="G12" s="1">
        <v>49.54</v>
      </c>
      <c r="H12" s="1">
        <v>26.7</v>
      </c>
      <c r="I12" s="1">
        <v>11.8</v>
      </c>
      <c r="J12" s="1">
        <v>1.5</v>
      </c>
      <c r="K12" s="1">
        <v>2.8</v>
      </c>
      <c r="L12" s="1">
        <v>1.8</v>
      </c>
      <c r="M12" s="1">
        <v>30.4</v>
      </c>
      <c r="N12" s="1">
        <v>75.900000000000006</v>
      </c>
      <c r="O12" s="1">
        <v>58.4</v>
      </c>
      <c r="P12" s="6">
        <f t="shared" si="0"/>
        <v>595</v>
      </c>
    </row>
    <row r="13" spans="1:16" x14ac:dyDescent="0.25">
      <c r="A13" s="1" t="s">
        <v>108</v>
      </c>
      <c r="B13" s="1">
        <v>576</v>
      </c>
      <c r="C13" s="1">
        <v>3855</v>
      </c>
      <c r="D13" s="1">
        <v>16445</v>
      </c>
      <c r="E13" s="1">
        <v>16704</v>
      </c>
      <c r="F13" s="1">
        <v>8202</v>
      </c>
      <c r="G13" s="1">
        <v>49.87</v>
      </c>
      <c r="H13" s="1">
        <v>19.2</v>
      </c>
      <c r="I13" s="1">
        <v>7.9</v>
      </c>
      <c r="J13" s="1">
        <v>0.9</v>
      </c>
      <c r="K13" s="1">
        <v>1.1000000000000001</v>
      </c>
      <c r="L13" s="1">
        <v>0.4</v>
      </c>
      <c r="M13" s="1">
        <v>21</v>
      </c>
      <c r="N13" s="1">
        <v>72.3</v>
      </c>
      <c r="O13" s="1">
        <v>57</v>
      </c>
      <c r="P13" s="6">
        <f t="shared" si="0"/>
        <v>576</v>
      </c>
    </row>
    <row r="14" spans="1:16" x14ac:dyDescent="0.25">
      <c r="A14" s="1" t="s">
        <v>108</v>
      </c>
      <c r="B14" s="1">
        <v>594</v>
      </c>
      <c r="C14" s="1">
        <v>3872</v>
      </c>
      <c r="D14" s="1">
        <v>11058</v>
      </c>
      <c r="E14" s="1">
        <v>12949</v>
      </c>
      <c r="F14" s="1">
        <v>5534</v>
      </c>
      <c r="G14" s="1">
        <v>50.04</v>
      </c>
      <c r="H14" s="1">
        <v>30.4</v>
      </c>
      <c r="I14" s="1">
        <v>8.6</v>
      </c>
      <c r="J14" s="1">
        <v>1.6</v>
      </c>
      <c r="K14" s="1">
        <v>1.6</v>
      </c>
      <c r="L14" s="1">
        <v>0.6</v>
      </c>
      <c r="M14" s="1">
        <v>33</v>
      </c>
      <c r="N14" s="1">
        <v>75</v>
      </c>
      <c r="O14" s="1">
        <v>38.9</v>
      </c>
      <c r="P14" s="6">
        <f t="shared" si="0"/>
        <v>594</v>
      </c>
    </row>
    <row r="15" spans="1:16" x14ac:dyDescent="0.25">
      <c r="A15" s="1" t="s">
        <v>108</v>
      </c>
      <c r="B15" s="1">
        <v>565</v>
      </c>
      <c r="C15" s="1">
        <v>3511</v>
      </c>
      <c r="D15" s="1">
        <v>13922</v>
      </c>
      <c r="E15" s="1">
        <v>12470</v>
      </c>
      <c r="F15" s="1">
        <v>6970</v>
      </c>
      <c r="G15" s="1">
        <v>50.06</v>
      </c>
      <c r="H15" s="1">
        <v>7.8</v>
      </c>
      <c r="I15" s="1">
        <v>7.7</v>
      </c>
      <c r="J15" s="1">
        <v>0.7</v>
      </c>
      <c r="K15" s="1">
        <v>2.8</v>
      </c>
      <c r="L15" s="1">
        <v>2.2000000000000002</v>
      </c>
      <c r="M15" s="1">
        <v>11.2</v>
      </c>
      <c r="N15" s="1">
        <v>70.599999999999994</v>
      </c>
      <c r="O15" s="1">
        <v>41.8</v>
      </c>
      <c r="P15" s="6">
        <f t="shared" si="0"/>
        <v>565</v>
      </c>
    </row>
    <row r="16" spans="1:16" x14ac:dyDescent="0.25">
      <c r="A16" s="1" t="s">
        <v>108</v>
      </c>
      <c r="B16" s="1">
        <v>40</v>
      </c>
      <c r="C16" s="1">
        <v>1140</v>
      </c>
      <c r="D16" s="1">
        <v>5859</v>
      </c>
      <c r="E16" s="1">
        <v>7236</v>
      </c>
      <c r="F16" s="1">
        <v>2949</v>
      </c>
      <c r="G16" s="1">
        <v>50.32</v>
      </c>
      <c r="H16" s="1">
        <v>2.1</v>
      </c>
      <c r="I16" s="1">
        <v>1.5</v>
      </c>
      <c r="J16" s="1">
        <v>7.6</v>
      </c>
      <c r="K16" s="1">
        <v>0</v>
      </c>
      <c r="L16" s="1">
        <v>0</v>
      </c>
      <c r="M16" s="1">
        <v>8.8000000000000007</v>
      </c>
      <c r="N16" s="1">
        <v>33.4</v>
      </c>
      <c r="O16" s="1">
        <v>0</v>
      </c>
      <c r="P16" s="6">
        <f t="shared" si="0"/>
        <v>40</v>
      </c>
    </row>
    <row r="17" spans="1:16" x14ac:dyDescent="0.25">
      <c r="A17" s="1" t="s">
        <v>108</v>
      </c>
      <c r="B17" s="1">
        <v>605</v>
      </c>
      <c r="C17" s="1">
        <v>3876</v>
      </c>
      <c r="D17" s="1">
        <v>18369</v>
      </c>
      <c r="E17" s="1">
        <v>22562</v>
      </c>
      <c r="F17" s="1">
        <v>9253</v>
      </c>
      <c r="G17" s="1">
        <v>50.37</v>
      </c>
      <c r="H17" s="1">
        <v>31.1</v>
      </c>
      <c r="I17" s="1">
        <v>9.6</v>
      </c>
      <c r="J17" s="1">
        <v>0.7</v>
      </c>
      <c r="K17" s="1">
        <v>1.4</v>
      </c>
      <c r="L17" s="1">
        <v>1</v>
      </c>
      <c r="M17" s="1">
        <v>32.9</v>
      </c>
      <c r="N17" s="1">
        <v>69.7</v>
      </c>
      <c r="O17" s="1">
        <v>33.4</v>
      </c>
      <c r="P17" s="6">
        <f t="shared" si="0"/>
        <v>605</v>
      </c>
    </row>
    <row r="18" spans="1:16" x14ac:dyDescent="0.25">
      <c r="A18" s="1" t="s">
        <v>108</v>
      </c>
      <c r="B18" s="1">
        <v>4009</v>
      </c>
      <c r="C18" s="1">
        <v>3462</v>
      </c>
      <c r="D18" s="1">
        <v>16263</v>
      </c>
      <c r="E18" s="1">
        <v>14532</v>
      </c>
      <c r="F18" s="1">
        <v>8255</v>
      </c>
      <c r="G18" s="1">
        <v>50.75</v>
      </c>
      <c r="H18" s="1">
        <v>12.3</v>
      </c>
      <c r="I18" s="1">
        <v>6.9</v>
      </c>
      <c r="J18" s="1">
        <v>2.4</v>
      </c>
      <c r="K18" s="1">
        <v>5</v>
      </c>
      <c r="L18" s="1">
        <v>3.1</v>
      </c>
      <c r="M18" s="1">
        <v>19.2</v>
      </c>
      <c r="N18" s="1">
        <v>73.599999999999994</v>
      </c>
      <c r="O18" s="1">
        <v>27.3</v>
      </c>
      <c r="P18" s="6">
        <f t="shared" si="0"/>
        <v>4009</v>
      </c>
    </row>
    <row r="19" spans="1:16" x14ac:dyDescent="0.25">
      <c r="A19" s="1" t="s">
        <v>108</v>
      </c>
      <c r="B19" s="1">
        <v>560</v>
      </c>
      <c r="C19" s="1">
        <v>3847</v>
      </c>
      <c r="D19" s="1">
        <v>4024</v>
      </c>
      <c r="E19" s="1">
        <v>6603</v>
      </c>
      <c r="F19" s="1">
        <v>2045</v>
      </c>
      <c r="G19" s="1">
        <v>50.83</v>
      </c>
      <c r="H19" s="1">
        <v>16.2</v>
      </c>
      <c r="I19" s="1">
        <v>15</v>
      </c>
      <c r="J19" s="1">
        <v>0</v>
      </c>
      <c r="K19" s="1">
        <v>0.5</v>
      </c>
      <c r="L19" s="1">
        <v>0.5</v>
      </c>
      <c r="M19" s="1">
        <v>16.7</v>
      </c>
      <c r="N19" s="1">
        <v>33.5</v>
      </c>
      <c r="O19" s="1">
        <v>12.8</v>
      </c>
      <c r="P19" s="6">
        <f t="shared" si="0"/>
        <v>560</v>
      </c>
    </row>
    <row r="20" spans="1:16" x14ac:dyDescent="0.25">
      <c r="A20" s="1" t="s">
        <v>108</v>
      </c>
      <c r="B20" s="1">
        <v>609</v>
      </c>
      <c r="C20" s="1">
        <v>3773</v>
      </c>
      <c r="D20" s="1">
        <v>20443</v>
      </c>
      <c r="E20" s="1">
        <v>20475</v>
      </c>
      <c r="F20" s="1">
        <v>10411</v>
      </c>
      <c r="G20" s="1">
        <v>50.93</v>
      </c>
      <c r="H20" s="1">
        <v>23.8</v>
      </c>
      <c r="I20" s="1">
        <v>5.9</v>
      </c>
      <c r="J20" s="1">
        <v>2.1</v>
      </c>
      <c r="K20" s="1">
        <v>1.1000000000000001</v>
      </c>
      <c r="L20" s="1">
        <v>0</v>
      </c>
      <c r="M20" s="1">
        <v>26.4</v>
      </c>
      <c r="N20" s="1">
        <v>78.400000000000006</v>
      </c>
      <c r="O20" s="1">
        <v>42.5</v>
      </c>
      <c r="P20" s="6">
        <f t="shared" si="0"/>
        <v>609</v>
      </c>
    </row>
    <row r="21" spans="1:16" x14ac:dyDescent="0.25">
      <c r="A21" s="1" t="s">
        <v>108</v>
      </c>
      <c r="B21" s="1">
        <v>4015</v>
      </c>
      <c r="C21" s="1">
        <v>3404</v>
      </c>
      <c r="D21" s="1">
        <v>14683</v>
      </c>
      <c r="E21" s="1">
        <v>13544</v>
      </c>
      <c r="F21" s="1">
        <v>7553</v>
      </c>
      <c r="G21" s="1">
        <v>51.43</v>
      </c>
      <c r="H21" s="1">
        <v>13</v>
      </c>
      <c r="I21" s="1">
        <v>5.5</v>
      </c>
      <c r="J21" s="1">
        <v>1.8</v>
      </c>
      <c r="K21" s="1">
        <v>3.1</v>
      </c>
      <c r="L21" s="1">
        <v>1.7</v>
      </c>
      <c r="M21" s="1">
        <v>17.5</v>
      </c>
      <c r="N21" s="1">
        <v>72.7</v>
      </c>
      <c r="O21" s="1">
        <v>2.1</v>
      </c>
      <c r="P21" s="6">
        <f t="shared" si="0"/>
        <v>4015</v>
      </c>
    </row>
    <row r="22" spans="1:16" x14ac:dyDescent="0.25">
      <c r="A22" s="1" t="s">
        <v>108</v>
      </c>
      <c r="B22" s="1">
        <v>40</v>
      </c>
      <c r="C22" s="1">
        <v>3817</v>
      </c>
      <c r="D22" s="1">
        <v>3018</v>
      </c>
      <c r="E22" s="1">
        <v>4166</v>
      </c>
      <c r="F22" s="1">
        <v>1555</v>
      </c>
      <c r="G22" s="1">
        <v>51.52</v>
      </c>
      <c r="H22" s="1">
        <v>7.2</v>
      </c>
      <c r="I22" s="1">
        <v>6.2</v>
      </c>
      <c r="J22" s="1">
        <v>5.5</v>
      </c>
      <c r="K22" s="1">
        <v>1.7</v>
      </c>
      <c r="L22" s="1">
        <v>0</v>
      </c>
      <c r="M22" s="1">
        <v>13.3</v>
      </c>
      <c r="N22" s="1">
        <v>30.6</v>
      </c>
      <c r="O22" s="1">
        <v>0</v>
      </c>
      <c r="P22" s="6">
        <f t="shared" si="0"/>
        <v>40</v>
      </c>
    </row>
    <row r="23" spans="1:16" x14ac:dyDescent="0.25">
      <c r="A23" s="1" t="s">
        <v>108</v>
      </c>
      <c r="B23" s="1">
        <v>608</v>
      </c>
      <c r="C23" s="1">
        <v>3854</v>
      </c>
      <c r="D23" s="1">
        <v>12381</v>
      </c>
      <c r="E23" s="1">
        <v>19573</v>
      </c>
      <c r="F23" s="1">
        <v>6379</v>
      </c>
      <c r="G23" s="1">
        <v>51.52</v>
      </c>
      <c r="H23" s="1">
        <v>45.3</v>
      </c>
      <c r="I23" s="1">
        <v>5.9</v>
      </c>
      <c r="J23" s="1">
        <v>0.8</v>
      </c>
      <c r="K23" s="1">
        <v>0.4</v>
      </c>
      <c r="L23" s="1">
        <v>0</v>
      </c>
      <c r="M23" s="1">
        <v>46</v>
      </c>
      <c r="N23" s="1">
        <v>72</v>
      </c>
      <c r="O23" s="1">
        <v>49.7</v>
      </c>
      <c r="P23" s="6">
        <f t="shared" si="0"/>
        <v>608</v>
      </c>
    </row>
    <row r="24" spans="1:16" x14ac:dyDescent="0.25">
      <c r="A24" s="1" t="s">
        <v>108</v>
      </c>
      <c r="B24" s="1">
        <v>4012</v>
      </c>
      <c r="C24" s="1">
        <v>3688</v>
      </c>
      <c r="D24" s="1">
        <v>14991</v>
      </c>
      <c r="E24" s="1">
        <v>16097</v>
      </c>
      <c r="F24" s="1">
        <v>7742</v>
      </c>
      <c r="G24" s="1">
        <v>51.65</v>
      </c>
      <c r="H24" s="1">
        <v>22.4</v>
      </c>
      <c r="I24" s="1">
        <v>6.4</v>
      </c>
      <c r="J24" s="1">
        <v>1.8</v>
      </c>
      <c r="K24" s="1">
        <v>6.8</v>
      </c>
      <c r="L24" s="1">
        <v>5.5</v>
      </c>
      <c r="M24" s="1">
        <v>30.5</v>
      </c>
      <c r="N24" s="1">
        <v>61.2</v>
      </c>
      <c r="O24" s="1">
        <v>33.299999999999997</v>
      </c>
      <c r="P24" s="6">
        <f t="shared" si="0"/>
        <v>4012</v>
      </c>
    </row>
    <row r="25" spans="1:16" x14ac:dyDescent="0.25">
      <c r="A25" s="1" t="s">
        <v>108</v>
      </c>
      <c r="B25" s="1">
        <v>4010</v>
      </c>
      <c r="C25" s="1">
        <v>3440</v>
      </c>
      <c r="D25" s="1">
        <v>20329</v>
      </c>
      <c r="E25" s="1">
        <v>25576</v>
      </c>
      <c r="F25" s="1">
        <v>10535</v>
      </c>
      <c r="G25" s="1">
        <v>51.82</v>
      </c>
      <c r="H25" s="1">
        <v>30.9</v>
      </c>
      <c r="I25" s="1">
        <v>8.6</v>
      </c>
      <c r="J25" s="1">
        <v>0.9</v>
      </c>
      <c r="K25" s="1">
        <v>2.6</v>
      </c>
      <c r="L25" s="1">
        <v>2.1</v>
      </c>
      <c r="M25" s="1">
        <v>34.1</v>
      </c>
      <c r="N25" s="1">
        <v>63.4</v>
      </c>
      <c r="O25" s="1">
        <v>15.7</v>
      </c>
      <c r="P25" s="6">
        <f t="shared" si="0"/>
        <v>4010</v>
      </c>
    </row>
    <row r="26" spans="1:16" x14ac:dyDescent="0.25">
      <c r="A26" s="1" t="s">
        <v>108</v>
      </c>
      <c r="B26" s="1">
        <v>588</v>
      </c>
      <c r="C26" s="1">
        <v>3880</v>
      </c>
      <c r="D26" s="1">
        <v>5732</v>
      </c>
      <c r="E26" s="1">
        <v>8079</v>
      </c>
      <c r="F26" s="1">
        <v>2971</v>
      </c>
      <c r="G26" s="1">
        <v>51.83</v>
      </c>
      <c r="H26" s="1">
        <v>38.6</v>
      </c>
      <c r="I26" s="1">
        <v>5.3</v>
      </c>
      <c r="J26" s="1">
        <v>0.9</v>
      </c>
      <c r="K26" s="1">
        <v>0.6</v>
      </c>
      <c r="L26" s="1">
        <v>0.1</v>
      </c>
      <c r="M26" s="1">
        <v>39.700000000000003</v>
      </c>
      <c r="N26" s="1">
        <v>72.900000000000006</v>
      </c>
      <c r="O26" s="1">
        <v>30</v>
      </c>
      <c r="P26" s="6">
        <f t="shared" si="0"/>
        <v>588</v>
      </c>
    </row>
    <row r="27" spans="1:16" x14ac:dyDescent="0.25">
      <c r="A27" s="1" t="s">
        <v>108</v>
      </c>
      <c r="B27" s="1">
        <v>599</v>
      </c>
      <c r="C27" s="1">
        <v>3520</v>
      </c>
      <c r="D27" s="1">
        <v>6484</v>
      </c>
      <c r="E27" s="1">
        <v>6171</v>
      </c>
      <c r="F27" s="1">
        <v>3362</v>
      </c>
      <c r="G27" s="1">
        <v>51.84</v>
      </c>
      <c r="H27" s="1">
        <v>13.9</v>
      </c>
      <c r="I27" s="1">
        <v>11.8</v>
      </c>
      <c r="J27" s="1">
        <v>1</v>
      </c>
      <c r="K27" s="1">
        <v>4.8</v>
      </c>
      <c r="L27" s="1">
        <v>4.0999999999999996</v>
      </c>
      <c r="M27" s="1">
        <v>19.5</v>
      </c>
      <c r="N27" s="1">
        <v>72.8</v>
      </c>
      <c r="O27" s="1">
        <v>51.6</v>
      </c>
      <c r="P27" s="6">
        <f t="shared" si="0"/>
        <v>599</v>
      </c>
    </row>
    <row r="28" spans="1:16" x14ac:dyDescent="0.25">
      <c r="A28" s="1" t="s">
        <v>108</v>
      </c>
      <c r="B28" s="1">
        <v>48</v>
      </c>
      <c r="C28" s="1">
        <v>1205</v>
      </c>
      <c r="D28" s="1">
        <v>18271</v>
      </c>
      <c r="E28" s="1">
        <v>16367</v>
      </c>
      <c r="F28" s="1">
        <v>9501</v>
      </c>
      <c r="G28" s="1">
        <v>52</v>
      </c>
      <c r="H28" s="1">
        <v>11.8</v>
      </c>
      <c r="I28" s="1">
        <v>4.7</v>
      </c>
      <c r="J28" s="1">
        <v>1</v>
      </c>
      <c r="K28" s="1">
        <v>2.5</v>
      </c>
      <c r="L28" s="1">
        <v>1.7</v>
      </c>
      <c r="M28" s="1">
        <v>15.2</v>
      </c>
      <c r="N28" s="1">
        <v>74.3</v>
      </c>
      <c r="O28" s="1">
        <v>37.4</v>
      </c>
      <c r="P28" s="6">
        <f t="shared" si="0"/>
        <v>48</v>
      </c>
    </row>
    <row r="29" spans="1:16" x14ac:dyDescent="0.25">
      <c r="A29" s="1" t="s">
        <v>108</v>
      </c>
      <c r="B29" s="1">
        <v>4000</v>
      </c>
      <c r="C29" s="1">
        <v>1178</v>
      </c>
      <c r="D29" s="1">
        <v>5020</v>
      </c>
      <c r="E29" s="1">
        <v>4464</v>
      </c>
      <c r="F29" s="1">
        <v>2611</v>
      </c>
      <c r="G29" s="1">
        <v>52.01</v>
      </c>
      <c r="H29" s="1">
        <v>13.9</v>
      </c>
      <c r="I29" s="1">
        <v>5.7</v>
      </c>
      <c r="J29" s="1">
        <v>2.2000000000000002</v>
      </c>
      <c r="K29" s="1">
        <v>3.7</v>
      </c>
      <c r="L29" s="1">
        <v>1.9</v>
      </c>
      <c r="M29" s="1">
        <v>19.399999999999999</v>
      </c>
      <c r="N29" s="1">
        <v>74.900000000000006</v>
      </c>
      <c r="O29" s="1">
        <v>51</v>
      </c>
      <c r="P29" s="6">
        <f t="shared" si="0"/>
        <v>4000</v>
      </c>
    </row>
    <row r="30" spans="1:16" x14ac:dyDescent="0.25">
      <c r="A30" s="1" t="s">
        <v>108</v>
      </c>
      <c r="B30" s="1">
        <v>606</v>
      </c>
      <c r="C30" s="1">
        <v>3871</v>
      </c>
      <c r="D30" s="1">
        <v>11990</v>
      </c>
      <c r="E30" s="1">
        <v>18846</v>
      </c>
      <c r="F30" s="1">
        <v>6244</v>
      </c>
      <c r="G30" s="1">
        <v>52.07</v>
      </c>
      <c r="H30" s="1">
        <v>45.4</v>
      </c>
      <c r="I30" s="1">
        <v>4.4000000000000004</v>
      </c>
      <c r="J30" s="1">
        <v>1.5</v>
      </c>
      <c r="K30" s="1">
        <v>0.3</v>
      </c>
      <c r="L30" s="1">
        <v>0</v>
      </c>
      <c r="M30" s="1">
        <v>46.5</v>
      </c>
      <c r="N30" s="1">
        <v>72.7</v>
      </c>
      <c r="O30" s="1">
        <v>41.1</v>
      </c>
      <c r="P30" s="6">
        <f t="shared" si="0"/>
        <v>606</v>
      </c>
    </row>
    <row r="31" spans="1:16" x14ac:dyDescent="0.25">
      <c r="A31" s="1" t="s">
        <v>108</v>
      </c>
      <c r="B31" s="1">
        <v>52</v>
      </c>
      <c r="C31" s="1">
        <v>579</v>
      </c>
      <c r="D31" s="1">
        <v>20888</v>
      </c>
      <c r="E31" s="1">
        <v>20665</v>
      </c>
      <c r="F31" s="1">
        <v>10912</v>
      </c>
      <c r="G31" s="1">
        <v>52.24</v>
      </c>
      <c r="H31" s="1">
        <v>19</v>
      </c>
      <c r="I31" s="1">
        <v>2.2999999999999998</v>
      </c>
      <c r="J31" s="1">
        <v>0.5</v>
      </c>
      <c r="K31" s="1">
        <v>3</v>
      </c>
      <c r="L31" s="1">
        <v>2.6</v>
      </c>
      <c r="M31" s="1">
        <v>22.4</v>
      </c>
      <c r="N31" s="1">
        <v>74.5</v>
      </c>
      <c r="O31" s="1">
        <v>53</v>
      </c>
      <c r="P31" s="6">
        <f t="shared" si="0"/>
        <v>52</v>
      </c>
    </row>
    <row r="32" spans="1:16" x14ac:dyDescent="0.25">
      <c r="A32" s="1" t="s">
        <v>108</v>
      </c>
      <c r="B32" s="1">
        <v>53</v>
      </c>
      <c r="C32" s="1">
        <v>1164</v>
      </c>
      <c r="D32" s="1">
        <v>16555</v>
      </c>
      <c r="E32" s="1">
        <v>13490</v>
      </c>
      <c r="F32" s="1">
        <v>8656</v>
      </c>
      <c r="G32" s="1">
        <v>52.29</v>
      </c>
      <c r="H32" s="1">
        <v>7.6</v>
      </c>
      <c r="I32" s="1">
        <v>3.1</v>
      </c>
      <c r="J32" s="1">
        <v>1.2</v>
      </c>
      <c r="K32" s="1">
        <v>1.9</v>
      </c>
      <c r="L32" s="1">
        <v>0.8</v>
      </c>
      <c r="M32" s="1">
        <v>10.6</v>
      </c>
      <c r="N32" s="1">
        <v>76.099999999999994</v>
      </c>
      <c r="O32" s="1">
        <v>55.4</v>
      </c>
      <c r="P32" s="6">
        <f t="shared" si="0"/>
        <v>53</v>
      </c>
    </row>
    <row r="33" spans="1:16" x14ac:dyDescent="0.25">
      <c r="A33" s="1" t="s">
        <v>108</v>
      </c>
      <c r="B33" s="1">
        <v>596</v>
      </c>
      <c r="C33" s="1">
        <v>651</v>
      </c>
      <c r="D33" s="1">
        <v>11575</v>
      </c>
      <c r="E33" s="1">
        <v>11211</v>
      </c>
      <c r="F33" s="1">
        <v>6061</v>
      </c>
      <c r="G33" s="1">
        <v>52.36</v>
      </c>
      <c r="H33" s="1">
        <v>13.4</v>
      </c>
      <c r="I33" s="1">
        <v>5.2</v>
      </c>
      <c r="J33" s="1">
        <v>1.6</v>
      </c>
      <c r="K33" s="1">
        <v>1.6</v>
      </c>
      <c r="L33" s="1">
        <v>0.3</v>
      </c>
      <c r="M33" s="1">
        <v>16.3</v>
      </c>
      <c r="N33" s="1">
        <v>69.3</v>
      </c>
      <c r="O33" s="1">
        <v>3.3</v>
      </c>
      <c r="P33" s="6">
        <f t="shared" si="0"/>
        <v>596</v>
      </c>
    </row>
    <row r="34" spans="1:16" x14ac:dyDescent="0.25">
      <c r="A34" s="1" t="s">
        <v>108</v>
      </c>
      <c r="B34" s="1">
        <v>4007</v>
      </c>
      <c r="C34" s="1">
        <v>3856</v>
      </c>
      <c r="D34" s="1">
        <v>16135</v>
      </c>
      <c r="E34" s="1">
        <v>18966</v>
      </c>
      <c r="F34" s="1">
        <v>8483</v>
      </c>
      <c r="G34" s="1">
        <v>52.57</v>
      </c>
      <c r="H34" s="1">
        <v>26.7</v>
      </c>
      <c r="I34" s="1">
        <v>8.1999999999999993</v>
      </c>
      <c r="J34" s="1">
        <v>0.9</v>
      </c>
      <c r="K34" s="1">
        <v>1.6</v>
      </c>
      <c r="L34" s="1">
        <v>0.9</v>
      </c>
      <c r="M34" s="1">
        <v>28.8</v>
      </c>
      <c r="N34" s="1">
        <v>68.8</v>
      </c>
      <c r="O34" s="1">
        <v>35.5</v>
      </c>
      <c r="P34" s="6">
        <f t="shared" si="0"/>
        <v>4007</v>
      </c>
    </row>
    <row r="35" spans="1:16" x14ac:dyDescent="0.25">
      <c r="A35" s="1" t="s">
        <v>108</v>
      </c>
      <c r="B35" s="1">
        <v>602</v>
      </c>
      <c r="C35" s="1">
        <v>3743</v>
      </c>
      <c r="D35" s="1">
        <v>18554</v>
      </c>
      <c r="E35" s="1">
        <v>17073</v>
      </c>
      <c r="F35" s="1">
        <v>9794</v>
      </c>
      <c r="G35" s="1">
        <v>52.78</v>
      </c>
      <c r="H35" s="1">
        <v>14</v>
      </c>
      <c r="I35" s="1">
        <v>6.4</v>
      </c>
      <c r="J35" s="1">
        <v>2.7</v>
      </c>
      <c r="K35" s="1">
        <v>6.3</v>
      </c>
      <c r="L35" s="1">
        <v>4.0999999999999996</v>
      </c>
      <c r="M35" s="1">
        <v>22.5</v>
      </c>
      <c r="N35" s="1">
        <v>67.3</v>
      </c>
      <c r="O35" s="1">
        <v>2.8</v>
      </c>
      <c r="P35" s="6">
        <f t="shared" si="0"/>
        <v>602</v>
      </c>
    </row>
    <row r="36" spans="1:16" x14ac:dyDescent="0.25">
      <c r="A36" s="1" t="s">
        <v>108</v>
      </c>
      <c r="B36" s="1">
        <v>4004</v>
      </c>
      <c r="C36" s="1">
        <v>3169</v>
      </c>
      <c r="D36" s="1">
        <v>21536</v>
      </c>
      <c r="E36" s="1">
        <v>21007</v>
      </c>
      <c r="F36" s="1">
        <v>11414</v>
      </c>
      <c r="G36" s="1">
        <v>53</v>
      </c>
      <c r="H36" s="1">
        <v>21</v>
      </c>
      <c r="I36" s="1">
        <v>2.2000000000000002</v>
      </c>
      <c r="J36" s="1">
        <v>2.7</v>
      </c>
      <c r="K36" s="1">
        <v>1.8</v>
      </c>
      <c r="L36" s="1">
        <v>0</v>
      </c>
      <c r="M36" s="1">
        <v>24.8</v>
      </c>
      <c r="N36" s="1">
        <v>76.099999999999994</v>
      </c>
      <c r="O36" s="1">
        <v>21.2</v>
      </c>
      <c r="P36" s="6">
        <f t="shared" si="0"/>
        <v>4004</v>
      </c>
    </row>
    <row r="37" spans="1:16" x14ac:dyDescent="0.25">
      <c r="A37" s="1" t="s">
        <v>108</v>
      </c>
      <c r="B37" s="1">
        <v>47</v>
      </c>
      <c r="C37" s="1">
        <v>1130</v>
      </c>
      <c r="D37" s="1">
        <v>13927</v>
      </c>
      <c r="E37" s="1">
        <v>11747</v>
      </c>
      <c r="F37" s="1">
        <v>7429</v>
      </c>
      <c r="G37" s="1">
        <v>53.34</v>
      </c>
      <c r="H37" s="1">
        <v>10.6</v>
      </c>
      <c r="I37" s="1">
        <v>3.5</v>
      </c>
      <c r="J37" s="1">
        <v>2.2999999999999998</v>
      </c>
      <c r="K37" s="1">
        <v>5.2</v>
      </c>
      <c r="L37" s="1">
        <v>3.3</v>
      </c>
      <c r="M37" s="1">
        <v>17.8</v>
      </c>
      <c r="N37" s="1">
        <v>75.3</v>
      </c>
      <c r="O37" s="1">
        <v>33.200000000000003</v>
      </c>
      <c r="P37" s="6">
        <f t="shared" si="0"/>
        <v>47</v>
      </c>
    </row>
    <row r="38" spans="1:16" x14ac:dyDescent="0.25">
      <c r="A38" s="1" t="s">
        <v>108</v>
      </c>
      <c r="B38" s="1">
        <v>597</v>
      </c>
      <c r="C38" s="1">
        <v>1155</v>
      </c>
      <c r="D38" s="1">
        <v>8881</v>
      </c>
      <c r="E38" s="1">
        <v>8040</v>
      </c>
      <c r="F38" s="1">
        <v>4738</v>
      </c>
      <c r="G38" s="1">
        <v>53.34</v>
      </c>
      <c r="H38" s="1">
        <v>12.8</v>
      </c>
      <c r="I38" s="1">
        <v>7.1</v>
      </c>
      <c r="J38" s="1">
        <v>1.7</v>
      </c>
      <c r="K38" s="1">
        <v>0.4</v>
      </c>
      <c r="L38" s="1">
        <v>0</v>
      </c>
      <c r="M38" s="1">
        <v>14.6</v>
      </c>
      <c r="N38" s="1">
        <v>75.599999999999994</v>
      </c>
      <c r="O38" s="1">
        <v>52.7</v>
      </c>
      <c r="P38" s="6">
        <f t="shared" si="0"/>
        <v>597</v>
      </c>
    </row>
    <row r="39" spans="1:16" x14ac:dyDescent="0.25">
      <c r="A39" s="1" t="s">
        <v>108</v>
      </c>
      <c r="B39" s="1">
        <v>4003</v>
      </c>
      <c r="C39" s="1">
        <v>3809</v>
      </c>
      <c r="D39" s="1">
        <v>12257</v>
      </c>
      <c r="E39" s="1">
        <v>14774</v>
      </c>
      <c r="F39" s="1">
        <v>6559</v>
      </c>
      <c r="G39" s="1">
        <v>53.51</v>
      </c>
      <c r="H39" s="1">
        <v>31.9</v>
      </c>
      <c r="I39" s="1">
        <v>9</v>
      </c>
      <c r="J39" s="1">
        <v>1.8</v>
      </c>
      <c r="K39" s="1">
        <v>2.5</v>
      </c>
      <c r="L39" s="1">
        <v>1.4</v>
      </c>
      <c r="M39" s="1">
        <v>35.6</v>
      </c>
      <c r="N39" s="1">
        <v>68.400000000000006</v>
      </c>
      <c r="O39" s="1">
        <v>7.1</v>
      </c>
      <c r="P39" s="6">
        <f t="shared" si="0"/>
        <v>4003</v>
      </c>
    </row>
    <row r="40" spans="1:16" x14ac:dyDescent="0.25">
      <c r="A40" s="1" t="s">
        <v>108</v>
      </c>
      <c r="B40" s="1">
        <v>581</v>
      </c>
      <c r="C40" s="1">
        <v>3881</v>
      </c>
      <c r="D40" s="1">
        <v>6230</v>
      </c>
      <c r="E40" s="1">
        <v>7319</v>
      </c>
      <c r="F40" s="1">
        <v>3342</v>
      </c>
      <c r="G40" s="1">
        <v>53.64</v>
      </c>
      <c r="H40" s="1">
        <v>18.3</v>
      </c>
      <c r="I40" s="1">
        <v>14.4</v>
      </c>
      <c r="J40" s="1">
        <v>2.1</v>
      </c>
      <c r="K40" s="1">
        <v>1.2</v>
      </c>
      <c r="L40" s="1">
        <v>0</v>
      </c>
      <c r="M40" s="1">
        <v>21</v>
      </c>
      <c r="N40" s="1">
        <v>63.7</v>
      </c>
      <c r="O40" s="1">
        <v>1.4</v>
      </c>
      <c r="P40" s="6">
        <f t="shared" si="0"/>
        <v>581</v>
      </c>
    </row>
    <row r="41" spans="1:16" x14ac:dyDescent="0.25">
      <c r="A41" s="1" t="s">
        <v>108</v>
      </c>
      <c r="B41" s="1">
        <v>4005</v>
      </c>
      <c r="C41" s="1">
        <v>3699</v>
      </c>
      <c r="D41" s="1">
        <v>14873</v>
      </c>
      <c r="E41" s="1">
        <v>15649</v>
      </c>
      <c r="F41" s="1">
        <v>8030</v>
      </c>
      <c r="G41" s="1">
        <v>53.99</v>
      </c>
      <c r="H41" s="1">
        <v>21.1</v>
      </c>
      <c r="I41" s="1">
        <v>9.3000000000000007</v>
      </c>
      <c r="J41" s="1">
        <v>2.2999999999999998</v>
      </c>
      <c r="K41" s="1">
        <v>4.3</v>
      </c>
      <c r="L41" s="1">
        <v>2.6</v>
      </c>
      <c r="M41" s="1">
        <v>27.1</v>
      </c>
      <c r="N41" s="1">
        <v>66.599999999999994</v>
      </c>
      <c r="O41" s="1">
        <v>35.200000000000003</v>
      </c>
      <c r="P41" s="6">
        <f t="shared" si="0"/>
        <v>4005</v>
      </c>
    </row>
    <row r="42" spans="1:16" x14ac:dyDescent="0.25">
      <c r="A42" s="1" t="s">
        <v>108</v>
      </c>
      <c r="B42" s="1">
        <v>51</v>
      </c>
      <c r="C42" s="1">
        <v>1103</v>
      </c>
      <c r="D42" s="1">
        <v>21102</v>
      </c>
      <c r="E42" s="1">
        <v>17444</v>
      </c>
      <c r="F42" s="1">
        <v>11417</v>
      </c>
      <c r="G42" s="1">
        <v>54.1</v>
      </c>
      <c r="H42" s="1">
        <v>11.4</v>
      </c>
      <c r="I42" s="1">
        <v>1.4</v>
      </c>
      <c r="J42" s="1">
        <v>2.6</v>
      </c>
      <c r="K42" s="1">
        <v>9.5</v>
      </c>
      <c r="L42" s="1">
        <v>7.3</v>
      </c>
      <c r="M42" s="1">
        <v>23.1</v>
      </c>
      <c r="N42" s="1">
        <v>70.2</v>
      </c>
      <c r="O42" s="1">
        <v>55.1</v>
      </c>
      <c r="P42" s="6">
        <f t="shared" si="0"/>
        <v>51</v>
      </c>
    </row>
    <row r="43" spans="1:16" x14ac:dyDescent="0.25">
      <c r="A43" s="1" t="s">
        <v>109</v>
      </c>
      <c r="B43" s="1">
        <v>560</v>
      </c>
      <c r="C43" s="1">
        <v>1199</v>
      </c>
      <c r="D43" s="1">
        <v>40</v>
      </c>
      <c r="E43" s="1">
        <v>77</v>
      </c>
      <c r="F43" s="1">
        <v>22</v>
      </c>
      <c r="G43" s="1">
        <v>54.11</v>
      </c>
      <c r="H43" s="1">
        <v>22.1</v>
      </c>
      <c r="I43" s="1">
        <v>22.1</v>
      </c>
      <c r="J43" s="1">
        <v>0</v>
      </c>
      <c r="K43" s="1">
        <v>1.3</v>
      </c>
      <c r="L43" s="1">
        <v>1.3</v>
      </c>
      <c r="M43" s="1">
        <v>23.4</v>
      </c>
      <c r="N43" s="1">
        <v>14.3</v>
      </c>
      <c r="O43" s="1">
        <v>0</v>
      </c>
      <c r="P43" s="6">
        <f t="shared" si="0"/>
        <v>560</v>
      </c>
    </row>
    <row r="44" spans="1:16" x14ac:dyDescent="0.25">
      <c r="A44" s="1" t="s">
        <v>108</v>
      </c>
      <c r="B44" s="1">
        <v>44</v>
      </c>
      <c r="C44" s="1">
        <v>1157</v>
      </c>
      <c r="D44" s="1">
        <v>20003</v>
      </c>
      <c r="E44" s="1">
        <v>21173</v>
      </c>
      <c r="F44" s="1">
        <v>10845</v>
      </c>
      <c r="G44" s="1">
        <v>54.22</v>
      </c>
      <c r="H44" s="1">
        <v>27.3</v>
      </c>
      <c r="I44" s="1">
        <v>3.8</v>
      </c>
      <c r="J44" s="1">
        <v>3.2</v>
      </c>
      <c r="K44" s="1">
        <v>1.8</v>
      </c>
      <c r="L44" s="1">
        <v>0</v>
      </c>
      <c r="M44" s="1">
        <v>31.3</v>
      </c>
      <c r="N44" s="1">
        <v>76.5</v>
      </c>
      <c r="O44" s="1">
        <v>31.2</v>
      </c>
      <c r="P44" s="6">
        <f t="shared" si="0"/>
        <v>44</v>
      </c>
    </row>
    <row r="45" spans="1:16" x14ac:dyDescent="0.25">
      <c r="A45" s="1" t="s">
        <v>108</v>
      </c>
      <c r="B45" s="1">
        <v>53</v>
      </c>
      <c r="C45" s="1">
        <v>1192</v>
      </c>
      <c r="D45" s="1">
        <v>8794</v>
      </c>
      <c r="E45" s="1">
        <v>8337</v>
      </c>
      <c r="F45" s="1">
        <v>4800</v>
      </c>
      <c r="G45" s="1">
        <v>54.58</v>
      </c>
      <c r="H45" s="1">
        <v>9.5</v>
      </c>
      <c r="I45" s="1">
        <v>5.0999999999999996</v>
      </c>
      <c r="J45" s="1">
        <v>0.8</v>
      </c>
      <c r="K45" s="1">
        <v>5.3</v>
      </c>
      <c r="L45" s="1">
        <v>4.7</v>
      </c>
      <c r="M45" s="1">
        <v>15.5</v>
      </c>
      <c r="N45" s="1">
        <v>56.8</v>
      </c>
      <c r="O45" s="1">
        <v>3.7</v>
      </c>
      <c r="P45" s="6">
        <f t="shared" si="0"/>
        <v>53</v>
      </c>
    </row>
    <row r="46" spans="1:16" x14ac:dyDescent="0.25">
      <c r="A46" s="1" t="s">
        <v>108</v>
      </c>
      <c r="B46" s="1">
        <v>607</v>
      </c>
      <c r="C46" s="1">
        <v>3168</v>
      </c>
      <c r="D46" s="1">
        <v>12117</v>
      </c>
      <c r="E46" s="1">
        <v>11556</v>
      </c>
      <c r="F46" s="1">
        <v>6615</v>
      </c>
      <c r="G46" s="1">
        <v>54.59</v>
      </c>
      <c r="H46" s="1">
        <v>10.6</v>
      </c>
      <c r="I46" s="1">
        <v>4.8</v>
      </c>
      <c r="J46" s="1">
        <v>1.5</v>
      </c>
      <c r="K46" s="1">
        <v>3.7</v>
      </c>
      <c r="L46" s="1">
        <v>2.5</v>
      </c>
      <c r="M46" s="1">
        <v>15.5</v>
      </c>
      <c r="N46" s="1">
        <v>66.900000000000006</v>
      </c>
      <c r="O46" s="1">
        <v>54.6</v>
      </c>
      <c r="P46" s="6">
        <f t="shared" si="0"/>
        <v>607</v>
      </c>
    </row>
    <row r="47" spans="1:16" x14ac:dyDescent="0.25">
      <c r="A47" s="1" t="s">
        <v>108</v>
      </c>
      <c r="B47" s="1">
        <v>4013</v>
      </c>
      <c r="C47" s="1">
        <v>3271</v>
      </c>
      <c r="D47" s="1">
        <v>14698</v>
      </c>
      <c r="E47" s="1">
        <v>14170</v>
      </c>
      <c r="F47" s="1">
        <v>8029</v>
      </c>
      <c r="G47" s="1">
        <v>54.63</v>
      </c>
      <c r="H47" s="1">
        <v>16.899999999999999</v>
      </c>
      <c r="I47" s="1">
        <v>3.8</v>
      </c>
      <c r="J47" s="1">
        <v>1.7</v>
      </c>
      <c r="K47" s="1">
        <v>1.7</v>
      </c>
      <c r="L47" s="1">
        <v>0.3</v>
      </c>
      <c r="M47" s="1">
        <v>19.899999999999999</v>
      </c>
      <c r="N47" s="1">
        <v>72.8</v>
      </c>
      <c r="O47" s="1">
        <v>38.5</v>
      </c>
      <c r="P47" s="6">
        <f t="shared" si="0"/>
        <v>4013</v>
      </c>
    </row>
    <row r="48" spans="1:16" x14ac:dyDescent="0.25">
      <c r="A48" s="1" t="s">
        <v>108</v>
      </c>
      <c r="B48" s="1">
        <v>604</v>
      </c>
      <c r="C48" s="1">
        <v>3691</v>
      </c>
      <c r="D48" s="1">
        <v>13637</v>
      </c>
      <c r="E48" s="1">
        <v>20579</v>
      </c>
      <c r="F48" s="1">
        <v>7454</v>
      </c>
      <c r="G48" s="1">
        <v>54.66</v>
      </c>
      <c r="H48" s="1">
        <v>45.8</v>
      </c>
      <c r="I48" s="1">
        <v>5.6</v>
      </c>
      <c r="J48" s="1">
        <v>1.5</v>
      </c>
      <c r="K48" s="1">
        <v>0</v>
      </c>
      <c r="L48" s="1">
        <v>0</v>
      </c>
      <c r="M48" s="1">
        <v>46.6</v>
      </c>
      <c r="N48" s="1">
        <v>60</v>
      </c>
      <c r="O48" s="1">
        <v>12.7</v>
      </c>
      <c r="P48" s="6">
        <f t="shared" si="0"/>
        <v>604</v>
      </c>
    </row>
    <row r="49" spans="1:16" x14ac:dyDescent="0.25">
      <c r="A49" s="1" t="s">
        <v>108</v>
      </c>
      <c r="B49" s="1">
        <v>562</v>
      </c>
      <c r="C49" s="1">
        <v>3825</v>
      </c>
      <c r="D49" s="1">
        <v>15624</v>
      </c>
      <c r="E49" s="1">
        <v>22384</v>
      </c>
      <c r="F49" s="1">
        <v>8598</v>
      </c>
      <c r="G49" s="1">
        <v>55.02</v>
      </c>
      <c r="H49" s="1">
        <v>44.2</v>
      </c>
      <c r="I49" s="1">
        <v>6.6</v>
      </c>
      <c r="J49" s="1">
        <v>1.6</v>
      </c>
      <c r="K49" s="1">
        <v>2.9</v>
      </c>
      <c r="L49" s="1">
        <v>2.1</v>
      </c>
      <c r="M49" s="1">
        <v>47.9</v>
      </c>
      <c r="N49" s="1">
        <v>72.3</v>
      </c>
      <c r="O49" s="1">
        <v>59.5</v>
      </c>
      <c r="P49" s="6">
        <f t="shared" si="0"/>
        <v>562</v>
      </c>
    </row>
    <row r="50" spans="1:16" x14ac:dyDescent="0.25">
      <c r="A50" s="1" t="s">
        <v>108</v>
      </c>
      <c r="B50" s="1">
        <v>49</v>
      </c>
      <c r="C50" s="1">
        <v>1129</v>
      </c>
      <c r="D50" s="1">
        <v>16830</v>
      </c>
      <c r="E50" s="1">
        <v>16108</v>
      </c>
      <c r="F50" s="1">
        <v>9269</v>
      </c>
      <c r="G50" s="1">
        <v>55.07</v>
      </c>
      <c r="H50" s="1">
        <v>20</v>
      </c>
      <c r="I50" s="1">
        <v>2.4</v>
      </c>
      <c r="J50" s="1">
        <v>2.8</v>
      </c>
      <c r="K50" s="1">
        <v>4.3</v>
      </c>
      <c r="L50" s="1">
        <v>2.2000000000000002</v>
      </c>
      <c r="M50" s="1">
        <v>26.5</v>
      </c>
      <c r="N50" s="1">
        <v>70.599999999999994</v>
      </c>
      <c r="O50" s="1">
        <v>24.9</v>
      </c>
      <c r="P50" s="6">
        <f t="shared" si="0"/>
        <v>49</v>
      </c>
    </row>
    <row r="51" spans="1:16" x14ac:dyDescent="0.25">
      <c r="A51" s="1" t="s">
        <v>108</v>
      </c>
      <c r="B51" s="1">
        <v>587</v>
      </c>
      <c r="C51" s="1">
        <v>3174</v>
      </c>
      <c r="D51" s="1">
        <v>14435</v>
      </c>
      <c r="E51" s="1">
        <v>13796</v>
      </c>
      <c r="F51" s="1">
        <v>7989</v>
      </c>
      <c r="G51" s="1">
        <v>55.34</v>
      </c>
      <c r="H51" s="1">
        <v>13.5</v>
      </c>
      <c r="I51" s="1">
        <v>7.1</v>
      </c>
      <c r="J51" s="1">
        <v>3</v>
      </c>
      <c r="K51" s="1">
        <v>6.4</v>
      </c>
      <c r="L51" s="1">
        <v>4</v>
      </c>
      <c r="M51" s="1">
        <v>22.2</v>
      </c>
      <c r="N51" s="1">
        <v>70.5</v>
      </c>
      <c r="O51" s="1">
        <v>40.200000000000003</v>
      </c>
      <c r="P51" s="6">
        <f t="shared" si="0"/>
        <v>587</v>
      </c>
    </row>
    <row r="52" spans="1:16" x14ac:dyDescent="0.25">
      <c r="A52" s="1" t="s">
        <v>108</v>
      </c>
      <c r="B52" s="1">
        <v>570</v>
      </c>
      <c r="C52" s="1">
        <v>3742</v>
      </c>
      <c r="D52" s="1">
        <v>11171</v>
      </c>
      <c r="E52" s="1">
        <v>12586</v>
      </c>
      <c r="F52" s="1">
        <v>6187</v>
      </c>
      <c r="G52" s="1">
        <v>55.38</v>
      </c>
      <c r="H52" s="1">
        <v>29.6</v>
      </c>
      <c r="I52" s="1">
        <v>7.5</v>
      </c>
      <c r="J52" s="1">
        <v>1.6</v>
      </c>
      <c r="K52" s="1">
        <v>0</v>
      </c>
      <c r="L52" s="1">
        <v>0</v>
      </c>
      <c r="M52" s="1">
        <v>30.7</v>
      </c>
      <c r="N52" s="1">
        <v>52.7</v>
      </c>
      <c r="O52" s="1">
        <v>18.899999999999999</v>
      </c>
      <c r="P52" s="6">
        <f t="shared" si="0"/>
        <v>570</v>
      </c>
    </row>
    <row r="53" spans="1:16" x14ac:dyDescent="0.25">
      <c r="A53" s="1" t="s">
        <v>108</v>
      </c>
      <c r="B53" s="1">
        <v>590</v>
      </c>
      <c r="C53" s="1">
        <v>3808</v>
      </c>
      <c r="D53" s="1">
        <v>17306</v>
      </c>
      <c r="E53" s="1">
        <v>25195</v>
      </c>
      <c r="F53" s="1">
        <v>9594</v>
      </c>
      <c r="G53" s="1">
        <v>55.43</v>
      </c>
      <c r="H53" s="1">
        <v>41.3</v>
      </c>
      <c r="I53" s="1">
        <v>12.2</v>
      </c>
      <c r="J53" s="1">
        <v>1.3</v>
      </c>
      <c r="K53" s="1">
        <v>1.9</v>
      </c>
      <c r="L53" s="1">
        <v>1.2</v>
      </c>
      <c r="M53" s="1">
        <v>43.9</v>
      </c>
      <c r="N53" s="1">
        <v>72.5</v>
      </c>
      <c r="O53" s="1">
        <v>10.4</v>
      </c>
      <c r="P53" s="6">
        <f t="shared" si="0"/>
        <v>590</v>
      </c>
    </row>
    <row r="54" spans="1:16" x14ac:dyDescent="0.25">
      <c r="A54" s="1" t="s">
        <v>108</v>
      </c>
      <c r="B54" s="1">
        <v>597</v>
      </c>
      <c r="C54" s="1">
        <v>60</v>
      </c>
      <c r="D54" s="1">
        <v>6857</v>
      </c>
      <c r="E54" s="1">
        <v>7546</v>
      </c>
      <c r="F54" s="1">
        <v>3811</v>
      </c>
      <c r="G54" s="1">
        <v>55.57</v>
      </c>
      <c r="H54" s="1">
        <v>27.7</v>
      </c>
      <c r="I54" s="1">
        <v>6.4</v>
      </c>
      <c r="J54" s="1">
        <v>2.8</v>
      </c>
      <c r="K54" s="1">
        <v>3.6</v>
      </c>
      <c r="L54" s="1">
        <v>1.7</v>
      </c>
      <c r="M54" s="1">
        <v>33.200000000000003</v>
      </c>
      <c r="N54" s="1">
        <v>71.900000000000006</v>
      </c>
      <c r="O54" s="1">
        <v>18.2</v>
      </c>
      <c r="P54" s="6">
        <f t="shared" si="0"/>
        <v>597</v>
      </c>
    </row>
    <row r="55" spans="1:16" x14ac:dyDescent="0.25">
      <c r="A55" s="1" t="s">
        <v>108</v>
      </c>
      <c r="B55" s="1">
        <v>4013</v>
      </c>
      <c r="C55" s="1">
        <v>3878</v>
      </c>
      <c r="D55" s="1">
        <v>7504</v>
      </c>
      <c r="E55" s="1">
        <v>6822</v>
      </c>
      <c r="F55" s="1">
        <v>4176</v>
      </c>
      <c r="G55" s="1">
        <v>55.65</v>
      </c>
      <c r="H55" s="1">
        <v>9.6</v>
      </c>
      <c r="I55" s="1">
        <v>4.8</v>
      </c>
      <c r="J55" s="1">
        <v>2.2999999999999998</v>
      </c>
      <c r="K55" s="1">
        <v>4.3</v>
      </c>
      <c r="L55" s="1">
        <v>2.4</v>
      </c>
      <c r="M55" s="1">
        <v>15.7</v>
      </c>
      <c r="N55" s="1">
        <v>67.5</v>
      </c>
      <c r="O55" s="1">
        <v>33.700000000000003</v>
      </c>
      <c r="P55" s="6">
        <f t="shared" si="0"/>
        <v>4013</v>
      </c>
    </row>
    <row r="56" spans="1:16" x14ac:dyDescent="0.25">
      <c r="A56" s="1" t="s">
        <v>108</v>
      </c>
      <c r="B56" s="1">
        <v>50</v>
      </c>
      <c r="C56" s="1">
        <v>1111</v>
      </c>
      <c r="D56" s="1">
        <v>16007</v>
      </c>
      <c r="E56" s="1">
        <v>15079</v>
      </c>
      <c r="F56" s="1">
        <v>8912</v>
      </c>
      <c r="G56" s="1">
        <v>55.67</v>
      </c>
      <c r="H56" s="1">
        <v>18.899999999999999</v>
      </c>
      <c r="I56" s="1">
        <v>3.5</v>
      </c>
      <c r="J56" s="1">
        <v>2.4</v>
      </c>
      <c r="K56" s="1">
        <v>1.3</v>
      </c>
      <c r="L56" s="1">
        <v>0</v>
      </c>
      <c r="M56" s="1">
        <v>22</v>
      </c>
      <c r="N56" s="1">
        <v>75.400000000000006</v>
      </c>
      <c r="O56" s="1">
        <v>31.9</v>
      </c>
      <c r="P56" s="6">
        <f t="shared" si="0"/>
        <v>50</v>
      </c>
    </row>
    <row r="57" spans="1:16" x14ac:dyDescent="0.25">
      <c r="A57" s="1" t="s">
        <v>108</v>
      </c>
      <c r="B57" s="1">
        <v>4014</v>
      </c>
      <c r="C57" s="1">
        <v>3850</v>
      </c>
      <c r="D57" s="1">
        <v>17077</v>
      </c>
      <c r="E57" s="1">
        <v>23669</v>
      </c>
      <c r="F57" s="1">
        <v>9520</v>
      </c>
      <c r="G57" s="1">
        <v>55.74</v>
      </c>
      <c r="H57" s="1">
        <v>41.2</v>
      </c>
      <c r="I57" s="1">
        <v>5.6</v>
      </c>
      <c r="J57" s="1">
        <v>2.1</v>
      </c>
      <c r="K57" s="1">
        <v>3</v>
      </c>
      <c r="L57" s="1">
        <v>1.9</v>
      </c>
      <c r="M57" s="1">
        <v>45.3</v>
      </c>
      <c r="N57" s="1">
        <v>73</v>
      </c>
      <c r="O57" s="1">
        <v>31.2</v>
      </c>
      <c r="P57" s="6">
        <f t="shared" si="0"/>
        <v>4014</v>
      </c>
    </row>
    <row r="58" spans="1:16" x14ac:dyDescent="0.25">
      <c r="A58" s="1" t="s">
        <v>108</v>
      </c>
      <c r="B58" s="1">
        <v>4000</v>
      </c>
      <c r="C58" s="1">
        <v>3127</v>
      </c>
      <c r="D58" s="1">
        <v>13662</v>
      </c>
      <c r="E58" s="1">
        <v>24457</v>
      </c>
      <c r="F58" s="1">
        <v>7625</v>
      </c>
      <c r="G58" s="1">
        <v>55.81</v>
      </c>
      <c r="H58" s="1">
        <v>55.1</v>
      </c>
      <c r="I58" s="1">
        <v>15.8</v>
      </c>
      <c r="J58" s="1">
        <v>2.5</v>
      </c>
      <c r="K58" s="1">
        <v>2.8</v>
      </c>
      <c r="L58" s="1">
        <v>1.7</v>
      </c>
      <c r="M58" s="1">
        <v>58.9</v>
      </c>
      <c r="N58" s="1">
        <v>71.7</v>
      </c>
      <c r="O58" s="1">
        <v>10</v>
      </c>
      <c r="P58" s="6">
        <f t="shared" si="0"/>
        <v>4000</v>
      </c>
    </row>
    <row r="59" spans="1:16" x14ac:dyDescent="0.25">
      <c r="A59" s="1" t="s">
        <v>108</v>
      </c>
      <c r="B59" s="1">
        <v>582</v>
      </c>
      <c r="C59" s="1">
        <v>1183</v>
      </c>
      <c r="D59" s="1">
        <v>4899</v>
      </c>
      <c r="E59" s="1">
        <v>4770</v>
      </c>
      <c r="F59" s="1">
        <v>2741</v>
      </c>
      <c r="G59" s="1">
        <v>55.95</v>
      </c>
      <c r="H59" s="1">
        <v>6.3</v>
      </c>
      <c r="I59" s="1">
        <v>6</v>
      </c>
      <c r="J59" s="1">
        <v>0.7</v>
      </c>
      <c r="K59" s="1">
        <v>1.3</v>
      </c>
      <c r="L59" s="1">
        <v>0.7</v>
      </c>
      <c r="M59" s="1">
        <v>8.1999999999999993</v>
      </c>
      <c r="N59" s="1">
        <v>64.8</v>
      </c>
      <c r="O59" s="1">
        <v>12.4</v>
      </c>
      <c r="P59" s="6">
        <f t="shared" si="0"/>
        <v>582</v>
      </c>
    </row>
    <row r="60" spans="1:16" x14ac:dyDescent="0.25">
      <c r="A60" s="1" t="s">
        <v>108</v>
      </c>
      <c r="B60" s="1">
        <v>593</v>
      </c>
      <c r="C60" s="1">
        <v>3203</v>
      </c>
      <c r="D60" s="1">
        <v>15744</v>
      </c>
      <c r="E60" s="1">
        <v>16748</v>
      </c>
      <c r="F60" s="1">
        <v>8817</v>
      </c>
      <c r="G60" s="1">
        <v>56</v>
      </c>
      <c r="H60" s="1">
        <v>24.7</v>
      </c>
      <c r="I60" s="1">
        <v>10.199999999999999</v>
      </c>
      <c r="J60" s="1">
        <v>2.2000000000000002</v>
      </c>
      <c r="K60" s="1">
        <v>3.8</v>
      </c>
      <c r="L60" s="1">
        <v>2.2999999999999998</v>
      </c>
      <c r="M60" s="1">
        <v>30.1</v>
      </c>
      <c r="N60" s="1">
        <v>72.3</v>
      </c>
      <c r="O60" s="1">
        <v>18</v>
      </c>
      <c r="P60" s="6">
        <f t="shared" si="0"/>
        <v>593</v>
      </c>
    </row>
    <row r="61" spans="1:16" x14ac:dyDescent="0.25">
      <c r="A61" s="1" t="s">
        <v>108</v>
      </c>
      <c r="B61" s="1">
        <v>560</v>
      </c>
      <c r="C61" s="1">
        <v>1199</v>
      </c>
      <c r="D61" s="1">
        <v>11758</v>
      </c>
      <c r="E61" s="1">
        <v>12407</v>
      </c>
      <c r="F61" s="1">
        <v>6615</v>
      </c>
      <c r="G61" s="1">
        <v>56.26</v>
      </c>
      <c r="H61" s="1">
        <v>28</v>
      </c>
      <c r="I61" s="1">
        <v>5.0999999999999996</v>
      </c>
      <c r="J61" s="1">
        <v>1.8</v>
      </c>
      <c r="K61" s="1">
        <v>7.3</v>
      </c>
      <c r="L61" s="1">
        <v>6.1</v>
      </c>
      <c r="M61" s="1">
        <v>36.5</v>
      </c>
      <c r="N61" s="1">
        <v>72.2</v>
      </c>
      <c r="O61" s="1">
        <v>57.8</v>
      </c>
      <c r="P61" s="6">
        <f t="shared" si="0"/>
        <v>560</v>
      </c>
    </row>
    <row r="62" spans="1:16" x14ac:dyDescent="0.25">
      <c r="A62" s="1" t="s">
        <v>108</v>
      </c>
      <c r="B62" s="1">
        <v>586</v>
      </c>
      <c r="C62" s="1">
        <v>565</v>
      </c>
      <c r="D62" s="1">
        <v>15647</v>
      </c>
      <c r="E62" s="1">
        <v>12270</v>
      </c>
      <c r="F62" s="1">
        <v>8812</v>
      </c>
      <c r="G62" s="1">
        <v>56.32</v>
      </c>
      <c r="H62" s="1">
        <v>4.2</v>
      </c>
      <c r="I62" s="1">
        <v>3.6</v>
      </c>
      <c r="J62" s="1">
        <v>4</v>
      </c>
      <c r="K62" s="1">
        <v>3.5</v>
      </c>
      <c r="L62" s="1">
        <v>0</v>
      </c>
      <c r="M62" s="1">
        <v>11.3</v>
      </c>
      <c r="N62" s="1">
        <v>78.3</v>
      </c>
      <c r="O62" s="1">
        <v>16.5</v>
      </c>
      <c r="P62" s="6">
        <f t="shared" si="0"/>
        <v>586</v>
      </c>
    </row>
    <row r="63" spans="1:16" x14ac:dyDescent="0.25">
      <c r="A63" s="1" t="s">
        <v>108</v>
      </c>
      <c r="B63" s="1">
        <v>579</v>
      </c>
      <c r="C63" s="1">
        <v>1120</v>
      </c>
      <c r="D63" s="1">
        <v>15415</v>
      </c>
      <c r="E63" s="1">
        <v>17437</v>
      </c>
      <c r="F63" s="1">
        <v>8712</v>
      </c>
      <c r="G63" s="1">
        <v>56.51</v>
      </c>
      <c r="H63" s="1">
        <v>26.9</v>
      </c>
      <c r="I63" s="1">
        <v>5.4</v>
      </c>
      <c r="J63" s="1">
        <v>1.8</v>
      </c>
      <c r="K63" s="1">
        <v>4.5999999999999996</v>
      </c>
      <c r="L63" s="1">
        <v>3.4</v>
      </c>
      <c r="M63" s="1">
        <v>32.700000000000003</v>
      </c>
      <c r="N63" s="1">
        <v>67.3</v>
      </c>
      <c r="O63" s="1">
        <v>30.8</v>
      </c>
      <c r="P63" s="6">
        <f t="shared" si="0"/>
        <v>579</v>
      </c>
    </row>
    <row r="64" spans="1:16" x14ac:dyDescent="0.25">
      <c r="A64" s="1" t="s">
        <v>108</v>
      </c>
      <c r="B64" s="1">
        <v>45</v>
      </c>
      <c r="C64" s="1">
        <v>1170</v>
      </c>
      <c r="D64" s="1">
        <v>20469</v>
      </c>
      <c r="E64" s="1">
        <v>24455</v>
      </c>
      <c r="F64" s="1">
        <v>11675</v>
      </c>
      <c r="G64" s="1">
        <v>57.03</v>
      </c>
      <c r="H64" s="1">
        <v>33.4</v>
      </c>
      <c r="I64" s="1">
        <v>3.9</v>
      </c>
      <c r="J64" s="1">
        <v>2.7</v>
      </c>
      <c r="K64" s="1">
        <v>4.7</v>
      </c>
      <c r="L64" s="1">
        <v>3</v>
      </c>
      <c r="M64" s="1">
        <v>39.700000000000003</v>
      </c>
      <c r="N64" s="1">
        <v>69.3</v>
      </c>
      <c r="O64" s="1">
        <v>39.5</v>
      </c>
      <c r="P64" s="6">
        <f t="shared" si="0"/>
        <v>45</v>
      </c>
    </row>
    <row r="65" spans="1:16" x14ac:dyDescent="0.25">
      <c r="A65" s="1" t="s">
        <v>108</v>
      </c>
      <c r="B65" s="1">
        <v>492</v>
      </c>
      <c r="C65" s="1">
        <v>3794</v>
      </c>
      <c r="D65" s="1">
        <v>12199</v>
      </c>
      <c r="E65" s="1">
        <v>18660</v>
      </c>
      <c r="F65" s="1">
        <v>6981</v>
      </c>
      <c r="G65" s="1">
        <v>57.23</v>
      </c>
      <c r="H65" s="1">
        <v>44</v>
      </c>
      <c r="I65" s="1">
        <v>8.6</v>
      </c>
      <c r="J65" s="1">
        <v>1</v>
      </c>
      <c r="K65" s="1">
        <v>3.1</v>
      </c>
      <c r="L65" s="1">
        <v>2.6</v>
      </c>
      <c r="M65" s="1">
        <v>47.7</v>
      </c>
      <c r="N65" s="1">
        <v>58.8</v>
      </c>
      <c r="O65" s="1">
        <v>7.2</v>
      </c>
      <c r="P65" s="6">
        <f t="shared" si="0"/>
        <v>492</v>
      </c>
    </row>
    <row r="66" spans="1:16" x14ac:dyDescent="0.25">
      <c r="A66" s="1" t="s">
        <v>108</v>
      </c>
      <c r="B66" s="1">
        <v>591</v>
      </c>
      <c r="C66" s="1">
        <v>3762</v>
      </c>
      <c r="D66" s="1">
        <v>12540</v>
      </c>
      <c r="E66" s="1">
        <v>12290</v>
      </c>
      <c r="F66" s="1">
        <v>7190</v>
      </c>
      <c r="G66" s="1">
        <v>57.33</v>
      </c>
      <c r="H66" s="1">
        <v>13.7</v>
      </c>
      <c r="I66" s="1">
        <v>11.7</v>
      </c>
      <c r="J66" s="1">
        <v>1.2</v>
      </c>
      <c r="K66" s="1">
        <v>0.9</v>
      </c>
      <c r="L66" s="1">
        <v>0</v>
      </c>
      <c r="M66" s="1">
        <v>15.6</v>
      </c>
      <c r="N66" s="1">
        <v>55.3</v>
      </c>
      <c r="O66" s="1">
        <v>31.9</v>
      </c>
      <c r="P66" s="6">
        <f t="shared" si="0"/>
        <v>591</v>
      </c>
    </row>
    <row r="67" spans="1:16" x14ac:dyDescent="0.25">
      <c r="A67" s="1" t="s">
        <v>108</v>
      </c>
      <c r="B67" s="1">
        <v>566</v>
      </c>
      <c r="C67" s="1">
        <v>3877</v>
      </c>
      <c r="D67" s="1">
        <v>17422</v>
      </c>
      <c r="E67" s="1">
        <v>19484</v>
      </c>
      <c r="F67" s="1">
        <v>10043</v>
      </c>
      <c r="G67" s="1">
        <v>57.64</v>
      </c>
      <c r="H67" s="1">
        <v>26.7</v>
      </c>
      <c r="I67" s="1">
        <v>5.8</v>
      </c>
      <c r="J67" s="1">
        <v>2.5</v>
      </c>
      <c r="K67" s="1">
        <v>7.8</v>
      </c>
      <c r="L67" s="1">
        <v>6.1</v>
      </c>
      <c r="M67" s="1">
        <v>36.200000000000003</v>
      </c>
      <c r="N67" s="1">
        <v>64.900000000000006</v>
      </c>
      <c r="O67" s="1">
        <v>27.3</v>
      </c>
      <c r="P67" s="6">
        <f t="shared" ref="P67:P110" si="1">B67</f>
        <v>566</v>
      </c>
    </row>
    <row r="68" spans="1:16" x14ac:dyDescent="0.25">
      <c r="A68" s="1" t="s">
        <v>108</v>
      </c>
      <c r="B68" s="1">
        <v>582</v>
      </c>
      <c r="C68" s="1">
        <v>3656</v>
      </c>
      <c r="D68" s="1">
        <v>11073</v>
      </c>
      <c r="E68" s="1">
        <v>14696</v>
      </c>
      <c r="F68" s="1">
        <v>6392</v>
      </c>
      <c r="G68" s="1">
        <v>57.73</v>
      </c>
      <c r="H68" s="1">
        <v>37.700000000000003</v>
      </c>
      <c r="I68" s="1">
        <v>5.3</v>
      </c>
      <c r="J68" s="1">
        <v>1.9</v>
      </c>
      <c r="K68" s="1">
        <v>2</v>
      </c>
      <c r="L68" s="1">
        <v>0.9</v>
      </c>
      <c r="M68" s="1">
        <v>40.799999999999997</v>
      </c>
      <c r="N68" s="1">
        <v>69.099999999999994</v>
      </c>
      <c r="O68" s="1">
        <v>38.4</v>
      </c>
      <c r="P68" s="6">
        <f t="shared" si="1"/>
        <v>582</v>
      </c>
    </row>
    <row r="69" spans="1:16" x14ac:dyDescent="0.25">
      <c r="A69" s="1" t="s">
        <v>108</v>
      </c>
      <c r="B69" s="1">
        <v>46</v>
      </c>
      <c r="C69" s="1">
        <v>1185</v>
      </c>
      <c r="D69" s="1">
        <v>24926</v>
      </c>
      <c r="E69" s="1">
        <v>27259</v>
      </c>
      <c r="F69" s="1">
        <v>14547</v>
      </c>
      <c r="G69" s="1">
        <v>58.36</v>
      </c>
      <c r="H69" s="1">
        <v>30.6</v>
      </c>
      <c r="I69" s="1">
        <v>4.7</v>
      </c>
      <c r="J69" s="1">
        <v>3.5</v>
      </c>
      <c r="K69" s="1">
        <v>4.2</v>
      </c>
      <c r="L69" s="1">
        <v>1.9</v>
      </c>
      <c r="M69" s="1">
        <v>37.1</v>
      </c>
      <c r="N69" s="1">
        <v>71.8</v>
      </c>
      <c r="O69" s="1">
        <v>31</v>
      </c>
      <c r="P69" s="6">
        <f t="shared" si="1"/>
        <v>46</v>
      </c>
    </row>
    <row r="70" spans="1:16" x14ac:dyDescent="0.25">
      <c r="A70" s="1" t="s">
        <v>108</v>
      </c>
      <c r="B70" s="1">
        <v>599</v>
      </c>
      <c r="C70" s="1">
        <v>1094</v>
      </c>
      <c r="D70" s="1">
        <v>5962</v>
      </c>
      <c r="E70" s="1">
        <v>6563</v>
      </c>
      <c r="F70" s="1">
        <v>3494</v>
      </c>
      <c r="G70" s="1">
        <v>58.6</v>
      </c>
      <c r="H70" s="1">
        <v>13.7</v>
      </c>
      <c r="I70" s="1">
        <v>6.9</v>
      </c>
      <c r="J70" s="1">
        <v>1.2</v>
      </c>
      <c r="K70" s="1">
        <v>7.7</v>
      </c>
      <c r="L70" s="1">
        <v>6.9</v>
      </c>
      <c r="M70" s="1">
        <v>22.3</v>
      </c>
      <c r="N70" s="1">
        <v>58.2</v>
      </c>
      <c r="O70" s="1">
        <v>19.3</v>
      </c>
      <c r="P70" s="6">
        <f t="shared" si="1"/>
        <v>599</v>
      </c>
    </row>
    <row r="71" spans="1:16" x14ac:dyDescent="0.25">
      <c r="A71" s="1" t="s">
        <v>108</v>
      </c>
      <c r="B71" s="1">
        <v>575</v>
      </c>
      <c r="C71" s="1">
        <v>3807</v>
      </c>
      <c r="D71" s="1">
        <v>11819</v>
      </c>
      <c r="E71" s="1">
        <v>18609</v>
      </c>
      <c r="F71" s="1">
        <v>6943</v>
      </c>
      <c r="G71" s="1">
        <v>58.74</v>
      </c>
      <c r="H71" s="1">
        <v>43.2</v>
      </c>
      <c r="I71" s="1">
        <v>5.5</v>
      </c>
      <c r="J71" s="1">
        <v>1</v>
      </c>
      <c r="K71" s="1">
        <v>3</v>
      </c>
      <c r="L71" s="1">
        <v>2.5</v>
      </c>
      <c r="M71" s="1">
        <v>46.7</v>
      </c>
      <c r="N71" s="1">
        <v>63.2</v>
      </c>
      <c r="O71" s="1">
        <v>20</v>
      </c>
      <c r="P71" s="6">
        <f t="shared" si="1"/>
        <v>575</v>
      </c>
    </row>
    <row r="72" spans="1:16" x14ac:dyDescent="0.25">
      <c r="A72" s="1" t="s">
        <v>108</v>
      </c>
      <c r="B72" s="1">
        <v>43</v>
      </c>
      <c r="C72" s="1">
        <v>1034</v>
      </c>
      <c r="D72" s="1">
        <v>14896</v>
      </c>
      <c r="E72" s="1">
        <v>12601</v>
      </c>
      <c r="F72" s="1">
        <v>8870</v>
      </c>
      <c r="G72" s="1">
        <v>59.54</v>
      </c>
      <c r="H72" s="1">
        <v>9</v>
      </c>
      <c r="I72" s="1">
        <v>6</v>
      </c>
      <c r="J72" s="1">
        <v>5.7</v>
      </c>
      <c r="K72" s="1">
        <v>1.6</v>
      </c>
      <c r="L72" s="1">
        <v>0</v>
      </c>
      <c r="M72" s="1">
        <v>15.5</v>
      </c>
      <c r="N72" s="1">
        <v>64.5</v>
      </c>
      <c r="O72" s="1">
        <v>33.9</v>
      </c>
      <c r="P72" s="6">
        <f t="shared" si="1"/>
        <v>43</v>
      </c>
    </row>
    <row r="73" spans="1:16" x14ac:dyDescent="0.25">
      <c r="A73" s="1" t="s">
        <v>108</v>
      </c>
      <c r="B73" s="1">
        <v>475</v>
      </c>
      <c r="C73" s="1">
        <v>3772</v>
      </c>
      <c r="D73" s="1">
        <v>15419</v>
      </c>
      <c r="E73" s="1">
        <v>21704</v>
      </c>
      <c r="F73" s="1">
        <v>9181</v>
      </c>
      <c r="G73" s="1">
        <v>59.54</v>
      </c>
      <c r="H73" s="1">
        <v>37.700000000000003</v>
      </c>
      <c r="I73" s="1">
        <v>9.6</v>
      </c>
      <c r="J73" s="1">
        <v>1.1000000000000001</v>
      </c>
      <c r="K73" s="1">
        <v>5.7</v>
      </c>
      <c r="L73" s="1">
        <v>5.0999999999999996</v>
      </c>
      <c r="M73" s="1">
        <v>44</v>
      </c>
      <c r="N73" s="1">
        <v>44.9</v>
      </c>
      <c r="O73" s="1">
        <v>2.4</v>
      </c>
      <c r="P73" s="6">
        <f t="shared" si="1"/>
        <v>475</v>
      </c>
    </row>
    <row r="74" spans="1:16" x14ac:dyDescent="0.25">
      <c r="A74" s="1" t="s">
        <v>108</v>
      </c>
      <c r="B74" s="1">
        <v>37</v>
      </c>
      <c r="C74" s="1">
        <v>1172</v>
      </c>
      <c r="D74" s="1">
        <v>11522</v>
      </c>
      <c r="E74" s="1">
        <v>11169</v>
      </c>
      <c r="F74" s="1">
        <v>6904</v>
      </c>
      <c r="G74" s="1">
        <v>59.92</v>
      </c>
      <c r="H74" s="1">
        <v>20.399999999999999</v>
      </c>
      <c r="I74" s="1">
        <v>3.7</v>
      </c>
      <c r="J74" s="1">
        <v>2.2000000000000002</v>
      </c>
      <c r="K74" s="1">
        <v>6</v>
      </c>
      <c r="L74" s="1">
        <v>4.4000000000000004</v>
      </c>
      <c r="M74" s="1">
        <v>28</v>
      </c>
      <c r="N74" s="1">
        <v>68.2</v>
      </c>
      <c r="O74" s="1">
        <v>38.799999999999997</v>
      </c>
      <c r="P74" s="6">
        <f t="shared" si="1"/>
        <v>37</v>
      </c>
    </row>
    <row r="75" spans="1:16" x14ac:dyDescent="0.25">
      <c r="A75" s="1" t="s">
        <v>108</v>
      </c>
      <c r="B75" s="1">
        <v>601</v>
      </c>
      <c r="C75" s="1">
        <v>3755</v>
      </c>
      <c r="D75" s="1">
        <v>13316</v>
      </c>
      <c r="E75" s="1">
        <v>22423</v>
      </c>
      <c r="F75" s="1">
        <v>8084</v>
      </c>
      <c r="G75" s="1">
        <v>60.71</v>
      </c>
      <c r="H75" s="1">
        <v>39.4</v>
      </c>
      <c r="I75" s="1">
        <v>10</v>
      </c>
      <c r="J75" s="1">
        <v>0.1</v>
      </c>
      <c r="K75" s="1">
        <v>2</v>
      </c>
      <c r="L75" s="1">
        <v>2</v>
      </c>
      <c r="M75" s="1">
        <v>41.5</v>
      </c>
      <c r="N75" s="1">
        <v>58.9</v>
      </c>
      <c r="O75" s="1">
        <v>5.0999999999999996</v>
      </c>
      <c r="P75" s="6">
        <f t="shared" si="1"/>
        <v>601</v>
      </c>
    </row>
    <row r="76" spans="1:16" x14ac:dyDescent="0.25">
      <c r="A76" s="1" t="s">
        <v>108</v>
      </c>
      <c r="B76" s="1">
        <v>38</v>
      </c>
      <c r="C76" s="1">
        <v>1204</v>
      </c>
      <c r="D76" s="1">
        <v>13840</v>
      </c>
      <c r="E76" s="1">
        <v>14784</v>
      </c>
      <c r="F76" s="1">
        <v>8436</v>
      </c>
      <c r="G76" s="1">
        <v>60.95</v>
      </c>
      <c r="H76" s="1">
        <v>17.399999999999999</v>
      </c>
      <c r="I76" s="1">
        <v>8.1</v>
      </c>
      <c r="J76" s="1">
        <v>3.4</v>
      </c>
      <c r="K76" s="1">
        <v>2.8</v>
      </c>
      <c r="L76" s="1">
        <v>0.3</v>
      </c>
      <c r="M76" s="1">
        <v>22.7</v>
      </c>
      <c r="N76" s="1">
        <v>56.1</v>
      </c>
      <c r="O76" s="1">
        <v>38.1</v>
      </c>
      <c r="P76" s="6">
        <f t="shared" si="1"/>
        <v>38</v>
      </c>
    </row>
    <row r="77" spans="1:16" x14ac:dyDescent="0.25">
      <c r="A77" s="1" t="s">
        <v>108</v>
      </c>
      <c r="B77" s="1">
        <v>36</v>
      </c>
      <c r="C77" s="1">
        <v>1074</v>
      </c>
      <c r="D77" s="1">
        <v>17969</v>
      </c>
      <c r="E77" s="1">
        <v>16104</v>
      </c>
      <c r="F77" s="1">
        <v>10995</v>
      </c>
      <c r="G77" s="1">
        <v>61.19</v>
      </c>
      <c r="H77" s="1">
        <v>15.8</v>
      </c>
      <c r="I77" s="1">
        <v>8.8000000000000007</v>
      </c>
      <c r="J77" s="1">
        <v>2</v>
      </c>
      <c r="K77" s="1">
        <v>6.2</v>
      </c>
      <c r="L77" s="1">
        <v>4.5999999999999996</v>
      </c>
      <c r="M77" s="1">
        <v>23.6</v>
      </c>
      <c r="N77" s="1">
        <v>63.6</v>
      </c>
      <c r="O77" s="1">
        <v>11.2</v>
      </c>
      <c r="P77" s="6">
        <f t="shared" si="1"/>
        <v>36</v>
      </c>
    </row>
    <row r="78" spans="1:16" x14ac:dyDescent="0.25">
      <c r="A78" s="1" t="s">
        <v>108</v>
      </c>
      <c r="B78" s="1">
        <v>39</v>
      </c>
      <c r="C78" s="1">
        <v>1088</v>
      </c>
      <c r="D78" s="1">
        <v>6526</v>
      </c>
      <c r="E78" s="1">
        <v>6952</v>
      </c>
      <c r="F78" s="1">
        <v>4001</v>
      </c>
      <c r="G78" s="1">
        <v>61.3</v>
      </c>
      <c r="H78" s="1">
        <v>1</v>
      </c>
      <c r="I78" s="1">
        <v>0.8</v>
      </c>
      <c r="J78" s="1">
        <v>10.3</v>
      </c>
      <c r="K78" s="1">
        <v>6.6</v>
      </c>
      <c r="L78" s="1">
        <v>0</v>
      </c>
      <c r="M78" s="1">
        <v>17</v>
      </c>
      <c r="N78" s="1">
        <v>35.1</v>
      </c>
      <c r="O78" s="1">
        <v>0.1</v>
      </c>
      <c r="P78" s="6">
        <f t="shared" si="1"/>
        <v>39</v>
      </c>
    </row>
    <row r="79" spans="1:16" x14ac:dyDescent="0.25">
      <c r="A79" s="1" t="s">
        <v>108</v>
      </c>
      <c r="B79" s="1">
        <v>42</v>
      </c>
      <c r="C79" s="1">
        <v>1189</v>
      </c>
      <c r="D79" s="1">
        <v>6526</v>
      </c>
      <c r="E79" s="1">
        <v>6972</v>
      </c>
      <c r="F79" s="1">
        <v>4006</v>
      </c>
      <c r="G79" s="1">
        <v>61.38</v>
      </c>
      <c r="H79" s="1">
        <v>0.6</v>
      </c>
      <c r="I79" s="1">
        <v>0.6</v>
      </c>
      <c r="J79" s="1">
        <v>9.5</v>
      </c>
      <c r="K79" s="1">
        <v>0.6</v>
      </c>
      <c r="L79" s="1">
        <v>0</v>
      </c>
      <c r="M79" s="1">
        <v>9.9</v>
      </c>
      <c r="N79" s="1">
        <v>39.5</v>
      </c>
      <c r="O79" s="1">
        <v>0</v>
      </c>
      <c r="P79" s="6">
        <f t="shared" si="1"/>
        <v>42</v>
      </c>
    </row>
    <row r="80" spans="1:16" x14ac:dyDescent="0.25">
      <c r="A80" s="1" t="s">
        <v>108</v>
      </c>
      <c r="B80" s="1">
        <v>42</v>
      </c>
      <c r="C80" s="1">
        <v>1138</v>
      </c>
      <c r="D80" s="1">
        <v>6035</v>
      </c>
      <c r="E80" s="1">
        <v>6417</v>
      </c>
      <c r="F80" s="1">
        <v>3716</v>
      </c>
      <c r="G80" s="1">
        <v>61.58</v>
      </c>
      <c r="H80" s="1">
        <v>0.8</v>
      </c>
      <c r="I80" s="1">
        <v>0.7</v>
      </c>
      <c r="J80" s="1">
        <v>7.9</v>
      </c>
      <c r="K80" s="1">
        <v>2.2999999999999998</v>
      </c>
      <c r="L80" s="1">
        <v>0</v>
      </c>
      <c r="M80" s="1">
        <v>10.3</v>
      </c>
      <c r="N80" s="1">
        <v>38.1</v>
      </c>
      <c r="O80" s="1">
        <v>0</v>
      </c>
      <c r="P80" s="6">
        <f t="shared" si="1"/>
        <v>42</v>
      </c>
    </row>
    <row r="81" spans="1:16" x14ac:dyDescent="0.25">
      <c r="A81" s="1" t="s">
        <v>108</v>
      </c>
      <c r="B81" s="1">
        <v>603</v>
      </c>
      <c r="C81" s="1">
        <v>3800</v>
      </c>
      <c r="D81" s="1">
        <v>11707</v>
      </c>
      <c r="E81" s="1">
        <v>17072</v>
      </c>
      <c r="F81" s="1">
        <v>7215</v>
      </c>
      <c r="G81" s="1">
        <v>61.63</v>
      </c>
      <c r="H81" s="1">
        <v>45</v>
      </c>
      <c r="I81" s="1">
        <v>10.5</v>
      </c>
      <c r="J81" s="1">
        <v>1.2</v>
      </c>
      <c r="K81" s="1">
        <v>5.9</v>
      </c>
      <c r="L81" s="1">
        <v>5.3</v>
      </c>
      <c r="M81" s="1">
        <v>51.4</v>
      </c>
      <c r="N81" s="1">
        <v>59.5</v>
      </c>
      <c r="O81" s="1">
        <v>13</v>
      </c>
      <c r="P81" s="6">
        <f t="shared" si="1"/>
        <v>603</v>
      </c>
    </row>
    <row r="82" spans="1:16" x14ac:dyDescent="0.25">
      <c r="A82" s="1" t="s">
        <v>108</v>
      </c>
      <c r="B82" s="1">
        <v>589</v>
      </c>
      <c r="C82" s="1">
        <v>3826</v>
      </c>
      <c r="D82" s="1">
        <v>11904</v>
      </c>
      <c r="E82" s="1">
        <v>17137</v>
      </c>
      <c r="F82" s="1">
        <v>7434</v>
      </c>
      <c r="G82" s="1">
        <v>62.44</v>
      </c>
      <c r="H82" s="1">
        <v>33.700000000000003</v>
      </c>
      <c r="I82" s="1">
        <v>10.8</v>
      </c>
      <c r="J82" s="1">
        <v>1</v>
      </c>
      <c r="K82" s="1">
        <v>1.9</v>
      </c>
      <c r="L82" s="1">
        <v>1.4</v>
      </c>
      <c r="M82" s="1">
        <v>36.200000000000003</v>
      </c>
      <c r="N82" s="1">
        <v>58.9</v>
      </c>
      <c r="O82" s="1">
        <v>9.6999999999999993</v>
      </c>
      <c r="P82" s="6">
        <f t="shared" si="1"/>
        <v>589</v>
      </c>
    </row>
    <row r="83" spans="1:16" x14ac:dyDescent="0.25">
      <c r="A83" s="1" t="s">
        <v>108</v>
      </c>
      <c r="B83" s="1">
        <v>39</v>
      </c>
      <c r="C83" s="1">
        <v>1135</v>
      </c>
      <c r="D83" s="1">
        <v>6968</v>
      </c>
      <c r="E83" s="1">
        <v>7715</v>
      </c>
      <c r="F83" s="1">
        <v>4355</v>
      </c>
      <c r="G83" s="1">
        <v>62.5</v>
      </c>
      <c r="H83" s="1">
        <v>0.3</v>
      </c>
      <c r="I83" s="1">
        <v>0.3</v>
      </c>
      <c r="J83" s="1">
        <v>8.6999999999999993</v>
      </c>
      <c r="K83" s="1">
        <v>3.7</v>
      </c>
      <c r="L83" s="1">
        <v>0</v>
      </c>
      <c r="M83" s="1">
        <v>11.9</v>
      </c>
      <c r="N83" s="1">
        <v>33.299999999999997</v>
      </c>
      <c r="O83" s="1">
        <v>0</v>
      </c>
      <c r="P83" s="6">
        <f t="shared" si="1"/>
        <v>39</v>
      </c>
    </row>
    <row r="84" spans="1:16" x14ac:dyDescent="0.25">
      <c r="A84" s="1" t="s">
        <v>108</v>
      </c>
      <c r="B84" s="1">
        <v>39</v>
      </c>
      <c r="C84" s="1">
        <v>1141</v>
      </c>
      <c r="D84" s="1">
        <v>2434</v>
      </c>
      <c r="E84" s="1">
        <v>2907</v>
      </c>
      <c r="F84" s="1">
        <v>1531</v>
      </c>
      <c r="G84" s="1">
        <v>62.89</v>
      </c>
      <c r="H84" s="1">
        <v>4.0999999999999996</v>
      </c>
      <c r="I84" s="1">
        <v>3.1</v>
      </c>
      <c r="J84" s="1">
        <v>5.6</v>
      </c>
      <c r="K84" s="1">
        <v>2.6</v>
      </c>
      <c r="L84" s="1">
        <v>0</v>
      </c>
      <c r="M84" s="1">
        <v>11.5</v>
      </c>
      <c r="N84" s="1">
        <v>34.6</v>
      </c>
      <c r="O84" s="1">
        <v>5.4</v>
      </c>
      <c r="P84" s="6">
        <f t="shared" si="1"/>
        <v>39</v>
      </c>
    </row>
    <row r="85" spans="1:16" x14ac:dyDescent="0.25">
      <c r="A85" s="1" t="s">
        <v>108</v>
      </c>
      <c r="B85" s="1">
        <v>38</v>
      </c>
      <c r="C85" s="1">
        <v>1197</v>
      </c>
      <c r="D85" s="1">
        <v>6495</v>
      </c>
      <c r="E85" s="1">
        <v>7435</v>
      </c>
      <c r="F85" s="1">
        <v>4091</v>
      </c>
      <c r="G85" s="1">
        <v>62.98</v>
      </c>
      <c r="H85" s="1">
        <v>2.2999999999999998</v>
      </c>
      <c r="I85" s="1">
        <v>2.2000000000000002</v>
      </c>
      <c r="J85" s="1">
        <v>4.0999999999999996</v>
      </c>
      <c r="K85" s="1">
        <v>1.8</v>
      </c>
      <c r="L85" s="1">
        <v>0</v>
      </c>
      <c r="M85" s="1">
        <v>7.7</v>
      </c>
      <c r="N85" s="1">
        <v>36.6</v>
      </c>
      <c r="O85" s="1">
        <v>0</v>
      </c>
      <c r="P85" s="6">
        <f t="shared" si="1"/>
        <v>38</v>
      </c>
    </row>
    <row r="86" spans="1:16" x14ac:dyDescent="0.25">
      <c r="A86" s="1" t="s">
        <v>108</v>
      </c>
      <c r="B86" s="1">
        <v>578</v>
      </c>
      <c r="C86" s="1">
        <v>9999</v>
      </c>
      <c r="D86" s="1">
        <v>3596</v>
      </c>
      <c r="E86" s="1">
        <v>4592</v>
      </c>
      <c r="F86" s="1">
        <v>2274</v>
      </c>
      <c r="G86" s="1">
        <v>63.24</v>
      </c>
      <c r="H86" s="1">
        <v>17.5</v>
      </c>
      <c r="I86" s="1">
        <v>4.7</v>
      </c>
      <c r="J86" s="1">
        <v>0.7</v>
      </c>
      <c r="K86" s="1">
        <v>4.7</v>
      </c>
      <c r="L86" s="1">
        <v>4.0999999999999996</v>
      </c>
      <c r="M86" s="1">
        <v>22.8</v>
      </c>
      <c r="N86" s="1">
        <v>44.3</v>
      </c>
      <c r="O86" s="1">
        <v>11.1</v>
      </c>
      <c r="P86" s="6">
        <f t="shared" si="1"/>
        <v>578</v>
      </c>
    </row>
    <row r="87" spans="1:16" x14ac:dyDescent="0.25">
      <c r="A87" s="1" t="s">
        <v>108</v>
      </c>
      <c r="B87" s="1">
        <v>559</v>
      </c>
      <c r="C87" s="1">
        <v>3737</v>
      </c>
      <c r="D87" s="1">
        <v>13499</v>
      </c>
      <c r="E87" s="1">
        <v>15677</v>
      </c>
      <c r="F87" s="1">
        <v>8733</v>
      </c>
      <c r="G87" s="1">
        <v>64.69</v>
      </c>
      <c r="H87" s="1">
        <v>28.4</v>
      </c>
      <c r="I87" s="1">
        <v>16.3</v>
      </c>
      <c r="J87" s="1">
        <v>2</v>
      </c>
      <c r="K87" s="1">
        <v>6.5</v>
      </c>
      <c r="L87" s="1">
        <v>5.2</v>
      </c>
      <c r="M87" s="1">
        <v>36.200000000000003</v>
      </c>
      <c r="N87" s="1">
        <v>62.6</v>
      </c>
      <c r="O87" s="1">
        <v>14.3</v>
      </c>
      <c r="P87" s="6">
        <f t="shared" si="1"/>
        <v>559</v>
      </c>
    </row>
    <row r="88" spans="1:16" x14ac:dyDescent="0.25">
      <c r="A88" s="1" t="s">
        <v>108</v>
      </c>
      <c r="B88" s="1">
        <v>42</v>
      </c>
      <c r="C88" s="1">
        <v>1169</v>
      </c>
      <c r="D88" s="1">
        <v>7654</v>
      </c>
      <c r="E88" s="1">
        <v>8797</v>
      </c>
      <c r="F88" s="1">
        <v>4966</v>
      </c>
      <c r="G88" s="1">
        <v>64.89</v>
      </c>
      <c r="H88" s="1">
        <v>0.9</v>
      </c>
      <c r="I88" s="1">
        <v>0.9</v>
      </c>
      <c r="J88" s="1">
        <v>7.2</v>
      </c>
      <c r="K88" s="1">
        <v>2</v>
      </c>
      <c r="L88" s="1">
        <v>0</v>
      </c>
      <c r="M88" s="1">
        <v>9.4</v>
      </c>
      <c r="N88" s="1">
        <v>36.1</v>
      </c>
      <c r="O88" s="1">
        <v>0</v>
      </c>
      <c r="P88" s="6">
        <f t="shared" si="1"/>
        <v>42</v>
      </c>
    </row>
    <row r="89" spans="1:16" x14ac:dyDescent="0.25">
      <c r="A89" s="1" t="s">
        <v>108</v>
      </c>
      <c r="B89" s="1">
        <v>41</v>
      </c>
      <c r="C89" s="1">
        <v>1156</v>
      </c>
      <c r="D89" s="1">
        <v>8955</v>
      </c>
      <c r="E89" s="1">
        <v>10328</v>
      </c>
      <c r="F89" s="1">
        <v>5826</v>
      </c>
      <c r="G89" s="1">
        <v>65.05</v>
      </c>
      <c r="H89" s="1">
        <v>0.5</v>
      </c>
      <c r="I89" s="1">
        <v>0.5</v>
      </c>
      <c r="J89" s="1">
        <v>6.5</v>
      </c>
      <c r="K89" s="1">
        <v>0.6</v>
      </c>
      <c r="L89" s="1">
        <v>0</v>
      </c>
      <c r="M89" s="1">
        <v>7.1</v>
      </c>
      <c r="N89" s="1">
        <v>34.299999999999997</v>
      </c>
      <c r="O89" s="1">
        <v>0</v>
      </c>
      <c r="P89" s="6">
        <f t="shared" si="1"/>
        <v>41</v>
      </c>
    </row>
    <row r="90" spans="1:16" x14ac:dyDescent="0.25">
      <c r="A90" s="1" t="s">
        <v>108</v>
      </c>
      <c r="B90" s="1">
        <v>485</v>
      </c>
      <c r="C90" s="1">
        <v>1196</v>
      </c>
      <c r="D90" s="1">
        <v>3213</v>
      </c>
      <c r="E90" s="1">
        <v>4000</v>
      </c>
      <c r="F90" s="1">
        <v>2093</v>
      </c>
      <c r="G90" s="1">
        <v>65.13</v>
      </c>
      <c r="H90" s="1">
        <v>4.3</v>
      </c>
      <c r="I90" s="1">
        <v>4.3</v>
      </c>
      <c r="J90" s="1">
        <v>6.2</v>
      </c>
      <c r="K90" s="1">
        <v>6.4</v>
      </c>
      <c r="L90" s="1">
        <v>1.3</v>
      </c>
      <c r="M90" s="1">
        <v>15.8</v>
      </c>
      <c r="N90" s="1">
        <v>32.6</v>
      </c>
      <c r="O90" s="1">
        <v>0</v>
      </c>
      <c r="P90" s="6">
        <f t="shared" si="1"/>
        <v>485</v>
      </c>
    </row>
    <row r="91" spans="1:16" x14ac:dyDescent="0.25">
      <c r="A91" s="1" t="s">
        <v>108</v>
      </c>
      <c r="B91" s="1">
        <v>601</v>
      </c>
      <c r="C91" s="1">
        <v>3845</v>
      </c>
      <c r="D91" s="1">
        <v>238</v>
      </c>
      <c r="E91" s="1">
        <v>337</v>
      </c>
      <c r="F91" s="1">
        <v>155</v>
      </c>
      <c r="G91" s="1">
        <v>65.17</v>
      </c>
      <c r="H91" s="1">
        <v>11.9</v>
      </c>
      <c r="I91" s="1">
        <v>11.9</v>
      </c>
      <c r="J91" s="1">
        <v>0</v>
      </c>
      <c r="K91" s="1">
        <v>3</v>
      </c>
      <c r="L91" s="1">
        <v>3</v>
      </c>
      <c r="M91" s="1">
        <v>14.8</v>
      </c>
      <c r="N91" s="1">
        <v>32.799999999999997</v>
      </c>
      <c r="O91" s="1">
        <v>11.9</v>
      </c>
      <c r="P91" s="6">
        <f t="shared" si="1"/>
        <v>601</v>
      </c>
    </row>
    <row r="92" spans="1:16" x14ac:dyDescent="0.25">
      <c r="A92" s="1" t="s">
        <v>108</v>
      </c>
      <c r="B92" s="1">
        <v>588</v>
      </c>
      <c r="C92" s="1">
        <v>392</v>
      </c>
      <c r="D92" s="1">
        <v>70</v>
      </c>
      <c r="E92" s="1">
        <v>166</v>
      </c>
      <c r="F92" s="1">
        <v>46</v>
      </c>
      <c r="G92" s="1">
        <v>65.489999999999995</v>
      </c>
      <c r="H92" s="1">
        <v>0</v>
      </c>
      <c r="I92" s="1">
        <v>0</v>
      </c>
      <c r="J92" s="1">
        <v>0</v>
      </c>
      <c r="K92" s="1">
        <v>8.4</v>
      </c>
      <c r="L92" s="1">
        <v>8.4</v>
      </c>
      <c r="M92" s="1">
        <v>8.4</v>
      </c>
      <c r="N92" s="1">
        <v>4.0999999999999996</v>
      </c>
      <c r="O92" s="1">
        <v>0</v>
      </c>
      <c r="P92" s="6">
        <f t="shared" si="1"/>
        <v>588</v>
      </c>
    </row>
    <row r="93" spans="1:16" x14ac:dyDescent="0.25">
      <c r="A93" s="1" t="s">
        <v>108</v>
      </c>
      <c r="B93" s="1">
        <v>38</v>
      </c>
      <c r="C93" s="1">
        <v>1201</v>
      </c>
      <c r="D93" s="1">
        <v>1343</v>
      </c>
      <c r="E93" s="1">
        <v>1738</v>
      </c>
      <c r="F93" s="1">
        <v>885</v>
      </c>
      <c r="G93" s="1">
        <v>65.89</v>
      </c>
      <c r="H93" s="1">
        <v>3.4</v>
      </c>
      <c r="I93" s="1">
        <v>2.1</v>
      </c>
      <c r="J93" s="1">
        <v>6.8</v>
      </c>
      <c r="K93" s="1">
        <v>1</v>
      </c>
      <c r="L93" s="1">
        <v>0</v>
      </c>
      <c r="M93" s="1">
        <v>10.1</v>
      </c>
      <c r="N93" s="1">
        <v>32.200000000000003</v>
      </c>
      <c r="O93" s="1">
        <v>0</v>
      </c>
      <c r="P93" s="6">
        <f t="shared" si="1"/>
        <v>38</v>
      </c>
    </row>
    <row r="94" spans="1:16" x14ac:dyDescent="0.25">
      <c r="A94" s="1" t="s">
        <v>108</v>
      </c>
      <c r="B94" s="1">
        <v>38</v>
      </c>
      <c r="C94" s="1">
        <v>3865</v>
      </c>
      <c r="D94" s="1">
        <v>3977</v>
      </c>
      <c r="E94" s="1">
        <v>4578</v>
      </c>
      <c r="F94" s="1">
        <v>2630</v>
      </c>
      <c r="G94" s="1">
        <v>66.13</v>
      </c>
      <c r="H94" s="1">
        <v>2.5</v>
      </c>
      <c r="I94" s="1">
        <v>2.2999999999999998</v>
      </c>
      <c r="J94" s="1">
        <v>3.7</v>
      </c>
      <c r="K94" s="1">
        <v>5.2</v>
      </c>
      <c r="L94" s="1">
        <v>2</v>
      </c>
      <c r="M94" s="1">
        <v>10.9</v>
      </c>
      <c r="N94" s="1">
        <v>33.4</v>
      </c>
      <c r="O94" s="1">
        <v>0</v>
      </c>
      <c r="P94" s="6">
        <f t="shared" si="1"/>
        <v>38</v>
      </c>
    </row>
    <row r="95" spans="1:16" x14ac:dyDescent="0.25">
      <c r="A95" s="1" t="s">
        <v>108</v>
      </c>
      <c r="B95" s="1">
        <v>38</v>
      </c>
      <c r="C95" s="1">
        <v>1171</v>
      </c>
      <c r="D95" s="1">
        <v>6664</v>
      </c>
      <c r="E95" s="1">
        <v>7879</v>
      </c>
      <c r="F95" s="1">
        <v>4418</v>
      </c>
      <c r="G95" s="1">
        <v>66.290000000000006</v>
      </c>
      <c r="H95" s="1">
        <v>0.9</v>
      </c>
      <c r="I95" s="1">
        <v>0.9</v>
      </c>
      <c r="J95" s="1">
        <v>2.9</v>
      </c>
      <c r="K95" s="1">
        <v>2.7</v>
      </c>
      <c r="L95" s="1">
        <v>0.1</v>
      </c>
      <c r="M95" s="1">
        <v>6.2</v>
      </c>
      <c r="N95" s="1">
        <v>34.700000000000003</v>
      </c>
      <c r="O95" s="1">
        <v>4.9000000000000004</v>
      </c>
      <c r="P95" s="6">
        <f t="shared" si="1"/>
        <v>38</v>
      </c>
    </row>
    <row r="96" spans="1:16" x14ac:dyDescent="0.25">
      <c r="A96" s="1" t="s">
        <v>108</v>
      </c>
      <c r="B96" s="1">
        <v>598</v>
      </c>
      <c r="C96" s="1">
        <v>3501</v>
      </c>
      <c r="D96" s="1">
        <v>18004</v>
      </c>
      <c r="E96" s="1">
        <v>28704</v>
      </c>
      <c r="F96" s="1">
        <v>11953</v>
      </c>
      <c r="G96" s="1">
        <v>66.39</v>
      </c>
      <c r="H96" s="1">
        <v>43</v>
      </c>
      <c r="I96" s="1">
        <v>8.9</v>
      </c>
      <c r="J96" s="1">
        <v>0.5</v>
      </c>
      <c r="K96" s="1">
        <v>0.5</v>
      </c>
      <c r="L96" s="1">
        <v>0.3</v>
      </c>
      <c r="M96" s="1">
        <v>43.8</v>
      </c>
      <c r="N96" s="1">
        <v>25.6</v>
      </c>
      <c r="O96" s="1">
        <v>0</v>
      </c>
      <c r="P96" s="6">
        <f t="shared" si="1"/>
        <v>598</v>
      </c>
    </row>
    <row r="97" spans="1:16" x14ac:dyDescent="0.25">
      <c r="A97" s="1" t="s">
        <v>108</v>
      </c>
      <c r="B97" s="1">
        <v>580</v>
      </c>
      <c r="C97" s="1">
        <v>3802</v>
      </c>
      <c r="D97" s="1">
        <v>14365</v>
      </c>
      <c r="E97" s="1">
        <v>23784</v>
      </c>
      <c r="F97" s="1">
        <v>9543</v>
      </c>
      <c r="G97" s="1">
        <v>66.430000000000007</v>
      </c>
      <c r="H97" s="1">
        <v>48.9</v>
      </c>
      <c r="I97" s="1">
        <v>6.6</v>
      </c>
      <c r="J97" s="1">
        <v>1</v>
      </c>
      <c r="K97" s="1">
        <v>3.5</v>
      </c>
      <c r="L97" s="1">
        <v>3</v>
      </c>
      <c r="M97" s="1">
        <v>52.8</v>
      </c>
      <c r="N97" s="1">
        <v>55.6</v>
      </c>
      <c r="O97" s="1">
        <v>5.2</v>
      </c>
      <c r="P97" s="6">
        <f t="shared" si="1"/>
        <v>580</v>
      </c>
    </row>
    <row r="98" spans="1:16" x14ac:dyDescent="0.25">
      <c r="A98" s="1" t="s">
        <v>108</v>
      </c>
      <c r="B98" s="1">
        <v>4017</v>
      </c>
      <c r="C98" s="1">
        <v>3522</v>
      </c>
      <c r="D98" s="1">
        <v>11808</v>
      </c>
      <c r="E98" s="1">
        <v>19354</v>
      </c>
      <c r="F98" s="1">
        <v>7941</v>
      </c>
      <c r="G98" s="1">
        <v>67.25</v>
      </c>
      <c r="H98" s="1">
        <v>42.6</v>
      </c>
      <c r="I98" s="1">
        <v>7.9</v>
      </c>
      <c r="J98" s="1">
        <v>1.5</v>
      </c>
      <c r="K98" s="1">
        <v>1.3</v>
      </c>
      <c r="L98" s="1">
        <v>0.5</v>
      </c>
      <c r="M98" s="1">
        <v>44.7</v>
      </c>
      <c r="N98" s="1">
        <v>52.2</v>
      </c>
      <c r="O98" s="1">
        <v>8.3000000000000007</v>
      </c>
      <c r="P98" s="6">
        <f t="shared" si="1"/>
        <v>4017</v>
      </c>
    </row>
    <row r="99" spans="1:16" x14ac:dyDescent="0.25">
      <c r="A99" s="1" t="s">
        <v>108</v>
      </c>
      <c r="B99" s="1">
        <v>592</v>
      </c>
      <c r="C99" s="1">
        <v>3539</v>
      </c>
      <c r="D99" s="1">
        <v>13530</v>
      </c>
      <c r="E99" s="1">
        <v>18200</v>
      </c>
      <c r="F99" s="1">
        <v>9305</v>
      </c>
      <c r="G99" s="1">
        <v>68.77</v>
      </c>
      <c r="H99" s="1">
        <v>34.200000000000003</v>
      </c>
      <c r="I99" s="1">
        <v>8.3000000000000007</v>
      </c>
      <c r="J99" s="1">
        <v>1.5</v>
      </c>
      <c r="K99" s="1">
        <v>0.8</v>
      </c>
      <c r="L99" s="1">
        <v>0</v>
      </c>
      <c r="M99" s="1">
        <v>35.9</v>
      </c>
      <c r="N99" s="1">
        <v>17.7</v>
      </c>
      <c r="O99" s="1">
        <v>4.2</v>
      </c>
      <c r="P99" s="6">
        <f t="shared" si="1"/>
        <v>592</v>
      </c>
    </row>
    <row r="100" spans="1:16" x14ac:dyDescent="0.25">
      <c r="A100" s="1" t="s">
        <v>108</v>
      </c>
      <c r="B100" s="1">
        <v>591</v>
      </c>
      <c r="C100" s="1">
        <v>3858</v>
      </c>
      <c r="D100" s="1">
        <v>402</v>
      </c>
      <c r="E100" s="1">
        <v>779</v>
      </c>
      <c r="F100" s="1">
        <v>286</v>
      </c>
      <c r="G100" s="1">
        <v>71.040000000000006</v>
      </c>
      <c r="H100" s="1">
        <v>24.4</v>
      </c>
      <c r="I100" s="1">
        <v>21.3</v>
      </c>
      <c r="J100" s="1">
        <v>0.2</v>
      </c>
      <c r="K100" s="1">
        <v>6</v>
      </c>
      <c r="L100" s="1">
        <v>5.9</v>
      </c>
      <c r="M100" s="1">
        <v>30.6</v>
      </c>
      <c r="N100" s="1">
        <v>31.2</v>
      </c>
      <c r="O100" s="1">
        <v>0</v>
      </c>
      <c r="P100" s="6">
        <f t="shared" si="1"/>
        <v>591</v>
      </c>
    </row>
    <row r="101" spans="1:16" x14ac:dyDescent="0.25">
      <c r="A101" s="1" t="s">
        <v>108</v>
      </c>
      <c r="B101" s="1">
        <v>550</v>
      </c>
      <c r="C101" s="1">
        <v>3791</v>
      </c>
      <c r="D101" s="1">
        <v>2987</v>
      </c>
      <c r="E101" s="1">
        <v>5439</v>
      </c>
      <c r="F101" s="1">
        <v>2123</v>
      </c>
      <c r="G101" s="1">
        <v>71.05</v>
      </c>
      <c r="H101" s="1">
        <v>16.3</v>
      </c>
      <c r="I101" s="1">
        <v>15.9</v>
      </c>
      <c r="J101" s="1">
        <v>0.1</v>
      </c>
      <c r="K101" s="1">
        <v>2.2000000000000002</v>
      </c>
      <c r="L101" s="1">
        <v>2.1</v>
      </c>
      <c r="M101" s="1">
        <v>18.600000000000001</v>
      </c>
      <c r="N101" s="1">
        <v>29.3</v>
      </c>
      <c r="O101" s="1">
        <v>0</v>
      </c>
      <c r="P101" s="6">
        <f t="shared" si="1"/>
        <v>550</v>
      </c>
    </row>
    <row r="102" spans="1:16" x14ac:dyDescent="0.25">
      <c r="A102" s="1" t="s">
        <v>108</v>
      </c>
      <c r="B102" s="1">
        <v>591</v>
      </c>
      <c r="C102" s="1">
        <v>3400</v>
      </c>
      <c r="D102" s="1">
        <v>265</v>
      </c>
      <c r="E102" s="1">
        <v>539</v>
      </c>
      <c r="F102" s="1">
        <v>192</v>
      </c>
      <c r="G102" s="1">
        <v>72.180000000000007</v>
      </c>
      <c r="H102" s="1">
        <v>24.7</v>
      </c>
      <c r="I102" s="1">
        <v>24.7</v>
      </c>
      <c r="J102" s="1">
        <v>0.3</v>
      </c>
      <c r="K102" s="1">
        <v>2.2000000000000002</v>
      </c>
      <c r="L102" s="1">
        <v>2</v>
      </c>
      <c r="M102" s="1">
        <v>27.1</v>
      </c>
      <c r="N102" s="1">
        <v>31.8</v>
      </c>
      <c r="O102" s="1">
        <v>0</v>
      </c>
      <c r="P102" s="6">
        <f t="shared" si="1"/>
        <v>591</v>
      </c>
    </row>
    <row r="103" spans="1:16" x14ac:dyDescent="0.25">
      <c r="A103" s="1" t="s">
        <v>108</v>
      </c>
      <c r="B103" s="1">
        <v>567</v>
      </c>
      <c r="C103" s="1" t="s">
        <v>110</v>
      </c>
      <c r="D103" s="1">
        <v>7187</v>
      </c>
      <c r="E103" s="1">
        <v>13480</v>
      </c>
      <c r="F103" s="1">
        <v>5264</v>
      </c>
      <c r="G103" s="1">
        <v>73.25</v>
      </c>
      <c r="H103" s="1">
        <v>23.3</v>
      </c>
      <c r="I103" s="1">
        <v>14.7</v>
      </c>
      <c r="J103" s="1">
        <v>5</v>
      </c>
      <c r="K103" s="1">
        <v>3</v>
      </c>
      <c r="L103" s="1">
        <v>0</v>
      </c>
      <c r="M103" s="1">
        <v>29.2</v>
      </c>
      <c r="N103" s="1">
        <v>29.2</v>
      </c>
      <c r="O103" s="1">
        <v>2.8</v>
      </c>
      <c r="P103" s="6">
        <f t="shared" si="1"/>
        <v>567</v>
      </c>
    </row>
    <row r="104" spans="1:16" x14ac:dyDescent="0.25">
      <c r="A104" s="1" t="s">
        <v>108</v>
      </c>
      <c r="B104" s="1">
        <v>584</v>
      </c>
      <c r="C104" s="1">
        <v>1186</v>
      </c>
      <c r="D104" s="1">
        <v>513</v>
      </c>
      <c r="E104" s="1">
        <v>702</v>
      </c>
      <c r="F104" s="1">
        <v>383</v>
      </c>
      <c r="G104" s="1">
        <v>74.66</v>
      </c>
      <c r="H104" s="1">
        <v>0.7</v>
      </c>
      <c r="I104" s="1">
        <v>0.7</v>
      </c>
      <c r="J104" s="1">
        <v>0.5</v>
      </c>
      <c r="K104" s="1">
        <v>5.8</v>
      </c>
      <c r="L104" s="1">
        <v>5.4</v>
      </c>
      <c r="M104" s="1">
        <v>7</v>
      </c>
      <c r="N104" s="1">
        <v>34.9</v>
      </c>
      <c r="O104" s="1">
        <v>8.5</v>
      </c>
      <c r="P104" s="6">
        <f t="shared" si="1"/>
        <v>584</v>
      </c>
    </row>
    <row r="105" spans="1:16" x14ac:dyDescent="0.25">
      <c r="A105" s="1" t="s">
        <v>108</v>
      </c>
      <c r="B105" s="1">
        <v>552</v>
      </c>
      <c r="C105" s="1">
        <v>1195</v>
      </c>
      <c r="D105" s="1">
        <v>3913</v>
      </c>
      <c r="E105" s="1">
        <v>8875</v>
      </c>
      <c r="F105" s="1">
        <v>2960</v>
      </c>
      <c r="G105" s="1">
        <v>75.64</v>
      </c>
      <c r="H105" s="1">
        <v>20.7</v>
      </c>
      <c r="I105" s="1">
        <v>13</v>
      </c>
      <c r="J105" s="1">
        <v>0.1</v>
      </c>
      <c r="K105" s="1">
        <v>8</v>
      </c>
      <c r="L105" s="1">
        <v>8</v>
      </c>
      <c r="M105" s="1">
        <v>28.8</v>
      </c>
      <c r="N105" s="1">
        <v>25</v>
      </c>
      <c r="O105" s="1">
        <v>4.3</v>
      </c>
      <c r="P105" s="6">
        <f t="shared" si="1"/>
        <v>552</v>
      </c>
    </row>
    <row r="106" spans="1:16" x14ac:dyDescent="0.25">
      <c r="A106" s="1" t="s">
        <v>108</v>
      </c>
      <c r="B106" s="1">
        <v>591</v>
      </c>
      <c r="C106" s="1">
        <v>2005</v>
      </c>
      <c r="D106" s="1">
        <v>574</v>
      </c>
      <c r="E106" s="1">
        <v>1489</v>
      </c>
      <c r="F106" s="1">
        <v>444</v>
      </c>
      <c r="G106" s="1">
        <v>77.260000000000005</v>
      </c>
      <c r="H106" s="1">
        <v>42.8</v>
      </c>
      <c r="I106" s="1">
        <v>21.1</v>
      </c>
      <c r="J106" s="1">
        <v>0.5</v>
      </c>
      <c r="K106" s="1">
        <v>4.2</v>
      </c>
      <c r="L106" s="1">
        <v>4</v>
      </c>
      <c r="M106" s="1">
        <v>47.1</v>
      </c>
      <c r="N106" s="1">
        <v>30.5</v>
      </c>
      <c r="O106" s="1">
        <v>0</v>
      </c>
      <c r="P106" s="6">
        <f t="shared" si="1"/>
        <v>591</v>
      </c>
    </row>
    <row r="107" spans="1:16" x14ac:dyDescent="0.25">
      <c r="A107" s="1" t="s">
        <v>108</v>
      </c>
      <c r="B107" s="1">
        <v>584</v>
      </c>
      <c r="C107" s="1" t="s">
        <v>111</v>
      </c>
      <c r="D107" s="1">
        <v>2540</v>
      </c>
      <c r="E107" s="1">
        <v>5809</v>
      </c>
      <c r="F107" s="1">
        <v>1981</v>
      </c>
      <c r="G107" s="1">
        <v>77.989999999999995</v>
      </c>
      <c r="H107" s="1">
        <v>30.1</v>
      </c>
      <c r="I107" s="1">
        <v>13.7</v>
      </c>
      <c r="J107" s="1">
        <v>1.3</v>
      </c>
      <c r="K107" s="1">
        <v>4.4000000000000004</v>
      </c>
      <c r="L107" s="1">
        <v>3.8</v>
      </c>
      <c r="M107" s="1">
        <v>35.200000000000003</v>
      </c>
      <c r="N107" s="1">
        <v>28.9</v>
      </c>
      <c r="O107" s="1">
        <v>1</v>
      </c>
      <c r="P107" s="6">
        <f t="shared" si="1"/>
        <v>584</v>
      </c>
    </row>
    <row r="108" spans="1:16" x14ac:dyDescent="0.25">
      <c r="A108" s="1" t="s">
        <v>108</v>
      </c>
      <c r="B108" s="1">
        <v>558</v>
      </c>
      <c r="C108" s="1">
        <v>3879</v>
      </c>
      <c r="D108" s="1">
        <v>999</v>
      </c>
      <c r="E108" s="1">
        <v>2935</v>
      </c>
      <c r="F108" s="1">
        <v>786</v>
      </c>
      <c r="G108" s="1">
        <v>78.650000000000006</v>
      </c>
      <c r="H108" s="1">
        <v>12</v>
      </c>
      <c r="I108" s="1">
        <v>11.3</v>
      </c>
      <c r="J108" s="1">
        <v>0.1</v>
      </c>
      <c r="K108" s="1">
        <v>2.6</v>
      </c>
      <c r="L108" s="1">
        <v>2.6</v>
      </c>
      <c r="M108" s="1">
        <v>14.6</v>
      </c>
      <c r="N108" s="1">
        <v>11.5</v>
      </c>
      <c r="O108" s="1">
        <v>0</v>
      </c>
      <c r="P108" s="6">
        <f t="shared" si="1"/>
        <v>558</v>
      </c>
    </row>
    <row r="109" spans="1:16" x14ac:dyDescent="0.25">
      <c r="A109" s="1" t="s">
        <v>108</v>
      </c>
      <c r="B109" s="1">
        <v>550</v>
      </c>
      <c r="C109" s="1">
        <v>3844</v>
      </c>
      <c r="D109" s="1">
        <v>297</v>
      </c>
      <c r="E109" s="1">
        <v>1261</v>
      </c>
      <c r="F109" s="1">
        <v>268</v>
      </c>
      <c r="G109" s="1">
        <v>90.12</v>
      </c>
      <c r="H109" s="1">
        <v>49.2</v>
      </c>
      <c r="I109" s="1">
        <v>10.4</v>
      </c>
      <c r="J109" s="1">
        <v>0</v>
      </c>
      <c r="K109" s="1">
        <v>1.1000000000000001</v>
      </c>
      <c r="L109" s="1">
        <v>1.1000000000000001</v>
      </c>
      <c r="M109" s="1">
        <v>50.4</v>
      </c>
      <c r="N109" s="1">
        <v>15.4</v>
      </c>
      <c r="O109" s="1">
        <v>6.5</v>
      </c>
      <c r="P109" s="6">
        <f t="shared" si="1"/>
        <v>550</v>
      </c>
    </row>
    <row r="110" spans="1:16" x14ac:dyDescent="0.25">
      <c r="A110" s="1" t="s">
        <v>108</v>
      </c>
      <c r="B110" s="1">
        <v>581</v>
      </c>
      <c r="C110" s="1">
        <v>3866</v>
      </c>
      <c r="D110" s="1">
        <v>3</v>
      </c>
      <c r="E110" s="1">
        <v>83</v>
      </c>
      <c r="F110" s="1">
        <v>7</v>
      </c>
      <c r="G110" s="1">
        <v>205.83</v>
      </c>
      <c r="H110" s="1">
        <v>21.7</v>
      </c>
      <c r="I110" s="1">
        <v>21.7</v>
      </c>
      <c r="J110" s="1">
        <v>0</v>
      </c>
      <c r="K110" s="1">
        <v>0</v>
      </c>
      <c r="L110" s="1">
        <v>0</v>
      </c>
      <c r="M110" s="1">
        <v>21.7</v>
      </c>
      <c r="N110" s="1">
        <v>0</v>
      </c>
      <c r="O110" s="1">
        <v>0</v>
      </c>
      <c r="P110" s="6">
        <f t="shared" si="1"/>
        <v>581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workbookViewId="0">
      <selection activeCell="E15" sqref="E15"/>
    </sheetView>
  </sheetViews>
  <sheetFormatPr baseColWidth="10" defaultRowHeight="15" x14ac:dyDescent="0.25"/>
  <cols>
    <col min="2" max="2" width="30.7109375" bestFit="1" customWidth="1"/>
  </cols>
  <sheetData>
    <row r="1" spans="1:3" s="1" customFormat="1" x14ac:dyDescent="0.25">
      <c r="A1" s="1" t="s">
        <v>0</v>
      </c>
      <c r="B1" s="1" t="s">
        <v>118</v>
      </c>
    </row>
    <row r="2" spans="1:3" x14ac:dyDescent="0.25">
      <c r="A2" s="1">
        <v>1074</v>
      </c>
      <c r="B2" s="1" t="s">
        <v>17</v>
      </c>
      <c r="C2" s="1"/>
    </row>
    <row r="3" spans="1:3" x14ac:dyDescent="0.25">
      <c r="A3" s="1">
        <v>1172</v>
      </c>
      <c r="B3" s="1" t="s">
        <v>18</v>
      </c>
      <c r="C3" s="1"/>
    </row>
    <row r="4" spans="1:3" x14ac:dyDescent="0.25">
      <c r="A4" s="1">
        <v>1034</v>
      </c>
      <c r="B4" s="1" t="s">
        <v>19</v>
      </c>
      <c r="C4" s="1"/>
    </row>
    <row r="5" spans="1:3" x14ac:dyDescent="0.25">
      <c r="A5" s="1">
        <v>1157</v>
      </c>
      <c r="B5" s="1" t="s">
        <v>20</v>
      </c>
      <c r="C5" s="1"/>
    </row>
    <row r="6" spans="1:3" x14ac:dyDescent="0.25">
      <c r="A6" s="1">
        <v>1170</v>
      </c>
      <c r="B6" s="1" t="s">
        <v>21</v>
      </c>
      <c r="C6" s="1"/>
    </row>
    <row r="7" spans="1:3" x14ac:dyDescent="0.25">
      <c r="A7" s="1">
        <v>1185</v>
      </c>
      <c r="B7" s="1" t="s">
        <v>22</v>
      </c>
      <c r="C7" s="1"/>
    </row>
    <row r="8" spans="1:3" x14ac:dyDescent="0.25">
      <c r="A8" s="1">
        <v>1130</v>
      </c>
      <c r="B8" s="1" t="s">
        <v>23</v>
      </c>
      <c r="C8" s="1"/>
    </row>
    <row r="9" spans="1:3" x14ac:dyDescent="0.25">
      <c r="A9" s="1">
        <v>1205</v>
      </c>
      <c r="B9" s="1" t="s">
        <v>24</v>
      </c>
      <c r="C9" s="1"/>
    </row>
    <row r="10" spans="1:3" x14ac:dyDescent="0.25">
      <c r="A10" s="1">
        <v>1129</v>
      </c>
      <c r="B10" s="1" t="s">
        <v>25</v>
      </c>
      <c r="C10" s="1"/>
    </row>
    <row r="11" spans="1:3" x14ac:dyDescent="0.25">
      <c r="A11" s="1">
        <v>1111</v>
      </c>
      <c r="B11" s="1" t="s">
        <v>26</v>
      </c>
      <c r="C11" s="1"/>
    </row>
    <row r="12" spans="1:3" x14ac:dyDescent="0.25">
      <c r="A12" s="1">
        <v>1103</v>
      </c>
      <c r="B12" s="1" t="s">
        <v>27</v>
      </c>
      <c r="C12" s="1"/>
    </row>
    <row r="13" spans="1:3" x14ac:dyDescent="0.25">
      <c r="A13" s="1">
        <v>579</v>
      </c>
      <c r="B13" s="1" t="s">
        <v>28</v>
      </c>
      <c r="C13" s="1"/>
    </row>
    <row r="14" spans="1:3" x14ac:dyDescent="0.25">
      <c r="A14" s="1">
        <v>1164</v>
      </c>
      <c r="B14" s="1" t="s">
        <v>29</v>
      </c>
      <c r="C14" s="1"/>
    </row>
    <row r="15" spans="1:3" x14ac:dyDescent="0.25">
      <c r="A15" s="1">
        <v>403</v>
      </c>
      <c r="B15" s="1" t="s">
        <v>30</v>
      </c>
      <c r="C15" s="1"/>
    </row>
    <row r="16" spans="1:3" x14ac:dyDescent="0.25">
      <c r="A16" s="1">
        <v>3762</v>
      </c>
      <c r="B16" s="1" t="s">
        <v>31</v>
      </c>
      <c r="C16" s="1"/>
    </row>
    <row r="17" spans="1:3" x14ac:dyDescent="0.25">
      <c r="A17" s="1">
        <v>3742</v>
      </c>
      <c r="B17" s="1" t="s">
        <v>32</v>
      </c>
      <c r="C17" s="1"/>
    </row>
    <row r="18" spans="1:3" x14ac:dyDescent="0.25">
      <c r="A18" s="1">
        <v>60</v>
      </c>
      <c r="B18" s="1" t="s">
        <v>12</v>
      </c>
      <c r="C18" s="1"/>
    </row>
    <row r="19" spans="1:3" x14ac:dyDescent="0.25">
      <c r="A19" s="1">
        <v>3791</v>
      </c>
      <c r="B19" s="1" t="s">
        <v>33</v>
      </c>
      <c r="C19" s="1"/>
    </row>
    <row r="20" spans="1:3" x14ac:dyDescent="0.25">
      <c r="A20" s="1">
        <v>1195</v>
      </c>
      <c r="B20" s="1" t="s">
        <v>34</v>
      </c>
      <c r="C20" s="1"/>
    </row>
    <row r="21" spans="1:3" x14ac:dyDescent="0.25">
      <c r="A21" s="1">
        <v>3772</v>
      </c>
      <c r="B21" s="1" t="s">
        <v>35</v>
      </c>
      <c r="C21" s="1"/>
    </row>
    <row r="22" spans="1:3" x14ac:dyDescent="0.25">
      <c r="A22" s="1">
        <v>3879</v>
      </c>
      <c r="B22" s="1" t="s">
        <v>36</v>
      </c>
      <c r="C22" s="1"/>
    </row>
    <row r="23" spans="1:3" x14ac:dyDescent="0.25">
      <c r="A23" s="1">
        <v>3737</v>
      </c>
      <c r="B23" s="1" t="s">
        <v>37</v>
      </c>
      <c r="C23" s="1"/>
    </row>
    <row r="24" spans="1:3" x14ac:dyDescent="0.25">
      <c r="A24" s="1">
        <v>3847</v>
      </c>
      <c r="B24" s="1" t="s">
        <v>13</v>
      </c>
      <c r="C24" s="1"/>
    </row>
    <row r="25" spans="1:3" s="1" customFormat="1" x14ac:dyDescent="0.25">
      <c r="A25" s="1">
        <v>3755</v>
      </c>
      <c r="B25" s="1" t="s">
        <v>60</v>
      </c>
    </row>
    <row r="26" spans="1:3" x14ac:dyDescent="0.25">
      <c r="A26" s="1">
        <v>3825</v>
      </c>
      <c r="B26" s="1" t="s">
        <v>38</v>
      </c>
      <c r="C26" s="1"/>
    </row>
    <row r="27" spans="1:3" x14ac:dyDescent="0.25">
      <c r="A27" s="1">
        <v>3511</v>
      </c>
      <c r="B27" s="1" t="s">
        <v>39</v>
      </c>
      <c r="C27" s="1"/>
    </row>
    <row r="28" spans="1:3" x14ac:dyDescent="0.25">
      <c r="A28" s="1">
        <v>1094</v>
      </c>
      <c r="B28" s="1" t="s">
        <v>40</v>
      </c>
      <c r="C28" s="1"/>
    </row>
    <row r="29" spans="1:3" s="1" customFormat="1" x14ac:dyDescent="0.25">
      <c r="A29" s="1">
        <v>568</v>
      </c>
      <c r="B29" s="1" t="s">
        <v>102</v>
      </c>
    </row>
    <row r="30" spans="1:3" x14ac:dyDescent="0.25">
      <c r="A30" s="1">
        <v>3742</v>
      </c>
      <c r="B30" s="1" t="s">
        <v>32</v>
      </c>
      <c r="C30" s="1"/>
    </row>
    <row r="31" spans="1:3" x14ac:dyDescent="0.25">
      <c r="A31" s="1">
        <v>3874</v>
      </c>
      <c r="B31" s="1" t="s">
        <v>14</v>
      </c>
      <c r="C31" s="1"/>
    </row>
    <row r="32" spans="1:3" x14ac:dyDescent="0.25">
      <c r="A32" s="1">
        <v>1195</v>
      </c>
      <c r="B32" s="1" t="s">
        <v>34</v>
      </c>
      <c r="C32" s="1"/>
    </row>
    <row r="33" spans="1:3" x14ac:dyDescent="0.25">
      <c r="A33" s="1">
        <v>3855</v>
      </c>
      <c r="B33" s="1" t="s">
        <v>41</v>
      </c>
      <c r="C33" s="1"/>
    </row>
    <row r="34" spans="1:3" x14ac:dyDescent="0.25">
      <c r="A34" s="1">
        <v>3508</v>
      </c>
      <c r="B34" s="1" t="s">
        <v>42</v>
      </c>
      <c r="C34" s="1"/>
    </row>
    <row r="35" spans="1:3" x14ac:dyDescent="0.25">
      <c r="A35" s="1">
        <v>3807</v>
      </c>
      <c r="B35" s="1" t="s">
        <v>43</v>
      </c>
      <c r="C35" s="1"/>
    </row>
    <row r="36" spans="1:3" x14ac:dyDescent="0.25">
      <c r="A36" s="1">
        <v>1120</v>
      </c>
      <c r="B36" s="1" t="s">
        <v>44</v>
      </c>
      <c r="C36" s="1"/>
    </row>
    <row r="37" spans="1:3" x14ac:dyDescent="0.25">
      <c r="A37" s="1">
        <v>3802</v>
      </c>
      <c r="B37" s="1" t="s">
        <v>45</v>
      </c>
      <c r="C37" s="1"/>
    </row>
    <row r="38" spans="1:3" x14ac:dyDescent="0.25">
      <c r="A38" s="1">
        <v>3881</v>
      </c>
      <c r="B38" s="1" t="s">
        <v>15</v>
      </c>
      <c r="C38" s="1"/>
    </row>
    <row r="39" spans="1:3" x14ac:dyDescent="0.25">
      <c r="A39" s="1">
        <v>565</v>
      </c>
      <c r="B39" s="1" t="s">
        <v>46</v>
      </c>
      <c r="C39" s="1"/>
    </row>
    <row r="40" spans="1:3" x14ac:dyDescent="0.25">
      <c r="A40" s="1">
        <v>3174</v>
      </c>
      <c r="B40" s="1" t="s">
        <v>47</v>
      </c>
      <c r="C40" s="1"/>
    </row>
    <row r="41" spans="1:3" x14ac:dyDescent="0.25">
      <c r="A41" s="1">
        <v>3880</v>
      </c>
      <c r="B41" s="1" t="s">
        <v>48</v>
      </c>
      <c r="C41" s="1"/>
    </row>
    <row r="42" spans="1:3" x14ac:dyDescent="0.25">
      <c r="A42" s="1">
        <v>3826</v>
      </c>
      <c r="B42" s="1" t="s">
        <v>49</v>
      </c>
      <c r="C42" s="1"/>
    </row>
    <row r="43" spans="1:3" x14ac:dyDescent="0.25">
      <c r="A43" s="1">
        <v>3808</v>
      </c>
      <c r="B43" s="1" t="s">
        <v>50</v>
      </c>
      <c r="C43" s="1"/>
    </row>
    <row r="44" spans="1:3" x14ac:dyDescent="0.25">
      <c r="A44" s="1">
        <v>3791</v>
      </c>
      <c r="B44" s="1" t="s">
        <v>106</v>
      </c>
      <c r="C44" s="1"/>
    </row>
    <row r="45" spans="1:3" x14ac:dyDescent="0.25">
      <c r="A45" s="1">
        <v>3539</v>
      </c>
      <c r="B45" s="1" t="s">
        <v>51</v>
      </c>
      <c r="C45" s="1"/>
    </row>
    <row r="46" spans="1:3" x14ac:dyDescent="0.25">
      <c r="A46" s="1">
        <v>3203</v>
      </c>
      <c r="B46" s="1" t="s">
        <v>52</v>
      </c>
      <c r="C46" s="1"/>
    </row>
    <row r="47" spans="1:3" x14ac:dyDescent="0.25">
      <c r="A47" s="1">
        <v>3872</v>
      </c>
      <c r="B47" s="1" t="s">
        <v>53</v>
      </c>
      <c r="C47" s="1"/>
    </row>
    <row r="48" spans="1:3" x14ac:dyDescent="0.25">
      <c r="A48" s="1">
        <v>3256</v>
      </c>
      <c r="B48" s="1" t="s">
        <v>54</v>
      </c>
      <c r="C48" s="1"/>
    </row>
    <row r="49" spans="1:3" x14ac:dyDescent="0.25">
      <c r="A49" s="1">
        <v>651</v>
      </c>
      <c r="B49" s="1" t="s">
        <v>55</v>
      </c>
      <c r="C49" s="1"/>
    </row>
    <row r="50" spans="1:3" x14ac:dyDescent="0.25">
      <c r="A50" s="1">
        <v>1155</v>
      </c>
      <c r="B50" s="1" t="s">
        <v>56</v>
      </c>
      <c r="C50" s="1"/>
    </row>
    <row r="51" spans="1:3" x14ac:dyDescent="0.25">
      <c r="A51" s="1">
        <v>3501</v>
      </c>
      <c r="B51" s="1" t="s">
        <v>57</v>
      </c>
      <c r="C51" s="1"/>
    </row>
    <row r="52" spans="1:3" x14ac:dyDescent="0.25">
      <c r="A52" s="1">
        <v>3520</v>
      </c>
      <c r="B52" s="1" t="s">
        <v>58</v>
      </c>
      <c r="C52" s="1"/>
    </row>
    <row r="53" spans="1:3" x14ac:dyDescent="0.25">
      <c r="A53" s="1">
        <v>3857</v>
      </c>
      <c r="B53" s="1" t="s">
        <v>59</v>
      </c>
      <c r="C53" s="1"/>
    </row>
    <row r="54" spans="1:3" x14ac:dyDescent="0.25">
      <c r="A54" s="1">
        <v>3743</v>
      </c>
      <c r="B54" s="1" t="s">
        <v>61</v>
      </c>
      <c r="C54" s="1"/>
    </row>
    <row r="55" spans="1:3" x14ac:dyDescent="0.25">
      <c r="A55" s="1">
        <v>1183</v>
      </c>
      <c r="B55" s="1" t="s">
        <v>119</v>
      </c>
      <c r="C55" s="1"/>
    </row>
    <row r="56" spans="1:3" x14ac:dyDescent="0.25">
      <c r="A56" s="1">
        <v>3691</v>
      </c>
      <c r="B56" s="1" t="s">
        <v>62</v>
      </c>
      <c r="C56" s="1"/>
    </row>
    <row r="57" spans="1:3" x14ac:dyDescent="0.25">
      <c r="A57" s="1">
        <v>3876</v>
      </c>
      <c r="B57" s="1" t="s">
        <v>63</v>
      </c>
      <c r="C57" s="1"/>
    </row>
    <row r="58" spans="1:3" x14ac:dyDescent="0.25">
      <c r="A58" s="1">
        <v>3871</v>
      </c>
      <c r="B58" s="1" t="s">
        <v>64</v>
      </c>
      <c r="C58" s="1"/>
    </row>
    <row r="59" spans="1:3" x14ac:dyDescent="0.25">
      <c r="A59" s="1">
        <v>3168</v>
      </c>
      <c r="B59" s="1" t="s">
        <v>65</v>
      </c>
      <c r="C59" s="1"/>
    </row>
    <row r="60" spans="1:3" x14ac:dyDescent="0.25">
      <c r="A60" s="1">
        <v>3854</v>
      </c>
      <c r="B60" s="1" t="s">
        <v>66</v>
      </c>
      <c r="C60" s="1"/>
    </row>
    <row r="61" spans="1:3" x14ac:dyDescent="0.25">
      <c r="A61" s="1">
        <v>3773</v>
      </c>
      <c r="B61" s="1" t="s">
        <v>67</v>
      </c>
      <c r="C61" s="1"/>
    </row>
    <row r="62" spans="1:3" x14ac:dyDescent="0.25">
      <c r="A62" s="1">
        <v>3511</v>
      </c>
      <c r="B62" s="1" t="s">
        <v>103</v>
      </c>
      <c r="C62" s="1"/>
    </row>
    <row r="63" spans="1:3" x14ac:dyDescent="0.25">
      <c r="A63" s="1">
        <v>488</v>
      </c>
      <c r="B63" s="1" t="s">
        <v>68</v>
      </c>
      <c r="C63" s="1"/>
    </row>
    <row r="64" spans="1:3" x14ac:dyDescent="0.25">
      <c r="A64" s="1">
        <v>3809</v>
      </c>
      <c r="B64" s="1" t="s">
        <v>69</v>
      </c>
      <c r="C64" s="1"/>
    </row>
    <row r="65" spans="1:3" x14ac:dyDescent="0.25">
      <c r="A65" s="1">
        <v>3169</v>
      </c>
      <c r="B65" s="1" t="s">
        <v>70</v>
      </c>
      <c r="C65" s="1"/>
    </row>
    <row r="66" spans="1:3" x14ac:dyDescent="0.25">
      <c r="A66" s="1">
        <v>3699</v>
      </c>
      <c r="B66" s="1" t="s">
        <v>71</v>
      </c>
      <c r="C66" s="1"/>
    </row>
    <row r="67" spans="1:3" x14ac:dyDescent="0.25">
      <c r="A67" s="1">
        <v>3208</v>
      </c>
      <c r="B67" s="1" t="s">
        <v>72</v>
      </c>
      <c r="C67" s="1"/>
    </row>
    <row r="68" spans="1:3" x14ac:dyDescent="0.25">
      <c r="A68" s="1">
        <v>3856</v>
      </c>
      <c r="B68" s="1" t="s">
        <v>73</v>
      </c>
      <c r="C68" s="1"/>
    </row>
    <row r="69" spans="1:3" x14ac:dyDescent="0.25">
      <c r="A69" s="1">
        <v>1504</v>
      </c>
      <c r="B69" s="1" t="s">
        <v>74</v>
      </c>
      <c r="C69" s="1"/>
    </row>
    <row r="70" spans="1:3" x14ac:dyDescent="0.25">
      <c r="A70" s="1">
        <v>3462</v>
      </c>
      <c r="B70" s="1" t="s">
        <v>75</v>
      </c>
      <c r="C70" s="1"/>
    </row>
    <row r="71" spans="1:3" x14ac:dyDescent="0.25">
      <c r="A71" s="1">
        <v>3440</v>
      </c>
      <c r="B71" s="1" t="s">
        <v>76</v>
      </c>
      <c r="C71" s="1"/>
    </row>
    <row r="72" spans="1:3" x14ac:dyDescent="0.25">
      <c r="A72" s="1">
        <v>3227</v>
      </c>
      <c r="B72" s="1" t="s">
        <v>77</v>
      </c>
      <c r="C72" s="1"/>
    </row>
    <row r="73" spans="1:3" x14ac:dyDescent="0.25">
      <c r="A73" s="1">
        <v>3688</v>
      </c>
      <c r="B73" s="1" t="s">
        <v>78</v>
      </c>
      <c r="C73" s="1"/>
    </row>
    <row r="74" spans="1:3" x14ac:dyDescent="0.25">
      <c r="A74" s="1">
        <v>3271</v>
      </c>
      <c r="B74" s="1" t="s">
        <v>79</v>
      </c>
      <c r="C74" s="1"/>
    </row>
    <row r="75" spans="1:3" x14ac:dyDescent="0.25">
      <c r="A75" s="1">
        <v>3850</v>
      </c>
      <c r="B75" s="1" t="s">
        <v>80</v>
      </c>
      <c r="C75" s="1"/>
    </row>
    <row r="76" spans="1:3" x14ac:dyDescent="0.25">
      <c r="A76" s="1">
        <v>3404</v>
      </c>
      <c r="B76" s="1" t="s">
        <v>81</v>
      </c>
      <c r="C76" s="1"/>
    </row>
    <row r="77" spans="1:3" x14ac:dyDescent="0.25">
      <c r="A77" s="1">
        <v>3864</v>
      </c>
      <c r="B77" s="1" t="s">
        <v>16</v>
      </c>
      <c r="C77" s="1"/>
    </row>
    <row r="78" spans="1:3" x14ac:dyDescent="0.25">
      <c r="A78" s="1">
        <v>3522</v>
      </c>
      <c r="B78" s="1" t="s">
        <v>82</v>
      </c>
      <c r="C78" s="1"/>
    </row>
    <row r="79" spans="1:3" x14ac:dyDescent="0.25">
      <c r="A79">
        <v>3742</v>
      </c>
      <c r="B79" t="s">
        <v>105</v>
      </c>
    </row>
    <row r="80" spans="1:3" x14ac:dyDescent="0.25">
      <c r="A80">
        <v>1192</v>
      </c>
      <c r="B80" t="s">
        <v>101</v>
      </c>
    </row>
  </sheetData>
  <autoFilter ref="A1:C8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opLeftCell="A75" workbookViewId="0">
      <selection activeCell="B96" sqref="B96"/>
    </sheetView>
  </sheetViews>
  <sheetFormatPr baseColWidth="10" defaultRowHeight="15" x14ac:dyDescent="0.25"/>
  <cols>
    <col min="1" max="1" width="11.42578125" style="1"/>
    <col min="2" max="2" width="11.42578125" style="2" customWidth="1"/>
    <col min="3" max="3" width="15.42578125" style="2" customWidth="1"/>
    <col min="4" max="4" width="14.28515625" style="1" bestFit="1" customWidth="1"/>
    <col min="5" max="5" width="16.85546875" style="1" bestFit="1" customWidth="1"/>
    <col min="6" max="257" width="11.42578125" style="1"/>
    <col min="258" max="258" width="11.42578125" style="1" customWidth="1"/>
    <col min="259" max="259" width="15.42578125" style="1" customWidth="1"/>
    <col min="260" max="260" width="14.28515625" style="1" bestFit="1" customWidth="1"/>
    <col min="261" max="261" width="16.85546875" style="1" bestFit="1" customWidth="1"/>
    <col min="262" max="513" width="11.42578125" style="1"/>
    <col min="514" max="514" width="11.42578125" style="1" customWidth="1"/>
    <col min="515" max="515" width="15.42578125" style="1" customWidth="1"/>
    <col min="516" max="516" width="14.28515625" style="1" bestFit="1" customWidth="1"/>
    <col min="517" max="517" width="16.85546875" style="1" bestFit="1" customWidth="1"/>
    <col min="518" max="769" width="11.42578125" style="1"/>
    <col min="770" max="770" width="11.42578125" style="1" customWidth="1"/>
    <col min="771" max="771" width="15.42578125" style="1" customWidth="1"/>
    <col min="772" max="772" width="14.28515625" style="1" bestFit="1" customWidth="1"/>
    <col min="773" max="773" width="16.85546875" style="1" bestFit="1" customWidth="1"/>
    <col min="774" max="1025" width="11.42578125" style="1"/>
    <col min="1026" max="1026" width="11.42578125" style="1" customWidth="1"/>
    <col min="1027" max="1027" width="15.42578125" style="1" customWidth="1"/>
    <col min="1028" max="1028" width="14.28515625" style="1" bestFit="1" customWidth="1"/>
    <col min="1029" max="1029" width="16.85546875" style="1" bestFit="1" customWidth="1"/>
    <col min="1030" max="1281" width="11.42578125" style="1"/>
    <col min="1282" max="1282" width="11.42578125" style="1" customWidth="1"/>
    <col min="1283" max="1283" width="15.42578125" style="1" customWidth="1"/>
    <col min="1284" max="1284" width="14.28515625" style="1" bestFit="1" customWidth="1"/>
    <col min="1285" max="1285" width="16.85546875" style="1" bestFit="1" customWidth="1"/>
    <col min="1286" max="1537" width="11.42578125" style="1"/>
    <col min="1538" max="1538" width="11.42578125" style="1" customWidth="1"/>
    <col min="1539" max="1539" width="15.42578125" style="1" customWidth="1"/>
    <col min="1540" max="1540" width="14.28515625" style="1" bestFit="1" customWidth="1"/>
    <col min="1541" max="1541" width="16.85546875" style="1" bestFit="1" customWidth="1"/>
    <col min="1542" max="1793" width="11.42578125" style="1"/>
    <col min="1794" max="1794" width="11.42578125" style="1" customWidth="1"/>
    <col min="1795" max="1795" width="15.42578125" style="1" customWidth="1"/>
    <col min="1796" max="1796" width="14.28515625" style="1" bestFit="1" customWidth="1"/>
    <col min="1797" max="1797" width="16.85546875" style="1" bestFit="1" customWidth="1"/>
    <col min="1798" max="2049" width="11.42578125" style="1"/>
    <col min="2050" max="2050" width="11.42578125" style="1" customWidth="1"/>
    <col min="2051" max="2051" width="15.42578125" style="1" customWidth="1"/>
    <col min="2052" max="2052" width="14.28515625" style="1" bestFit="1" customWidth="1"/>
    <col min="2053" max="2053" width="16.85546875" style="1" bestFit="1" customWidth="1"/>
    <col min="2054" max="2305" width="11.42578125" style="1"/>
    <col min="2306" max="2306" width="11.42578125" style="1" customWidth="1"/>
    <col min="2307" max="2307" width="15.42578125" style="1" customWidth="1"/>
    <col min="2308" max="2308" width="14.28515625" style="1" bestFit="1" customWidth="1"/>
    <col min="2309" max="2309" width="16.85546875" style="1" bestFit="1" customWidth="1"/>
    <col min="2310" max="2561" width="11.42578125" style="1"/>
    <col min="2562" max="2562" width="11.42578125" style="1" customWidth="1"/>
    <col min="2563" max="2563" width="15.42578125" style="1" customWidth="1"/>
    <col min="2564" max="2564" width="14.28515625" style="1" bestFit="1" customWidth="1"/>
    <col min="2565" max="2565" width="16.85546875" style="1" bestFit="1" customWidth="1"/>
    <col min="2566" max="2817" width="11.42578125" style="1"/>
    <col min="2818" max="2818" width="11.42578125" style="1" customWidth="1"/>
    <col min="2819" max="2819" width="15.42578125" style="1" customWidth="1"/>
    <col min="2820" max="2820" width="14.28515625" style="1" bestFit="1" customWidth="1"/>
    <col min="2821" max="2821" width="16.85546875" style="1" bestFit="1" customWidth="1"/>
    <col min="2822" max="3073" width="11.42578125" style="1"/>
    <col min="3074" max="3074" width="11.42578125" style="1" customWidth="1"/>
    <col min="3075" max="3075" width="15.42578125" style="1" customWidth="1"/>
    <col min="3076" max="3076" width="14.28515625" style="1" bestFit="1" customWidth="1"/>
    <col min="3077" max="3077" width="16.85546875" style="1" bestFit="1" customWidth="1"/>
    <col min="3078" max="3329" width="11.42578125" style="1"/>
    <col min="3330" max="3330" width="11.42578125" style="1" customWidth="1"/>
    <col min="3331" max="3331" width="15.42578125" style="1" customWidth="1"/>
    <col min="3332" max="3332" width="14.28515625" style="1" bestFit="1" customWidth="1"/>
    <col min="3333" max="3333" width="16.85546875" style="1" bestFit="1" customWidth="1"/>
    <col min="3334" max="3585" width="11.42578125" style="1"/>
    <col min="3586" max="3586" width="11.42578125" style="1" customWidth="1"/>
    <col min="3587" max="3587" width="15.42578125" style="1" customWidth="1"/>
    <col min="3588" max="3588" width="14.28515625" style="1" bestFit="1" customWidth="1"/>
    <col min="3589" max="3589" width="16.85546875" style="1" bestFit="1" customWidth="1"/>
    <col min="3590" max="3841" width="11.42578125" style="1"/>
    <col min="3842" max="3842" width="11.42578125" style="1" customWidth="1"/>
    <col min="3843" max="3843" width="15.42578125" style="1" customWidth="1"/>
    <col min="3844" max="3844" width="14.28515625" style="1" bestFit="1" customWidth="1"/>
    <col min="3845" max="3845" width="16.85546875" style="1" bestFit="1" customWidth="1"/>
    <col min="3846" max="4097" width="11.42578125" style="1"/>
    <col min="4098" max="4098" width="11.42578125" style="1" customWidth="1"/>
    <col min="4099" max="4099" width="15.42578125" style="1" customWidth="1"/>
    <col min="4100" max="4100" width="14.28515625" style="1" bestFit="1" customWidth="1"/>
    <col min="4101" max="4101" width="16.85546875" style="1" bestFit="1" customWidth="1"/>
    <col min="4102" max="4353" width="11.42578125" style="1"/>
    <col min="4354" max="4354" width="11.42578125" style="1" customWidth="1"/>
    <col min="4355" max="4355" width="15.42578125" style="1" customWidth="1"/>
    <col min="4356" max="4356" width="14.28515625" style="1" bestFit="1" customWidth="1"/>
    <col min="4357" max="4357" width="16.85546875" style="1" bestFit="1" customWidth="1"/>
    <col min="4358" max="4609" width="11.42578125" style="1"/>
    <col min="4610" max="4610" width="11.42578125" style="1" customWidth="1"/>
    <col min="4611" max="4611" width="15.42578125" style="1" customWidth="1"/>
    <col min="4612" max="4612" width="14.28515625" style="1" bestFit="1" customWidth="1"/>
    <col min="4613" max="4613" width="16.85546875" style="1" bestFit="1" customWidth="1"/>
    <col min="4614" max="4865" width="11.42578125" style="1"/>
    <col min="4866" max="4866" width="11.42578125" style="1" customWidth="1"/>
    <col min="4867" max="4867" width="15.42578125" style="1" customWidth="1"/>
    <col min="4868" max="4868" width="14.28515625" style="1" bestFit="1" customWidth="1"/>
    <col min="4869" max="4869" width="16.85546875" style="1" bestFit="1" customWidth="1"/>
    <col min="4870" max="5121" width="11.42578125" style="1"/>
    <col min="5122" max="5122" width="11.42578125" style="1" customWidth="1"/>
    <col min="5123" max="5123" width="15.42578125" style="1" customWidth="1"/>
    <col min="5124" max="5124" width="14.28515625" style="1" bestFit="1" customWidth="1"/>
    <col min="5125" max="5125" width="16.85546875" style="1" bestFit="1" customWidth="1"/>
    <col min="5126" max="5377" width="11.42578125" style="1"/>
    <col min="5378" max="5378" width="11.42578125" style="1" customWidth="1"/>
    <col min="5379" max="5379" width="15.42578125" style="1" customWidth="1"/>
    <col min="5380" max="5380" width="14.28515625" style="1" bestFit="1" customWidth="1"/>
    <col min="5381" max="5381" width="16.85546875" style="1" bestFit="1" customWidth="1"/>
    <col min="5382" max="5633" width="11.42578125" style="1"/>
    <col min="5634" max="5634" width="11.42578125" style="1" customWidth="1"/>
    <col min="5635" max="5635" width="15.42578125" style="1" customWidth="1"/>
    <col min="5636" max="5636" width="14.28515625" style="1" bestFit="1" customWidth="1"/>
    <col min="5637" max="5637" width="16.85546875" style="1" bestFit="1" customWidth="1"/>
    <col min="5638" max="5889" width="11.42578125" style="1"/>
    <col min="5890" max="5890" width="11.42578125" style="1" customWidth="1"/>
    <col min="5891" max="5891" width="15.42578125" style="1" customWidth="1"/>
    <col min="5892" max="5892" width="14.28515625" style="1" bestFit="1" customWidth="1"/>
    <col min="5893" max="5893" width="16.85546875" style="1" bestFit="1" customWidth="1"/>
    <col min="5894" max="6145" width="11.42578125" style="1"/>
    <col min="6146" max="6146" width="11.42578125" style="1" customWidth="1"/>
    <col min="6147" max="6147" width="15.42578125" style="1" customWidth="1"/>
    <col min="6148" max="6148" width="14.28515625" style="1" bestFit="1" customWidth="1"/>
    <col min="6149" max="6149" width="16.85546875" style="1" bestFit="1" customWidth="1"/>
    <col min="6150" max="6401" width="11.42578125" style="1"/>
    <col min="6402" max="6402" width="11.42578125" style="1" customWidth="1"/>
    <col min="6403" max="6403" width="15.42578125" style="1" customWidth="1"/>
    <col min="6404" max="6404" width="14.28515625" style="1" bestFit="1" customWidth="1"/>
    <col min="6405" max="6405" width="16.85546875" style="1" bestFit="1" customWidth="1"/>
    <col min="6406" max="6657" width="11.42578125" style="1"/>
    <col min="6658" max="6658" width="11.42578125" style="1" customWidth="1"/>
    <col min="6659" max="6659" width="15.42578125" style="1" customWidth="1"/>
    <col min="6660" max="6660" width="14.28515625" style="1" bestFit="1" customWidth="1"/>
    <col min="6661" max="6661" width="16.85546875" style="1" bestFit="1" customWidth="1"/>
    <col min="6662" max="6913" width="11.42578125" style="1"/>
    <col min="6914" max="6914" width="11.42578125" style="1" customWidth="1"/>
    <col min="6915" max="6915" width="15.42578125" style="1" customWidth="1"/>
    <col min="6916" max="6916" width="14.28515625" style="1" bestFit="1" customWidth="1"/>
    <col min="6917" max="6917" width="16.85546875" style="1" bestFit="1" customWidth="1"/>
    <col min="6918" max="7169" width="11.42578125" style="1"/>
    <col min="7170" max="7170" width="11.42578125" style="1" customWidth="1"/>
    <col min="7171" max="7171" width="15.42578125" style="1" customWidth="1"/>
    <col min="7172" max="7172" width="14.28515625" style="1" bestFit="1" customWidth="1"/>
    <col min="7173" max="7173" width="16.85546875" style="1" bestFit="1" customWidth="1"/>
    <col min="7174" max="7425" width="11.42578125" style="1"/>
    <col min="7426" max="7426" width="11.42578125" style="1" customWidth="1"/>
    <col min="7427" max="7427" width="15.42578125" style="1" customWidth="1"/>
    <col min="7428" max="7428" width="14.28515625" style="1" bestFit="1" customWidth="1"/>
    <col min="7429" max="7429" width="16.85546875" style="1" bestFit="1" customWidth="1"/>
    <col min="7430" max="7681" width="11.42578125" style="1"/>
    <col min="7682" max="7682" width="11.42578125" style="1" customWidth="1"/>
    <col min="7683" max="7683" width="15.42578125" style="1" customWidth="1"/>
    <col min="7684" max="7684" width="14.28515625" style="1" bestFit="1" customWidth="1"/>
    <col min="7685" max="7685" width="16.85546875" style="1" bestFit="1" customWidth="1"/>
    <col min="7686" max="7937" width="11.42578125" style="1"/>
    <col min="7938" max="7938" width="11.42578125" style="1" customWidth="1"/>
    <col min="7939" max="7939" width="15.42578125" style="1" customWidth="1"/>
    <col min="7940" max="7940" width="14.28515625" style="1" bestFit="1" customWidth="1"/>
    <col min="7941" max="7941" width="16.85546875" style="1" bestFit="1" customWidth="1"/>
    <col min="7942" max="8193" width="11.42578125" style="1"/>
    <col min="8194" max="8194" width="11.42578125" style="1" customWidth="1"/>
    <col min="8195" max="8195" width="15.42578125" style="1" customWidth="1"/>
    <col min="8196" max="8196" width="14.28515625" style="1" bestFit="1" customWidth="1"/>
    <col min="8197" max="8197" width="16.85546875" style="1" bestFit="1" customWidth="1"/>
    <col min="8198" max="8449" width="11.42578125" style="1"/>
    <col min="8450" max="8450" width="11.42578125" style="1" customWidth="1"/>
    <col min="8451" max="8451" width="15.42578125" style="1" customWidth="1"/>
    <col min="8452" max="8452" width="14.28515625" style="1" bestFit="1" customWidth="1"/>
    <col min="8453" max="8453" width="16.85546875" style="1" bestFit="1" customWidth="1"/>
    <col min="8454" max="8705" width="11.42578125" style="1"/>
    <col min="8706" max="8706" width="11.42578125" style="1" customWidth="1"/>
    <col min="8707" max="8707" width="15.42578125" style="1" customWidth="1"/>
    <col min="8708" max="8708" width="14.28515625" style="1" bestFit="1" customWidth="1"/>
    <col min="8709" max="8709" width="16.85546875" style="1" bestFit="1" customWidth="1"/>
    <col min="8710" max="8961" width="11.42578125" style="1"/>
    <col min="8962" max="8962" width="11.42578125" style="1" customWidth="1"/>
    <col min="8963" max="8963" width="15.42578125" style="1" customWidth="1"/>
    <col min="8964" max="8964" width="14.28515625" style="1" bestFit="1" customWidth="1"/>
    <col min="8965" max="8965" width="16.85546875" style="1" bestFit="1" customWidth="1"/>
    <col min="8966" max="9217" width="11.42578125" style="1"/>
    <col min="9218" max="9218" width="11.42578125" style="1" customWidth="1"/>
    <col min="9219" max="9219" width="15.42578125" style="1" customWidth="1"/>
    <col min="9220" max="9220" width="14.28515625" style="1" bestFit="1" customWidth="1"/>
    <col min="9221" max="9221" width="16.85546875" style="1" bestFit="1" customWidth="1"/>
    <col min="9222" max="9473" width="11.42578125" style="1"/>
    <col min="9474" max="9474" width="11.42578125" style="1" customWidth="1"/>
    <col min="9475" max="9475" width="15.42578125" style="1" customWidth="1"/>
    <col min="9476" max="9476" width="14.28515625" style="1" bestFit="1" customWidth="1"/>
    <col min="9477" max="9477" width="16.85546875" style="1" bestFit="1" customWidth="1"/>
    <col min="9478" max="9729" width="11.42578125" style="1"/>
    <col min="9730" max="9730" width="11.42578125" style="1" customWidth="1"/>
    <col min="9731" max="9731" width="15.42578125" style="1" customWidth="1"/>
    <col min="9732" max="9732" width="14.28515625" style="1" bestFit="1" customWidth="1"/>
    <col min="9733" max="9733" width="16.85546875" style="1" bestFit="1" customWidth="1"/>
    <col min="9734" max="9985" width="11.42578125" style="1"/>
    <col min="9986" max="9986" width="11.42578125" style="1" customWidth="1"/>
    <col min="9987" max="9987" width="15.42578125" style="1" customWidth="1"/>
    <col min="9988" max="9988" width="14.28515625" style="1" bestFit="1" customWidth="1"/>
    <col min="9989" max="9989" width="16.85546875" style="1" bestFit="1" customWidth="1"/>
    <col min="9990" max="10241" width="11.42578125" style="1"/>
    <col min="10242" max="10242" width="11.42578125" style="1" customWidth="1"/>
    <col min="10243" max="10243" width="15.42578125" style="1" customWidth="1"/>
    <col min="10244" max="10244" width="14.28515625" style="1" bestFit="1" customWidth="1"/>
    <col min="10245" max="10245" width="16.85546875" style="1" bestFit="1" customWidth="1"/>
    <col min="10246" max="10497" width="11.42578125" style="1"/>
    <col min="10498" max="10498" width="11.42578125" style="1" customWidth="1"/>
    <col min="10499" max="10499" width="15.42578125" style="1" customWidth="1"/>
    <col min="10500" max="10500" width="14.28515625" style="1" bestFit="1" customWidth="1"/>
    <col min="10501" max="10501" width="16.85546875" style="1" bestFit="1" customWidth="1"/>
    <col min="10502" max="10753" width="11.42578125" style="1"/>
    <col min="10754" max="10754" width="11.42578125" style="1" customWidth="1"/>
    <col min="10755" max="10755" width="15.42578125" style="1" customWidth="1"/>
    <col min="10756" max="10756" width="14.28515625" style="1" bestFit="1" customWidth="1"/>
    <col min="10757" max="10757" width="16.85546875" style="1" bestFit="1" customWidth="1"/>
    <col min="10758" max="11009" width="11.42578125" style="1"/>
    <col min="11010" max="11010" width="11.42578125" style="1" customWidth="1"/>
    <col min="11011" max="11011" width="15.42578125" style="1" customWidth="1"/>
    <col min="11012" max="11012" width="14.28515625" style="1" bestFit="1" customWidth="1"/>
    <col min="11013" max="11013" width="16.85546875" style="1" bestFit="1" customWidth="1"/>
    <col min="11014" max="11265" width="11.42578125" style="1"/>
    <col min="11266" max="11266" width="11.42578125" style="1" customWidth="1"/>
    <col min="11267" max="11267" width="15.42578125" style="1" customWidth="1"/>
    <col min="11268" max="11268" width="14.28515625" style="1" bestFit="1" customWidth="1"/>
    <col min="11269" max="11269" width="16.85546875" style="1" bestFit="1" customWidth="1"/>
    <col min="11270" max="11521" width="11.42578125" style="1"/>
    <col min="11522" max="11522" width="11.42578125" style="1" customWidth="1"/>
    <col min="11523" max="11523" width="15.42578125" style="1" customWidth="1"/>
    <col min="11524" max="11524" width="14.28515625" style="1" bestFit="1" customWidth="1"/>
    <col min="11525" max="11525" width="16.85546875" style="1" bestFit="1" customWidth="1"/>
    <col min="11526" max="11777" width="11.42578125" style="1"/>
    <col min="11778" max="11778" width="11.42578125" style="1" customWidth="1"/>
    <col min="11779" max="11779" width="15.42578125" style="1" customWidth="1"/>
    <col min="11780" max="11780" width="14.28515625" style="1" bestFit="1" customWidth="1"/>
    <col min="11781" max="11781" width="16.85546875" style="1" bestFit="1" customWidth="1"/>
    <col min="11782" max="12033" width="11.42578125" style="1"/>
    <col min="12034" max="12034" width="11.42578125" style="1" customWidth="1"/>
    <col min="12035" max="12035" width="15.42578125" style="1" customWidth="1"/>
    <col min="12036" max="12036" width="14.28515625" style="1" bestFit="1" customWidth="1"/>
    <col min="12037" max="12037" width="16.85546875" style="1" bestFit="1" customWidth="1"/>
    <col min="12038" max="12289" width="11.42578125" style="1"/>
    <col min="12290" max="12290" width="11.42578125" style="1" customWidth="1"/>
    <col min="12291" max="12291" width="15.42578125" style="1" customWidth="1"/>
    <col min="12292" max="12292" width="14.28515625" style="1" bestFit="1" customWidth="1"/>
    <col min="12293" max="12293" width="16.85546875" style="1" bestFit="1" customWidth="1"/>
    <col min="12294" max="12545" width="11.42578125" style="1"/>
    <col min="12546" max="12546" width="11.42578125" style="1" customWidth="1"/>
    <col min="12547" max="12547" width="15.42578125" style="1" customWidth="1"/>
    <col min="12548" max="12548" width="14.28515625" style="1" bestFit="1" customWidth="1"/>
    <col min="12549" max="12549" width="16.85546875" style="1" bestFit="1" customWidth="1"/>
    <col min="12550" max="12801" width="11.42578125" style="1"/>
    <col min="12802" max="12802" width="11.42578125" style="1" customWidth="1"/>
    <col min="12803" max="12803" width="15.42578125" style="1" customWidth="1"/>
    <col min="12804" max="12804" width="14.28515625" style="1" bestFit="1" customWidth="1"/>
    <col min="12805" max="12805" width="16.85546875" style="1" bestFit="1" customWidth="1"/>
    <col min="12806" max="13057" width="11.42578125" style="1"/>
    <col min="13058" max="13058" width="11.42578125" style="1" customWidth="1"/>
    <col min="13059" max="13059" width="15.42578125" style="1" customWidth="1"/>
    <col min="13060" max="13060" width="14.28515625" style="1" bestFit="1" customWidth="1"/>
    <col min="13061" max="13061" width="16.85546875" style="1" bestFit="1" customWidth="1"/>
    <col min="13062" max="13313" width="11.42578125" style="1"/>
    <col min="13314" max="13314" width="11.42578125" style="1" customWidth="1"/>
    <col min="13315" max="13315" width="15.42578125" style="1" customWidth="1"/>
    <col min="13316" max="13316" width="14.28515625" style="1" bestFit="1" customWidth="1"/>
    <col min="13317" max="13317" width="16.85546875" style="1" bestFit="1" customWidth="1"/>
    <col min="13318" max="13569" width="11.42578125" style="1"/>
    <col min="13570" max="13570" width="11.42578125" style="1" customWidth="1"/>
    <col min="13571" max="13571" width="15.42578125" style="1" customWidth="1"/>
    <col min="13572" max="13572" width="14.28515625" style="1" bestFit="1" customWidth="1"/>
    <col min="13573" max="13573" width="16.85546875" style="1" bestFit="1" customWidth="1"/>
    <col min="13574" max="13825" width="11.42578125" style="1"/>
    <col min="13826" max="13826" width="11.42578125" style="1" customWidth="1"/>
    <col min="13827" max="13827" width="15.42578125" style="1" customWidth="1"/>
    <col min="13828" max="13828" width="14.28515625" style="1" bestFit="1" customWidth="1"/>
    <col min="13829" max="13829" width="16.85546875" style="1" bestFit="1" customWidth="1"/>
    <col min="13830" max="14081" width="11.42578125" style="1"/>
    <col min="14082" max="14082" width="11.42578125" style="1" customWidth="1"/>
    <col min="14083" max="14083" width="15.42578125" style="1" customWidth="1"/>
    <col min="14084" max="14084" width="14.28515625" style="1" bestFit="1" customWidth="1"/>
    <col min="14085" max="14085" width="16.85546875" style="1" bestFit="1" customWidth="1"/>
    <col min="14086" max="14337" width="11.42578125" style="1"/>
    <col min="14338" max="14338" width="11.42578125" style="1" customWidth="1"/>
    <col min="14339" max="14339" width="15.42578125" style="1" customWidth="1"/>
    <col min="14340" max="14340" width="14.28515625" style="1" bestFit="1" customWidth="1"/>
    <col min="14341" max="14341" width="16.85546875" style="1" bestFit="1" customWidth="1"/>
    <col min="14342" max="14593" width="11.42578125" style="1"/>
    <col min="14594" max="14594" width="11.42578125" style="1" customWidth="1"/>
    <col min="14595" max="14595" width="15.42578125" style="1" customWidth="1"/>
    <col min="14596" max="14596" width="14.28515625" style="1" bestFit="1" customWidth="1"/>
    <col min="14597" max="14597" width="16.85546875" style="1" bestFit="1" customWidth="1"/>
    <col min="14598" max="14849" width="11.42578125" style="1"/>
    <col min="14850" max="14850" width="11.42578125" style="1" customWidth="1"/>
    <col min="14851" max="14851" width="15.42578125" style="1" customWidth="1"/>
    <col min="14852" max="14852" width="14.28515625" style="1" bestFit="1" customWidth="1"/>
    <col min="14853" max="14853" width="16.85546875" style="1" bestFit="1" customWidth="1"/>
    <col min="14854" max="15105" width="11.42578125" style="1"/>
    <col min="15106" max="15106" width="11.42578125" style="1" customWidth="1"/>
    <col min="15107" max="15107" width="15.42578125" style="1" customWidth="1"/>
    <col min="15108" max="15108" width="14.28515625" style="1" bestFit="1" customWidth="1"/>
    <col min="15109" max="15109" width="16.85546875" style="1" bestFit="1" customWidth="1"/>
    <col min="15110" max="15361" width="11.42578125" style="1"/>
    <col min="15362" max="15362" width="11.42578125" style="1" customWidth="1"/>
    <col min="15363" max="15363" width="15.42578125" style="1" customWidth="1"/>
    <col min="15364" max="15364" width="14.28515625" style="1" bestFit="1" customWidth="1"/>
    <col min="15365" max="15365" width="16.85546875" style="1" bestFit="1" customWidth="1"/>
    <col min="15366" max="15617" width="11.42578125" style="1"/>
    <col min="15618" max="15618" width="11.42578125" style="1" customWidth="1"/>
    <col min="15619" max="15619" width="15.42578125" style="1" customWidth="1"/>
    <col min="15620" max="15620" width="14.28515625" style="1" bestFit="1" customWidth="1"/>
    <col min="15621" max="15621" width="16.85546875" style="1" bestFit="1" customWidth="1"/>
    <col min="15622" max="15873" width="11.42578125" style="1"/>
    <col min="15874" max="15874" width="11.42578125" style="1" customWidth="1"/>
    <col min="15875" max="15875" width="15.42578125" style="1" customWidth="1"/>
    <col min="15876" max="15876" width="14.28515625" style="1" bestFit="1" customWidth="1"/>
    <col min="15877" max="15877" width="16.85546875" style="1" bestFit="1" customWidth="1"/>
    <col min="15878" max="16129" width="11.42578125" style="1"/>
    <col min="16130" max="16130" width="11.42578125" style="1" customWidth="1"/>
    <col min="16131" max="16131" width="15.42578125" style="1" customWidth="1"/>
    <col min="16132" max="16132" width="14.28515625" style="1" bestFit="1" customWidth="1"/>
    <col min="16133" max="16133" width="16.85546875" style="1" bestFit="1" customWidth="1"/>
    <col min="16134" max="16384" width="11.42578125" style="1"/>
  </cols>
  <sheetData>
    <row r="1" spans="1:5" x14ac:dyDescent="0.25">
      <c r="A1" s="2">
        <v>340</v>
      </c>
      <c r="B1" s="2" t="s">
        <v>83</v>
      </c>
      <c r="C1" s="3">
        <v>550</v>
      </c>
      <c r="D1" s="4" t="s">
        <v>84</v>
      </c>
      <c r="E1" s="1" t="str">
        <f>B1&amp;"/"&amp;C1&amp;"/"&amp;D1</f>
        <v>Caterpillar/550/18V</v>
      </c>
    </row>
    <row r="2" spans="1:5" x14ac:dyDescent="0.25">
      <c r="A2" s="2">
        <v>475</v>
      </c>
      <c r="B2" s="2" t="s">
        <v>83</v>
      </c>
      <c r="C2" s="3">
        <v>550</v>
      </c>
      <c r="D2" s="4" t="s">
        <v>84</v>
      </c>
      <c r="E2" s="1" t="str">
        <f t="shared" ref="E2:E65" si="0">B2&amp;"/"&amp;C2&amp;"/"&amp;D2</f>
        <v>Caterpillar/550/18V</v>
      </c>
    </row>
    <row r="3" spans="1:5" x14ac:dyDescent="0.25">
      <c r="A3" s="2">
        <v>485</v>
      </c>
      <c r="B3" s="2" t="s">
        <v>83</v>
      </c>
      <c r="C3" s="3">
        <v>470</v>
      </c>
      <c r="D3" s="1" t="s">
        <v>85</v>
      </c>
      <c r="E3" s="1" t="str">
        <f t="shared" si="0"/>
        <v>Caterpillar/470/10V</v>
      </c>
    </row>
    <row r="4" spans="1:5" x14ac:dyDescent="0.25">
      <c r="A4" s="2">
        <v>492</v>
      </c>
      <c r="B4" s="2" t="s">
        <v>83</v>
      </c>
      <c r="C4" s="3">
        <v>550</v>
      </c>
      <c r="D4" s="4" t="s">
        <v>84</v>
      </c>
      <c r="E4" s="1" t="str">
        <f t="shared" si="0"/>
        <v>Caterpillar/550/18V</v>
      </c>
    </row>
    <row r="5" spans="1:5" x14ac:dyDescent="0.25">
      <c r="A5" s="2">
        <v>506</v>
      </c>
      <c r="B5" s="2" t="s">
        <v>86</v>
      </c>
      <c r="C5" s="3">
        <v>500</v>
      </c>
      <c r="D5" s="4" t="s">
        <v>84</v>
      </c>
      <c r="E5" s="1" t="str">
        <f t="shared" si="0"/>
        <v>Cummins/500/18V</v>
      </c>
    </row>
    <row r="6" spans="1:5" x14ac:dyDescent="0.25">
      <c r="A6" s="2">
        <v>550</v>
      </c>
      <c r="B6" s="2" t="s">
        <v>83</v>
      </c>
      <c r="C6" s="3">
        <v>470</v>
      </c>
      <c r="D6" s="4" t="s">
        <v>84</v>
      </c>
      <c r="E6" s="1" t="str">
        <f t="shared" si="0"/>
        <v>Caterpillar/470/18V</v>
      </c>
    </row>
    <row r="7" spans="1:5" x14ac:dyDescent="0.25">
      <c r="A7" s="2">
        <v>551</v>
      </c>
      <c r="B7" s="2" t="s">
        <v>83</v>
      </c>
      <c r="C7" s="3">
        <v>470</v>
      </c>
      <c r="D7" s="4" t="s">
        <v>84</v>
      </c>
      <c r="E7" s="1" t="str">
        <f t="shared" si="0"/>
        <v>Caterpillar/470/18V</v>
      </c>
    </row>
    <row r="8" spans="1:5" x14ac:dyDescent="0.25">
      <c r="A8" s="2">
        <v>552</v>
      </c>
      <c r="B8" s="2" t="s">
        <v>83</v>
      </c>
      <c r="C8" s="3">
        <v>470</v>
      </c>
      <c r="D8" s="4" t="s">
        <v>84</v>
      </c>
      <c r="E8" s="1" t="str">
        <f t="shared" si="0"/>
        <v>Caterpillar/470/18V</v>
      </c>
    </row>
    <row r="9" spans="1:5" x14ac:dyDescent="0.25">
      <c r="A9" s="2">
        <v>553</v>
      </c>
      <c r="B9" s="2" t="s">
        <v>83</v>
      </c>
      <c r="C9" s="3">
        <v>470</v>
      </c>
      <c r="D9" s="4" t="s">
        <v>84</v>
      </c>
      <c r="E9" s="1" t="str">
        <f t="shared" si="0"/>
        <v>Caterpillar/470/18V</v>
      </c>
    </row>
    <row r="10" spans="1:5" x14ac:dyDescent="0.25">
      <c r="A10" s="2">
        <v>554</v>
      </c>
      <c r="B10" s="2" t="s">
        <v>83</v>
      </c>
      <c r="C10" s="3">
        <v>470</v>
      </c>
      <c r="D10" s="4" t="s">
        <v>84</v>
      </c>
      <c r="E10" s="1" t="str">
        <f t="shared" si="0"/>
        <v>Caterpillar/470/18V</v>
      </c>
    </row>
    <row r="11" spans="1:5" x14ac:dyDescent="0.25">
      <c r="A11" s="2">
        <v>555</v>
      </c>
      <c r="B11" s="2" t="s">
        <v>83</v>
      </c>
      <c r="C11" s="3">
        <v>470</v>
      </c>
      <c r="D11" s="1" t="s">
        <v>85</v>
      </c>
      <c r="E11" s="1" t="str">
        <f t="shared" si="0"/>
        <v>Caterpillar/470/10V</v>
      </c>
    </row>
    <row r="12" spans="1:5" x14ac:dyDescent="0.25">
      <c r="A12" s="2">
        <v>556</v>
      </c>
      <c r="B12" s="2" t="s">
        <v>83</v>
      </c>
      <c r="C12" s="3">
        <v>470</v>
      </c>
      <c r="D12" s="1" t="s">
        <v>85</v>
      </c>
      <c r="E12" s="1" t="str">
        <f t="shared" si="0"/>
        <v>Caterpillar/470/10V</v>
      </c>
    </row>
    <row r="13" spans="1:5" x14ac:dyDescent="0.25">
      <c r="A13" s="2">
        <v>557</v>
      </c>
      <c r="B13" s="2" t="s">
        <v>83</v>
      </c>
      <c r="C13" s="3">
        <v>470</v>
      </c>
      <c r="D13" s="1" t="s">
        <v>85</v>
      </c>
      <c r="E13" s="1" t="str">
        <f t="shared" si="0"/>
        <v>Caterpillar/470/10V</v>
      </c>
    </row>
    <row r="14" spans="1:5" x14ac:dyDescent="0.25">
      <c r="A14" s="2">
        <v>558</v>
      </c>
      <c r="B14" s="2" t="s">
        <v>83</v>
      </c>
      <c r="C14" s="3">
        <v>470</v>
      </c>
      <c r="D14" s="1" t="s">
        <v>85</v>
      </c>
      <c r="E14" s="1" t="str">
        <f t="shared" si="0"/>
        <v>Caterpillar/470/10V</v>
      </c>
    </row>
    <row r="15" spans="1:5" x14ac:dyDescent="0.25">
      <c r="A15" s="2">
        <v>559</v>
      </c>
      <c r="B15" s="2" t="s">
        <v>83</v>
      </c>
      <c r="C15" s="3">
        <v>470</v>
      </c>
      <c r="D15" s="1" t="s">
        <v>85</v>
      </c>
      <c r="E15" s="1" t="str">
        <f t="shared" si="0"/>
        <v>Caterpillar/470/10V</v>
      </c>
    </row>
    <row r="16" spans="1:5" x14ac:dyDescent="0.25">
      <c r="A16" s="2">
        <v>560</v>
      </c>
      <c r="B16" s="2" t="s">
        <v>83</v>
      </c>
      <c r="C16" s="3">
        <v>470</v>
      </c>
      <c r="D16" s="1" t="s">
        <v>85</v>
      </c>
      <c r="E16" s="1" t="str">
        <f t="shared" si="0"/>
        <v>Caterpillar/470/10V</v>
      </c>
    </row>
    <row r="17" spans="1:5" x14ac:dyDescent="0.25">
      <c r="A17" s="2">
        <v>561</v>
      </c>
      <c r="B17" s="2" t="s">
        <v>83</v>
      </c>
      <c r="C17" s="3">
        <v>470</v>
      </c>
      <c r="D17" s="1" t="s">
        <v>85</v>
      </c>
      <c r="E17" s="1" t="str">
        <f t="shared" si="0"/>
        <v>Caterpillar/470/10V</v>
      </c>
    </row>
    <row r="18" spans="1:5" x14ac:dyDescent="0.25">
      <c r="A18" s="2">
        <v>562</v>
      </c>
      <c r="B18" s="2" t="s">
        <v>83</v>
      </c>
      <c r="C18" s="3">
        <v>470</v>
      </c>
      <c r="D18" s="1" t="s">
        <v>85</v>
      </c>
      <c r="E18" s="1" t="str">
        <f t="shared" si="0"/>
        <v>Caterpillar/470/10V</v>
      </c>
    </row>
    <row r="19" spans="1:5" x14ac:dyDescent="0.25">
      <c r="A19" s="2">
        <v>563</v>
      </c>
      <c r="B19" s="2" t="s">
        <v>83</v>
      </c>
      <c r="C19" s="3">
        <v>470</v>
      </c>
      <c r="D19" s="1" t="s">
        <v>85</v>
      </c>
      <c r="E19" s="1" t="str">
        <f t="shared" si="0"/>
        <v>Caterpillar/470/10V</v>
      </c>
    </row>
    <row r="20" spans="1:5" x14ac:dyDescent="0.25">
      <c r="A20" s="2">
        <v>565</v>
      </c>
      <c r="B20" s="2" t="s">
        <v>83</v>
      </c>
      <c r="C20" s="3">
        <v>470</v>
      </c>
      <c r="D20" s="1" t="s">
        <v>85</v>
      </c>
      <c r="E20" s="1" t="str">
        <f t="shared" si="0"/>
        <v>Caterpillar/470/10V</v>
      </c>
    </row>
    <row r="21" spans="1:5" x14ac:dyDescent="0.25">
      <c r="A21" s="2">
        <v>566</v>
      </c>
      <c r="B21" s="2" t="s">
        <v>83</v>
      </c>
      <c r="C21" s="3">
        <v>470</v>
      </c>
      <c r="D21" s="1" t="s">
        <v>85</v>
      </c>
      <c r="E21" s="1" t="str">
        <f t="shared" si="0"/>
        <v>Caterpillar/470/10V</v>
      </c>
    </row>
    <row r="22" spans="1:5" x14ac:dyDescent="0.25">
      <c r="A22" s="2">
        <v>567</v>
      </c>
      <c r="B22" s="2" t="s">
        <v>83</v>
      </c>
      <c r="C22" s="3">
        <v>470</v>
      </c>
      <c r="D22" s="1" t="s">
        <v>85</v>
      </c>
      <c r="E22" s="1" t="str">
        <f t="shared" si="0"/>
        <v>Caterpillar/470/10V</v>
      </c>
    </row>
    <row r="23" spans="1:5" x14ac:dyDescent="0.25">
      <c r="A23" s="2">
        <v>568</v>
      </c>
      <c r="B23" s="2" t="s">
        <v>83</v>
      </c>
      <c r="C23" s="3">
        <v>470</v>
      </c>
      <c r="D23" s="1" t="s">
        <v>85</v>
      </c>
      <c r="E23" s="1" t="str">
        <f t="shared" si="0"/>
        <v>Caterpillar/470/10V</v>
      </c>
    </row>
    <row r="24" spans="1:5" x14ac:dyDescent="0.25">
      <c r="A24" s="2">
        <v>570</v>
      </c>
      <c r="B24" s="2" t="s">
        <v>83</v>
      </c>
      <c r="C24" s="3">
        <v>470</v>
      </c>
      <c r="D24" s="1" t="s">
        <v>85</v>
      </c>
      <c r="E24" s="1" t="str">
        <f t="shared" si="0"/>
        <v>Caterpillar/470/10V</v>
      </c>
    </row>
    <row r="25" spans="1:5" x14ac:dyDescent="0.25">
      <c r="A25" s="2">
        <v>572</v>
      </c>
      <c r="B25" s="2" t="s">
        <v>83</v>
      </c>
      <c r="C25" s="3">
        <v>470</v>
      </c>
      <c r="D25" s="1" t="s">
        <v>85</v>
      </c>
      <c r="E25" s="1" t="str">
        <f t="shared" si="0"/>
        <v>Caterpillar/470/10V</v>
      </c>
    </row>
    <row r="26" spans="1:5" x14ac:dyDescent="0.25">
      <c r="A26" s="2">
        <v>574</v>
      </c>
      <c r="B26" s="2" t="s">
        <v>83</v>
      </c>
      <c r="C26" s="3">
        <v>470</v>
      </c>
      <c r="D26" s="1" t="s">
        <v>85</v>
      </c>
      <c r="E26" s="1" t="str">
        <f t="shared" si="0"/>
        <v>Caterpillar/470/10V</v>
      </c>
    </row>
    <row r="27" spans="1:5" x14ac:dyDescent="0.25">
      <c r="A27" s="2">
        <v>575</v>
      </c>
      <c r="B27" s="2" t="s">
        <v>83</v>
      </c>
      <c r="C27" s="3">
        <v>470</v>
      </c>
      <c r="D27" s="1" t="s">
        <v>85</v>
      </c>
      <c r="E27" s="1" t="str">
        <f t="shared" si="0"/>
        <v>Caterpillar/470/10V</v>
      </c>
    </row>
    <row r="28" spans="1:5" x14ac:dyDescent="0.25">
      <c r="A28" s="2">
        <v>576</v>
      </c>
      <c r="B28" s="2" t="s">
        <v>83</v>
      </c>
      <c r="C28" s="3">
        <v>470</v>
      </c>
      <c r="D28" s="1" t="s">
        <v>85</v>
      </c>
      <c r="E28" s="1" t="str">
        <f t="shared" si="0"/>
        <v>Caterpillar/470/10V</v>
      </c>
    </row>
    <row r="29" spans="1:5" x14ac:dyDescent="0.25">
      <c r="A29" s="2">
        <v>577</v>
      </c>
      <c r="B29" s="2" t="s">
        <v>83</v>
      </c>
      <c r="C29" s="3">
        <v>470</v>
      </c>
      <c r="D29" s="1" t="s">
        <v>85</v>
      </c>
      <c r="E29" s="1" t="str">
        <f t="shared" si="0"/>
        <v>Caterpillar/470/10V</v>
      </c>
    </row>
    <row r="30" spans="1:5" x14ac:dyDescent="0.25">
      <c r="A30" s="2">
        <v>578</v>
      </c>
      <c r="B30" s="2" t="s">
        <v>83</v>
      </c>
      <c r="C30" s="3">
        <v>470</v>
      </c>
      <c r="D30" s="1" t="s">
        <v>85</v>
      </c>
      <c r="E30" s="1" t="str">
        <f t="shared" si="0"/>
        <v>Caterpillar/470/10V</v>
      </c>
    </row>
    <row r="31" spans="1:5" x14ac:dyDescent="0.25">
      <c r="A31" s="2">
        <v>579</v>
      </c>
      <c r="B31" s="2" t="s">
        <v>83</v>
      </c>
      <c r="C31" s="3">
        <v>470</v>
      </c>
      <c r="D31" s="1" t="s">
        <v>85</v>
      </c>
      <c r="E31" s="1" t="str">
        <f t="shared" si="0"/>
        <v>Caterpillar/470/10V</v>
      </c>
    </row>
    <row r="32" spans="1:5" x14ac:dyDescent="0.25">
      <c r="A32" s="2">
        <v>580</v>
      </c>
      <c r="B32" s="2" t="s">
        <v>83</v>
      </c>
      <c r="C32" s="3">
        <v>470</v>
      </c>
      <c r="D32" s="1" t="s">
        <v>85</v>
      </c>
      <c r="E32" s="1" t="str">
        <f t="shared" si="0"/>
        <v>Caterpillar/470/10V</v>
      </c>
    </row>
    <row r="33" spans="1:5" x14ac:dyDescent="0.25">
      <c r="A33" s="2">
        <v>581</v>
      </c>
      <c r="B33" s="2" t="s">
        <v>83</v>
      </c>
      <c r="C33" s="3">
        <v>470</v>
      </c>
      <c r="D33" s="1" t="s">
        <v>85</v>
      </c>
      <c r="E33" s="1" t="str">
        <f t="shared" si="0"/>
        <v>Caterpillar/470/10V</v>
      </c>
    </row>
    <row r="34" spans="1:5" x14ac:dyDescent="0.25">
      <c r="A34" s="2">
        <v>582</v>
      </c>
      <c r="B34" s="2" t="s">
        <v>83</v>
      </c>
      <c r="C34" s="3">
        <v>470</v>
      </c>
      <c r="D34" s="1" t="s">
        <v>85</v>
      </c>
      <c r="E34" s="1" t="str">
        <f t="shared" si="0"/>
        <v>Caterpillar/470/10V</v>
      </c>
    </row>
    <row r="35" spans="1:5" x14ac:dyDescent="0.25">
      <c r="A35" s="2">
        <v>583</v>
      </c>
      <c r="B35" s="2" t="s">
        <v>83</v>
      </c>
      <c r="C35" s="3">
        <v>470</v>
      </c>
      <c r="D35" s="1" t="s">
        <v>85</v>
      </c>
      <c r="E35" s="1" t="str">
        <f t="shared" si="0"/>
        <v>Caterpillar/470/10V</v>
      </c>
    </row>
    <row r="36" spans="1:5" x14ac:dyDescent="0.25">
      <c r="A36" s="2">
        <v>584</v>
      </c>
      <c r="B36" s="2" t="s">
        <v>83</v>
      </c>
      <c r="C36" s="3">
        <v>470</v>
      </c>
      <c r="D36" s="1" t="s">
        <v>85</v>
      </c>
      <c r="E36" s="1" t="str">
        <f t="shared" si="0"/>
        <v>Caterpillar/470/10V</v>
      </c>
    </row>
    <row r="37" spans="1:5" x14ac:dyDescent="0.25">
      <c r="A37" s="2">
        <v>585</v>
      </c>
      <c r="B37" s="2" t="s">
        <v>87</v>
      </c>
      <c r="C37" s="3">
        <v>485</v>
      </c>
      <c r="D37" s="1" t="s">
        <v>85</v>
      </c>
      <c r="E37" s="1" t="str">
        <f t="shared" si="0"/>
        <v>Paccar/485/10V</v>
      </c>
    </row>
    <row r="38" spans="1:5" x14ac:dyDescent="0.25">
      <c r="A38" s="2">
        <v>586</v>
      </c>
      <c r="B38" s="2" t="s">
        <v>87</v>
      </c>
      <c r="C38" s="3">
        <v>485</v>
      </c>
      <c r="D38" s="1" t="s">
        <v>85</v>
      </c>
      <c r="E38" s="1" t="str">
        <f t="shared" si="0"/>
        <v>Paccar/485/10V</v>
      </c>
    </row>
    <row r="39" spans="1:5" x14ac:dyDescent="0.25">
      <c r="A39" s="2">
        <v>587</v>
      </c>
      <c r="B39" s="2" t="s">
        <v>87</v>
      </c>
      <c r="C39" s="3">
        <v>485</v>
      </c>
      <c r="D39" s="1" t="s">
        <v>85</v>
      </c>
      <c r="E39" s="1" t="str">
        <f t="shared" si="0"/>
        <v>Paccar/485/10V</v>
      </c>
    </row>
    <row r="40" spans="1:5" x14ac:dyDescent="0.25">
      <c r="A40" s="2">
        <v>588</v>
      </c>
      <c r="B40" s="2" t="s">
        <v>87</v>
      </c>
      <c r="C40" s="3">
        <v>485</v>
      </c>
      <c r="D40" s="1" t="s">
        <v>85</v>
      </c>
      <c r="E40" s="1" t="str">
        <f t="shared" si="0"/>
        <v>Paccar/485/10V</v>
      </c>
    </row>
    <row r="41" spans="1:5" x14ac:dyDescent="0.25">
      <c r="A41" s="2">
        <v>589</v>
      </c>
      <c r="B41" s="2" t="s">
        <v>87</v>
      </c>
      <c r="C41" s="3">
        <v>485</v>
      </c>
      <c r="D41" s="1" t="s">
        <v>85</v>
      </c>
      <c r="E41" s="1" t="str">
        <f t="shared" si="0"/>
        <v>Paccar/485/10V</v>
      </c>
    </row>
    <row r="42" spans="1:5" x14ac:dyDescent="0.25">
      <c r="A42" s="2">
        <v>590</v>
      </c>
      <c r="B42" s="2" t="s">
        <v>87</v>
      </c>
      <c r="C42" s="3">
        <v>485</v>
      </c>
      <c r="D42" s="1" t="s">
        <v>85</v>
      </c>
      <c r="E42" s="1" t="str">
        <f t="shared" si="0"/>
        <v>Paccar/485/10V</v>
      </c>
    </row>
    <row r="43" spans="1:5" x14ac:dyDescent="0.25">
      <c r="A43" s="2">
        <v>591</v>
      </c>
      <c r="B43" s="2" t="s">
        <v>86</v>
      </c>
      <c r="C43" s="3">
        <v>500</v>
      </c>
      <c r="D43" s="4" t="s">
        <v>84</v>
      </c>
      <c r="E43" s="1" t="str">
        <f t="shared" si="0"/>
        <v>Cummins/500/18V</v>
      </c>
    </row>
    <row r="44" spans="1:5" x14ac:dyDescent="0.25">
      <c r="A44" s="2">
        <v>592</v>
      </c>
      <c r="B44" s="2" t="s">
        <v>86</v>
      </c>
      <c r="C44" s="3">
        <v>500</v>
      </c>
      <c r="D44" s="4" t="s">
        <v>84</v>
      </c>
      <c r="E44" s="1" t="str">
        <f t="shared" si="0"/>
        <v>Cummins/500/18V</v>
      </c>
    </row>
    <row r="45" spans="1:5" x14ac:dyDescent="0.25">
      <c r="A45" s="2">
        <v>593</v>
      </c>
      <c r="B45" s="2" t="s">
        <v>86</v>
      </c>
      <c r="C45" s="3">
        <v>500</v>
      </c>
      <c r="D45" s="1" t="s">
        <v>85</v>
      </c>
      <c r="E45" s="1" t="str">
        <f t="shared" si="0"/>
        <v>Cummins/500/10V</v>
      </c>
    </row>
    <row r="46" spans="1:5" x14ac:dyDescent="0.25">
      <c r="A46" s="2">
        <v>594</v>
      </c>
      <c r="B46" s="2" t="s">
        <v>86</v>
      </c>
      <c r="C46" s="3">
        <v>500</v>
      </c>
      <c r="D46" s="1" t="s">
        <v>85</v>
      </c>
      <c r="E46" s="1" t="str">
        <f t="shared" si="0"/>
        <v>Cummins/500/10V</v>
      </c>
    </row>
    <row r="47" spans="1:5" x14ac:dyDescent="0.25">
      <c r="A47" s="2">
        <v>595</v>
      </c>
      <c r="B47" s="2" t="s">
        <v>86</v>
      </c>
      <c r="C47" s="3">
        <v>500</v>
      </c>
      <c r="D47" s="1" t="s">
        <v>85</v>
      </c>
      <c r="E47" s="1" t="str">
        <f t="shared" si="0"/>
        <v>Cummins/500/10V</v>
      </c>
    </row>
    <row r="48" spans="1:5" x14ac:dyDescent="0.25">
      <c r="A48" s="2">
        <v>596</v>
      </c>
      <c r="B48" s="2" t="s">
        <v>86</v>
      </c>
      <c r="C48" s="3">
        <v>500</v>
      </c>
      <c r="D48" s="1" t="s">
        <v>85</v>
      </c>
      <c r="E48" s="1" t="str">
        <f t="shared" si="0"/>
        <v>Cummins/500/10V</v>
      </c>
    </row>
    <row r="49" spans="1:5" x14ac:dyDescent="0.25">
      <c r="A49" s="2">
        <v>597</v>
      </c>
      <c r="B49" s="2" t="s">
        <v>86</v>
      </c>
      <c r="C49" s="3">
        <v>500</v>
      </c>
      <c r="D49" s="1" t="s">
        <v>85</v>
      </c>
      <c r="E49" s="1" t="str">
        <f t="shared" si="0"/>
        <v>Cummins/500/10V</v>
      </c>
    </row>
    <row r="50" spans="1:5" x14ac:dyDescent="0.25">
      <c r="A50" s="2">
        <v>598</v>
      </c>
      <c r="B50" s="2" t="s">
        <v>86</v>
      </c>
      <c r="C50" s="3">
        <v>500</v>
      </c>
      <c r="D50" s="1" t="s">
        <v>85</v>
      </c>
      <c r="E50" s="1" t="str">
        <f t="shared" si="0"/>
        <v>Cummins/500/10V</v>
      </c>
    </row>
    <row r="51" spans="1:5" x14ac:dyDescent="0.25">
      <c r="A51" s="2">
        <v>599</v>
      </c>
      <c r="B51" s="2" t="s">
        <v>86</v>
      </c>
      <c r="C51" s="3">
        <v>500</v>
      </c>
      <c r="D51" s="1" t="s">
        <v>85</v>
      </c>
      <c r="E51" s="1" t="str">
        <f t="shared" si="0"/>
        <v>Cummins/500/10V</v>
      </c>
    </row>
    <row r="52" spans="1:5" x14ac:dyDescent="0.25">
      <c r="A52" s="2">
        <v>600</v>
      </c>
      <c r="B52" s="2" t="s">
        <v>86</v>
      </c>
      <c r="C52" s="3">
        <v>500</v>
      </c>
      <c r="D52" s="1" t="s">
        <v>85</v>
      </c>
      <c r="E52" s="1" t="str">
        <f t="shared" si="0"/>
        <v>Cummins/500/10V</v>
      </c>
    </row>
    <row r="53" spans="1:5" x14ac:dyDescent="0.25">
      <c r="A53" s="2">
        <v>601</v>
      </c>
      <c r="B53" s="2" t="s">
        <v>86</v>
      </c>
      <c r="C53" s="3">
        <v>500</v>
      </c>
      <c r="D53" s="1" t="s">
        <v>85</v>
      </c>
      <c r="E53" s="1" t="str">
        <f t="shared" si="0"/>
        <v>Cummins/500/10V</v>
      </c>
    </row>
    <row r="54" spans="1:5" x14ac:dyDescent="0.25">
      <c r="A54" s="2">
        <v>602</v>
      </c>
      <c r="B54" s="2" t="s">
        <v>86</v>
      </c>
      <c r="C54" s="3">
        <v>500</v>
      </c>
      <c r="D54" s="1" t="s">
        <v>85</v>
      </c>
      <c r="E54" s="1" t="str">
        <f t="shared" si="0"/>
        <v>Cummins/500/10V</v>
      </c>
    </row>
    <row r="55" spans="1:5" x14ac:dyDescent="0.25">
      <c r="A55" s="2">
        <v>603</v>
      </c>
      <c r="B55" s="2" t="s">
        <v>86</v>
      </c>
      <c r="C55" s="3">
        <v>500</v>
      </c>
      <c r="D55" s="1" t="s">
        <v>85</v>
      </c>
      <c r="E55" s="1" t="str">
        <f t="shared" si="0"/>
        <v>Cummins/500/10V</v>
      </c>
    </row>
    <row r="56" spans="1:5" x14ac:dyDescent="0.25">
      <c r="A56" s="2">
        <v>604</v>
      </c>
      <c r="B56" s="2" t="s">
        <v>86</v>
      </c>
      <c r="C56" s="3">
        <v>500</v>
      </c>
      <c r="D56" s="4" t="s">
        <v>84</v>
      </c>
      <c r="E56" s="1" t="str">
        <f t="shared" si="0"/>
        <v>Cummins/500/18V</v>
      </c>
    </row>
    <row r="57" spans="1:5" x14ac:dyDescent="0.25">
      <c r="A57" s="2">
        <v>605</v>
      </c>
      <c r="B57" s="2" t="s">
        <v>86</v>
      </c>
      <c r="C57" s="3">
        <v>500</v>
      </c>
      <c r="D57" s="1" t="s">
        <v>85</v>
      </c>
      <c r="E57" s="1" t="str">
        <f t="shared" si="0"/>
        <v>Cummins/500/10V</v>
      </c>
    </row>
    <row r="58" spans="1:5" x14ac:dyDescent="0.25">
      <c r="A58" s="2">
        <v>606</v>
      </c>
      <c r="B58" s="2" t="s">
        <v>86</v>
      </c>
      <c r="C58" s="3">
        <v>500</v>
      </c>
      <c r="D58" s="1" t="s">
        <v>85</v>
      </c>
      <c r="E58" s="1" t="str">
        <f t="shared" si="0"/>
        <v>Cummins/500/10V</v>
      </c>
    </row>
    <row r="59" spans="1:5" x14ac:dyDescent="0.25">
      <c r="A59" s="2">
        <v>607</v>
      </c>
      <c r="B59" s="2" t="s">
        <v>86</v>
      </c>
      <c r="C59" s="3">
        <v>500</v>
      </c>
      <c r="D59" s="1" t="s">
        <v>85</v>
      </c>
      <c r="E59" s="1" t="str">
        <f t="shared" si="0"/>
        <v>Cummins/500/10V</v>
      </c>
    </row>
    <row r="60" spans="1:5" x14ac:dyDescent="0.25">
      <c r="A60" s="2">
        <v>608</v>
      </c>
      <c r="B60" s="2" t="s">
        <v>86</v>
      </c>
      <c r="C60" s="3">
        <v>500</v>
      </c>
      <c r="D60" s="1" t="s">
        <v>85</v>
      </c>
      <c r="E60" s="1" t="str">
        <f t="shared" si="0"/>
        <v>Cummins/500/10V</v>
      </c>
    </row>
    <row r="61" spans="1:5" x14ac:dyDescent="0.25">
      <c r="A61" s="2">
        <v>609</v>
      </c>
      <c r="B61" s="2" t="s">
        <v>86</v>
      </c>
      <c r="C61" s="3">
        <v>500</v>
      </c>
      <c r="D61" s="1" t="s">
        <v>85</v>
      </c>
      <c r="E61" s="1" t="str">
        <f t="shared" si="0"/>
        <v>Cummins/500/10V</v>
      </c>
    </row>
    <row r="62" spans="1:5" x14ac:dyDescent="0.25">
      <c r="A62" s="2">
        <v>4000</v>
      </c>
      <c r="B62" s="2" t="s">
        <v>86</v>
      </c>
      <c r="C62" s="3">
        <v>500</v>
      </c>
      <c r="D62" s="1" t="s">
        <v>85</v>
      </c>
      <c r="E62" s="1" t="str">
        <f t="shared" si="0"/>
        <v>Cummins/500/10V</v>
      </c>
    </row>
    <row r="63" spans="1:5" x14ac:dyDescent="0.25">
      <c r="A63" s="2">
        <v>4001</v>
      </c>
      <c r="B63" s="2" t="s">
        <v>86</v>
      </c>
      <c r="C63" s="3">
        <v>500</v>
      </c>
      <c r="D63" s="1" t="s">
        <v>85</v>
      </c>
      <c r="E63" s="1" t="str">
        <f t="shared" si="0"/>
        <v>Cummins/500/10V</v>
      </c>
    </row>
    <row r="64" spans="1:5" x14ac:dyDescent="0.25">
      <c r="A64" s="2">
        <v>4002</v>
      </c>
      <c r="B64" s="2" t="s">
        <v>86</v>
      </c>
      <c r="C64" s="3">
        <v>500</v>
      </c>
      <c r="D64" s="1" t="s">
        <v>85</v>
      </c>
      <c r="E64" s="1" t="str">
        <f t="shared" si="0"/>
        <v>Cummins/500/10V</v>
      </c>
    </row>
    <row r="65" spans="1:5" x14ac:dyDescent="0.25">
      <c r="A65" s="2">
        <v>4003</v>
      </c>
      <c r="B65" s="2" t="s">
        <v>86</v>
      </c>
      <c r="C65" s="3">
        <v>500</v>
      </c>
      <c r="D65" s="1" t="s">
        <v>85</v>
      </c>
      <c r="E65" s="1" t="str">
        <f t="shared" si="0"/>
        <v>Cummins/500/10V</v>
      </c>
    </row>
    <row r="66" spans="1:5" x14ac:dyDescent="0.25">
      <c r="A66" s="2">
        <v>4004</v>
      </c>
      <c r="B66" s="2" t="s">
        <v>86</v>
      </c>
      <c r="C66" s="3">
        <v>500</v>
      </c>
      <c r="D66" s="1" t="s">
        <v>85</v>
      </c>
      <c r="E66" s="1" t="str">
        <f t="shared" ref="E66:E96" si="1">B66&amp;"/"&amp;C66&amp;"/"&amp;D66</f>
        <v>Cummins/500/10V</v>
      </c>
    </row>
    <row r="67" spans="1:5" x14ac:dyDescent="0.25">
      <c r="A67" s="2">
        <v>4005</v>
      </c>
      <c r="B67" s="2" t="s">
        <v>86</v>
      </c>
      <c r="C67" s="3">
        <v>500</v>
      </c>
      <c r="D67" s="1" t="s">
        <v>85</v>
      </c>
      <c r="E67" s="1" t="str">
        <f t="shared" si="1"/>
        <v>Cummins/500/10V</v>
      </c>
    </row>
    <row r="68" spans="1:5" x14ac:dyDescent="0.25">
      <c r="A68" s="2">
        <v>4006</v>
      </c>
      <c r="B68" s="2" t="s">
        <v>86</v>
      </c>
      <c r="C68" s="3">
        <v>500</v>
      </c>
      <c r="D68" s="1" t="s">
        <v>85</v>
      </c>
      <c r="E68" s="1" t="str">
        <f t="shared" si="1"/>
        <v>Cummins/500/10V</v>
      </c>
    </row>
    <row r="69" spans="1:5" x14ac:dyDescent="0.25">
      <c r="A69" s="2">
        <v>4007</v>
      </c>
      <c r="B69" s="2" t="s">
        <v>86</v>
      </c>
      <c r="C69" s="3">
        <v>500</v>
      </c>
      <c r="D69" s="1" t="s">
        <v>85</v>
      </c>
      <c r="E69" s="1" t="str">
        <f t="shared" si="1"/>
        <v>Cummins/500/10V</v>
      </c>
    </row>
    <row r="70" spans="1:5" x14ac:dyDescent="0.25">
      <c r="A70" s="2">
        <v>4008</v>
      </c>
      <c r="B70" s="2" t="s">
        <v>86</v>
      </c>
      <c r="C70" s="3">
        <v>500</v>
      </c>
      <c r="D70" s="1" t="s">
        <v>85</v>
      </c>
      <c r="E70" s="1" t="str">
        <f t="shared" si="1"/>
        <v>Cummins/500/10V</v>
      </c>
    </row>
    <row r="71" spans="1:5" x14ac:dyDescent="0.25">
      <c r="A71" s="2">
        <v>4009</v>
      </c>
      <c r="B71" s="2" t="s">
        <v>86</v>
      </c>
      <c r="C71" s="3">
        <v>500</v>
      </c>
      <c r="D71" s="1" t="s">
        <v>85</v>
      </c>
      <c r="E71" s="1" t="str">
        <f t="shared" si="1"/>
        <v>Cummins/500/10V</v>
      </c>
    </row>
    <row r="72" spans="1:5" x14ac:dyDescent="0.25">
      <c r="A72" s="2">
        <v>4010</v>
      </c>
      <c r="B72" s="2" t="s">
        <v>86</v>
      </c>
      <c r="C72" s="3">
        <v>500</v>
      </c>
      <c r="D72" s="1" t="s">
        <v>85</v>
      </c>
      <c r="E72" s="1" t="str">
        <f t="shared" si="1"/>
        <v>Cummins/500/10V</v>
      </c>
    </row>
    <row r="73" spans="1:5" x14ac:dyDescent="0.25">
      <c r="A73" s="2">
        <v>4011</v>
      </c>
      <c r="B73" s="2" t="s">
        <v>86</v>
      </c>
      <c r="C73" s="3">
        <v>500</v>
      </c>
      <c r="D73" s="1" t="s">
        <v>85</v>
      </c>
      <c r="E73" s="1" t="str">
        <f t="shared" si="1"/>
        <v>Cummins/500/10V</v>
      </c>
    </row>
    <row r="74" spans="1:5" x14ac:dyDescent="0.25">
      <c r="A74" s="2">
        <v>4012</v>
      </c>
      <c r="B74" s="2" t="s">
        <v>86</v>
      </c>
      <c r="C74" s="3">
        <v>500</v>
      </c>
      <c r="D74" s="1" t="s">
        <v>85</v>
      </c>
      <c r="E74" s="1" t="str">
        <f t="shared" si="1"/>
        <v>Cummins/500/10V</v>
      </c>
    </row>
    <row r="75" spans="1:5" x14ac:dyDescent="0.25">
      <c r="A75" s="2">
        <v>4013</v>
      </c>
      <c r="B75" s="2" t="s">
        <v>86</v>
      </c>
      <c r="C75" s="3">
        <v>500</v>
      </c>
      <c r="D75" s="1" t="s">
        <v>85</v>
      </c>
      <c r="E75" s="1" t="str">
        <f t="shared" si="1"/>
        <v>Cummins/500/10V</v>
      </c>
    </row>
    <row r="76" spans="1:5" x14ac:dyDescent="0.25">
      <c r="A76" s="2">
        <v>4014</v>
      </c>
      <c r="B76" s="2" t="s">
        <v>86</v>
      </c>
      <c r="C76" s="3">
        <v>500</v>
      </c>
      <c r="D76" s="1" t="s">
        <v>85</v>
      </c>
      <c r="E76" s="1" t="str">
        <f t="shared" si="1"/>
        <v>Cummins/500/10V</v>
      </c>
    </row>
    <row r="77" spans="1:5" x14ac:dyDescent="0.25">
      <c r="A77" s="2">
        <v>4015</v>
      </c>
      <c r="B77" s="2" t="s">
        <v>86</v>
      </c>
      <c r="C77" s="3">
        <v>500</v>
      </c>
      <c r="D77" s="1" t="s">
        <v>85</v>
      </c>
      <c r="E77" s="1" t="str">
        <f t="shared" si="1"/>
        <v>Cummins/500/10V</v>
      </c>
    </row>
    <row r="78" spans="1:5" x14ac:dyDescent="0.25">
      <c r="A78" s="2">
        <v>4016</v>
      </c>
      <c r="B78" s="2" t="s">
        <v>86</v>
      </c>
      <c r="C78" s="3">
        <v>500</v>
      </c>
      <c r="D78" s="1" t="s">
        <v>85</v>
      </c>
      <c r="E78" s="1" t="str">
        <f t="shared" si="1"/>
        <v>Cummins/500/10V</v>
      </c>
    </row>
    <row r="79" spans="1:5" x14ac:dyDescent="0.25">
      <c r="A79" s="2">
        <v>36</v>
      </c>
      <c r="B79" s="5" t="s">
        <v>87</v>
      </c>
      <c r="C79" s="3">
        <v>485</v>
      </c>
      <c r="D79" s="4" t="s">
        <v>84</v>
      </c>
      <c r="E79" s="1" t="str">
        <f t="shared" si="1"/>
        <v>Paccar/485/18V</v>
      </c>
    </row>
    <row r="80" spans="1:5" x14ac:dyDescent="0.25">
      <c r="A80" s="2">
        <v>37</v>
      </c>
      <c r="B80" s="5" t="s">
        <v>87</v>
      </c>
      <c r="C80" s="3">
        <v>485</v>
      </c>
      <c r="D80" s="4" t="s">
        <v>84</v>
      </c>
      <c r="E80" s="1" t="str">
        <f t="shared" si="1"/>
        <v>Paccar/485/18V</v>
      </c>
    </row>
    <row r="81" spans="1:5" x14ac:dyDescent="0.25">
      <c r="A81" s="2">
        <v>38</v>
      </c>
      <c r="B81" s="5" t="s">
        <v>86</v>
      </c>
      <c r="C81" s="3">
        <v>500</v>
      </c>
      <c r="D81" s="4" t="s">
        <v>84</v>
      </c>
      <c r="E81" s="1" t="str">
        <f t="shared" si="1"/>
        <v>Cummins/500/18V</v>
      </c>
    </row>
    <row r="82" spans="1:5" x14ac:dyDescent="0.25">
      <c r="A82" s="2">
        <v>39</v>
      </c>
      <c r="B82" s="5" t="s">
        <v>86</v>
      </c>
      <c r="C82" s="3">
        <v>500</v>
      </c>
      <c r="D82" s="4" t="s">
        <v>84</v>
      </c>
      <c r="E82" s="1" t="str">
        <f t="shared" si="1"/>
        <v>Cummins/500/18V</v>
      </c>
    </row>
    <row r="83" spans="1:5" x14ac:dyDescent="0.25">
      <c r="A83" s="2">
        <v>40</v>
      </c>
      <c r="B83" s="5" t="s">
        <v>86</v>
      </c>
      <c r="C83" s="3">
        <v>500</v>
      </c>
      <c r="D83" s="4" t="s">
        <v>84</v>
      </c>
      <c r="E83" s="1" t="str">
        <f t="shared" si="1"/>
        <v>Cummins/500/18V</v>
      </c>
    </row>
    <row r="84" spans="1:5" x14ac:dyDescent="0.25">
      <c r="A84" s="2">
        <v>41</v>
      </c>
      <c r="B84" s="5" t="s">
        <v>86</v>
      </c>
      <c r="C84" s="3">
        <v>500</v>
      </c>
      <c r="D84" s="4" t="s">
        <v>84</v>
      </c>
      <c r="E84" s="1" t="str">
        <f t="shared" si="1"/>
        <v>Cummins/500/18V</v>
      </c>
    </row>
    <row r="85" spans="1:5" x14ac:dyDescent="0.25">
      <c r="A85" s="2">
        <v>42</v>
      </c>
      <c r="B85" s="5" t="s">
        <v>86</v>
      </c>
      <c r="C85" s="3">
        <v>500</v>
      </c>
      <c r="D85" s="4" t="s">
        <v>84</v>
      </c>
      <c r="E85" s="1" t="str">
        <f t="shared" si="1"/>
        <v>Cummins/500/18V</v>
      </c>
    </row>
    <row r="86" spans="1:5" x14ac:dyDescent="0.25">
      <c r="A86" s="2">
        <v>43</v>
      </c>
      <c r="B86" s="5" t="s">
        <v>86</v>
      </c>
      <c r="C86" s="3">
        <v>500</v>
      </c>
      <c r="D86" s="4" t="s">
        <v>84</v>
      </c>
      <c r="E86" s="1" t="str">
        <f t="shared" si="1"/>
        <v>Cummins/500/18V</v>
      </c>
    </row>
    <row r="87" spans="1:5" x14ac:dyDescent="0.25">
      <c r="A87" s="2">
        <v>44</v>
      </c>
      <c r="B87" s="5" t="s">
        <v>86</v>
      </c>
      <c r="C87" s="3">
        <v>500</v>
      </c>
      <c r="D87" s="1" t="s">
        <v>85</v>
      </c>
      <c r="E87" s="1" t="str">
        <f t="shared" si="1"/>
        <v>Cummins/500/10V</v>
      </c>
    </row>
    <row r="88" spans="1:5" x14ac:dyDescent="0.25">
      <c r="A88" s="2">
        <v>45</v>
      </c>
      <c r="B88" s="5" t="s">
        <v>86</v>
      </c>
      <c r="C88" s="3">
        <v>500</v>
      </c>
      <c r="D88" s="1" t="s">
        <v>85</v>
      </c>
      <c r="E88" s="1" t="str">
        <f t="shared" si="1"/>
        <v>Cummins/500/10V</v>
      </c>
    </row>
    <row r="89" spans="1:5" x14ac:dyDescent="0.25">
      <c r="A89" s="2">
        <v>46</v>
      </c>
      <c r="B89" s="5" t="s">
        <v>86</v>
      </c>
      <c r="C89" s="3">
        <v>500</v>
      </c>
      <c r="D89" s="1" t="s">
        <v>85</v>
      </c>
      <c r="E89" s="1" t="str">
        <f t="shared" si="1"/>
        <v>Cummins/500/10V</v>
      </c>
    </row>
    <row r="90" spans="1:5" x14ac:dyDescent="0.25">
      <c r="A90" s="2">
        <v>47</v>
      </c>
      <c r="B90" s="5" t="s">
        <v>86</v>
      </c>
      <c r="C90" s="3">
        <v>500</v>
      </c>
      <c r="D90" s="1" t="s">
        <v>85</v>
      </c>
      <c r="E90" s="1" t="str">
        <f t="shared" si="1"/>
        <v>Cummins/500/10V</v>
      </c>
    </row>
    <row r="91" spans="1:5" x14ac:dyDescent="0.25">
      <c r="A91" s="2">
        <v>48</v>
      </c>
      <c r="B91" s="5" t="s">
        <v>86</v>
      </c>
      <c r="C91" s="3">
        <v>500</v>
      </c>
      <c r="D91" s="1" t="s">
        <v>85</v>
      </c>
      <c r="E91" s="1" t="str">
        <f t="shared" si="1"/>
        <v>Cummins/500/10V</v>
      </c>
    </row>
    <row r="92" spans="1:5" x14ac:dyDescent="0.25">
      <c r="A92" s="2">
        <v>49</v>
      </c>
      <c r="B92" s="5" t="s">
        <v>86</v>
      </c>
      <c r="C92" s="3">
        <v>500</v>
      </c>
      <c r="D92" s="1" t="s">
        <v>85</v>
      </c>
      <c r="E92" s="1" t="str">
        <f t="shared" si="1"/>
        <v>Cummins/500/10V</v>
      </c>
    </row>
    <row r="93" spans="1:5" x14ac:dyDescent="0.25">
      <c r="A93" s="2">
        <v>50</v>
      </c>
      <c r="B93" s="5" t="s">
        <v>86</v>
      </c>
      <c r="C93" s="3">
        <v>500</v>
      </c>
      <c r="D93" s="1" t="s">
        <v>85</v>
      </c>
      <c r="E93" s="1" t="str">
        <f t="shared" si="1"/>
        <v>Cummins/500/10V</v>
      </c>
    </row>
    <row r="94" spans="1:5" x14ac:dyDescent="0.25">
      <c r="A94" s="2">
        <v>51</v>
      </c>
      <c r="B94" s="5" t="s">
        <v>86</v>
      </c>
      <c r="C94" s="3">
        <v>500</v>
      </c>
      <c r="D94" s="1" t="s">
        <v>85</v>
      </c>
      <c r="E94" s="1" t="str">
        <f t="shared" si="1"/>
        <v>Cummins/500/10V</v>
      </c>
    </row>
    <row r="95" spans="1:5" x14ac:dyDescent="0.25">
      <c r="A95" s="2">
        <v>52</v>
      </c>
      <c r="B95" s="5" t="s">
        <v>86</v>
      </c>
      <c r="C95" s="3">
        <v>500</v>
      </c>
      <c r="D95" s="1" t="s">
        <v>85</v>
      </c>
      <c r="E95" s="1" t="str">
        <f t="shared" si="1"/>
        <v>Cummins/500/10V</v>
      </c>
    </row>
    <row r="96" spans="1:5" x14ac:dyDescent="0.25">
      <c r="A96" s="2">
        <v>53</v>
      </c>
      <c r="B96" s="5" t="s">
        <v>120</v>
      </c>
      <c r="C96" s="3">
        <v>500</v>
      </c>
      <c r="D96" s="1" t="s">
        <v>85</v>
      </c>
      <c r="E96" s="1" t="str">
        <f t="shared" si="1"/>
        <v>CumminsTurbo/500/10V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Rapport Nolicam</vt:lpstr>
      <vt:lpstr>Rapport Flat-BT</vt:lpstr>
      <vt:lpstr>Semaine Dernière</vt:lpstr>
      <vt:lpstr>4 Dernières semaines</vt:lpstr>
      <vt:lpstr>Chauffeur</vt:lpstr>
      <vt:lpstr>Type</vt:lpstr>
      <vt:lpstr>Nolicam</vt:lpstr>
      <vt:lpstr>Nolicam1</vt:lpstr>
      <vt:lpstr>'Rapport Nolicam'!Zone_d_impression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Bouchard</dc:creator>
  <cp:lastModifiedBy>Gilles Bouchard</cp:lastModifiedBy>
  <cp:lastPrinted>2014-03-20T14:58:42Z</cp:lastPrinted>
  <dcterms:created xsi:type="dcterms:W3CDTF">2014-03-18T19:05:35Z</dcterms:created>
  <dcterms:modified xsi:type="dcterms:W3CDTF">2014-03-20T17:53:54Z</dcterms:modified>
</cp:coreProperties>
</file>