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3715" windowHeight="10680" activeTab="2"/>
  </bookViews>
  <sheets>
    <sheet name="Bases" sheetId="1" r:id="rId1"/>
    <sheet name="Bases formules" sheetId="2" r:id="rId2"/>
    <sheet name="Données adm. &amp; Facturation" sheetId="3" r:id="rId3"/>
    <sheet name="Données adm. &amp; Factur. formules" sheetId="4" r:id="rId4"/>
  </sheets>
  <definedNames>
    <definedName name="_xlnm._FilterDatabase" localSheetId="2" hidden="1">'Données adm. &amp; Facturation'!$C$1:$C$102</definedName>
    <definedName name="ADA" localSheetId="0">Bases!$C$3:$C$5</definedName>
    <definedName name="Code_ADA" localSheetId="0">Bases!$C$3:$C$5</definedName>
    <definedName name="Code_ADC" localSheetId="0">Bases!$C$6:$C$13</definedName>
    <definedName name="Code_situation_bénéficiaire" localSheetId="0">Bases!$G$3:$G$13</definedName>
    <definedName name="Grille_tarifaire" localSheetId="0">Bases!$A$1:$D$13</definedName>
    <definedName name="liste_primaire_médecins" localSheetId="0">Bases!$I$17:$I$28</definedName>
    <definedName name="Liste_primaire_modificateurs_ADA" localSheetId="0">Bases!$D$18:$D$21</definedName>
    <definedName name="Modes_de_sortie" localSheetId="0">Bases!$D$25:$E$25</definedName>
    <definedName name="pays" localSheetId="0">Bases!$A$17:$A$27</definedName>
    <definedName name="tables_complète_médecins" localSheetId="0">Bases!$I$15:$K$28</definedName>
    <definedName name="Titre" localSheetId="0">Bases!$G$25:$G$27</definedName>
  </definedNames>
  <calcPr calcId="145621"/>
</workbook>
</file>

<file path=xl/calcChain.xml><?xml version="1.0" encoding="utf-8"?>
<calcChain xmlns="http://schemas.openxmlformats.org/spreadsheetml/2006/main">
  <c r="J9" i="3" l="1"/>
  <c r="J3" i="3"/>
  <c r="J4" i="3"/>
  <c r="J5" i="3"/>
  <c r="J6" i="3"/>
  <c r="J7" i="3"/>
  <c r="J8" i="3"/>
  <c r="J2" i="3"/>
  <c r="B3" i="3" l="1"/>
  <c r="B4" i="3" s="1"/>
  <c r="B5" i="3" s="1"/>
  <c r="B6" i="3" s="1"/>
  <c r="B7" i="3" s="1"/>
  <c r="B8" i="3" s="1"/>
  <c r="B9" i="3" s="1"/>
  <c r="D13" i="2" l="1"/>
  <c r="D12" i="2"/>
  <c r="D11" i="2"/>
  <c r="D10" i="2"/>
  <c r="D9" i="2"/>
  <c r="D8" i="2"/>
  <c r="D7" i="2"/>
  <c r="D6" i="2"/>
  <c r="D5" i="2"/>
  <c r="D4" i="2"/>
  <c r="D3" i="2"/>
  <c r="D6" i="1" l="1"/>
  <c r="D4" i="1" l="1"/>
  <c r="D5" i="1"/>
  <c r="D7" i="1"/>
  <c r="D8" i="1"/>
  <c r="D9" i="1"/>
  <c r="D10" i="1"/>
  <c r="D11" i="1"/>
  <c r="D12" i="1"/>
  <c r="D13" i="1"/>
  <c r="D3" i="1"/>
</calcChain>
</file>

<file path=xl/sharedStrings.xml><?xml version="1.0" encoding="utf-8"?>
<sst xmlns="http://schemas.openxmlformats.org/spreadsheetml/2006/main" count="374" uniqueCount="187">
  <si>
    <t>Grille tarifaire</t>
  </si>
  <si>
    <t>Situation du bénéficiaire</t>
  </si>
  <si>
    <t>Caisse AMO</t>
  </si>
  <si>
    <t>Code acte</t>
  </si>
  <si>
    <t>Tarif conventionné</t>
  </si>
  <si>
    <t>Groupe</t>
  </si>
  <si>
    <t>Dépassement</t>
  </si>
  <si>
    <t>Condition</t>
  </si>
  <si>
    <t>Code</t>
  </si>
  <si>
    <t>Sigle</t>
  </si>
  <si>
    <t>Personnes concernées</t>
  </si>
  <si>
    <t>ZZLP025</t>
  </si>
  <si>
    <t>ADA</t>
  </si>
  <si>
    <t>Titulaires d'une pension militaire</t>
  </si>
  <si>
    <t>PM</t>
  </si>
  <si>
    <t>CAMIEG</t>
  </si>
  <si>
    <t>EDF-GDF &amp; autres IEG</t>
  </si>
  <si>
    <t>BCFA008</t>
  </si>
  <si>
    <t>ADC</t>
  </si>
  <si>
    <t>Titulaires allocation de solidarité aux personnes âgées</t>
  </si>
  <si>
    <t>ASPA</t>
  </si>
  <si>
    <t>CLEISS</t>
  </si>
  <si>
    <t>Étrangers</t>
  </si>
  <si>
    <t>BFPP001</t>
  </si>
  <si>
    <t>Nouveau-nés de moins de 30 jours</t>
  </si>
  <si>
    <t>NN</t>
  </si>
  <si>
    <t>CNMSS</t>
  </si>
  <si>
    <t>Militaires</t>
  </si>
  <si>
    <t>BGFA008</t>
  </si>
  <si>
    <t>Maternité à partir du 1er jour du 6ème mois</t>
  </si>
  <si>
    <t>MAT6</t>
  </si>
  <si>
    <t>CPAM</t>
  </si>
  <si>
    <t>BFLA900</t>
  </si>
  <si>
    <t>Étrangers tiers payant</t>
  </si>
  <si>
    <t>ETP</t>
  </si>
  <si>
    <t>CPRPSNCF</t>
  </si>
  <si>
    <t>SNCF</t>
  </si>
  <si>
    <t>BGJA001</t>
  </si>
  <si>
    <t xml:space="preserve">Couverture Maladie Universelle Complémentaire </t>
  </si>
  <si>
    <t>CMUC</t>
  </si>
  <si>
    <t>GAMEX</t>
  </si>
  <si>
    <t>Exploitants Agricoles</t>
  </si>
  <si>
    <t>BEFA008</t>
  </si>
  <si>
    <t>Bénéficiaires allocation éducation spéciale</t>
  </si>
  <si>
    <t>AES</t>
  </si>
  <si>
    <t>MGEN</t>
  </si>
  <si>
    <t>Éducation Nationale</t>
  </si>
  <si>
    <t>BFGA008</t>
  </si>
  <si>
    <t>Autres situations</t>
  </si>
  <si>
    <t>Autre</t>
  </si>
  <si>
    <t>MNEF</t>
  </si>
  <si>
    <t>Étudiants</t>
  </si>
  <si>
    <t>BGFA014</t>
  </si>
  <si>
    <t>ALD en rapport</t>
  </si>
  <si>
    <t>ALDr</t>
  </si>
  <si>
    <t>MSA</t>
  </si>
  <si>
    <t>Agriculteurs &amp; salariés</t>
  </si>
  <si>
    <t>BFGA010</t>
  </si>
  <si>
    <t>Aide Médicale de l'État</t>
  </si>
  <si>
    <t>AME</t>
  </si>
  <si>
    <t>RSI</t>
  </si>
  <si>
    <t>BFGA004</t>
  </si>
  <si>
    <t>Accidents du travail et maladies professionnelles</t>
  </si>
  <si>
    <t>AT&amp;MP</t>
  </si>
  <si>
    <t>Pays codes ISO</t>
  </si>
  <si>
    <t>Modificateurs</t>
  </si>
  <si>
    <t>Médecins</t>
  </si>
  <si>
    <t>Abréviation</t>
  </si>
  <si>
    <t>Numérique</t>
  </si>
  <si>
    <t>Valeur</t>
  </si>
  <si>
    <t>Critère</t>
  </si>
  <si>
    <t>Nom</t>
  </si>
  <si>
    <t>N° RPPS</t>
  </si>
  <si>
    <t>Service</t>
  </si>
  <si>
    <t xml:space="preserve">Réintervention glaucome, cataracte, rétine, cornée </t>
  </si>
  <si>
    <t>ALBERT</t>
  </si>
  <si>
    <t>Anesthésie</t>
  </si>
  <si>
    <t>AD</t>
  </si>
  <si>
    <t>A</t>
  </si>
  <si>
    <t>Anesthésie locorégionale chez + de 80 ans</t>
  </si>
  <si>
    <t>BRINGER</t>
  </si>
  <si>
    <t>ORL</t>
  </si>
  <si>
    <t>BE</t>
  </si>
  <si>
    <t>Présence permanente de l'anesthésiste durant K</t>
  </si>
  <si>
    <t>CALVET</t>
  </si>
  <si>
    <t>Orthopédie</t>
  </si>
  <si>
    <t>FR</t>
  </si>
  <si>
    <t>Aucun</t>
  </si>
  <si>
    <t>DELARUE</t>
  </si>
  <si>
    <t>DE</t>
  </si>
  <si>
    <t xml:space="preserve">Anesthésie relative à 6    </t>
  </si>
  <si>
    <t>EL AKHMY</t>
  </si>
  <si>
    <t>IT</t>
  </si>
  <si>
    <t>FRESQUET</t>
  </si>
  <si>
    <t>Otologie</t>
  </si>
  <si>
    <t>LU</t>
  </si>
  <si>
    <t>Titre</t>
  </si>
  <si>
    <t>MONDI</t>
  </si>
  <si>
    <t>Ophtalmologie</t>
  </si>
  <si>
    <t>MC</t>
  </si>
  <si>
    <t>Modes de sortie</t>
  </si>
  <si>
    <t>PAGE</t>
  </si>
  <si>
    <t>ES</t>
  </si>
  <si>
    <t>Aptitude à la rue</t>
  </si>
  <si>
    <t>Hospitalisation</t>
  </si>
  <si>
    <t>M</t>
  </si>
  <si>
    <t>PRADEL</t>
  </si>
  <si>
    <t>Esthétique</t>
  </si>
  <si>
    <t>CH</t>
  </si>
  <si>
    <t>Mme</t>
  </si>
  <si>
    <t>RAJAN</t>
  </si>
  <si>
    <t>GB</t>
  </si>
  <si>
    <t>Mle</t>
  </si>
  <si>
    <t>ROBERT</t>
  </si>
  <si>
    <t>WILSTERN</t>
  </si>
  <si>
    <t>Artisans, industriels, commerçants et professions libérales</t>
  </si>
  <si>
    <t>Date</t>
  </si>
  <si>
    <t>N° Dossier</t>
  </si>
  <si>
    <t>Nom Médecin</t>
  </si>
  <si>
    <t>N° IPP</t>
  </si>
  <si>
    <t>N° SS</t>
  </si>
  <si>
    <t>Date naissance</t>
  </si>
  <si>
    <t>Âge</t>
  </si>
  <si>
    <t>Prénom</t>
  </si>
  <si>
    <t>Adresse</t>
  </si>
  <si>
    <t>Code postal</t>
  </si>
  <si>
    <t>Ville</t>
  </si>
  <si>
    <t>Pays</t>
  </si>
  <si>
    <t>Heure entrée</t>
  </si>
  <si>
    <t>Heure sortie</t>
  </si>
  <si>
    <t>Mode sortie</t>
  </si>
  <si>
    <t>Code ADC</t>
  </si>
  <si>
    <t>Tarif CCAM ADC</t>
  </si>
  <si>
    <t>Modif. ADC</t>
  </si>
  <si>
    <t>Valeur modif. ADC</t>
  </si>
  <si>
    <t>Code ADA</t>
  </si>
  <si>
    <t>Tarif CCAM ADA</t>
  </si>
  <si>
    <t>Modif. ADA 1</t>
  </si>
  <si>
    <t>Modif. ADA 2</t>
  </si>
  <si>
    <t>Modif. ADA 3</t>
  </si>
  <si>
    <t>Valeur modif. ADA</t>
  </si>
  <si>
    <t>Tarif acte</t>
  </si>
  <si>
    <t>Situation  bénéficiaire</t>
  </si>
  <si>
    <t>Taux tiers payant AM</t>
  </si>
  <si>
    <t>Dépass.</t>
  </si>
  <si>
    <t>Tiers payant COMPL.</t>
  </si>
  <si>
    <t>TMF</t>
  </si>
  <si>
    <t>Montant facturé à l'assuré</t>
  </si>
  <si>
    <t>Acompte</t>
  </si>
  <si>
    <t>Réglé ce jour</t>
  </si>
  <si>
    <t>Solde</t>
  </si>
  <si>
    <t>QQ 12 34 56 A</t>
  </si>
  <si>
    <t>1 23 45 67 89 A</t>
  </si>
  <si>
    <t>MARTIN</t>
  </si>
  <si>
    <t>ALARY</t>
  </si>
  <si>
    <t>PEREZ</t>
  </si>
  <si>
    <t>TOZIN</t>
  </si>
  <si>
    <t>WEISS</t>
  </si>
  <si>
    <t>BIRKSHEN</t>
  </si>
  <si>
    <t>VERNET</t>
  </si>
  <si>
    <t>POUGUET</t>
  </si>
  <si>
    <t>Pierre</t>
  </si>
  <si>
    <t>Charlène</t>
  </si>
  <si>
    <t>Pedro</t>
  </si>
  <si>
    <t>Sylvie</t>
  </si>
  <si>
    <t>Darla</t>
  </si>
  <si>
    <t>Quentin</t>
  </si>
  <si>
    <t>Fabien</t>
  </si>
  <si>
    <t>Alain</t>
  </si>
  <si>
    <t>08 route de Pailhès</t>
  </si>
  <si>
    <t>12 avenue Paul Martinais</t>
  </si>
  <si>
    <t>15 chemin du Pigeonnier</t>
  </si>
  <si>
    <t>17 impasse des Dahlias</t>
  </si>
  <si>
    <t>1 Vallance Road Bethnal Green</t>
  </si>
  <si>
    <t>Lauppenstrasse</t>
  </si>
  <si>
    <t>Rue de l'Eglise</t>
  </si>
  <si>
    <t>15 chemin de Baluffe</t>
  </si>
  <si>
    <t>E21AA</t>
  </si>
  <si>
    <t>Corneilhan</t>
  </si>
  <si>
    <t>Vinay</t>
  </si>
  <si>
    <t>Roujan</t>
  </si>
  <si>
    <t>Marseillan</t>
  </si>
  <si>
    <t>Londres</t>
  </si>
  <si>
    <t>Bern</t>
  </si>
  <si>
    <t>Aix-en-Ergny</t>
  </si>
  <si>
    <t>Agde</t>
  </si>
  <si>
    <t>x²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</si>
</sst>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h:mm;@"/>
  </numFmts>
  <fonts count="20" x14ac:knownFonts="1">
    <font>
      <sz val="11"/>
      <color theme="1"/>
      <name val="Calibri"/>
      <family val="2"/>
      <scheme val="minor"/>
    </font>
    <font>
      <b/>
      <sz val="10"/>
      <color theme="1"/>
      <name val="Corbel"/>
      <family val="2"/>
    </font>
    <font>
      <sz val="12"/>
      <color theme="1"/>
      <name val="Bodoni MT Condensed"/>
      <family val="1"/>
    </font>
    <font>
      <b/>
      <sz val="18"/>
      <color theme="1"/>
      <name val="Corbel"/>
      <family val="2"/>
    </font>
    <font>
      <b/>
      <sz val="16"/>
      <color theme="1"/>
      <name val="Corbel"/>
      <family val="2"/>
    </font>
    <font>
      <b/>
      <sz val="14"/>
      <color theme="1"/>
      <name val="Corbel"/>
      <family val="2"/>
    </font>
    <font>
      <sz val="11"/>
      <color theme="1"/>
      <name val="Forte"/>
      <family val="4"/>
    </font>
    <font>
      <sz val="10"/>
      <color theme="1"/>
      <name val="Forte"/>
      <family val="4"/>
    </font>
    <font>
      <sz val="9"/>
      <color theme="1"/>
      <name val="Forte"/>
      <family val="4"/>
    </font>
    <font>
      <sz val="11"/>
      <color theme="1"/>
      <name val="Perpetua"/>
      <family val="1"/>
    </font>
    <font>
      <sz val="11"/>
      <name val="Perpetua"/>
      <family val="1"/>
    </font>
    <font>
      <sz val="10"/>
      <color theme="1"/>
      <name val="Perpetua"/>
      <family val="1"/>
    </font>
    <font>
      <sz val="11"/>
      <color theme="1"/>
      <name val="Calibri"/>
      <family val="2"/>
      <scheme val="minor"/>
    </font>
    <font>
      <sz val="9"/>
      <color theme="1"/>
      <name val="Palatino Linotype"/>
      <family val="1"/>
    </font>
    <font>
      <b/>
      <sz val="9"/>
      <color rgb="FF666666"/>
      <name val="Palatino Linotype"/>
      <family val="1"/>
    </font>
    <font>
      <sz val="10"/>
      <color theme="1"/>
      <name val="Palatino Linotype"/>
      <family val="1"/>
    </font>
    <font>
      <sz val="10"/>
      <color theme="1"/>
      <name val="Bodoni MT Condensed"/>
      <family val="1"/>
    </font>
    <font>
      <sz val="10"/>
      <color theme="1"/>
      <name val="Corbel"/>
      <family val="2"/>
    </font>
    <font>
      <sz val="10"/>
      <color theme="1"/>
      <name val="Arial Unicode MS"/>
      <family val="2"/>
    </font>
    <font>
      <sz val="12"/>
      <color theme="1"/>
      <name val="Constantia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7" tint="-0.499984740745262"/>
      </left>
      <right style="thin">
        <color indexed="64"/>
      </right>
      <top style="double">
        <color theme="7" tint="-0.499984740745262"/>
      </top>
      <bottom style="thin">
        <color indexed="64"/>
      </bottom>
      <diagonal/>
    </border>
    <border>
      <left style="thin">
        <color indexed="64"/>
      </left>
      <right style="double">
        <color theme="7" tint="-0.499984740745262"/>
      </right>
      <top style="double">
        <color theme="7" tint="-0.499984740745262"/>
      </top>
      <bottom style="thin">
        <color indexed="64"/>
      </bottom>
      <diagonal/>
    </border>
    <border>
      <left style="double">
        <color theme="7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7" tint="-0.499984740745262"/>
      </right>
      <top style="thin">
        <color indexed="64"/>
      </top>
      <bottom style="thin">
        <color indexed="64"/>
      </bottom>
      <diagonal/>
    </border>
    <border>
      <left style="double">
        <color theme="7" tint="-0.499984740745262"/>
      </left>
      <right style="thin">
        <color indexed="64"/>
      </right>
      <top style="thin">
        <color indexed="64"/>
      </top>
      <bottom style="double">
        <color theme="7" tint="-0.499984740745262"/>
      </bottom>
      <diagonal/>
    </border>
    <border>
      <left style="thin">
        <color indexed="64"/>
      </left>
      <right style="double">
        <color theme="7" tint="-0.499984740745262"/>
      </right>
      <top style="thin">
        <color indexed="64"/>
      </top>
      <bottom style="double">
        <color theme="7" tint="-0.499984740745262"/>
      </bottom>
      <diagonal/>
    </border>
    <border>
      <left style="thin">
        <color auto="1"/>
      </left>
      <right style="thin">
        <color auto="1"/>
      </right>
      <top style="double">
        <color theme="7" tint="-0.499984740745262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theme="7" tint="-0.499984740745262"/>
      </bottom>
      <diagonal/>
    </border>
    <border>
      <left style="double">
        <color theme="7" tint="-0.499984740745262"/>
      </left>
      <right style="double">
        <color theme="7" tint="-0.499984740745262"/>
      </right>
      <top style="double">
        <color theme="7" tint="-0.499984740745262"/>
      </top>
      <bottom style="thin">
        <color indexed="64"/>
      </bottom>
      <diagonal/>
    </border>
    <border>
      <left style="double">
        <color theme="7" tint="-0.499984740745262"/>
      </left>
      <right style="double">
        <color theme="7" tint="-0.499984740745262"/>
      </right>
      <top style="thin">
        <color indexed="64"/>
      </top>
      <bottom style="thin">
        <color indexed="64"/>
      </bottom>
      <diagonal/>
    </border>
    <border>
      <left style="double">
        <color theme="7" tint="-0.499984740745262"/>
      </left>
      <right style="double">
        <color theme="7" tint="-0.499984740745262"/>
      </right>
      <top style="thin">
        <color indexed="64"/>
      </top>
      <bottom style="double">
        <color theme="7" tint="-0.499984740745262"/>
      </bottom>
      <diagonal/>
    </border>
    <border>
      <left style="thin">
        <color indexed="64"/>
      </left>
      <right style="double">
        <color theme="3" tint="-0.2499465926084170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113">
    <xf numFmtId="0" fontId="0" fillId="0" borderId="0" xfId="0"/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wrapText="1"/>
    </xf>
    <xf numFmtId="0" fontId="0" fillId="0" borderId="0" xfId="0" applyAlignment="1"/>
    <xf numFmtId="0" fontId="9" fillId="0" borderId="0" xfId="0" applyFont="1"/>
    <xf numFmtId="0" fontId="9" fillId="0" borderId="0" xfId="0" applyFont="1" applyAlignment="1">
      <alignment wrapText="1"/>
    </xf>
    <xf numFmtId="1" fontId="9" fillId="0" borderId="1" xfId="0" applyNumberFormat="1" applyFont="1" applyBorder="1" applyAlignment="1">
      <alignment horizontal="right" vertical="top"/>
    </xf>
    <xf numFmtId="1" fontId="9" fillId="0" borderId="1" xfId="0" applyNumberFormat="1" applyFont="1" applyFill="1" applyBorder="1" applyAlignment="1">
      <alignment horizontal="right" vertical="top"/>
    </xf>
    <xf numFmtId="2" fontId="10" fillId="0" borderId="1" xfId="0" applyNumberFormat="1" applyFont="1" applyFill="1" applyBorder="1" applyAlignment="1">
      <alignment horizontal="right" vertical="center" indent="1"/>
    </xf>
    <xf numFmtId="1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wrapText="1" inden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right" vertical="center" indent="1"/>
    </xf>
    <xf numFmtId="2" fontId="9" fillId="0" borderId="1" xfId="0" applyNumberFormat="1" applyFont="1" applyBorder="1" applyAlignment="1">
      <alignment horizontal="right" vertical="center" inden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indent="1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 indent="1"/>
    </xf>
    <xf numFmtId="0" fontId="9" fillId="0" borderId="7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2" fontId="9" fillId="2" borderId="5" xfId="0" applyNumberFormat="1" applyFont="1" applyFill="1" applyBorder="1" applyAlignment="1">
      <alignment horizontal="right" vertical="center" indent="1"/>
    </xf>
    <xf numFmtId="2" fontId="9" fillId="0" borderId="9" xfId="0" applyNumberFormat="1" applyFont="1" applyBorder="1" applyAlignment="1">
      <alignment horizontal="right" vertical="center" indent="1"/>
    </xf>
    <xf numFmtId="0" fontId="9" fillId="0" borderId="9" xfId="0" applyFont="1" applyBorder="1" applyAlignment="1">
      <alignment horizontal="center" vertical="center"/>
    </xf>
    <xf numFmtId="2" fontId="9" fillId="2" borderId="7" xfId="0" applyNumberFormat="1" applyFont="1" applyFill="1" applyBorder="1" applyAlignment="1">
      <alignment horizontal="right" vertical="center" inden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indent="1"/>
    </xf>
    <xf numFmtId="0" fontId="9" fillId="0" borderId="6" xfId="0" applyFont="1" applyBorder="1" applyAlignment="1">
      <alignment horizontal="left" vertical="center" indent="1"/>
    </xf>
    <xf numFmtId="0" fontId="9" fillId="0" borderId="5" xfId="0" applyFont="1" applyBorder="1" applyAlignment="1">
      <alignment horizontal="left" vertical="center" indent="1"/>
    </xf>
    <xf numFmtId="0" fontId="9" fillId="0" borderId="4" xfId="0" applyFont="1" applyFill="1" applyBorder="1" applyAlignment="1">
      <alignment horizontal="left" vertical="center" indent="1"/>
    </xf>
    <xf numFmtId="0" fontId="9" fillId="0" borderId="5" xfId="0" applyFont="1" applyFill="1" applyBorder="1" applyAlignment="1">
      <alignment horizontal="left" vertical="center" indent="1"/>
    </xf>
    <xf numFmtId="1" fontId="9" fillId="0" borderId="9" xfId="0" applyNumberFormat="1" applyFont="1" applyBorder="1" applyAlignment="1">
      <alignment horizontal="right" vertical="top"/>
    </xf>
    <xf numFmtId="0" fontId="9" fillId="0" borderId="7" xfId="0" applyFont="1" applyBorder="1" applyAlignment="1">
      <alignment horizontal="left" vertical="center" indent="1"/>
    </xf>
    <xf numFmtId="0" fontId="9" fillId="0" borderId="11" xfId="0" applyFont="1" applyBorder="1" applyAlignment="1">
      <alignment horizontal="left" vertical="center" indent="1"/>
    </xf>
    <xf numFmtId="0" fontId="9" fillId="0" borderId="12" xfId="0" applyFont="1" applyBorder="1" applyAlignment="1">
      <alignment horizontal="left" vertical="center" indent="1"/>
    </xf>
    <xf numFmtId="0" fontId="9" fillId="0" borderId="4" xfId="0" applyFont="1" applyFill="1" applyBorder="1" applyAlignment="1">
      <alignment horizontal="right" vertical="center" indent="1"/>
    </xf>
    <xf numFmtId="0" fontId="10" fillId="0" borderId="5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right" vertical="center" indent="1"/>
    </xf>
    <xf numFmtId="2" fontId="10" fillId="0" borderId="9" xfId="0" applyNumberFormat="1" applyFont="1" applyFill="1" applyBorder="1" applyAlignment="1">
      <alignment horizontal="right" vertical="center" indent="1"/>
    </xf>
    <xf numFmtId="0" fontId="10" fillId="0" borderId="7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right" vertical="center" indent="1"/>
    </xf>
    <xf numFmtId="0" fontId="9" fillId="0" borderId="7" xfId="0" applyFont="1" applyBorder="1" applyAlignment="1">
      <alignment horizontal="right" vertical="center" indent="1"/>
    </xf>
    <xf numFmtId="14" fontId="13" fillId="0" borderId="1" xfId="0" applyNumberFormat="1" applyFont="1" applyBorder="1" applyAlignment="1">
      <alignment horizontal="center" vertical="center"/>
    </xf>
    <xf numFmtId="0" fontId="0" fillId="0" borderId="0" xfId="0"/>
    <xf numFmtId="0" fontId="16" fillId="0" borderId="0" xfId="0" applyFont="1"/>
    <xf numFmtId="0" fontId="13" fillId="0" borderId="0" xfId="0" applyFont="1" applyAlignment="1">
      <alignment horizontal="center" vertical="center"/>
    </xf>
    <xf numFmtId="0" fontId="17" fillId="0" borderId="0" xfId="0" applyFont="1"/>
    <xf numFmtId="14" fontId="17" fillId="0" borderId="0" xfId="0" applyNumberFormat="1" applyFont="1"/>
    <xf numFmtId="0" fontId="18" fillId="0" borderId="0" xfId="0" applyFont="1"/>
    <xf numFmtId="0" fontId="14" fillId="0" borderId="1" xfId="0" applyNumberFormat="1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right" vertical="center" wrapText="1"/>
    </xf>
    <xf numFmtId="0" fontId="15" fillId="0" borderId="1" xfId="0" applyNumberFormat="1" applyFont="1" applyBorder="1" applyAlignment="1">
      <alignment horizontal="right" vertical="center" indent="1"/>
    </xf>
    <xf numFmtId="0" fontId="13" fillId="0" borderId="1" xfId="0" applyNumberFormat="1" applyFont="1" applyBorder="1" applyAlignment="1">
      <alignment horizontal="right" vertical="center"/>
    </xf>
    <xf numFmtId="0" fontId="13" fillId="0" borderId="1" xfId="0" applyNumberFormat="1" applyFont="1" applyBorder="1" applyAlignment="1">
      <alignment horizontal="right" vertical="center" indent="1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" xfId="1" applyNumberFormat="1" applyFont="1" applyBorder="1" applyAlignment="1">
      <alignment horizontal="right" vertical="center" wrapText="1"/>
    </xf>
    <xf numFmtId="0" fontId="13" fillId="0" borderId="1" xfId="0" applyNumberFormat="1" applyFont="1" applyBorder="1" applyAlignment="1">
      <alignment vertical="center"/>
    </xf>
    <xf numFmtId="0" fontId="15" fillId="0" borderId="1" xfId="0" applyNumberFormat="1" applyFont="1" applyBorder="1" applyAlignment="1">
      <alignment vertical="center"/>
    </xf>
    <xf numFmtId="0" fontId="16" fillId="0" borderId="0" xfId="0" applyNumberFormat="1" applyFont="1"/>
    <xf numFmtId="0" fontId="17" fillId="0" borderId="0" xfId="0" applyNumberFormat="1" applyFont="1"/>
    <xf numFmtId="0" fontId="0" fillId="0" borderId="0" xfId="0" applyNumberFormat="1"/>
    <xf numFmtId="0" fontId="17" fillId="0" borderId="0" xfId="1" applyNumberFormat="1" applyFont="1"/>
    <xf numFmtId="0" fontId="19" fillId="0" borderId="1" xfId="0" applyFont="1" applyFill="1" applyBorder="1" applyAlignment="1">
      <alignment horizontal="left" vertical="top"/>
    </xf>
    <xf numFmtId="0" fontId="19" fillId="0" borderId="1" xfId="0" applyFont="1" applyFill="1" applyBorder="1" applyAlignment="1">
      <alignment horizontal="left" vertical="top" wrapText="1"/>
    </xf>
    <xf numFmtId="164" fontId="13" fillId="0" borderId="1" xfId="0" applyNumberFormat="1" applyFont="1" applyBorder="1" applyAlignment="1">
      <alignment horizontal="right" vertical="center"/>
    </xf>
    <xf numFmtId="164" fontId="13" fillId="0" borderId="1" xfId="0" applyNumberFormat="1" applyFont="1" applyBorder="1" applyAlignment="1">
      <alignment horizontal="right" vertical="center" wrapText="1"/>
    </xf>
    <xf numFmtId="164" fontId="13" fillId="0" borderId="13" xfId="0" applyNumberFormat="1" applyFont="1" applyBorder="1" applyAlignment="1">
      <alignment horizontal="right" vertical="center"/>
    </xf>
    <xf numFmtId="14" fontId="13" fillId="0" borderId="1" xfId="0" applyNumberFormat="1" applyFont="1" applyBorder="1" applyAlignment="1">
      <alignment horizontal="center" vertical="center" wrapText="1"/>
    </xf>
    <xf numFmtId="20" fontId="13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14" fontId="16" fillId="0" borderId="0" xfId="0" applyNumberFormat="1" applyFont="1"/>
    <xf numFmtId="0" fontId="18" fillId="0" borderId="1" xfId="0" applyFont="1" applyBorder="1"/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 indent="1"/>
    </xf>
    <xf numFmtId="0" fontId="3" fillId="3" borderId="8" xfId="0" applyFont="1" applyFill="1" applyBorder="1" applyAlignment="1">
      <alignment horizontal="left" vertical="center" indent="1"/>
    </xf>
    <xf numFmtId="0" fontId="3" fillId="3" borderId="3" xfId="0" applyFont="1" applyFill="1" applyBorder="1" applyAlignment="1">
      <alignment horizontal="left" vertical="center" indent="1"/>
    </xf>
    <xf numFmtId="0" fontId="4" fillId="3" borderId="2" xfId="0" applyFont="1" applyFill="1" applyBorder="1" applyAlignment="1">
      <alignment horizontal="left" vertical="center" indent="1"/>
    </xf>
    <xf numFmtId="0" fontId="4" fillId="3" borderId="3" xfId="0" applyFont="1" applyFill="1" applyBorder="1" applyAlignment="1">
      <alignment horizontal="left" vertical="center" indent="1"/>
    </xf>
    <xf numFmtId="0" fontId="9" fillId="0" borderId="4" xfId="0" applyFont="1" applyBorder="1" applyAlignment="1">
      <alignment horizontal="left" vertical="center" indent="1"/>
    </xf>
    <xf numFmtId="0" fontId="9" fillId="0" borderId="6" xfId="0" applyFont="1" applyBorder="1" applyAlignment="1">
      <alignment horizontal="left" vertical="center" indent="1"/>
    </xf>
    <xf numFmtId="0" fontId="9" fillId="0" borderId="1" xfId="0" applyFont="1" applyBorder="1" applyAlignment="1">
      <alignment horizontal="left" vertical="center" wrapText="1" indent="1"/>
    </xf>
    <xf numFmtId="0" fontId="9" fillId="0" borderId="5" xfId="0" applyFont="1" applyBorder="1" applyAlignment="1">
      <alignment horizontal="left" vertical="center" wrapText="1" indent="1"/>
    </xf>
    <xf numFmtId="0" fontId="9" fillId="0" borderId="9" xfId="0" applyFont="1" applyBorder="1" applyAlignment="1">
      <alignment horizontal="left" vertical="center" wrapText="1" indent="1"/>
    </xf>
    <xf numFmtId="0" fontId="9" fillId="0" borderId="7" xfId="0" applyFont="1" applyBorder="1" applyAlignment="1">
      <alignment horizontal="left" vertical="center" wrapText="1" indent="1"/>
    </xf>
    <xf numFmtId="0" fontId="9" fillId="0" borderId="1" xfId="0" applyFont="1" applyBorder="1" applyAlignment="1">
      <alignment horizontal="left" vertical="center" indent="1"/>
    </xf>
    <xf numFmtId="0" fontId="9" fillId="0" borderId="5" xfId="0" applyFont="1" applyBorder="1" applyAlignment="1">
      <alignment horizontal="left" vertical="center" inden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0" fillId="4" borderId="0" xfId="0" applyFill="1"/>
    <xf numFmtId="0" fontId="13" fillId="4" borderId="1" xfId="0" applyNumberFormat="1" applyFont="1" applyFill="1" applyBorder="1" applyAlignment="1">
      <alignment horizontal="center" vertical="center"/>
    </xf>
    <xf numFmtId="1" fontId="9" fillId="4" borderId="1" xfId="0" applyNumberFormat="1" applyFont="1" applyFill="1" applyBorder="1" applyAlignment="1">
      <alignment horizontal="right" vertical="center"/>
    </xf>
    <xf numFmtId="0" fontId="9" fillId="4" borderId="5" xfId="0" applyFont="1" applyFill="1" applyBorder="1" applyAlignment="1">
      <alignment horizontal="left" vertical="center" indent="1"/>
    </xf>
    <xf numFmtId="1" fontId="9" fillId="4" borderId="1" xfId="0" applyNumberFormat="1" applyFont="1" applyFill="1" applyBorder="1" applyAlignment="1">
      <alignment horizontal="right" vertical="top"/>
    </xf>
    <xf numFmtId="1" fontId="9" fillId="4" borderId="9" xfId="0" applyNumberFormat="1" applyFont="1" applyFill="1" applyBorder="1" applyAlignment="1">
      <alignment horizontal="right" vertical="top"/>
    </xf>
    <xf numFmtId="0" fontId="9" fillId="4" borderId="7" xfId="0" applyFont="1" applyFill="1" applyBorder="1" applyAlignment="1">
      <alignment horizontal="left" vertical="center" inden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view="pageLayout" topLeftCell="B8" zoomScaleNormal="100" workbookViewId="0">
      <selection activeCell="J17" sqref="J17:K28"/>
    </sheetView>
  </sheetViews>
  <sheetFormatPr baseColWidth="10" defaultRowHeight="15" x14ac:dyDescent="0.25"/>
  <cols>
    <col min="1" max="1" width="13.140625" customWidth="1"/>
    <col min="2" max="2" width="15.42578125" customWidth="1"/>
    <col min="3" max="3" width="11.42578125" customWidth="1"/>
    <col min="4" max="4" width="16.140625" customWidth="1"/>
    <col min="5" max="5" width="15" customWidth="1"/>
    <col min="6" max="6" width="39.42578125" customWidth="1"/>
    <col min="7" max="7" width="12.85546875" customWidth="1"/>
    <col min="9" max="9" width="17.7109375" customWidth="1"/>
    <col min="10" max="10" width="11.85546875" customWidth="1"/>
    <col min="11" max="11" width="24" customWidth="1"/>
  </cols>
  <sheetData>
    <row r="1" spans="1:11" ht="24" thickTop="1" x14ac:dyDescent="0.25">
      <c r="A1" s="91" t="s">
        <v>0</v>
      </c>
      <c r="B1" s="92"/>
      <c r="C1" s="92"/>
      <c r="D1" s="93"/>
      <c r="E1" s="2"/>
      <c r="F1" s="91" t="s">
        <v>1</v>
      </c>
      <c r="G1" s="93"/>
      <c r="H1" s="2"/>
      <c r="I1" s="91" t="s">
        <v>2</v>
      </c>
      <c r="J1" s="92"/>
      <c r="K1" s="93"/>
    </row>
    <row r="2" spans="1:11" ht="15.75" x14ac:dyDescent="0.25">
      <c r="A2" s="19" t="s">
        <v>3</v>
      </c>
      <c r="B2" s="15" t="s">
        <v>4</v>
      </c>
      <c r="C2" s="16" t="s">
        <v>5</v>
      </c>
      <c r="D2" s="25" t="s">
        <v>6</v>
      </c>
      <c r="E2" s="3"/>
      <c r="F2" s="19" t="s">
        <v>7</v>
      </c>
      <c r="G2" s="20" t="s">
        <v>8</v>
      </c>
      <c r="H2" s="3"/>
      <c r="I2" s="19" t="s">
        <v>9</v>
      </c>
      <c r="J2" s="104" t="s">
        <v>10</v>
      </c>
      <c r="K2" s="105"/>
    </row>
    <row r="3" spans="1:11" ht="15.75" x14ac:dyDescent="0.3">
      <c r="A3" s="21" t="s">
        <v>11</v>
      </c>
      <c r="B3" s="18">
        <v>48</v>
      </c>
      <c r="C3" s="12" t="s">
        <v>12</v>
      </c>
      <c r="D3" s="26">
        <f>INT(75%*B3)+1</f>
        <v>37</v>
      </c>
      <c r="E3" s="6"/>
      <c r="F3" s="21" t="s">
        <v>62</v>
      </c>
      <c r="G3" s="22" t="s">
        <v>63</v>
      </c>
      <c r="H3" s="6"/>
      <c r="I3" s="21" t="s">
        <v>15</v>
      </c>
      <c r="J3" s="102" t="s">
        <v>16</v>
      </c>
      <c r="K3" s="103"/>
    </row>
    <row r="4" spans="1:11" ht="15.75" x14ac:dyDescent="0.3">
      <c r="A4" s="21" t="s">
        <v>28</v>
      </c>
      <c r="B4" s="18">
        <v>91.56</v>
      </c>
      <c r="C4" s="12" t="s">
        <v>12</v>
      </c>
      <c r="D4" s="26">
        <f t="shared" ref="D4:D13" si="0">INT(75%*B4)+1</f>
        <v>69</v>
      </c>
      <c r="E4" s="6"/>
      <c r="F4" s="21" t="s">
        <v>58</v>
      </c>
      <c r="G4" s="22" t="s">
        <v>59</v>
      </c>
      <c r="H4" s="6"/>
      <c r="I4" s="21" t="s">
        <v>21</v>
      </c>
      <c r="J4" s="102" t="s">
        <v>22</v>
      </c>
      <c r="K4" s="103"/>
    </row>
    <row r="5" spans="1:11" ht="15.75" x14ac:dyDescent="0.3">
      <c r="A5" s="21" t="s">
        <v>32</v>
      </c>
      <c r="B5" s="18">
        <v>125.4</v>
      </c>
      <c r="C5" s="12" t="s">
        <v>12</v>
      </c>
      <c r="D5" s="26">
        <f t="shared" si="0"/>
        <v>95</v>
      </c>
      <c r="E5" s="6"/>
      <c r="F5" s="21" t="s">
        <v>53</v>
      </c>
      <c r="G5" s="22" t="s">
        <v>54</v>
      </c>
      <c r="H5" s="6"/>
      <c r="I5" s="21" t="s">
        <v>26</v>
      </c>
      <c r="J5" s="102" t="s">
        <v>27</v>
      </c>
      <c r="K5" s="103"/>
    </row>
    <row r="6" spans="1:11" ht="15.75" x14ac:dyDescent="0.3">
      <c r="A6" s="21" t="s">
        <v>17</v>
      </c>
      <c r="B6" s="18">
        <v>52.25</v>
      </c>
      <c r="C6" s="12" t="s">
        <v>18</v>
      </c>
      <c r="D6" s="26">
        <f>INT(75%*B6)+1</f>
        <v>40</v>
      </c>
      <c r="E6" s="6"/>
      <c r="F6" s="21" t="s">
        <v>48</v>
      </c>
      <c r="G6" s="22" t="s">
        <v>49</v>
      </c>
      <c r="H6" s="6"/>
      <c r="I6" s="21" t="s">
        <v>31</v>
      </c>
      <c r="J6" s="102"/>
      <c r="K6" s="103"/>
    </row>
    <row r="7" spans="1:11" ht="15.75" x14ac:dyDescent="0.3">
      <c r="A7" s="21" t="s">
        <v>23</v>
      </c>
      <c r="B7" s="18">
        <v>83.6</v>
      </c>
      <c r="C7" s="12" t="s">
        <v>18</v>
      </c>
      <c r="D7" s="26">
        <f t="shared" si="0"/>
        <v>63</v>
      </c>
      <c r="E7" s="6"/>
      <c r="F7" s="21" t="s">
        <v>43</v>
      </c>
      <c r="G7" s="22" t="s">
        <v>44</v>
      </c>
      <c r="H7" s="6"/>
      <c r="I7" s="21" t="s">
        <v>35</v>
      </c>
      <c r="J7" s="102" t="s">
        <v>36</v>
      </c>
      <c r="K7" s="103"/>
    </row>
    <row r="8" spans="1:11" ht="15.75" x14ac:dyDescent="0.3">
      <c r="A8" s="21" t="s">
        <v>37</v>
      </c>
      <c r="B8" s="18">
        <v>125.4</v>
      </c>
      <c r="C8" s="12" t="s">
        <v>18</v>
      </c>
      <c r="D8" s="26">
        <f t="shared" si="0"/>
        <v>95</v>
      </c>
      <c r="E8" s="6"/>
      <c r="F8" s="21" t="s">
        <v>38</v>
      </c>
      <c r="G8" s="22" t="s">
        <v>39</v>
      </c>
      <c r="H8" s="6"/>
      <c r="I8" s="21" t="s">
        <v>40</v>
      </c>
      <c r="J8" s="102" t="s">
        <v>41</v>
      </c>
      <c r="K8" s="103"/>
    </row>
    <row r="9" spans="1:11" ht="15.75" x14ac:dyDescent="0.3">
      <c r="A9" s="21" t="s">
        <v>42</v>
      </c>
      <c r="B9" s="18">
        <v>209</v>
      </c>
      <c r="C9" s="12" t="s">
        <v>18</v>
      </c>
      <c r="D9" s="26">
        <f t="shared" si="0"/>
        <v>157</v>
      </c>
      <c r="E9" s="6"/>
      <c r="F9" s="21" t="s">
        <v>33</v>
      </c>
      <c r="G9" s="22" t="s">
        <v>34</v>
      </c>
      <c r="H9" s="6"/>
      <c r="I9" s="21" t="s">
        <v>45</v>
      </c>
      <c r="J9" s="102" t="s">
        <v>46</v>
      </c>
      <c r="K9" s="103"/>
    </row>
    <row r="10" spans="1:11" ht="15.75" x14ac:dyDescent="0.3">
      <c r="A10" s="21" t="s">
        <v>47</v>
      </c>
      <c r="B10" s="18">
        <v>209</v>
      </c>
      <c r="C10" s="12" t="s">
        <v>18</v>
      </c>
      <c r="D10" s="26">
        <f t="shared" si="0"/>
        <v>157</v>
      </c>
      <c r="E10" s="6"/>
      <c r="F10" s="21" t="s">
        <v>29</v>
      </c>
      <c r="G10" s="22" t="s">
        <v>30</v>
      </c>
      <c r="H10" s="6"/>
      <c r="I10" s="21" t="s">
        <v>50</v>
      </c>
      <c r="J10" s="102" t="s">
        <v>51</v>
      </c>
      <c r="K10" s="103"/>
    </row>
    <row r="11" spans="1:11" ht="15.75" x14ac:dyDescent="0.3">
      <c r="A11" s="21" t="s">
        <v>52</v>
      </c>
      <c r="B11" s="18">
        <v>209</v>
      </c>
      <c r="C11" s="12" t="s">
        <v>18</v>
      </c>
      <c r="D11" s="26">
        <f t="shared" si="0"/>
        <v>157</v>
      </c>
      <c r="E11" s="6"/>
      <c r="F11" s="21" t="s">
        <v>24</v>
      </c>
      <c r="G11" s="22" t="s">
        <v>25</v>
      </c>
      <c r="H11" s="6"/>
      <c r="I11" s="21" t="s">
        <v>55</v>
      </c>
      <c r="J11" s="102" t="s">
        <v>56</v>
      </c>
      <c r="K11" s="103"/>
    </row>
    <row r="12" spans="1:11" ht="15.75" x14ac:dyDescent="0.3">
      <c r="A12" s="21" t="s">
        <v>57</v>
      </c>
      <c r="B12" s="18">
        <v>212.06</v>
      </c>
      <c r="C12" s="12" t="s">
        <v>18</v>
      </c>
      <c r="D12" s="26">
        <f t="shared" si="0"/>
        <v>160</v>
      </c>
      <c r="E12" s="6"/>
      <c r="F12" s="21" t="s">
        <v>19</v>
      </c>
      <c r="G12" s="22" t="s">
        <v>20</v>
      </c>
      <c r="H12" s="6"/>
      <c r="I12" s="96" t="s">
        <v>60</v>
      </c>
      <c r="J12" s="98" t="s">
        <v>115</v>
      </c>
      <c r="K12" s="99"/>
    </row>
    <row r="13" spans="1:11" ht="16.5" thickBot="1" x14ac:dyDescent="0.35">
      <c r="A13" s="23" t="s">
        <v>61</v>
      </c>
      <c r="B13" s="27">
        <v>271.7</v>
      </c>
      <c r="C13" s="28" t="s">
        <v>18</v>
      </c>
      <c r="D13" s="29">
        <f t="shared" si="0"/>
        <v>204</v>
      </c>
      <c r="E13" s="6"/>
      <c r="F13" s="23" t="s">
        <v>13</v>
      </c>
      <c r="G13" s="24" t="s">
        <v>14</v>
      </c>
      <c r="H13" s="6"/>
      <c r="I13" s="97"/>
      <c r="J13" s="100"/>
      <c r="K13" s="101"/>
    </row>
    <row r="14" spans="1:11" ht="16.5" thickTop="1" thickBot="1" x14ac:dyDescent="0.3"/>
    <row r="15" spans="1:11" ht="24" thickTop="1" x14ac:dyDescent="0.25">
      <c r="A15" s="94" t="s">
        <v>64</v>
      </c>
      <c r="B15" s="95"/>
      <c r="C15" s="1"/>
      <c r="D15" s="91" t="s">
        <v>65</v>
      </c>
      <c r="E15" s="92"/>
      <c r="F15" s="93"/>
      <c r="G15" s="1"/>
      <c r="H15" s="1"/>
      <c r="I15" s="91" t="s">
        <v>66</v>
      </c>
      <c r="J15" s="92"/>
      <c r="K15" s="93"/>
    </row>
    <row r="16" spans="1:11" ht="15.75" x14ac:dyDescent="0.25">
      <c r="A16" s="51" t="s">
        <v>67</v>
      </c>
      <c r="B16" s="52" t="s">
        <v>68</v>
      </c>
      <c r="C16" s="1"/>
      <c r="D16" s="19" t="s">
        <v>8</v>
      </c>
      <c r="E16" s="14" t="s">
        <v>69</v>
      </c>
      <c r="F16" s="20" t="s">
        <v>70</v>
      </c>
      <c r="G16" s="1"/>
      <c r="H16" s="1"/>
      <c r="I16" s="19" t="s">
        <v>71</v>
      </c>
      <c r="J16" s="14" t="s">
        <v>72</v>
      </c>
      <c r="K16" s="20" t="s">
        <v>73</v>
      </c>
    </row>
    <row r="17" spans="1:11" ht="31.5" x14ac:dyDescent="0.3">
      <c r="A17" s="21" t="s">
        <v>77</v>
      </c>
      <c r="B17" s="53">
        <v>20</v>
      </c>
      <c r="C17" s="6"/>
      <c r="D17" s="41">
        <v>6</v>
      </c>
      <c r="E17" s="10">
        <v>0.25</v>
      </c>
      <c r="F17" s="42" t="s">
        <v>74</v>
      </c>
      <c r="G17" s="6"/>
      <c r="H17" s="6"/>
      <c r="I17" s="21" t="s">
        <v>75</v>
      </c>
      <c r="J17" s="108">
        <v>10003185268</v>
      </c>
      <c r="K17" s="109" t="s">
        <v>76</v>
      </c>
    </row>
    <row r="18" spans="1:11" ht="15.75" x14ac:dyDescent="0.3">
      <c r="A18" s="21" t="s">
        <v>49</v>
      </c>
      <c r="B18" s="53">
        <v>0</v>
      </c>
      <c r="C18" s="7"/>
      <c r="D18" s="41" t="s">
        <v>78</v>
      </c>
      <c r="E18" s="17">
        <v>23</v>
      </c>
      <c r="F18" s="43" t="s">
        <v>79</v>
      </c>
      <c r="G18" s="13"/>
      <c r="H18" s="7"/>
      <c r="I18" s="21" t="s">
        <v>88</v>
      </c>
      <c r="J18" s="110">
        <v>10004217972</v>
      </c>
      <c r="K18" s="109" t="s">
        <v>76</v>
      </c>
    </row>
    <row r="19" spans="1:11" ht="15.75" x14ac:dyDescent="0.3">
      <c r="A19" s="21" t="s">
        <v>82</v>
      </c>
      <c r="B19" s="53">
        <v>56</v>
      </c>
      <c r="C19" s="7"/>
      <c r="D19" s="41">
        <v>7</v>
      </c>
      <c r="E19" s="17">
        <v>0.04</v>
      </c>
      <c r="F19" s="43" t="s">
        <v>83</v>
      </c>
      <c r="G19" s="7"/>
      <c r="H19" s="7"/>
      <c r="I19" s="21" t="s">
        <v>114</v>
      </c>
      <c r="J19" s="110">
        <v>10005454425</v>
      </c>
      <c r="K19" s="109" t="s">
        <v>76</v>
      </c>
    </row>
    <row r="20" spans="1:11" ht="15.75" x14ac:dyDescent="0.3">
      <c r="A20" s="21" t="s">
        <v>108</v>
      </c>
      <c r="B20" s="53">
        <v>756</v>
      </c>
      <c r="C20" s="7"/>
      <c r="D20" s="41">
        <v>0</v>
      </c>
      <c r="E20" s="17">
        <v>0</v>
      </c>
      <c r="F20" s="43" t="s">
        <v>87</v>
      </c>
      <c r="G20" s="7"/>
      <c r="H20" s="7"/>
      <c r="I20" s="35" t="s">
        <v>106</v>
      </c>
      <c r="J20" s="110">
        <v>10001983631</v>
      </c>
      <c r="K20" s="109" t="s">
        <v>107</v>
      </c>
    </row>
    <row r="21" spans="1:11" ht="16.5" thickBot="1" x14ac:dyDescent="0.35">
      <c r="A21" s="21" t="s">
        <v>89</v>
      </c>
      <c r="B21" s="53">
        <v>276</v>
      </c>
      <c r="C21" s="7"/>
      <c r="D21" s="44">
        <v>8</v>
      </c>
      <c r="E21" s="45">
        <v>0.2</v>
      </c>
      <c r="F21" s="46" t="s">
        <v>90</v>
      </c>
      <c r="G21" s="7"/>
      <c r="H21" s="7"/>
      <c r="I21" s="21" t="s">
        <v>97</v>
      </c>
      <c r="J21" s="110">
        <v>10001368763</v>
      </c>
      <c r="K21" s="109" t="s">
        <v>98</v>
      </c>
    </row>
    <row r="22" spans="1:11" ht="17.25" thickTop="1" thickBot="1" x14ac:dyDescent="0.35">
      <c r="A22" s="21" t="s">
        <v>102</v>
      </c>
      <c r="B22" s="53">
        <v>724</v>
      </c>
      <c r="C22" s="7"/>
      <c r="D22" s="7"/>
      <c r="E22" s="7"/>
      <c r="F22" s="7"/>
      <c r="G22" s="7"/>
      <c r="H22" s="7"/>
      <c r="I22" s="21" t="s">
        <v>101</v>
      </c>
      <c r="J22" s="110">
        <v>10006849614</v>
      </c>
      <c r="K22" s="109" t="s">
        <v>98</v>
      </c>
    </row>
    <row r="23" spans="1:11" ht="18.75" customHeight="1" thickTop="1" thickBot="1" x14ac:dyDescent="0.3">
      <c r="A23" s="21" t="s">
        <v>86</v>
      </c>
      <c r="B23" s="53">
        <v>250</v>
      </c>
      <c r="C23" s="4"/>
      <c r="D23" s="4"/>
      <c r="E23" s="4"/>
      <c r="F23" s="4"/>
      <c r="G23" s="89" t="s">
        <v>96</v>
      </c>
      <c r="H23" s="4"/>
      <c r="I23" s="21" t="s">
        <v>80</v>
      </c>
      <c r="J23" s="108">
        <v>10002132475</v>
      </c>
      <c r="K23" s="109" t="s">
        <v>81</v>
      </c>
    </row>
    <row r="24" spans="1:11" ht="19.5" thickTop="1" x14ac:dyDescent="0.25">
      <c r="A24" s="21" t="s">
        <v>111</v>
      </c>
      <c r="B24" s="53">
        <v>826</v>
      </c>
      <c r="C24" s="1"/>
      <c r="D24" s="87" t="s">
        <v>100</v>
      </c>
      <c r="E24" s="88"/>
      <c r="F24" s="1"/>
      <c r="G24" s="90"/>
      <c r="H24" s="1"/>
      <c r="I24" s="21" t="s">
        <v>110</v>
      </c>
      <c r="J24" s="108">
        <v>10007684169</v>
      </c>
      <c r="K24" s="109" t="s">
        <v>81</v>
      </c>
    </row>
    <row r="25" spans="1:11" ht="15.75" x14ac:dyDescent="0.25">
      <c r="A25" s="21" t="s">
        <v>92</v>
      </c>
      <c r="B25" s="53">
        <v>380</v>
      </c>
      <c r="C25" s="1"/>
      <c r="D25" s="47" t="s">
        <v>103</v>
      </c>
      <c r="E25" s="48" t="s">
        <v>104</v>
      </c>
      <c r="F25" s="1"/>
      <c r="G25" s="39" t="s">
        <v>105</v>
      </c>
      <c r="H25" s="1"/>
      <c r="I25" s="21" t="s">
        <v>84</v>
      </c>
      <c r="J25" s="110">
        <v>10003644582</v>
      </c>
      <c r="K25" s="109" t="s">
        <v>85</v>
      </c>
    </row>
    <row r="26" spans="1:11" ht="16.5" thickBot="1" x14ac:dyDescent="0.3">
      <c r="A26" s="21" t="s">
        <v>95</v>
      </c>
      <c r="B26" s="53">
        <v>442</v>
      </c>
      <c r="C26" s="1"/>
      <c r="D26" s="49"/>
      <c r="E26" s="50"/>
      <c r="F26" s="1"/>
      <c r="G26" s="39" t="s">
        <v>109</v>
      </c>
      <c r="H26" s="1"/>
      <c r="I26" s="21" t="s">
        <v>91</v>
      </c>
      <c r="J26" s="110">
        <v>10005758694</v>
      </c>
      <c r="K26" s="109" t="s">
        <v>85</v>
      </c>
    </row>
    <row r="27" spans="1:11" ht="17.25" thickTop="1" thickBot="1" x14ac:dyDescent="0.3">
      <c r="A27" s="23" t="s">
        <v>99</v>
      </c>
      <c r="B27" s="54">
        <v>492</v>
      </c>
      <c r="C27" s="1"/>
      <c r="D27" s="1"/>
      <c r="E27" s="1"/>
      <c r="F27" s="1"/>
      <c r="G27" s="40" t="s">
        <v>112</v>
      </c>
      <c r="H27" s="1"/>
      <c r="I27" s="21" t="s">
        <v>93</v>
      </c>
      <c r="J27" s="110">
        <v>10004442358</v>
      </c>
      <c r="K27" s="109" t="s">
        <v>94</v>
      </c>
    </row>
    <row r="28" spans="1:11" ht="17.25" thickTop="1" thickBot="1" x14ac:dyDescent="0.3">
      <c r="A28" s="1"/>
      <c r="B28" s="1"/>
      <c r="C28" s="1" t="s">
        <v>186</v>
      </c>
      <c r="D28" s="1"/>
      <c r="E28" s="1"/>
      <c r="F28" s="1"/>
      <c r="G28" s="1"/>
      <c r="H28" s="1"/>
      <c r="I28" s="23" t="s">
        <v>113</v>
      </c>
      <c r="J28" s="111">
        <v>10003992123</v>
      </c>
      <c r="K28" s="112" t="s">
        <v>94</v>
      </c>
    </row>
    <row r="29" spans="1:11" ht="15.75" thickTop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5"/>
      <c r="F30" s="5"/>
      <c r="G30" s="5"/>
      <c r="H30" s="5"/>
      <c r="I30" s="1"/>
      <c r="J30" s="1"/>
      <c r="K30" s="1"/>
    </row>
  </sheetData>
  <sortState ref="I17:K28">
    <sortCondition ref="K17"/>
  </sortState>
  <mergeCells count="20">
    <mergeCell ref="I1:K1"/>
    <mergeCell ref="J2:K2"/>
    <mergeCell ref="J3:K3"/>
    <mergeCell ref="J4:K4"/>
    <mergeCell ref="J11:K11"/>
    <mergeCell ref="I15:K15"/>
    <mergeCell ref="I12:I13"/>
    <mergeCell ref="J12:K13"/>
    <mergeCell ref="J5:K5"/>
    <mergeCell ref="J6:K6"/>
    <mergeCell ref="J7:K7"/>
    <mergeCell ref="J8:K8"/>
    <mergeCell ref="J9:K9"/>
    <mergeCell ref="J10:K10"/>
    <mergeCell ref="D24:E24"/>
    <mergeCell ref="G23:G24"/>
    <mergeCell ref="A1:D1"/>
    <mergeCell ref="F1:G1"/>
    <mergeCell ref="A15:B15"/>
    <mergeCell ref="D15:F15"/>
  </mergeCells>
  <printOptions horizontalCentered="1" verticalCentered="1"/>
  <pageMargins left="0.39370078740157483" right="0.39370078740157483" top="0.98425196850393704" bottom="0.59055118110236227" header="0.31496062992125984" footer="0.31496062992125984"/>
  <pageSetup paperSize="9" scale="73" orientation="landscape" r:id="rId1"/>
  <headerFooter>
    <oddHeader>&amp;CSource_de _données_patients
Bases</oddHeader>
    <oddFooter xml:space="preserve">&amp;L&amp;"Bodoni MT,Normal"&amp;9PETITJEAN Roselyne
&amp;C&amp;"Arial Black,Normal"
Clinique Les Rosiers
&amp;"Cooper Black,Normal"DOCUMENT 1.A1.&amp;R&amp;"Bodoni MT,Normal"&amp;9 570 20 0040 2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view="pageLayout" topLeftCell="C7" zoomScaleNormal="100" workbookViewId="0">
      <selection activeCell="I22" sqref="I22"/>
    </sheetView>
  </sheetViews>
  <sheetFormatPr baseColWidth="10" defaultRowHeight="15" x14ac:dyDescent="0.25"/>
  <cols>
    <col min="1" max="1" width="13.140625" style="1" customWidth="1"/>
    <col min="2" max="2" width="15.42578125" style="1" customWidth="1"/>
    <col min="3" max="3" width="11.42578125" style="1" customWidth="1"/>
    <col min="4" max="4" width="16.140625" style="1" customWidth="1"/>
    <col min="5" max="5" width="15" style="1" customWidth="1"/>
    <col min="6" max="6" width="39.42578125" style="1" customWidth="1"/>
    <col min="7" max="7" width="12.85546875" style="1" customWidth="1"/>
    <col min="8" max="8" width="11.42578125" style="1"/>
    <col min="9" max="9" width="17.7109375" style="1" customWidth="1"/>
    <col min="10" max="10" width="11.85546875" style="1" customWidth="1"/>
    <col min="11" max="11" width="24" style="1" customWidth="1"/>
    <col min="12" max="16384" width="11.42578125" style="1"/>
  </cols>
  <sheetData>
    <row r="1" spans="1:11" ht="24" thickTop="1" x14ac:dyDescent="0.25">
      <c r="A1" s="91" t="s">
        <v>0</v>
      </c>
      <c r="B1" s="92"/>
      <c r="C1" s="92"/>
      <c r="D1" s="93"/>
      <c r="E1" s="2"/>
      <c r="F1" s="91" t="s">
        <v>1</v>
      </c>
      <c r="G1" s="93"/>
      <c r="H1" s="2"/>
      <c r="I1" s="91" t="s">
        <v>2</v>
      </c>
      <c r="J1" s="92"/>
      <c r="K1" s="93"/>
    </row>
    <row r="2" spans="1:11" ht="15.75" x14ac:dyDescent="0.25">
      <c r="A2" s="19" t="s">
        <v>3</v>
      </c>
      <c r="B2" s="15" t="s">
        <v>4</v>
      </c>
      <c r="C2" s="16" t="s">
        <v>5</v>
      </c>
      <c r="D2" s="25" t="s">
        <v>6</v>
      </c>
      <c r="E2" s="3"/>
      <c r="F2" s="19" t="s">
        <v>7</v>
      </c>
      <c r="G2" s="31" t="s">
        <v>8</v>
      </c>
      <c r="H2" s="3"/>
      <c r="I2" s="19" t="s">
        <v>9</v>
      </c>
      <c r="J2" s="104" t="s">
        <v>10</v>
      </c>
      <c r="K2" s="105"/>
    </row>
    <row r="3" spans="1:11" ht="15.75" x14ac:dyDescent="0.3">
      <c r="A3" s="32" t="s">
        <v>11</v>
      </c>
      <c r="B3" s="18">
        <v>48</v>
      </c>
      <c r="C3" s="12" t="s">
        <v>12</v>
      </c>
      <c r="D3" s="26">
        <f>INT(75%*B3)+1</f>
        <v>37</v>
      </c>
      <c r="E3" s="6"/>
      <c r="F3" s="32" t="s">
        <v>62</v>
      </c>
      <c r="G3" s="22" t="s">
        <v>63</v>
      </c>
      <c r="H3" s="6"/>
      <c r="I3" s="32" t="s">
        <v>15</v>
      </c>
      <c r="J3" s="102" t="s">
        <v>16</v>
      </c>
      <c r="K3" s="103"/>
    </row>
    <row r="4" spans="1:11" ht="15.75" x14ac:dyDescent="0.3">
      <c r="A4" s="32" t="s">
        <v>28</v>
      </c>
      <c r="B4" s="18">
        <v>91.56</v>
      </c>
      <c r="C4" s="12" t="s">
        <v>12</v>
      </c>
      <c r="D4" s="26">
        <f t="shared" ref="D4:D13" si="0">INT(75%*B4)+1</f>
        <v>69</v>
      </c>
      <c r="E4" s="6"/>
      <c r="F4" s="32" t="s">
        <v>58</v>
      </c>
      <c r="G4" s="22" t="s">
        <v>59</v>
      </c>
      <c r="H4" s="6"/>
      <c r="I4" s="32" t="s">
        <v>21</v>
      </c>
      <c r="J4" s="102" t="s">
        <v>22</v>
      </c>
      <c r="K4" s="103"/>
    </row>
    <row r="5" spans="1:11" ht="15.75" x14ac:dyDescent="0.3">
      <c r="A5" s="32" t="s">
        <v>32</v>
      </c>
      <c r="B5" s="18">
        <v>125.4</v>
      </c>
      <c r="C5" s="12" t="s">
        <v>12</v>
      </c>
      <c r="D5" s="26">
        <f t="shared" si="0"/>
        <v>95</v>
      </c>
      <c r="E5" s="6"/>
      <c r="F5" s="32" t="s">
        <v>53</v>
      </c>
      <c r="G5" s="22" t="s">
        <v>54</v>
      </c>
      <c r="H5" s="6"/>
      <c r="I5" s="32" t="s">
        <v>26</v>
      </c>
      <c r="J5" s="102" t="s">
        <v>27</v>
      </c>
      <c r="K5" s="103"/>
    </row>
    <row r="6" spans="1:11" ht="15.75" x14ac:dyDescent="0.3">
      <c r="A6" s="32" t="s">
        <v>17</v>
      </c>
      <c r="B6" s="18">
        <v>52.25</v>
      </c>
      <c r="C6" s="12" t="s">
        <v>18</v>
      </c>
      <c r="D6" s="26">
        <f>INT(75%*B6)+1</f>
        <v>40</v>
      </c>
      <c r="E6" s="6"/>
      <c r="F6" s="32" t="s">
        <v>48</v>
      </c>
      <c r="G6" s="22" t="s">
        <v>49</v>
      </c>
      <c r="H6" s="6"/>
      <c r="I6" s="32" t="s">
        <v>31</v>
      </c>
      <c r="J6" s="102"/>
      <c r="K6" s="103"/>
    </row>
    <row r="7" spans="1:11" ht="15.75" x14ac:dyDescent="0.3">
      <c r="A7" s="32" t="s">
        <v>23</v>
      </c>
      <c r="B7" s="18">
        <v>83.6</v>
      </c>
      <c r="C7" s="12" t="s">
        <v>18</v>
      </c>
      <c r="D7" s="26">
        <f t="shared" si="0"/>
        <v>63</v>
      </c>
      <c r="E7" s="6"/>
      <c r="F7" s="32" t="s">
        <v>43</v>
      </c>
      <c r="G7" s="22" t="s">
        <v>44</v>
      </c>
      <c r="H7" s="6"/>
      <c r="I7" s="32" t="s">
        <v>35</v>
      </c>
      <c r="J7" s="102" t="s">
        <v>36</v>
      </c>
      <c r="K7" s="103"/>
    </row>
    <row r="8" spans="1:11" ht="15.75" x14ac:dyDescent="0.3">
      <c r="A8" s="32" t="s">
        <v>37</v>
      </c>
      <c r="B8" s="18">
        <v>125.4</v>
      </c>
      <c r="C8" s="12" t="s">
        <v>18</v>
      </c>
      <c r="D8" s="26">
        <f t="shared" si="0"/>
        <v>95</v>
      </c>
      <c r="E8" s="6"/>
      <c r="F8" s="32" t="s">
        <v>38</v>
      </c>
      <c r="G8" s="22" t="s">
        <v>39</v>
      </c>
      <c r="H8" s="6"/>
      <c r="I8" s="32" t="s">
        <v>40</v>
      </c>
      <c r="J8" s="102" t="s">
        <v>41</v>
      </c>
      <c r="K8" s="103"/>
    </row>
    <row r="9" spans="1:11" ht="15.75" x14ac:dyDescent="0.3">
      <c r="A9" s="32" t="s">
        <v>42</v>
      </c>
      <c r="B9" s="18">
        <v>209</v>
      </c>
      <c r="C9" s="12" t="s">
        <v>18</v>
      </c>
      <c r="D9" s="26">
        <f t="shared" si="0"/>
        <v>157</v>
      </c>
      <c r="E9" s="6"/>
      <c r="F9" s="32" t="s">
        <v>33</v>
      </c>
      <c r="G9" s="22" t="s">
        <v>34</v>
      </c>
      <c r="H9" s="6"/>
      <c r="I9" s="32" t="s">
        <v>45</v>
      </c>
      <c r="J9" s="102" t="s">
        <v>46</v>
      </c>
      <c r="K9" s="103"/>
    </row>
    <row r="10" spans="1:11" ht="15.75" x14ac:dyDescent="0.3">
      <c r="A10" s="32" t="s">
        <v>47</v>
      </c>
      <c r="B10" s="18">
        <v>209</v>
      </c>
      <c r="C10" s="12" t="s">
        <v>18</v>
      </c>
      <c r="D10" s="26">
        <f t="shared" si="0"/>
        <v>157</v>
      </c>
      <c r="E10" s="6"/>
      <c r="F10" s="32" t="s">
        <v>29</v>
      </c>
      <c r="G10" s="22" t="s">
        <v>30</v>
      </c>
      <c r="H10" s="6"/>
      <c r="I10" s="32" t="s">
        <v>50</v>
      </c>
      <c r="J10" s="102" t="s">
        <v>51</v>
      </c>
      <c r="K10" s="103"/>
    </row>
    <row r="11" spans="1:11" ht="15.75" x14ac:dyDescent="0.3">
      <c r="A11" s="32" t="s">
        <v>52</v>
      </c>
      <c r="B11" s="18">
        <v>209</v>
      </c>
      <c r="C11" s="12" t="s">
        <v>18</v>
      </c>
      <c r="D11" s="26">
        <f t="shared" si="0"/>
        <v>157</v>
      </c>
      <c r="E11" s="6"/>
      <c r="F11" s="32" t="s">
        <v>24</v>
      </c>
      <c r="G11" s="22" t="s">
        <v>25</v>
      </c>
      <c r="H11" s="6"/>
      <c r="I11" s="32" t="s">
        <v>55</v>
      </c>
      <c r="J11" s="102" t="s">
        <v>56</v>
      </c>
      <c r="K11" s="103"/>
    </row>
    <row r="12" spans="1:11" ht="15.75" x14ac:dyDescent="0.3">
      <c r="A12" s="32" t="s">
        <v>57</v>
      </c>
      <c r="B12" s="18">
        <v>212.06</v>
      </c>
      <c r="C12" s="12" t="s">
        <v>18</v>
      </c>
      <c r="D12" s="26">
        <f t="shared" si="0"/>
        <v>160</v>
      </c>
      <c r="E12" s="6"/>
      <c r="F12" s="32" t="s">
        <v>19</v>
      </c>
      <c r="G12" s="22" t="s">
        <v>20</v>
      </c>
      <c r="H12" s="6"/>
      <c r="I12" s="96" t="s">
        <v>60</v>
      </c>
      <c r="J12" s="98" t="s">
        <v>115</v>
      </c>
      <c r="K12" s="99"/>
    </row>
    <row r="13" spans="1:11" ht="16.5" thickBot="1" x14ac:dyDescent="0.35">
      <c r="A13" s="33" t="s">
        <v>61</v>
      </c>
      <c r="B13" s="27">
        <v>271.7</v>
      </c>
      <c r="C13" s="28" t="s">
        <v>18</v>
      </c>
      <c r="D13" s="29">
        <f t="shared" si="0"/>
        <v>204</v>
      </c>
      <c r="E13" s="6"/>
      <c r="F13" s="33" t="s">
        <v>13</v>
      </c>
      <c r="G13" s="24" t="s">
        <v>14</v>
      </c>
      <c r="H13" s="6"/>
      <c r="I13" s="97"/>
      <c r="J13" s="100"/>
      <c r="K13" s="101"/>
    </row>
    <row r="14" spans="1:11" ht="16.5" thickTop="1" thickBot="1" x14ac:dyDescent="0.3"/>
    <row r="15" spans="1:11" ht="24" thickTop="1" x14ac:dyDescent="0.25">
      <c r="A15" s="94" t="s">
        <v>64</v>
      </c>
      <c r="B15" s="95"/>
      <c r="D15" s="91" t="s">
        <v>65</v>
      </c>
      <c r="E15" s="92"/>
      <c r="F15" s="93"/>
      <c r="I15" s="91" t="s">
        <v>66</v>
      </c>
      <c r="J15" s="92"/>
      <c r="K15" s="93"/>
    </row>
    <row r="16" spans="1:11" ht="15.75" x14ac:dyDescent="0.25">
      <c r="A16" s="51" t="s">
        <v>67</v>
      </c>
      <c r="B16" s="52" t="s">
        <v>68</v>
      </c>
      <c r="D16" s="19" t="s">
        <v>8</v>
      </c>
      <c r="E16" s="30" t="s">
        <v>69</v>
      </c>
      <c r="F16" s="31" t="s">
        <v>70</v>
      </c>
      <c r="I16" s="19" t="s">
        <v>71</v>
      </c>
      <c r="J16" s="30" t="s">
        <v>72</v>
      </c>
      <c r="K16" s="31" t="s">
        <v>73</v>
      </c>
    </row>
    <row r="17" spans="1:11" ht="31.5" x14ac:dyDescent="0.3">
      <c r="A17" s="32" t="s">
        <v>77</v>
      </c>
      <c r="B17" s="53">
        <v>20</v>
      </c>
      <c r="C17" s="6"/>
      <c r="D17" s="41">
        <v>6</v>
      </c>
      <c r="E17" s="10">
        <v>0.25</v>
      </c>
      <c r="F17" s="42" t="s">
        <v>74</v>
      </c>
      <c r="G17" s="6"/>
      <c r="H17" s="6"/>
      <c r="I17" s="32" t="s">
        <v>75</v>
      </c>
      <c r="J17" s="11">
        <v>10003185268</v>
      </c>
      <c r="K17" s="34" t="s">
        <v>76</v>
      </c>
    </row>
    <row r="18" spans="1:11" ht="15.75" x14ac:dyDescent="0.3">
      <c r="A18" s="32" t="s">
        <v>49</v>
      </c>
      <c r="B18" s="53">
        <v>0</v>
      </c>
      <c r="C18" s="7"/>
      <c r="D18" s="41" t="s">
        <v>78</v>
      </c>
      <c r="E18" s="17">
        <v>23</v>
      </c>
      <c r="F18" s="43" t="s">
        <v>79</v>
      </c>
      <c r="G18" s="13"/>
      <c r="H18" s="7"/>
      <c r="I18" s="32" t="s">
        <v>88</v>
      </c>
      <c r="J18" s="8">
        <v>10004217972</v>
      </c>
      <c r="K18" s="34" t="s">
        <v>76</v>
      </c>
    </row>
    <row r="19" spans="1:11" ht="15.75" x14ac:dyDescent="0.3">
      <c r="A19" s="32" t="s">
        <v>82</v>
      </c>
      <c r="B19" s="53">
        <v>56</v>
      </c>
      <c r="C19" s="7"/>
      <c r="D19" s="41">
        <v>7</v>
      </c>
      <c r="E19" s="17">
        <v>0.04</v>
      </c>
      <c r="F19" s="43" t="s">
        <v>83</v>
      </c>
      <c r="G19" s="7"/>
      <c r="H19" s="7"/>
      <c r="I19" s="32" t="s">
        <v>114</v>
      </c>
      <c r="J19" s="8">
        <v>10005454425</v>
      </c>
      <c r="K19" s="34" t="s">
        <v>76</v>
      </c>
    </row>
    <row r="20" spans="1:11" ht="15.75" x14ac:dyDescent="0.3">
      <c r="A20" s="32" t="s">
        <v>108</v>
      </c>
      <c r="B20" s="53">
        <v>756</v>
      </c>
      <c r="C20" s="7"/>
      <c r="D20" s="41">
        <v>0</v>
      </c>
      <c r="E20" s="17">
        <v>0</v>
      </c>
      <c r="F20" s="43" t="s">
        <v>87</v>
      </c>
      <c r="G20" s="7"/>
      <c r="H20" s="7"/>
      <c r="I20" s="35" t="s">
        <v>106</v>
      </c>
      <c r="J20" s="9">
        <v>10001983631</v>
      </c>
      <c r="K20" s="36" t="s">
        <v>107</v>
      </c>
    </row>
    <row r="21" spans="1:11" ht="16.5" thickBot="1" x14ac:dyDescent="0.35">
      <c r="A21" s="32" t="s">
        <v>89</v>
      </c>
      <c r="B21" s="53">
        <v>276</v>
      </c>
      <c r="C21" s="7"/>
      <c r="D21" s="44">
        <v>8</v>
      </c>
      <c r="E21" s="45">
        <v>0.2</v>
      </c>
      <c r="F21" s="46" t="s">
        <v>90</v>
      </c>
      <c r="G21" s="7"/>
      <c r="H21" s="7"/>
      <c r="I21" s="32" t="s">
        <v>97</v>
      </c>
      <c r="J21" s="8">
        <v>10001368763</v>
      </c>
      <c r="K21" s="34" t="s">
        <v>98</v>
      </c>
    </row>
    <row r="22" spans="1:11" ht="17.25" thickTop="1" thickBot="1" x14ac:dyDescent="0.35">
      <c r="A22" s="32" t="s">
        <v>102</v>
      </c>
      <c r="B22" s="53">
        <v>724</v>
      </c>
      <c r="C22" s="7"/>
      <c r="D22" s="7"/>
      <c r="E22" s="7"/>
      <c r="F22" s="7"/>
      <c r="G22" s="7"/>
      <c r="H22" s="7"/>
      <c r="I22" s="32" t="s">
        <v>101</v>
      </c>
      <c r="J22" s="8">
        <v>10006849614</v>
      </c>
      <c r="K22" s="34" t="s">
        <v>98</v>
      </c>
    </row>
    <row r="23" spans="1:11" ht="18.75" customHeight="1" thickTop="1" thickBot="1" x14ac:dyDescent="0.3">
      <c r="A23" s="32" t="s">
        <v>86</v>
      </c>
      <c r="B23" s="53">
        <v>250</v>
      </c>
      <c r="C23" s="4"/>
      <c r="D23" s="4"/>
      <c r="E23" s="4"/>
      <c r="F23" s="4"/>
      <c r="G23" s="89" t="s">
        <v>96</v>
      </c>
      <c r="H23" s="4"/>
      <c r="I23" s="32" t="s">
        <v>80</v>
      </c>
      <c r="J23" s="11">
        <v>10002132475</v>
      </c>
      <c r="K23" s="34" t="s">
        <v>81</v>
      </c>
    </row>
    <row r="24" spans="1:11" ht="19.5" thickTop="1" x14ac:dyDescent="0.25">
      <c r="A24" s="32" t="s">
        <v>111</v>
      </c>
      <c r="B24" s="53">
        <v>826</v>
      </c>
      <c r="D24" s="87" t="s">
        <v>100</v>
      </c>
      <c r="E24" s="88"/>
      <c r="G24" s="90"/>
      <c r="I24" s="32" t="s">
        <v>110</v>
      </c>
      <c r="J24" s="11">
        <v>10007684169</v>
      </c>
      <c r="K24" s="34" t="s">
        <v>81</v>
      </c>
    </row>
    <row r="25" spans="1:11" ht="15.75" x14ac:dyDescent="0.25">
      <c r="A25" s="32" t="s">
        <v>92</v>
      </c>
      <c r="B25" s="53">
        <v>380</v>
      </c>
      <c r="D25" s="47" t="s">
        <v>103</v>
      </c>
      <c r="E25" s="48" t="s">
        <v>104</v>
      </c>
      <c r="G25" s="39" t="s">
        <v>105</v>
      </c>
      <c r="I25" s="32" t="s">
        <v>84</v>
      </c>
      <c r="J25" s="8">
        <v>10003644582</v>
      </c>
      <c r="K25" s="34" t="s">
        <v>85</v>
      </c>
    </row>
    <row r="26" spans="1:11" ht="16.5" thickBot="1" x14ac:dyDescent="0.3">
      <c r="A26" s="32" t="s">
        <v>95</v>
      </c>
      <c r="B26" s="53">
        <v>442</v>
      </c>
      <c r="D26" s="49"/>
      <c r="E26" s="50"/>
      <c r="G26" s="39" t="s">
        <v>109</v>
      </c>
      <c r="I26" s="32" t="s">
        <v>91</v>
      </c>
      <c r="J26" s="8">
        <v>10005758694</v>
      </c>
      <c r="K26" s="34" t="s">
        <v>85</v>
      </c>
    </row>
    <row r="27" spans="1:11" ht="17.25" thickTop="1" thickBot="1" x14ac:dyDescent="0.3">
      <c r="A27" s="33" t="s">
        <v>99</v>
      </c>
      <c r="B27" s="54">
        <v>492</v>
      </c>
      <c r="G27" s="40" t="s">
        <v>112</v>
      </c>
      <c r="I27" s="32" t="s">
        <v>93</v>
      </c>
      <c r="J27" s="8">
        <v>10004442358</v>
      </c>
      <c r="K27" s="34" t="s">
        <v>94</v>
      </c>
    </row>
    <row r="28" spans="1:11" ht="17.25" thickTop="1" thickBot="1" x14ac:dyDescent="0.3">
      <c r="I28" s="33" t="s">
        <v>113</v>
      </c>
      <c r="J28" s="37">
        <v>10003992123</v>
      </c>
      <c r="K28" s="38" t="s">
        <v>94</v>
      </c>
    </row>
    <row r="29" spans="1:11" ht="15.75" thickTop="1" x14ac:dyDescent="0.25"/>
    <row r="30" spans="1:11" x14ac:dyDescent="0.25">
      <c r="E30" s="5"/>
      <c r="F30" s="5"/>
      <c r="G30" s="5"/>
      <c r="H30" s="5"/>
    </row>
  </sheetData>
  <mergeCells count="20">
    <mergeCell ref="J4:K4"/>
    <mergeCell ref="A1:D1"/>
    <mergeCell ref="F1:G1"/>
    <mergeCell ref="I1:K1"/>
    <mergeCell ref="J2:K2"/>
    <mergeCell ref="J3:K3"/>
    <mergeCell ref="A15:B15"/>
    <mergeCell ref="D15:F15"/>
    <mergeCell ref="I15:K15"/>
    <mergeCell ref="J5:K5"/>
    <mergeCell ref="J6:K6"/>
    <mergeCell ref="J7:K7"/>
    <mergeCell ref="J8:K8"/>
    <mergeCell ref="J9:K9"/>
    <mergeCell ref="J10:K10"/>
    <mergeCell ref="G23:G24"/>
    <mergeCell ref="D24:E24"/>
    <mergeCell ref="J11:K11"/>
    <mergeCell ref="I12:I13"/>
    <mergeCell ref="J12:K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&amp;CSource_de_données_ patients
Bases formules</oddHeader>
    <oddFooter xml:space="preserve">&amp;L
&amp;"Bodoni MT,Normal"&amp;9PETITJEAN Roselyne
&amp;C&amp;"Arial Black,Normal"
Clinique les Rosiers
&amp;"Cooper Black,Normal"Document 1.A2&amp;R&amp;"Bodoni MT,Normal"&amp;9 570 20  0040 2  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2"/>
  <sheetViews>
    <sheetView tabSelected="1" workbookViewId="0">
      <selection activeCell="C14" sqref="C14"/>
    </sheetView>
  </sheetViews>
  <sheetFormatPr baseColWidth="10" defaultRowHeight="15" x14ac:dyDescent="0.25"/>
  <cols>
    <col min="4" max="4" width="11.42578125" customWidth="1"/>
    <col min="6" max="6" width="16.28515625" customWidth="1"/>
    <col min="8" max="8" width="20.42578125" customWidth="1"/>
    <col min="14" max="14" width="30.28515625" customWidth="1"/>
  </cols>
  <sheetData>
    <row r="1" spans="1:40" ht="47.25" x14ac:dyDescent="0.25">
      <c r="A1" s="77" t="s">
        <v>116</v>
      </c>
      <c r="B1" s="78" t="s">
        <v>117</v>
      </c>
      <c r="C1" s="78" t="s">
        <v>118</v>
      </c>
      <c r="D1" s="78" t="s">
        <v>72</v>
      </c>
      <c r="E1" s="77" t="s">
        <v>73</v>
      </c>
      <c r="F1" s="78" t="s">
        <v>119</v>
      </c>
      <c r="G1" s="78" t="s">
        <v>2</v>
      </c>
      <c r="H1" s="78" t="s">
        <v>120</v>
      </c>
      <c r="I1" s="78" t="s">
        <v>121</v>
      </c>
      <c r="J1" s="78" t="s">
        <v>122</v>
      </c>
      <c r="K1" s="77" t="s">
        <v>96</v>
      </c>
      <c r="L1" s="78" t="s">
        <v>71</v>
      </c>
      <c r="M1" s="78" t="s">
        <v>123</v>
      </c>
      <c r="N1" s="78" t="s">
        <v>124</v>
      </c>
      <c r="O1" s="78" t="s">
        <v>125</v>
      </c>
      <c r="P1" s="78" t="s">
        <v>126</v>
      </c>
      <c r="Q1" s="77" t="s">
        <v>127</v>
      </c>
      <c r="R1" s="78" t="s">
        <v>128</v>
      </c>
      <c r="S1" s="78" t="s">
        <v>129</v>
      </c>
      <c r="T1" s="78" t="s">
        <v>130</v>
      </c>
      <c r="U1" s="78" t="s">
        <v>131</v>
      </c>
      <c r="V1" s="78" t="s">
        <v>132</v>
      </c>
      <c r="W1" s="78" t="s">
        <v>133</v>
      </c>
      <c r="X1" s="78" t="s">
        <v>134</v>
      </c>
      <c r="Y1" s="78" t="s">
        <v>135</v>
      </c>
      <c r="Z1" s="78" t="s">
        <v>136</v>
      </c>
      <c r="AA1" s="78" t="s">
        <v>137</v>
      </c>
      <c r="AB1" s="78" t="s">
        <v>138</v>
      </c>
      <c r="AC1" s="78" t="s">
        <v>139</v>
      </c>
      <c r="AD1" s="78" t="s">
        <v>140</v>
      </c>
      <c r="AE1" s="78" t="s">
        <v>141</v>
      </c>
      <c r="AF1" s="78" t="s">
        <v>142</v>
      </c>
      <c r="AG1" s="78" t="s">
        <v>143</v>
      </c>
      <c r="AH1" s="78" t="s">
        <v>144</v>
      </c>
      <c r="AI1" s="78" t="s">
        <v>145</v>
      </c>
      <c r="AJ1" s="77" t="s">
        <v>146</v>
      </c>
      <c r="AK1" s="78" t="s">
        <v>147</v>
      </c>
      <c r="AL1" s="78" t="s">
        <v>148</v>
      </c>
      <c r="AM1" s="78" t="s">
        <v>149</v>
      </c>
      <c r="AN1" s="77" t="s">
        <v>150</v>
      </c>
    </row>
    <row r="2" spans="1:40" ht="15.75" x14ac:dyDescent="0.3">
      <c r="A2" s="55">
        <v>41299</v>
      </c>
      <c r="B2" s="62">
        <v>809027</v>
      </c>
      <c r="C2" s="63" t="s">
        <v>101</v>
      </c>
      <c r="D2" s="106"/>
      <c r="E2" s="107"/>
      <c r="F2" s="64">
        <v>72945</v>
      </c>
      <c r="G2" s="64" t="s">
        <v>31</v>
      </c>
      <c r="H2" s="63">
        <v>128103300301471</v>
      </c>
      <c r="I2" s="82">
        <v>10519</v>
      </c>
      <c r="J2" s="86">
        <f>INT((A2 -I2)/365)</f>
        <v>84</v>
      </c>
      <c r="K2" s="64" t="s">
        <v>105</v>
      </c>
      <c r="L2" s="63" t="s">
        <v>153</v>
      </c>
      <c r="M2" s="63" t="s">
        <v>161</v>
      </c>
      <c r="N2" s="63" t="s">
        <v>169</v>
      </c>
      <c r="O2" s="63">
        <v>34490</v>
      </c>
      <c r="P2" s="63" t="s">
        <v>178</v>
      </c>
      <c r="Q2" s="63" t="s">
        <v>86</v>
      </c>
      <c r="R2" s="84">
        <v>0.3125</v>
      </c>
      <c r="S2" s="83">
        <v>0.75</v>
      </c>
      <c r="T2" s="63"/>
      <c r="U2" s="64"/>
      <c r="V2" s="65"/>
      <c r="W2" s="66"/>
      <c r="X2" s="67"/>
      <c r="Y2" s="64"/>
      <c r="Z2" s="67"/>
      <c r="AA2" s="68"/>
      <c r="AB2" s="68"/>
      <c r="AC2" s="67"/>
      <c r="AD2" s="79">
        <v>0</v>
      </c>
      <c r="AE2" s="67"/>
      <c r="AF2" s="64"/>
      <c r="AG2" s="69"/>
      <c r="AH2" s="80" t="e">
        <v>#N/A</v>
      </c>
      <c r="AI2" s="70"/>
      <c r="AJ2" s="67"/>
      <c r="AK2" s="67"/>
      <c r="AL2" s="67"/>
      <c r="AM2" s="71"/>
      <c r="AN2" s="81"/>
    </row>
    <row r="3" spans="1:40" ht="15.75" x14ac:dyDescent="0.3">
      <c r="A3" s="55">
        <v>41299</v>
      </c>
      <c r="B3" s="62">
        <f>B2+1</f>
        <v>809028</v>
      </c>
      <c r="C3" s="63" t="s">
        <v>101</v>
      </c>
      <c r="D3" s="106"/>
      <c r="E3" s="107"/>
      <c r="F3" s="64">
        <v>72959</v>
      </c>
      <c r="G3" s="64" t="s">
        <v>60</v>
      </c>
      <c r="H3" s="63">
        <v>272113800503590</v>
      </c>
      <c r="I3" s="82">
        <v>26633</v>
      </c>
      <c r="J3" s="86">
        <f t="shared" ref="J3:J8" si="0">INT((A3 -I3)/365)</f>
        <v>40</v>
      </c>
      <c r="K3" s="64" t="s">
        <v>112</v>
      </c>
      <c r="L3" s="63" t="s">
        <v>154</v>
      </c>
      <c r="M3" s="63" t="s">
        <v>162</v>
      </c>
      <c r="N3" s="63" t="s">
        <v>170</v>
      </c>
      <c r="O3" s="63">
        <v>38470</v>
      </c>
      <c r="P3" s="63" t="s">
        <v>179</v>
      </c>
      <c r="Q3" s="63" t="s">
        <v>86</v>
      </c>
      <c r="R3" s="84">
        <v>0.35416666666666669</v>
      </c>
      <c r="S3" s="83">
        <v>0.67708333333333337</v>
      </c>
      <c r="T3" s="63"/>
      <c r="U3" s="64"/>
      <c r="V3" s="65"/>
      <c r="W3" s="66"/>
      <c r="X3" s="67"/>
      <c r="Y3" s="64"/>
      <c r="Z3" s="67"/>
      <c r="AA3" s="68"/>
      <c r="AB3" s="68"/>
      <c r="AC3" s="67"/>
      <c r="AD3" s="79">
        <v>0</v>
      </c>
      <c r="AE3" s="67"/>
      <c r="AF3" s="64"/>
      <c r="AG3" s="69"/>
      <c r="AH3" s="80" t="e">
        <v>#N/A</v>
      </c>
      <c r="AI3" s="70"/>
      <c r="AJ3" s="67"/>
      <c r="AK3" s="67"/>
      <c r="AL3" s="67"/>
      <c r="AM3" s="72"/>
      <c r="AN3" s="81"/>
    </row>
    <row r="4" spans="1:40" ht="15.75" x14ac:dyDescent="0.3">
      <c r="A4" s="55">
        <v>41299</v>
      </c>
      <c r="B4" s="62">
        <f t="shared" ref="B4:B9" si="1">B3+1</f>
        <v>809029</v>
      </c>
      <c r="C4" s="63" t="s">
        <v>101</v>
      </c>
      <c r="D4" s="106"/>
      <c r="E4" s="107"/>
      <c r="F4" s="64">
        <v>72960</v>
      </c>
      <c r="G4" s="64" t="s">
        <v>45</v>
      </c>
      <c r="H4" s="63">
        <v>146033403200433</v>
      </c>
      <c r="I4" s="82">
        <v>16886</v>
      </c>
      <c r="J4" s="86">
        <f t="shared" si="0"/>
        <v>66</v>
      </c>
      <c r="K4" s="64" t="s">
        <v>105</v>
      </c>
      <c r="L4" s="63" t="s">
        <v>155</v>
      </c>
      <c r="M4" s="63" t="s">
        <v>163</v>
      </c>
      <c r="N4" s="63" t="s">
        <v>171</v>
      </c>
      <c r="O4" s="63">
        <v>34320</v>
      </c>
      <c r="P4" s="63" t="s">
        <v>180</v>
      </c>
      <c r="Q4" s="63" t="s">
        <v>86</v>
      </c>
      <c r="R4" s="84">
        <v>0.39583333333333331</v>
      </c>
      <c r="S4" s="83">
        <v>0.5</v>
      </c>
      <c r="T4" s="63"/>
      <c r="U4" s="64"/>
      <c r="V4" s="65"/>
      <c r="W4" s="66"/>
      <c r="X4" s="67"/>
      <c r="Y4" s="64"/>
      <c r="Z4" s="67"/>
      <c r="AA4" s="68"/>
      <c r="AB4" s="68"/>
      <c r="AC4" s="67"/>
      <c r="AD4" s="79">
        <v>0</v>
      </c>
      <c r="AE4" s="67"/>
      <c r="AF4" s="64"/>
      <c r="AG4" s="69"/>
      <c r="AH4" s="80" t="e">
        <v>#N/A</v>
      </c>
      <c r="AI4" s="70"/>
      <c r="AJ4" s="67"/>
      <c r="AK4" s="67"/>
      <c r="AL4" s="67"/>
      <c r="AM4" s="71"/>
      <c r="AN4" s="81"/>
    </row>
    <row r="5" spans="1:40" ht="15.75" x14ac:dyDescent="0.3">
      <c r="A5" s="55">
        <v>41299</v>
      </c>
      <c r="B5" s="62">
        <f t="shared" si="1"/>
        <v>809030</v>
      </c>
      <c r="C5" s="63" t="s">
        <v>101</v>
      </c>
      <c r="D5" s="106"/>
      <c r="E5" s="107"/>
      <c r="F5" s="64">
        <v>72961</v>
      </c>
      <c r="G5" s="64" t="s">
        <v>55</v>
      </c>
      <c r="H5" s="63">
        <v>264091204102582</v>
      </c>
      <c r="I5" s="82">
        <v>23623</v>
      </c>
      <c r="J5" s="86">
        <f t="shared" si="0"/>
        <v>48</v>
      </c>
      <c r="K5" s="64" t="s">
        <v>109</v>
      </c>
      <c r="L5" s="63" t="s">
        <v>156</v>
      </c>
      <c r="M5" s="63" t="s">
        <v>164</v>
      </c>
      <c r="N5" s="63" t="s">
        <v>172</v>
      </c>
      <c r="O5" s="63">
        <v>34340</v>
      </c>
      <c r="P5" s="63" t="s">
        <v>181</v>
      </c>
      <c r="Q5" s="63" t="s">
        <v>86</v>
      </c>
      <c r="R5" s="84">
        <v>0.41666666666666669</v>
      </c>
      <c r="S5" s="83">
        <v>0.625</v>
      </c>
      <c r="T5" s="63"/>
      <c r="U5" s="64"/>
      <c r="V5" s="65"/>
      <c r="W5" s="66"/>
      <c r="X5" s="67"/>
      <c r="Y5" s="64"/>
      <c r="Z5" s="67"/>
      <c r="AA5" s="68"/>
      <c r="AB5" s="68"/>
      <c r="AC5" s="67"/>
      <c r="AD5" s="79">
        <v>0</v>
      </c>
      <c r="AE5" s="67"/>
      <c r="AF5" s="64"/>
      <c r="AG5" s="69"/>
      <c r="AH5" s="80" t="e">
        <v>#N/A</v>
      </c>
      <c r="AI5" s="70"/>
      <c r="AJ5" s="67"/>
      <c r="AK5" s="67"/>
      <c r="AL5" s="67"/>
      <c r="AM5" s="71"/>
      <c r="AN5" s="81"/>
    </row>
    <row r="6" spans="1:40" ht="15.75" x14ac:dyDescent="0.3">
      <c r="A6" s="55">
        <v>41299</v>
      </c>
      <c r="B6" s="62">
        <f t="shared" si="1"/>
        <v>809031</v>
      </c>
      <c r="C6" s="63" t="s">
        <v>97</v>
      </c>
      <c r="D6" s="106"/>
      <c r="E6" s="107"/>
      <c r="F6" s="64">
        <v>72219</v>
      </c>
      <c r="G6" s="64" t="s">
        <v>21</v>
      </c>
      <c r="H6" s="63" t="s">
        <v>151</v>
      </c>
      <c r="I6" s="82">
        <v>13078</v>
      </c>
      <c r="J6" s="86">
        <f t="shared" si="0"/>
        <v>77</v>
      </c>
      <c r="K6" s="64" t="s">
        <v>109</v>
      </c>
      <c r="L6" s="63" t="s">
        <v>157</v>
      </c>
      <c r="M6" s="63" t="s">
        <v>165</v>
      </c>
      <c r="N6" s="63" t="s">
        <v>173</v>
      </c>
      <c r="O6" s="63" t="s">
        <v>177</v>
      </c>
      <c r="P6" s="63" t="s">
        <v>182</v>
      </c>
      <c r="Q6" s="63" t="s">
        <v>111</v>
      </c>
      <c r="R6" s="84">
        <v>0.4375</v>
      </c>
      <c r="S6" s="83">
        <v>0.70833333333333337</v>
      </c>
      <c r="T6" s="63"/>
      <c r="U6" s="64"/>
      <c r="V6" s="65"/>
      <c r="W6" s="66"/>
      <c r="X6" s="67"/>
      <c r="Y6" s="64"/>
      <c r="Z6" s="67"/>
      <c r="AA6" s="68"/>
      <c r="AB6" s="68"/>
      <c r="AC6" s="67"/>
      <c r="AD6" s="79">
        <v>0</v>
      </c>
      <c r="AE6" s="67"/>
      <c r="AF6" s="64"/>
      <c r="AG6" s="69"/>
      <c r="AH6" s="80" t="e">
        <v>#N/A</v>
      </c>
      <c r="AI6" s="70"/>
      <c r="AJ6" s="67"/>
      <c r="AK6" s="67"/>
      <c r="AL6" s="67"/>
      <c r="AM6" s="71"/>
      <c r="AN6" s="81"/>
    </row>
    <row r="7" spans="1:40" ht="15.75" x14ac:dyDescent="0.3">
      <c r="A7" s="55">
        <v>41299</v>
      </c>
      <c r="B7" s="62">
        <f t="shared" si="1"/>
        <v>809032</v>
      </c>
      <c r="C7" s="63" t="s">
        <v>97</v>
      </c>
      <c r="D7" s="106"/>
      <c r="E7" s="107"/>
      <c r="F7" s="64">
        <v>72662</v>
      </c>
      <c r="G7" s="64" t="s">
        <v>21</v>
      </c>
      <c r="H7" s="63" t="s">
        <v>152</v>
      </c>
      <c r="I7" s="82">
        <v>16562</v>
      </c>
      <c r="J7" s="86">
        <f t="shared" si="0"/>
        <v>67</v>
      </c>
      <c r="K7" s="64" t="s">
        <v>105</v>
      </c>
      <c r="L7" s="63" t="s">
        <v>158</v>
      </c>
      <c r="M7" s="63" t="s">
        <v>166</v>
      </c>
      <c r="N7" s="63" t="s">
        <v>174</v>
      </c>
      <c r="O7" s="63">
        <v>3001</v>
      </c>
      <c r="P7" s="63" t="s">
        <v>183</v>
      </c>
      <c r="Q7" s="63" t="s">
        <v>108</v>
      </c>
      <c r="R7" s="84">
        <v>0.45833333333333331</v>
      </c>
      <c r="S7" s="83">
        <v>0.6875</v>
      </c>
      <c r="T7" s="63"/>
      <c r="U7" s="64"/>
      <c r="V7" s="65"/>
      <c r="W7" s="66"/>
      <c r="X7" s="67"/>
      <c r="Y7" s="64"/>
      <c r="Z7" s="67"/>
      <c r="AA7" s="68"/>
      <c r="AB7" s="68"/>
      <c r="AC7" s="67"/>
      <c r="AD7" s="79">
        <v>0</v>
      </c>
      <c r="AE7" s="67"/>
      <c r="AF7" s="64"/>
      <c r="AG7" s="69"/>
      <c r="AH7" s="80" t="e">
        <v>#N/A</v>
      </c>
      <c r="AI7" s="70"/>
      <c r="AJ7" s="67"/>
      <c r="AK7" s="67"/>
      <c r="AL7" s="67"/>
      <c r="AM7" s="71"/>
      <c r="AN7" s="81"/>
    </row>
    <row r="8" spans="1:40" ht="15.75" x14ac:dyDescent="0.3">
      <c r="A8" s="55">
        <v>41299</v>
      </c>
      <c r="B8" s="62">
        <f t="shared" si="1"/>
        <v>809033</v>
      </c>
      <c r="C8" s="63" t="s">
        <v>97</v>
      </c>
      <c r="D8" s="106"/>
      <c r="E8" s="107"/>
      <c r="F8" s="64">
        <v>72663</v>
      </c>
      <c r="G8" s="64" t="s">
        <v>31</v>
      </c>
      <c r="H8" s="63">
        <v>152126200300197</v>
      </c>
      <c r="I8" s="82">
        <v>19336</v>
      </c>
      <c r="J8" s="86">
        <f t="shared" si="0"/>
        <v>60</v>
      </c>
      <c r="K8" s="64" t="s">
        <v>105</v>
      </c>
      <c r="L8" s="63" t="s">
        <v>159</v>
      </c>
      <c r="M8" s="63" t="s">
        <v>167</v>
      </c>
      <c r="N8" s="63" t="s">
        <v>175</v>
      </c>
      <c r="O8" s="63">
        <v>62650</v>
      </c>
      <c r="P8" s="63" t="s">
        <v>184</v>
      </c>
      <c r="Q8" s="63" t="s">
        <v>86</v>
      </c>
      <c r="R8" s="84">
        <v>0.47916666666666669</v>
      </c>
      <c r="S8" s="83">
        <v>0.66666666666666663</v>
      </c>
      <c r="T8" s="63"/>
      <c r="U8" s="64"/>
      <c r="V8" s="65"/>
      <c r="W8" s="66"/>
      <c r="X8" s="67"/>
      <c r="Y8" s="64"/>
      <c r="Z8" s="67"/>
      <c r="AA8" s="68"/>
      <c r="AB8" s="68"/>
      <c r="AC8" s="67"/>
      <c r="AD8" s="79">
        <v>0</v>
      </c>
      <c r="AE8" s="67"/>
      <c r="AF8" s="64"/>
      <c r="AG8" s="69"/>
      <c r="AH8" s="80" t="e">
        <v>#N/A</v>
      </c>
      <c r="AI8" s="70"/>
      <c r="AJ8" s="67"/>
      <c r="AK8" s="67"/>
      <c r="AL8" s="67"/>
      <c r="AM8" s="64"/>
      <c r="AN8" s="81"/>
    </row>
    <row r="9" spans="1:40" ht="15.75" x14ac:dyDescent="0.3">
      <c r="A9" s="55">
        <v>41299</v>
      </c>
      <c r="B9" s="62">
        <f t="shared" si="1"/>
        <v>809034</v>
      </c>
      <c r="C9" s="63" t="s">
        <v>97</v>
      </c>
      <c r="D9" s="106"/>
      <c r="E9" s="107"/>
      <c r="F9" s="64">
        <v>72664</v>
      </c>
      <c r="G9" s="64" t="s">
        <v>31</v>
      </c>
      <c r="H9" s="63">
        <v>169057508705700</v>
      </c>
      <c r="I9" s="82">
        <v>25333</v>
      </c>
      <c r="J9" s="86">
        <f>INT((A9 -I9)/365)</f>
        <v>43</v>
      </c>
      <c r="K9" s="64" t="s">
        <v>105</v>
      </c>
      <c r="L9" s="63" t="s">
        <v>160</v>
      </c>
      <c r="M9" s="63" t="s">
        <v>168</v>
      </c>
      <c r="N9" s="63" t="s">
        <v>176</v>
      </c>
      <c r="O9" s="63">
        <v>34300</v>
      </c>
      <c r="P9" s="63" t="s">
        <v>185</v>
      </c>
      <c r="Q9" s="63" t="s">
        <v>86</v>
      </c>
      <c r="R9" s="84">
        <v>0.5</v>
      </c>
      <c r="S9" s="83">
        <v>0.64583333333333337</v>
      </c>
      <c r="T9" s="63"/>
      <c r="U9" s="64"/>
      <c r="V9" s="65"/>
      <c r="W9" s="66"/>
      <c r="X9" s="67"/>
      <c r="Y9" s="64"/>
      <c r="Z9" s="67"/>
      <c r="AA9" s="68"/>
      <c r="AB9" s="68"/>
      <c r="AC9" s="67"/>
      <c r="AD9" s="79">
        <v>0</v>
      </c>
      <c r="AE9" s="67"/>
      <c r="AF9" s="64"/>
      <c r="AG9" s="69"/>
      <c r="AH9" s="80" t="e">
        <v>#N/A</v>
      </c>
      <c r="AI9" s="70"/>
      <c r="AJ9" s="67"/>
      <c r="AK9" s="67"/>
      <c r="AL9" s="67"/>
      <c r="AM9" s="72"/>
      <c r="AN9" s="81"/>
    </row>
    <row r="10" spans="1:40" ht="15.75" x14ac:dyDescent="0.3">
      <c r="A10" s="85"/>
      <c r="B10" s="73"/>
      <c r="C10" s="73"/>
      <c r="D10" s="73"/>
      <c r="E10" s="73"/>
      <c r="F10" s="73"/>
      <c r="G10" s="73"/>
      <c r="H10" s="73"/>
      <c r="I10" s="85"/>
      <c r="J10" s="61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4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</row>
    <row r="11" spans="1:40" ht="15.75" x14ac:dyDescent="0.3">
      <c r="A11" s="73"/>
      <c r="B11" s="73"/>
      <c r="C11" s="73"/>
      <c r="D11" s="73"/>
      <c r="E11" s="73"/>
      <c r="F11" s="73"/>
      <c r="G11" s="73"/>
      <c r="H11" s="73"/>
      <c r="I11" s="73"/>
      <c r="J11" s="61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4"/>
      <c r="X11" s="73"/>
      <c r="Y11" s="73"/>
      <c r="Z11" s="73"/>
      <c r="AA11" s="73"/>
      <c r="AB11" s="73"/>
      <c r="AC11" s="73"/>
      <c r="AD11" s="73"/>
      <c r="AE11" s="73"/>
      <c r="AF11" s="74"/>
      <c r="AG11" s="73"/>
      <c r="AH11" s="73"/>
      <c r="AI11" s="73"/>
      <c r="AJ11" s="73"/>
      <c r="AK11" s="73"/>
      <c r="AL11" s="73"/>
      <c r="AM11" s="73"/>
      <c r="AN11" s="73"/>
    </row>
    <row r="12" spans="1:40" x14ac:dyDescent="0.25">
      <c r="A12" s="74"/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3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5"/>
      <c r="X12" s="74"/>
      <c r="Y12" s="74"/>
      <c r="Z12" s="74"/>
      <c r="AA12" s="74"/>
      <c r="AB12" s="74"/>
      <c r="AC12" s="74"/>
      <c r="AD12" s="74"/>
      <c r="AE12" s="74"/>
      <c r="AF12" s="74"/>
      <c r="AG12" s="76"/>
      <c r="AH12" s="74"/>
      <c r="AI12" s="74"/>
      <c r="AJ12" s="74"/>
      <c r="AK12" s="74"/>
      <c r="AL12" s="74"/>
      <c r="AM12" s="74"/>
      <c r="AN12" s="74"/>
    </row>
    <row r="13" spans="1:40" ht="15.75" x14ac:dyDescent="0.3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7"/>
      <c r="M13" s="59"/>
      <c r="N13" s="61"/>
      <c r="O13" s="59"/>
      <c r="P13" s="59"/>
      <c r="Q13" s="59"/>
      <c r="R13" s="59"/>
      <c r="S13" s="59"/>
      <c r="T13" s="59"/>
      <c r="U13" s="59"/>
      <c r="V13" s="59"/>
      <c r="W13" s="56"/>
      <c r="X13" s="59"/>
      <c r="Y13" s="58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</row>
    <row r="14" spans="1:40" ht="15.75" x14ac:dyDescent="0.3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7"/>
      <c r="M14" s="59"/>
      <c r="N14" s="61"/>
      <c r="O14" s="59"/>
      <c r="P14" s="60"/>
      <c r="Q14" s="59"/>
      <c r="R14" s="59"/>
      <c r="S14" s="59"/>
      <c r="T14" s="59"/>
      <c r="U14" s="59"/>
      <c r="V14" s="59"/>
      <c r="W14" s="56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</row>
    <row r="15" spans="1:40" ht="15.75" x14ac:dyDescent="0.3">
      <c r="A15" s="59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7"/>
      <c r="M15" s="59"/>
      <c r="N15" s="61"/>
      <c r="O15" s="59"/>
      <c r="P15" s="60"/>
      <c r="Q15" s="59"/>
      <c r="R15" s="59"/>
      <c r="S15" s="59"/>
      <c r="T15" s="59"/>
      <c r="U15" s="59"/>
      <c r="V15" s="59"/>
      <c r="W15" s="56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</row>
    <row r="16" spans="1:40" ht="15.75" x14ac:dyDescent="0.3">
      <c r="A16" s="59"/>
      <c r="B16" s="59"/>
      <c r="C16" s="59"/>
      <c r="D16" s="56"/>
      <c r="E16" s="59"/>
      <c r="F16" s="59"/>
      <c r="G16" s="59"/>
      <c r="H16" s="59"/>
      <c r="I16" s="59"/>
      <c r="J16" s="59"/>
      <c r="K16" s="59"/>
      <c r="L16" s="59"/>
      <c r="M16" s="59"/>
      <c r="N16" s="61"/>
      <c r="O16" s="59"/>
      <c r="P16" s="60"/>
      <c r="Q16" s="59"/>
      <c r="R16" s="59"/>
      <c r="S16" s="59"/>
      <c r="T16" s="59"/>
      <c r="U16" s="59"/>
      <c r="V16" s="59"/>
      <c r="W16" s="56"/>
      <c r="X16" s="59"/>
      <c r="Y16" s="59"/>
      <c r="Z16" s="59"/>
      <c r="AA16" s="59"/>
      <c r="AB16" s="59"/>
      <c r="AC16" s="59"/>
      <c r="AD16" s="59"/>
      <c r="AE16" s="56"/>
      <c r="AF16" s="59"/>
      <c r="AG16" s="59"/>
      <c r="AH16" s="59"/>
      <c r="AI16" s="59"/>
      <c r="AJ16" s="59"/>
      <c r="AK16" s="59"/>
      <c r="AL16" s="59"/>
      <c r="AM16" s="59"/>
      <c r="AN16" s="59"/>
    </row>
    <row r="17" spans="16:17" x14ac:dyDescent="0.25">
      <c r="P17" s="60"/>
      <c r="Q17" s="56"/>
    </row>
    <row r="18" spans="16:17" x14ac:dyDescent="0.25">
      <c r="P18" s="60"/>
      <c r="Q18" s="56"/>
    </row>
    <row r="19" spans="16:17" x14ac:dyDescent="0.25">
      <c r="P19" s="60"/>
      <c r="Q19" s="59"/>
    </row>
    <row r="20" spans="16:17" x14ac:dyDescent="0.25">
      <c r="P20" s="60"/>
      <c r="Q20" s="56"/>
    </row>
    <row r="21" spans="16:17" x14ac:dyDescent="0.25">
      <c r="P21" s="60"/>
      <c r="Q21" s="56"/>
    </row>
    <row r="22" spans="16:17" x14ac:dyDescent="0.25">
      <c r="P22" s="60"/>
      <c r="Q22" s="56"/>
    </row>
    <row r="23" spans="16:17" x14ac:dyDescent="0.25">
      <c r="P23" s="60"/>
      <c r="Q23" s="56"/>
    </row>
    <row r="24" spans="16:17" x14ac:dyDescent="0.25">
      <c r="P24" s="60"/>
      <c r="Q24" s="56"/>
    </row>
    <row r="25" spans="16:17" x14ac:dyDescent="0.25">
      <c r="P25" s="60"/>
      <c r="Q25" s="56"/>
    </row>
    <row r="26" spans="16:17" x14ac:dyDescent="0.25">
      <c r="P26" s="60"/>
      <c r="Q26" s="56"/>
    </row>
    <row r="27" spans="16:17" x14ac:dyDescent="0.25">
      <c r="P27" s="60"/>
      <c r="Q27" s="56"/>
    </row>
    <row r="28" spans="16:17" x14ac:dyDescent="0.25">
      <c r="P28" s="60"/>
      <c r="Q28" s="56"/>
    </row>
    <row r="29" spans="16:17" x14ac:dyDescent="0.25">
      <c r="P29" s="60"/>
      <c r="Q29" s="56"/>
    </row>
    <row r="30" spans="16:17" x14ac:dyDescent="0.25">
      <c r="P30" s="60"/>
      <c r="Q30" s="56"/>
    </row>
    <row r="31" spans="16:17" x14ac:dyDescent="0.25">
      <c r="P31" s="60"/>
      <c r="Q31" s="56"/>
    </row>
    <row r="32" spans="16:17" x14ac:dyDescent="0.25">
      <c r="P32" s="60"/>
      <c r="Q32" s="56"/>
    </row>
    <row r="33" spans="16:16" x14ac:dyDescent="0.25">
      <c r="P33" s="60"/>
    </row>
    <row r="34" spans="16:16" x14ac:dyDescent="0.25">
      <c r="P34" s="60"/>
    </row>
    <row r="35" spans="16:16" x14ac:dyDescent="0.25">
      <c r="P35" s="60"/>
    </row>
    <row r="36" spans="16:16" x14ac:dyDescent="0.25">
      <c r="P36" s="60"/>
    </row>
    <row r="37" spans="16:16" x14ac:dyDescent="0.25">
      <c r="P37" s="60"/>
    </row>
    <row r="38" spans="16:16" x14ac:dyDescent="0.25">
      <c r="P38" s="60"/>
    </row>
    <row r="39" spans="16:16" x14ac:dyDescent="0.25">
      <c r="P39" s="60"/>
    </row>
    <row r="40" spans="16:16" x14ac:dyDescent="0.25">
      <c r="P40" s="60"/>
    </row>
    <row r="41" spans="16:16" x14ac:dyDescent="0.25">
      <c r="P41" s="60"/>
    </row>
    <row r="42" spans="16:16" x14ac:dyDescent="0.25">
      <c r="P42" s="60"/>
    </row>
  </sheetData>
  <dataConsolidate>
    <dataRefs count="2">
      <dataRef ref="I15:K28" sheet="Bases"/>
      <dataRef ref="J22:K23" sheet="Bases"/>
    </dataRefs>
  </dataConsolidate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Bases!$I$16:$I$28</xm:f>
          </x14:formula1>
          <xm:sqref>C1 C10:C1048576</xm:sqref>
        </x14:dataValidation>
        <x14:dataValidation type="list" allowBlank="1" showInputMessage="1" showErrorMessage="1">
          <x14:formula1>
            <xm:f>Bases!$I$21:$I$22</xm:f>
          </x14:formula1>
          <xm:sqref>C2:C9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Bases</vt:lpstr>
      <vt:lpstr>Bases formules</vt:lpstr>
      <vt:lpstr>Données adm. &amp; Facturation</vt:lpstr>
      <vt:lpstr>Données adm. &amp; Factur. formules</vt:lpstr>
      <vt:lpstr>Bases!ADA</vt:lpstr>
      <vt:lpstr>Bases!Code_ADA</vt:lpstr>
      <vt:lpstr>Bases!Code_ADC</vt:lpstr>
      <vt:lpstr>Bases!Code_situation_bénéficiaire</vt:lpstr>
      <vt:lpstr>Bases!Grille_tarifaire</vt:lpstr>
      <vt:lpstr>Bases!liste_primaire_médecins</vt:lpstr>
      <vt:lpstr>Bases!Liste_primaire_modificateurs_ADA</vt:lpstr>
      <vt:lpstr>Bases!Modes_de_sortie</vt:lpstr>
      <vt:lpstr>Bases!pays</vt:lpstr>
      <vt:lpstr>Bases!tables_complète_médecins</vt:lpstr>
      <vt:lpstr>Bases!Titre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roselyne_2</dc:creator>
  <cp:lastModifiedBy>roselyne_2</cp:lastModifiedBy>
  <cp:lastPrinted>2012-12-09T09:27:16Z</cp:lastPrinted>
  <dcterms:created xsi:type="dcterms:W3CDTF">2012-12-03T16:03:12Z</dcterms:created>
  <dcterms:modified xsi:type="dcterms:W3CDTF">2012-12-11T13:34:37Z</dcterms:modified>
</cp:coreProperties>
</file>