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975"/>
  </bookViews>
  <sheets>
    <sheet name="Bases" sheetId="1" r:id="rId1"/>
    <sheet name="Données adm. et facturation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9" i="2" l="1"/>
  <c r="B9" i="2"/>
  <c r="D8" i="2"/>
  <c r="B8" i="2"/>
  <c r="D7" i="2"/>
  <c r="B7" i="2"/>
  <c r="D6" i="2"/>
  <c r="B6" i="2"/>
  <c r="D5" i="2"/>
  <c r="B5" i="2"/>
  <c r="D4" i="2"/>
  <c r="B4" i="2"/>
  <c r="D3" i="2"/>
  <c r="B3" i="2"/>
  <c r="D2" i="2"/>
  <c r="B2" i="2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<sst xmlns="http://schemas.openxmlformats.org/spreadsheetml/2006/main" count="45" uniqueCount="32">
  <si>
    <t>Grille tarifaire</t>
  </si>
  <si>
    <t>Code acte</t>
  </si>
  <si>
    <t>Tarif conventionné</t>
  </si>
  <si>
    <t>Groupe</t>
  </si>
  <si>
    <t>Dépassement</t>
  </si>
  <si>
    <t>ZZLP025</t>
  </si>
  <si>
    <t>ADA</t>
  </si>
  <si>
    <t>BGFA008</t>
  </si>
  <si>
    <t>BFLA900</t>
  </si>
  <si>
    <t>BCFA008</t>
  </si>
  <si>
    <t>ADC</t>
  </si>
  <si>
    <t>BFPP001</t>
  </si>
  <si>
    <t>BGJA001</t>
  </si>
  <si>
    <t>BEFA008</t>
  </si>
  <si>
    <t>BFGA008</t>
  </si>
  <si>
    <t>BGFA014</t>
  </si>
  <si>
    <t>BFGA010</t>
  </si>
  <si>
    <t>BFGA004</t>
  </si>
  <si>
    <t>Modificateurs</t>
  </si>
  <si>
    <t>Code</t>
  </si>
  <si>
    <t>Valeur</t>
  </si>
  <si>
    <t>Critère</t>
  </si>
  <si>
    <t xml:space="preserve">Réintervention glaucome, cataracte, rétine, cornée </t>
  </si>
  <si>
    <t>A</t>
  </si>
  <si>
    <t>Anesthésie locorégionale chez + de 80 ans</t>
  </si>
  <si>
    <t>Présence permanente de l'anesthésiste durant K</t>
  </si>
  <si>
    <t>Aucun</t>
  </si>
  <si>
    <t xml:space="preserve">Anesthésie relative à 6    </t>
  </si>
  <si>
    <t>Modif. ADC</t>
  </si>
  <si>
    <t>Valeur modif. ADC</t>
  </si>
  <si>
    <t>Code ADA</t>
  </si>
  <si>
    <t>Tarif CCAM 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</si>
</sst>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8"/>
      <color theme="1"/>
      <name val="Corbel"/>
      <family val="2"/>
    </font>
    <font>
      <sz val="11"/>
      <color theme="1"/>
      <name val="Forte"/>
      <family val="4"/>
    </font>
    <font>
      <sz val="10"/>
      <color theme="1"/>
      <name val="Forte"/>
      <family val="4"/>
    </font>
    <font>
      <sz val="9"/>
      <color theme="1"/>
      <name val="Forte"/>
      <family val="4"/>
    </font>
    <font>
      <sz val="11"/>
      <color theme="1"/>
      <name val="Perpetua"/>
      <family val="1"/>
    </font>
    <font>
      <sz val="11"/>
      <name val="Perpetua"/>
      <family val="1"/>
    </font>
    <font>
      <sz val="12"/>
      <color theme="1"/>
      <name val="Constantia"/>
      <family val="1"/>
    </font>
    <font>
      <sz val="10"/>
      <color theme="1"/>
      <name val="Palatino Linotype"/>
      <family val="1"/>
    </font>
    <font>
      <sz val="9"/>
      <color theme="1"/>
      <name val="Palatino Linotype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double">
        <color theme="7" tint="-0.499984740745262"/>
      </left>
      <right style="thin">
        <color indexed="64"/>
      </right>
      <top style="double">
        <color theme="7" tint="-0.499984740745262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theme="7" tint="-0.499984740745262"/>
      </top>
      <bottom style="thin">
        <color auto="1"/>
      </bottom>
      <diagonal/>
    </border>
    <border>
      <left style="thin">
        <color indexed="64"/>
      </left>
      <right style="double">
        <color theme="7" tint="-0.499984740745262"/>
      </right>
      <top style="double">
        <color theme="7" tint="-0.499984740745262"/>
      </top>
      <bottom style="thin">
        <color indexed="64"/>
      </bottom>
      <diagonal/>
    </border>
    <border>
      <left style="double">
        <color theme="7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7" tint="-0.499984740745262"/>
      </right>
      <top style="thin">
        <color indexed="64"/>
      </top>
      <bottom style="thin">
        <color indexed="64"/>
      </bottom>
      <diagonal/>
    </border>
    <border>
      <left style="double">
        <color theme="7" tint="-0.499984740745262"/>
      </left>
      <right style="thin">
        <color indexed="64"/>
      </right>
      <top style="thin">
        <color indexed="64"/>
      </top>
      <bottom style="double">
        <color theme="7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theme="7" tint="-0.499984740745262"/>
      </bottom>
      <diagonal/>
    </border>
    <border>
      <left style="thin">
        <color indexed="64"/>
      </left>
      <right style="double">
        <color theme="7" tint="-0.499984740745262"/>
      </right>
      <top style="thin">
        <color indexed="64"/>
      </top>
      <bottom style="double">
        <color theme="7" tint="-0.499984740745262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left" vertical="center" indent="1"/>
    </xf>
    <xf numFmtId="0" fontId="1" fillId="2" borderId="2" xfId="0" applyFont="1" applyFill="1" applyBorder="1" applyAlignment="1">
      <alignment horizontal="left" vertical="center" indent="1"/>
    </xf>
    <xf numFmtId="0" fontId="1" fillId="2" borderId="3" xfId="0" applyFont="1" applyFill="1" applyBorder="1" applyAlignment="1">
      <alignment horizontal="left" vertical="center" indent="1"/>
    </xf>
    <xf numFmtId="0" fontId="2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left" vertical="center" indent="1"/>
    </xf>
    <xf numFmtId="0" fontId="5" fillId="0" borderId="5" xfId="0" applyFont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right" vertical="center" indent="1"/>
    </xf>
    <xf numFmtId="0" fontId="5" fillId="0" borderId="7" xfId="0" applyFont="1" applyBorder="1" applyAlignment="1">
      <alignment horizontal="left" vertical="center" indent="1"/>
    </xf>
    <xf numFmtId="0" fontId="5" fillId="0" borderId="8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right" vertical="center" indent="1"/>
    </xf>
    <xf numFmtId="2" fontId="6" fillId="0" borderId="5" xfId="0" applyNumberFormat="1" applyFont="1" applyFill="1" applyBorder="1" applyAlignment="1">
      <alignment horizontal="right" vertical="center" indent="1"/>
    </xf>
    <xf numFmtId="0" fontId="6" fillId="0" borderId="6" xfId="0" applyFont="1" applyFill="1" applyBorder="1" applyAlignment="1">
      <alignment horizontal="left" vertical="center" wrapText="1"/>
    </xf>
    <xf numFmtId="2" fontId="5" fillId="0" borderId="5" xfId="0" applyNumberFormat="1" applyFont="1" applyFill="1" applyBorder="1" applyAlignment="1">
      <alignment horizontal="right" vertical="center" indent="1"/>
    </xf>
    <xf numFmtId="0" fontId="5" fillId="0" borderId="6" xfId="0" applyFont="1" applyFill="1" applyBorder="1" applyAlignment="1">
      <alignment horizontal="left" vertical="center" wrapText="1"/>
    </xf>
    <xf numFmtId="0" fontId="5" fillId="0" borderId="7" xfId="0" applyFont="1" applyFill="1" applyBorder="1" applyAlignment="1">
      <alignment horizontal="right" vertical="center" indent="1"/>
    </xf>
    <xf numFmtId="2" fontId="6" fillId="0" borderId="8" xfId="0" applyNumberFormat="1" applyFont="1" applyFill="1" applyBorder="1" applyAlignment="1">
      <alignment horizontal="right" vertical="center" indent="1"/>
    </xf>
    <xf numFmtId="0" fontId="6" fillId="0" borderId="9" xfId="0" applyFont="1" applyFill="1" applyBorder="1" applyAlignment="1">
      <alignment horizontal="left" vertical="center" wrapText="1"/>
    </xf>
    <xf numFmtId="0" fontId="7" fillId="0" borderId="5" xfId="0" applyFont="1" applyFill="1" applyBorder="1" applyAlignment="1">
      <alignment horizontal="left" vertical="top" wrapText="1"/>
    </xf>
    <xf numFmtId="0" fontId="8" fillId="0" borderId="5" xfId="0" applyNumberFormat="1" applyFont="1" applyBorder="1" applyAlignment="1">
      <alignment horizontal="right" vertical="center" indent="1"/>
    </xf>
    <xf numFmtId="164" fontId="9" fillId="0" borderId="5" xfId="0" applyNumberFormat="1" applyFont="1" applyBorder="1" applyAlignment="1">
      <alignment horizontal="right" vertical="center"/>
    </xf>
    <xf numFmtId="0" fontId="9" fillId="0" borderId="5" xfId="0" applyNumberFormat="1" applyFont="1" applyBorder="1" applyAlignment="1">
      <alignment horizontal="center" vertical="center"/>
    </xf>
    <xf numFmtId="0" fontId="9" fillId="4" borderId="5" xfId="0" applyNumberFormat="1" applyFont="1" applyFill="1" applyBorder="1" applyAlignment="1">
      <alignment horizontal="right" vertical="center"/>
    </xf>
    <xf numFmtId="2" fontId="5" fillId="4" borderId="5" xfId="0" applyNumberFormat="1" applyFont="1" applyFill="1" applyBorder="1" applyAlignment="1">
      <alignment horizontal="right" vertical="center" indent="1"/>
    </xf>
    <xf numFmtId="2" fontId="5" fillId="4" borderId="8" xfId="0" applyNumberFormat="1" applyFont="1" applyFill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NED/Dossier%20informatique/Source_de_donn&#233;es_pat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s"/>
      <sheetName val="Bases formules"/>
      <sheetName val="Données adm. &amp; Facturation"/>
      <sheetName val="Données adm. &amp; Factur. formules"/>
    </sheetNames>
    <sheetDataSet>
      <sheetData sheetId="0">
        <row r="3">
          <cell r="A3" t="str">
            <v>ZZLP025</v>
          </cell>
          <cell r="B3">
            <v>48</v>
          </cell>
          <cell r="C3" t="str">
            <v>ADA</v>
          </cell>
          <cell r="D3">
            <v>36</v>
          </cell>
        </row>
        <row r="4">
          <cell r="A4" t="str">
            <v>BGFA008</v>
          </cell>
          <cell r="B4">
            <v>91.56</v>
          </cell>
          <cell r="C4" t="str">
            <v>ADA</v>
          </cell>
          <cell r="D4">
            <v>69</v>
          </cell>
        </row>
        <row r="5">
          <cell r="A5" t="str">
            <v>BFLA900</v>
          </cell>
          <cell r="B5">
            <v>125.4</v>
          </cell>
          <cell r="C5" t="str">
            <v>ADA</v>
          </cell>
          <cell r="D5">
            <v>95</v>
          </cell>
        </row>
      </sheetData>
      <sheetData sheetId="1"/>
      <sheetData sheetId="2">
        <row r="2">
          <cell r="V2">
            <v>271.7</v>
          </cell>
        </row>
        <row r="3">
          <cell r="V3">
            <v>209</v>
          </cell>
        </row>
        <row r="4">
          <cell r="V4">
            <v>83.6</v>
          </cell>
        </row>
        <row r="5">
          <cell r="V5">
            <v>125.4</v>
          </cell>
        </row>
        <row r="6">
          <cell r="V6">
            <v>212.06</v>
          </cell>
        </row>
        <row r="7">
          <cell r="V7">
            <v>209</v>
          </cell>
        </row>
        <row r="8">
          <cell r="V8">
            <v>209</v>
          </cell>
        </row>
        <row r="9">
          <cell r="V9">
            <v>52.25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workbookViewId="0">
      <selection activeCell="F13" sqref="F13"/>
    </sheetView>
  </sheetViews>
  <sheetFormatPr baseColWidth="10" defaultRowHeight="15" x14ac:dyDescent="0.25"/>
  <cols>
    <col min="3" max="3" width="28.85546875" customWidth="1"/>
  </cols>
  <sheetData>
    <row r="1" spans="1:4" ht="24" thickTop="1" x14ac:dyDescent="0.25">
      <c r="A1" s="1" t="s">
        <v>0</v>
      </c>
      <c r="B1" s="2"/>
      <c r="C1" s="2"/>
      <c r="D1" s="3"/>
    </row>
    <row r="2" spans="1:4" ht="28.5" x14ac:dyDescent="0.25">
      <c r="A2" s="4" t="s">
        <v>1</v>
      </c>
      <c r="B2" s="5" t="s">
        <v>2</v>
      </c>
      <c r="C2" s="6" t="s">
        <v>3</v>
      </c>
      <c r="D2" s="7" t="s">
        <v>4</v>
      </c>
    </row>
    <row r="3" spans="1:4" ht="15.75" x14ac:dyDescent="0.25">
      <c r="A3" s="8" t="s">
        <v>5</v>
      </c>
      <c r="B3" s="28">
        <v>48</v>
      </c>
      <c r="C3" s="9" t="s">
        <v>6</v>
      </c>
      <c r="D3" s="10">
        <f>ROUNDUP(B3*75/100,0)</f>
        <v>36</v>
      </c>
    </row>
    <row r="4" spans="1:4" ht="15.75" x14ac:dyDescent="0.25">
      <c r="A4" s="8" t="s">
        <v>7</v>
      </c>
      <c r="B4" s="28">
        <v>91.56</v>
      </c>
      <c r="C4" s="9" t="s">
        <v>6</v>
      </c>
      <c r="D4" s="10">
        <f>ROUNDUP(B4*75/100,0)</f>
        <v>69</v>
      </c>
    </row>
    <row r="5" spans="1:4" ht="15.75" x14ac:dyDescent="0.25">
      <c r="A5" s="8" t="s">
        <v>8</v>
      </c>
      <c r="B5" s="28">
        <v>125.4</v>
      </c>
      <c r="C5" s="9" t="s">
        <v>6</v>
      </c>
      <c r="D5" s="10">
        <f t="shared" ref="D5:D13" si="0">ROUNDUP(B5*75/100,0)</f>
        <v>95</v>
      </c>
    </row>
    <row r="6" spans="1:4" ht="15.75" x14ac:dyDescent="0.25">
      <c r="A6" s="8" t="s">
        <v>9</v>
      </c>
      <c r="B6" s="28">
        <v>52.25</v>
      </c>
      <c r="C6" s="9" t="s">
        <v>10</v>
      </c>
      <c r="D6" s="10">
        <f t="shared" si="0"/>
        <v>40</v>
      </c>
    </row>
    <row r="7" spans="1:4" ht="15.75" x14ac:dyDescent="0.25">
      <c r="A7" s="8" t="s">
        <v>11</v>
      </c>
      <c r="B7" s="28">
        <v>83.6</v>
      </c>
      <c r="C7" s="9" t="s">
        <v>10</v>
      </c>
      <c r="D7" s="10">
        <f t="shared" si="0"/>
        <v>63</v>
      </c>
    </row>
    <row r="8" spans="1:4" ht="15.75" x14ac:dyDescent="0.25">
      <c r="A8" s="8" t="s">
        <v>12</v>
      </c>
      <c r="B8" s="28">
        <v>125.4</v>
      </c>
      <c r="C8" s="9" t="s">
        <v>10</v>
      </c>
      <c r="D8" s="10">
        <f t="shared" si="0"/>
        <v>95</v>
      </c>
    </row>
    <row r="9" spans="1:4" ht="15.75" x14ac:dyDescent="0.25">
      <c r="A9" s="8" t="s">
        <v>13</v>
      </c>
      <c r="B9" s="28">
        <v>209</v>
      </c>
      <c r="C9" s="9" t="s">
        <v>10</v>
      </c>
      <c r="D9" s="10">
        <f t="shared" si="0"/>
        <v>157</v>
      </c>
    </row>
    <row r="10" spans="1:4" ht="15.75" x14ac:dyDescent="0.25">
      <c r="A10" s="8" t="s">
        <v>14</v>
      </c>
      <c r="B10" s="28">
        <v>209</v>
      </c>
      <c r="C10" s="9" t="s">
        <v>10</v>
      </c>
      <c r="D10" s="10">
        <f t="shared" si="0"/>
        <v>157</v>
      </c>
    </row>
    <row r="11" spans="1:4" ht="15.75" x14ac:dyDescent="0.25">
      <c r="A11" s="8" t="s">
        <v>15</v>
      </c>
      <c r="B11" s="28">
        <v>209</v>
      </c>
      <c r="C11" s="9" t="s">
        <v>10</v>
      </c>
      <c r="D11" s="10">
        <f t="shared" si="0"/>
        <v>157</v>
      </c>
    </row>
    <row r="12" spans="1:4" ht="15.75" x14ac:dyDescent="0.25">
      <c r="A12" s="8" t="s">
        <v>16</v>
      </c>
      <c r="B12" s="28">
        <v>212.06</v>
      </c>
      <c r="C12" s="9" t="s">
        <v>10</v>
      </c>
      <c r="D12" s="10">
        <f t="shared" si="0"/>
        <v>160</v>
      </c>
    </row>
    <row r="13" spans="1:4" ht="16.5" thickBot="1" x14ac:dyDescent="0.3">
      <c r="A13" s="11" t="s">
        <v>17</v>
      </c>
      <c r="B13" s="29">
        <v>271.7</v>
      </c>
      <c r="C13" s="12" t="s">
        <v>10</v>
      </c>
      <c r="D13" s="10">
        <f t="shared" si="0"/>
        <v>204</v>
      </c>
    </row>
    <row r="14" spans="1:4" ht="15.75" thickTop="1" x14ac:dyDescent="0.25"/>
    <row r="15" spans="1:4" ht="15.75" thickBot="1" x14ac:dyDescent="0.3"/>
    <row r="16" spans="1:4" ht="24" thickTop="1" x14ac:dyDescent="0.25">
      <c r="A16" s="1" t="s">
        <v>18</v>
      </c>
      <c r="B16" s="2"/>
      <c r="C16" s="3"/>
    </row>
    <row r="17" spans="1:3" ht="15.75" x14ac:dyDescent="0.25">
      <c r="A17" s="4" t="s">
        <v>19</v>
      </c>
      <c r="B17" s="13" t="s">
        <v>20</v>
      </c>
      <c r="C17" s="14" t="s">
        <v>21</v>
      </c>
    </row>
    <row r="18" spans="1:3" ht="48.75" customHeight="1" x14ac:dyDescent="0.25">
      <c r="A18" s="15">
        <v>6</v>
      </c>
      <c r="B18" s="16">
        <v>0.25</v>
      </c>
      <c r="C18" s="17" t="s">
        <v>22</v>
      </c>
    </row>
    <row r="19" spans="1:3" ht="40.5" customHeight="1" x14ac:dyDescent="0.25">
      <c r="A19" s="15" t="s">
        <v>23</v>
      </c>
      <c r="B19" s="18">
        <v>23</v>
      </c>
      <c r="C19" s="19" t="s">
        <v>24</v>
      </c>
    </row>
    <row r="20" spans="1:3" ht="33" customHeight="1" x14ac:dyDescent="0.25">
      <c r="A20" s="15">
        <v>7</v>
      </c>
      <c r="B20" s="18">
        <v>0.04</v>
      </c>
      <c r="C20" s="19" t="s">
        <v>25</v>
      </c>
    </row>
    <row r="21" spans="1:3" ht="30.75" customHeight="1" x14ac:dyDescent="0.25">
      <c r="A21" s="15">
        <v>0</v>
      </c>
      <c r="B21" s="18">
        <v>0</v>
      </c>
      <c r="C21" s="19" t="s">
        <v>26</v>
      </c>
    </row>
    <row r="22" spans="1:3" ht="32.25" thickBot="1" x14ac:dyDescent="0.3">
      <c r="A22" s="20">
        <v>8</v>
      </c>
      <c r="B22" s="21">
        <v>0.2</v>
      </c>
      <c r="C22" s="22" t="s">
        <v>27</v>
      </c>
    </row>
    <row r="23" spans="1:3" ht="15.75" thickTop="1" x14ac:dyDescent="0.25"/>
  </sheetData>
  <mergeCells count="2">
    <mergeCell ref="A1:D1"/>
    <mergeCell ref="A16:C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16" sqref="C16"/>
    </sheetView>
  </sheetViews>
  <sheetFormatPr baseColWidth="10" defaultRowHeight="15" x14ac:dyDescent="0.25"/>
  <sheetData>
    <row r="1" spans="1:4" ht="47.25" x14ac:dyDescent="0.25">
      <c r="A1" s="23" t="s">
        <v>28</v>
      </c>
      <c r="B1" s="23" t="s">
        <v>29</v>
      </c>
      <c r="C1" s="23" t="s">
        <v>30</v>
      </c>
      <c r="D1" s="23" t="s">
        <v>31</v>
      </c>
    </row>
    <row r="2" spans="1:4" x14ac:dyDescent="0.25">
      <c r="A2" s="24">
        <v>6</v>
      </c>
      <c r="B2" s="25">
        <f>IF(A2&gt;0,'[1]Données adm. &amp; Facturation'!V2*0.25,0)</f>
        <v>67.924999999999997</v>
      </c>
      <c r="C2" s="26" t="s">
        <v>8</v>
      </c>
      <c r="D2" s="27">
        <f>VLOOKUP($C2,[1]Bases!$A$3:$D$5,2,0)</f>
        <v>125.4</v>
      </c>
    </row>
    <row r="3" spans="1:4" x14ac:dyDescent="0.25">
      <c r="A3" s="24">
        <v>0</v>
      </c>
      <c r="B3" s="25">
        <f>IF(A3&gt;0,'[1]Données adm. &amp; Facturation'!V3*0.25,0)</f>
        <v>0</v>
      </c>
      <c r="C3" s="26"/>
      <c r="D3" s="27" t="e">
        <f>VLOOKUP($C3,[1]Bases!$A$3:$D$5,$D$3,FALSE)</f>
        <v>#N/A</v>
      </c>
    </row>
    <row r="4" spans="1:4" x14ac:dyDescent="0.25">
      <c r="A4" s="24">
        <v>6</v>
      </c>
      <c r="B4" s="25">
        <f>IF(A4&gt;0,'[1]Données adm. &amp; Facturation'!V4*0.25,0)</f>
        <v>20.9</v>
      </c>
      <c r="C4" s="26"/>
      <c r="D4" s="27" t="e">
        <f>VLOOKUP($C4,[1]Bases!$A$3:$D$5,2,0)</f>
        <v>#N/A</v>
      </c>
    </row>
    <row r="5" spans="1:4" x14ac:dyDescent="0.25">
      <c r="A5" s="24">
        <v>0</v>
      </c>
      <c r="B5" s="25">
        <f>IF(A5&gt;0,'[1]Données adm. &amp; Facturation'!V5*0.25,0)</f>
        <v>0</v>
      </c>
      <c r="C5" s="26" t="s">
        <v>5</v>
      </c>
      <c r="D5" s="27">
        <f>VLOOKUP($C5,[1]Bases!$A$3:$D$5,2,0)</f>
        <v>48</v>
      </c>
    </row>
    <row r="6" spans="1:4" x14ac:dyDescent="0.25">
      <c r="A6" s="24">
        <v>6</v>
      </c>
      <c r="B6" s="25">
        <f>IF(A6&gt;0,'[1]Données adm. &amp; Facturation'!V6*0.25,0)</f>
        <v>53.015000000000001</v>
      </c>
      <c r="C6" s="26" t="s">
        <v>5</v>
      </c>
      <c r="D6" s="27">
        <f>VLOOKUP($C6,[1]Bases!$A$3:$D$5,2,0)</f>
        <v>48</v>
      </c>
    </row>
    <row r="7" spans="1:4" x14ac:dyDescent="0.25">
      <c r="A7" s="24">
        <v>6</v>
      </c>
      <c r="B7" s="25">
        <f>IF(A7&gt;0,'[1]Données adm. &amp; Facturation'!V7*0.25,0)</f>
        <v>52.25</v>
      </c>
      <c r="C7" s="26" t="s">
        <v>7</v>
      </c>
      <c r="D7" s="27">
        <f>VLOOKUP($C7,[1]Bases!$A$3:$D$5,2,0)</f>
        <v>91.56</v>
      </c>
    </row>
    <row r="8" spans="1:4" x14ac:dyDescent="0.25">
      <c r="A8" s="24">
        <v>0</v>
      </c>
      <c r="B8" s="25">
        <f>IF(A8&gt;0,'[1]Données adm. &amp; Facturation'!V8*0.25,0)</f>
        <v>0</v>
      </c>
      <c r="C8" s="26"/>
      <c r="D8" s="27" t="e">
        <f>VLOOKUP($C8,[1]Bases!$A$3:$D$5,2,0)</f>
        <v>#N/A</v>
      </c>
    </row>
    <row r="9" spans="1:4" x14ac:dyDescent="0.25">
      <c r="A9" s="24">
        <v>0</v>
      </c>
      <c r="B9" s="25">
        <f>IF(A9&gt;0,'[1]Données adm. &amp; Facturation'!V9*0.25,0)</f>
        <v>0</v>
      </c>
      <c r="C9" s="26"/>
      <c r="D9" s="27" t="e">
        <f>VLOOKUP($C9,[1]Bases!$A$3:$D$5,2,0)</f>
        <v>#N/A</v>
      </c>
    </row>
  </sheetData>
  <dataValidations count="1">
    <dataValidation allowBlank="1" showInputMessage="1" showErrorMessage="1" promptTitle="Associations" prompt="ATTENTION!_x000a_BFLA900 uniquement si Code ADC : BFGA004_x000a_BGFA008 uniquement si Code ADC : BFGA008_x000a_ZZLP025 : acte isolé" sqref="C2:C9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Bases</vt:lpstr>
      <vt:lpstr>Données adm. et facturation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roselyne_2</dc:creator>
  <cp:lastModifiedBy>roselyne_2</cp:lastModifiedBy>
  <dcterms:created xsi:type="dcterms:W3CDTF">2012-12-12T08:50:11Z</dcterms:created>
  <dcterms:modified xsi:type="dcterms:W3CDTF">2012-12-12T08:55:38Z</dcterms:modified>
</cp:coreProperties>
</file>