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8075" windowHeight="11700"/>
  </bookViews>
  <sheets>
    <sheet name="Feuil1" sheetId="1" r:id="rId1"/>
    <sheet name="Feuil2" sheetId="2" r:id="rId2"/>
    <sheet name="Feuil3" sheetId="3" r:id="rId3"/>
  </sheets>
  <definedNames>
    <definedName name="An" localSheetId="0">Feuil1!$B$1</definedName>
    <definedName name="férié">Feuil1!$V$4:$V$16</definedName>
  </definedNames>
  <calcPr calcId="145621"/>
</workbook>
</file>

<file path=xl/calcChain.xml><?xml version="1.0" encoding="utf-8"?>
<calcChain xmlns="http://schemas.openxmlformats.org/spreadsheetml/2006/main">
  <c r="C6" i="1" l="1"/>
  <c r="V15" i="1"/>
  <c r="V16" i="1"/>
  <c r="V14" i="1"/>
  <c r="V13" i="1"/>
  <c r="V12" i="1"/>
  <c r="V8" i="1"/>
  <c r="V7" i="1"/>
  <c r="V5" i="1"/>
  <c r="V10" i="1" s="1"/>
  <c r="V11" i="1" s="1"/>
  <c r="V4" i="1"/>
  <c r="V9" i="1" l="1"/>
  <c r="V6" i="1"/>
  <c r="M38" i="1" l="1"/>
  <c r="L38" i="1"/>
  <c r="N39" i="1" s="1"/>
  <c r="N38" i="1" l="1"/>
  <c r="C7" i="1" l="1"/>
  <c r="C8" i="1" s="1"/>
  <c r="C9" i="1" s="1"/>
  <c r="C10" i="1" l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</calcChain>
</file>

<file path=xl/sharedStrings.xml><?xml version="1.0" encoding="utf-8"?>
<sst xmlns="http://schemas.openxmlformats.org/spreadsheetml/2006/main" count="42" uniqueCount="38">
  <si>
    <t>Periode</t>
  </si>
  <si>
    <t>Prise de service</t>
  </si>
  <si>
    <t>Interv.  s/site</t>
  </si>
  <si>
    <t>Pause déjeuner</t>
  </si>
  <si>
    <t>Reprise</t>
  </si>
  <si>
    <t>Fin d'interv.</t>
  </si>
  <si>
    <t>Fin de service</t>
  </si>
  <si>
    <t>Total vacation</t>
  </si>
  <si>
    <t>Horaire théorique</t>
  </si>
  <si>
    <t>Crédit heures</t>
  </si>
  <si>
    <t>Débit heures</t>
  </si>
  <si>
    <t>ESI</t>
  </si>
  <si>
    <t>année</t>
  </si>
  <si>
    <t>férié</t>
  </si>
  <si>
    <t>report n-1</t>
  </si>
  <si>
    <t>mois</t>
  </si>
  <si>
    <t>arrêt maladie</t>
  </si>
  <si>
    <t>congés annuels</t>
  </si>
  <si>
    <t>récup</t>
  </si>
  <si>
    <t>indiquer les récup. dans la colonne débit</t>
  </si>
  <si>
    <t>1/2 journée = 3h30</t>
  </si>
  <si>
    <t>1 journée = 7h00</t>
  </si>
  <si>
    <t>jours fériés</t>
  </si>
  <si>
    <t>cumul crédit</t>
  </si>
  <si>
    <t>cumul débit</t>
  </si>
  <si>
    <t>à reporter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</si>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</sst>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]:mm"/>
    <numFmt numFmtId="165" formatCode="dd/mm/yy;@"/>
    <numFmt numFmtId="166" formatCode="[$-40C]mmmm\-yy;@"/>
    <numFmt numFmtId="167" formatCode="[$-F800]dddd\,\ mmmm\ dd\,\ yyyy"/>
    <numFmt numFmtId="168" formatCode="dddd\ dd\ mmmm\ yyyy"/>
  </numFmts>
  <fonts count="13" x14ac:knownFonts="1">
    <font>
      <sz val="10"/>
      <color theme="1"/>
      <name val="Verdana"/>
      <family val="2"/>
    </font>
    <font>
      <sz val="12"/>
      <name val="Arial"/>
      <family val="2"/>
    </font>
    <font>
      <b/>
      <sz val="10"/>
      <name val="Arial"/>
      <family val="2"/>
    </font>
    <font>
      <b/>
      <sz val="14"/>
      <color indexed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68">
    <xf numFmtId="0" fontId="0" fillId="0" borderId="0" xfId="0"/>
    <xf numFmtId="0" fontId="2" fillId="0" borderId="0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 wrapText="1"/>
    </xf>
    <xf numFmtId="164" fontId="4" fillId="5" borderId="2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/>
    <xf numFmtId="0" fontId="4" fillId="0" borderId="3" xfId="0" applyFont="1" applyBorder="1" applyAlignment="1">
      <alignment horizontal="center" vertical="center" wrapText="1"/>
    </xf>
    <xf numFmtId="164" fontId="8" fillId="4" borderId="4" xfId="0" applyNumberFormat="1" applyFont="1" applyFill="1" applyBorder="1" applyAlignment="1">
      <alignment horizontal="center" vertical="center" wrapText="1"/>
    </xf>
    <xf numFmtId="164" fontId="8" fillId="5" borderId="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7" fillId="0" borderId="0" xfId="0" applyNumberFormat="1" applyFont="1"/>
    <xf numFmtId="166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4" fillId="4" borderId="5" xfId="0" applyNumberFormat="1" applyFont="1" applyFill="1" applyBorder="1" applyAlignment="1">
      <alignment horizontal="center" vertical="center" wrapText="1"/>
    </xf>
    <xf numFmtId="164" fontId="4" fillId="5" borderId="5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7" fillId="0" borderId="0" xfId="0" applyNumberFormat="1" applyFont="1"/>
    <xf numFmtId="167" fontId="0" fillId="0" borderId="4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6" borderId="6" xfId="0" applyFill="1" applyBorder="1"/>
    <xf numFmtId="0" fontId="0" fillId="6" borderId="7" xfId="0" applyFill="1" applyBorder="1"/>
    <xf numFmtId="0" fontId="0" fillId="0" borderId="0" xfId="0" applyFill="1"/>
    <xf numFmtId="0" fontId="0" fillId="7" borderId="10" xfId="0" applyFill="1" applyBorder="1"/>
    <xf numFmtId="0" fontId="0" fillId="7" borderId="11" xfId="0" applyFill="1" applyBorder="1"/>
    <xf numFmtId="0" fontId="0" fillId="0" borderId="0" xfId="0" applyBorder="1" applyAlignment="1">
      <alignment horizontal="center" wrapText="1"/>
    </xf>
    <xf numFmtId="0" fontId="0" fillId="0" borderId="0" xfId="0" applyAlignment="1"/>
    <xf numFmtId="0" fontId="0" fillId="0" borderId="0" xfId="0" applyBorder="1"/>
    <xf numFmtId="0" fontId="9" fillId="0" borderId="0" xfId="0" applyFont="1" applyBorder="1" applyAlignment="1">
      <alignment horizontal="center" vertical="center"/>
    </xf>
    <xf numFmtId="164" fontId="0" fillId="0" borderId="0" xfId="0" applyNumberFormat="1"/>
    <xf numFmtId="164" fontId="9" fillId="0" borderId="0" xfId="0" applyNumberFormat="1" applyFont="1" applyFill="1" applyBorder="1" applyAlignment="1">
      <alignment horizontal="center" vertical="center"/>
    </xf>
    <xf numFmtId="164" fontId="9" fillId="4" borderId="12" xfId="0" applyNumberFormat="1" applyFont="1" applyFill="1" applyBorder="1" applyAlignment="1">
      <alignment horizontal="center" vertical="center"/>
    </xf>
    <xf numFmtId="164" fontId="9" fillId="5" borderId="13" xfId="0" applyNumberFormat="1" applyFont="1" applyFill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Fill="1"/>
    <xf numFmtId="164" fontId="2" fillId="4" borderId="8" xfId="0" applyNumberFormat="1" applyFont="1" applyFill="1" applyBorder="1" applyAlignment="1">
      <alignment horizontal="center" vertical="center" wrapText="1"/>
    </xf>
    <xf numFmtId="164" fontId="2" fillId="5" borderId="9" xfId="0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164" fontId="0" fillId="0" borderId="0" xfId="0" applyNumberFormat="1" applyBorder="1"/>
    <xf numFmtId="168" fontId="7" fillId="0" borderId="0" xfId="1" applyNumberFormat="1" applyFont="1" applyFill="1" applyBorder="1" applyAlignment="1">
      <alignment horizontal="center"/>
    </xf>
    <xf numFmtId="167" fontId="7" fillId="0" borderId="0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</cellXfs>
  <cellStyles count="2">
    <cellStyle name="Normal" xfId="0" builtinId="0"/>
    <cellStyle name="Normal_feries" xfId="1"/>
  </cellStyles>
  <dxfs count="6"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6" max="3000" min="2000" page="10" val="201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1019175</xdr:colOff>
          <xdr:row>3</xdr:row>
          <xdr:rowOff>0</xdr:rowOff>
        </xdr:from>
        <xdr:to>
          <xdr:col>1</xdr:col>
          <xdr:colOff>1266825</xdr:colOff>
          <xdr:row>5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43"/>
  <sheetViews>
    <sheetView tabSelected="1" workbookViewId="0">
      <selection activeCell="C6" sqref="C6"/>
    </sheetView>
  </sheetViews>
  <sheetFormatPr baseColWidth="10" defaultRowHeight="12.75" x14ac:dyDescent="0.2"/>
  <cols>
    <col min="1" max="1" width="11.875" customWidth="1"/>
    <col min="2" max="2" width="17.75" customWidth="1"/>
    <col min="3" max="3" width="23.125" customWidth="1"/>
    <col min="4" max="4" width="11.625" style="31" customWidth="1"/>
    <col min="5" max="13" width="8.375" style="31" customWidth="1"/>
    <col min="14" max="14" width="8.5" customWidth="1"/>
    <col min="15" max="15" width="1.25" customWidth="1"/>
    <col min="16" max="17" width="7.625" customWidth="1"/>
    <col min="18" max="18" width="8.375" customWidth="1"/>
    <col min="21" max="21" width="19" bestFit="1" customWidth="1"/>
    <col min="22" max="22" width="22.5" customWidth="1"/>
  </cols>
  <sheetData>
    <row r="1" spans="1:24" ht="15" x14ac:dyDescent="0.2"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P1" s="1"/>
      <c r="Q1" s="1"/>
      <c r="R1" s="1"/>
    </row>
    <row r="2" spans="1:24" ht="18" x14ac:dyDescent="0.2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P2" s="1"/>
      <c r="Q2" s="1"/>
      <c r="R2" s="1"/>
    </row>
    <row r="3" spans="1:24" ht="22.5" x14ac:dyDescent="0.2">
      <c r="B3" s="2" t="s">
        <v>0</v>
      </c>
      <c r="C3" s="2"/>
      <c r="D3" s="48" t="s">
        <v>1</v>
      </c>
      <c r="E3" s="48" t="s">
        <v>2</v>
      </c>
      <c r="F3" s="48" t="s">
        <v>3</v>
      </c>
      <c r="G3" s="48" t="s">
        <v>4</v>
      </c>
      <c r="H3" s="48" t="s">
        <v>5</v>
      </c>
      <c r="I3" s="48" t="s">
        <v>6</v>
      </c>
      <c r="J3" s="48" t="s">
        <v>7</v>
      </c>
      <c r="K3" s="48" t="s">
        <v>8</v>
      </c>
      <c r="L3" s="3" t="s">
        <v>9</v>
      </c>
      <c r="M3" s="4" t="s">
        <v>10</v>
      </c>
      <c r="N3" s="57" t="s">
        <v>11</v>
      </c>
      <c r="O3" s="5"/>
      <c r="P3" s="6"/>
      <c r="Q3" s="6"/>
      <c r="R3" s="7"/>
      <c r="T3" t="s">
        <v>12</v>
      </c>
      <c r="U3" s="8" t="s">
        <v>13</v>
      </c>
      <c r="V3" t="s">
        <v>13</v>
      </c>
    </row>
    <row r="4" spans="1:24" x14ac:dyDescent="0.2">
      <c r="B4" s="9"/>
      <c r="C4" s="9"/>
      <c r="D4" s="49"/>
      <c r="E4" s="49"/>
      <c r="F4" s="49"/>
      <c r="G4" s="49"/>
      <c r="H4" s="49"/>
      <c r="I4" s="49"/>
      <c r="J4" s="49"/>
      <c r="K4" s="49"/>
      <c r="L4" s="10" t="s">
        <v>14</v>
      </c>
      <c r="M4" s="11" t="s">
        <v>14</v>
      </c>
      <c r="N4" s="58"/>
      <c r="O4" s="12"/>
      <c r="T4">
        <v>2014</v>
      </c>
      <c r="U4" s="13">
        <v>41640</v>
      </c>
      <c r="V4" s="43">
        <f>DATE($B$6,1,1)</f>
        <v>41640</v>
      </c>
      <c r="X4" t="s">
        <v>26</v>
      </c>
    </row>
    <row r="5" spans="1:24" x14ac:dyDescent="0.2">
      <c r="A5" s="8" t="s">
        <v>15</v>
      </c>
      <c r="B5" s="14" t="s">
        <v>12</v>
      </c>
      <c r="C5" s="15"/>
      <c r="D5" s="50"/>
      <c r="E5" s="50"/>
      <c r="F5" s="50"/>
      <c r="G5" s="50"/>
      <c r="H5" s="50"/>
      <c r="I5" s="50"/>
      <c r="J5" s="50"/>
      <c r="K5" s="50"/>
      <c r="L5" s="16">
        <v>1.5243055555555556</v>
      </c>
      <c r="M5" s="17"/>
      <c r="N5" s="59"/>
      <c r="O5" s="12"/>
      <c r="T5">
        <v>2015</v>
      </c>
      <c r="U5" s="18">
        <v>42005</v>
      </c>
      <c r="V5" s="44">
        <f>FLOOR(DATE($B$6,5,DAY(MINUTE(An/38)/2+56)),7)-34+7*($B$6=2079)</f>
        <v>41749</v>
      </c>
      <c r="X5" t="s">
        <v>27</v>
      </c>
    </row>
    <row r="6" spans="1:24" x14ac:dyDescent="0.2">
      <c r="A6" s="19" t="s">
        <v>26</v>
      </c>
      <c r="B6" s="45">
        <v>2014</v>
      </c>
      <c r="C6" s="20">
        <f>DATE(B6,MONTH(1&amp;A6),1)</f>
        <v>41640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P6" s="22"/>
      <c r="Q6" s="23"/>
      <c r="T6">
        <v>2016</v>
      </c>
      <c r="U6" s="18">
        <v>42370</v>
      </c>
      <c r="V6" s="44">
        <f>V5+1</f>
        <v>41750</v>
      </c>
      <c r="X6" t="s">
        <v>28</v>
      </c>
    </row>
    <row r="7" spans="1:24" x14ac:dyDescent="0.2">
      <c r="C7" s="20">
        <f>C6+1</f>
        <v>41641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P7" s="53" t="s">
        <v>16</v>
      </c>
      <c r="Q7" s="54"/>
      <c r="T7">
        <v>2017</v>
      </c>
      <c r="U7" s="18">
        <v>42736</v>
      </c>
      <c r="V7" s="44">
        <f>DATE($B$6,5,1)</f>
        <v>41760</v>
      </c>
      <c r="X7" t="s">
        <v>29</v>
      </c>
    </row>
    <row r="8" spans="1:24" x14ac:dyDescent="0.2">
      <c r="C8" s="20">
        <f t="shared" ref="C8:C36" si="0">C7+1</f>
        <v>41642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T8">
        <v>2018</v>
      </c>
      <c r="U8" s="18">
        <v>43101</v>
      </c>
      <c r="V8" s="44">
        <f>DATE($B$6,5,8)</f>
        <v>41767</v>
      </c>
      <c r="X8" t="s">
        <v>30</v>
      </c>
    </row>
    <row r="9" spans="1:24" s="24" customFormat="1" x14ac:dyDescent="0.2">
      <c r="C9" s="20">
        <f t="shared" si="0"/>
        <v>41643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P9" s="25"/>
      <c r="Q9" s="26"/>
      <c r="T9">
        <v>2019</v>
      </c>
      <c r="U9" s="18">
        <v>43466</v>
      </c>
      <c r="V9" s="44">
        <f>V5+39</f>
        <v>41788</v>
      </c>
      <c r="X9" t="s">
        <v>31</v>
      </c>
    </row>
    <row r="10" spans="1:24" s="24" customFormat="1" x14ac:dyDescent="0.2">
      <c r="C10" s="20">
        <f t="shared" si="0"/>
        <v>41644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P10" s="60" t="s">
        <v>17</v>
      </c>
      <c r="Q10" s="61"/>
      <c r="T10">
        <v>2020</v>
      </c>
      <c r="U10" s="18">
        <v>43831</v>
      </c>
      <c r="V10" s="43">
        <f>V5+49</f>
        <v>41798</v>
      </c>
      <c r="X10" t="s">
        <v>32</v>
      </c>
    </row>
    <row r="11" spans="1:24" x14ac:dyDescent="0.2">
      <c r="C11" s="20">
        <f t="shared" si="0"/>
        <v>41645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V11" s="43">
        <f>V10+1</f>
        <v>41799</v>
      </c>
      <c r="X11" t="s">
        <v>33</v>
      </c>
    </row>
    <row r="12" spans="1:24" x14ac:dyDescent="0.2">
      <c r="C12" s="20">
        <f t="shared" si="0"/>
        <v>41646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P12" s="62"/>
      <c r="Q12" s="63"/>
      <c r="V12" s="43">
        <f>DATE($B$6,7,14)</f>
        <v>41834</v>
      </c>
      <c r="X12" t="s">
        <v>34</v>
      </c>
    </row>
    <row r="13" spans="1:24" x14ac:dyDescent="0.2">
      <c r="C13" s="20">
        <f t="shared" si="0"/>
        <v>41647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P13" s="53" t="s">
        <v>18</v>
      </c>
      <c r="Q13" s="54"/>
      <c r="V13" s="43">
        <f>DATE($B$6,8,15)</f>
        <v>41866</v>
      </c>
      <c r="X13" t="s">
        <v>35</v>
      </c>
    </row>
    <row r="14" spans="1:24" x14ac:dyDescent="0.2">
      <c r="C14" s="20">
        <f t="shared" si="0"/>
        <v>41648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V14" s="43">
        <f>DATE($B$6,11,1)</f>
        <v>41944</v>
      </c>
      <c r="X14" t="s">
        <v>36</v>
      </c>
    </row>
    <row r="15" spans="1:24" x14ac:dyDescent="0.2">
      <c r="C15" s="20">
        <f t="shared" si="0"/>
        <v>41649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P15" s="64" t="s">
        <v>19</v>
      </c>
      <c r="Q15" s="65"/>
      <c r="V15" s="43">
        <f>DATE($B$6,11,11)</f>
        <v>41954</v>
      </c>
      <c r="X15" t="s">
        <v>37</v>
      </c>
    </row>
    <row r="16" spans="1:24" s="24" customFormat="1" x14ac:dyDescent="0.2">
      <c r="C16" s="20">
        <f t="shared" si="0"/>
        <v>41650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P16" s="66"/>
      <c r="Q16" s="67"/>
      <c r="T16"/>
      <c r="V16" s="43">
        <f>DATE($B$6,12,25)</f>
        <v>41998</v>
      </c>
    </row>
    <row r="17" spans="3:17" s="24" customFormat="1" x14ac:dyDescent="0.2">
      <c r="C17" s="20">
        <f t="shared" si="0"/>
        <v>41651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3:17" x14ac:dyDescent="0.2">
      <c r="C18" s="20">
        <f t="shared" si="0"/>
        <v>41652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P18" s="51" t="s">
        <v>20</v>
      </c>
      <c r="Q18" s="52"/>
    </row>
    <row r="19" spans="3:17" x14ac:dyDescent="0.2">
      <c r="C19" s="20">
        <f t="shared" si="0"/>
        <v>41653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P19" s="53" t="s">
        <v>21</v>
      </c>
      <c r="Q19" s="54"/>
    </row>
    <row r="20" spans="3:17" x14ac:dyDescent="0.2">
      <c r="C20" s="20">
        <f t="shared" si="0"/>
        <v>41654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7"/>
      <c r="P20" s="28"/>
      <c r="Q20" s="28"/>
    </row>
    <row r="21" spans="3:17" x14ac:dyDescent="0.2">
      <c r="C21" s="20">
        <f t="shared" si="0"/>
        <v>41655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P21" s="55"/>
      <c r="Q21" s="56"/>
    </row>
    <row r="22" spans="3:17" x14ac:dyDescent="0.2">
      <c r="C22" s="20">
        <f t="shared" si="0"/>
        <v>41656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P22" s="53" t="s">
        <v>22</v>
      </c>
      <c r="Q22" s="54"/>
    </row>
    <row r="23" spans="3:17" s="24" customFormat="1" x14ac:dyDescent="0.2">
      <c r="C23" s="20">
        <f t="shared" si="0"/>
        <v>41657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3:17" s="24" customFormat="1" x14ac:dyDescent="0.2">
      <c r="C24" s="20">
        <f t="shared" si="0"/>
        <v>41658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</row>
    <row r="25" spans="3:17" x14ac:dyDescent="0.2">
      <c r="C25" s="20">
        <f t="shared" si="0"/>
        <v>41659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</row>
    <row r="26" spans="3:17" x14ac:dyDescent="0.2">
      <c r="C26" s="20">
        <f t="shared" si="0"/>
        <v>41660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3:17" x14ac:dyDescent="0.2">
      <c r="C27" s="20">
        <f t="shared" si="0"/>
        <v>41661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</row>
    <row r="28" spans="3:17" x14ac:dyDescent="0.2">
      <c r="C28" s="20">
        <f t="shared" si="0"/>
        <v>41662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9"/>
    </row>
    <row r="29" spans="3:17" x14ac:dyDescent="0.2">
      <c r="C29" s="20">
        <f t="shared" si="0"/>
        <v>41663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3:17" s="24" customFormat="1" x14ac:dyDescent="0.2">
      <c r="C30" s="20">
        <f t="shared" si="0"/>
        <v>41664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3:17" s="24" customFormat="1" x14ac:dyDescent="0.2">
      <c r="C31" s="20">
        <f t="shared" si="0"/>
        <v>41665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3:17" x14ac:dyDescent="0.2">
      <c r="C32" s="20">
        <f t="shared" si="0"/>
        <v>41666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3:15" x14ac:dyDescent="0.2">
      <c r="C33" s="20">
        <f t="shared" si="0"/>
        <v>41667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3:15" x14ac:dyDescent="0.2">
      <c r="C34" s="20">
        <f t="shared" si="0"/>
        <v>41668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3:15" x14ac:dyDescent="0.2">
      <c r="C35" s="20">
        <f t="shared" si="0"/>
        <v>41669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3:15" ht="15" x14ac:dyDescent="0.2">
      <c r="C36" s="20">
        <f t="shared" si="0"/>
        <v>41670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30"/>
    </row>
    <row r="37" spans="3:15" ht="15" x14ac:dyDescent="0.2"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30"/>
    </row>
    <row r="38" spans="3:15" ht="15.75" x14ac:dyDescent="0.2">
      <c r="J38" s="32"/>
      <c r="K38" s="32"/>
      <c r="L38" s="33">
        <f>SUM(L5:L37)</f>
        <v>1.5243055555555556</v>
      </c>
      <c r="M38" s="34">
        <f>SUM(M5:M37)</f>
        <v>0</v>
      </c>
      <c r="N38" s="35">
        <f>ABS(L38-M38)</f>
        <v>1.5243055555555556</v>
      </c>
      <c r="O38" s="36"/>
    </row>
    <row r="39" spans="3:15" ht="25.5" x14ac:dyDescent="0.2">
      <c r="J39" s="37"/>
      <c r="K39" s="37"/>
      <c r="L39" s="38" t="s">
        <v>23</v>
      </c>
      <c r="M39" s="39" t="s">
        <v>24</v>
      </c>
      <c r="N39" s="40" t="str">
        <f>IF(L38&gt;M38,"crédit","débit")</f>
        <v>crédit</v>
      </c>
    </row>
    <row r="40" spans="3:15" ht="13.5" thickBot="1" x14ac:dyDescent="0.25">
      <c r="L40" s="37"/>
      <c r="M40" s="37"/>
      <c r="N40" s="41" t="s">
        <v>25</v>
      </c>
    </row>
    <row r="43" spans="3:15" x14ac:dyDescent="0.2">
      <c r="I43" s="42"/>
    </row>
  </sheetData>
  <mergeCells count="20">
    <mergeCell ref="P18:Q18"/>
    <mergeCell ref="P19:Q19"/>
    <mergeCell ref="P21:Q21"/>
    <mergeCell ref="P22:Q22"/>
    <mergeCell ref="N3:N5"/>
    <mergeCell ref="P7:Q7"/>
    <mergeCell ref="P10:Q10"/>
    <mergeCell ref="P12:Q12"/>
    <mergeCell ref="P13:Q13"/>
    <mergeCell ref="P15:Q16"/>
    <mergeCell ref="B1:N1"/>
    <mergeCell ref="B2:N2"/>
    <mergeCell ref="D3:D5"/>
    <mergeCell ref="E3:E5"/>
    <mergeCell ref="F3:F5"/>
    <mergeCell ref="G3:G5"/>
    <mergeCell ref="H3:H5"/>
    <mergeCell ref="I3:I5"/>
    <mergeCell ref="J3:J5"/>
    <mergeCell ref="K3:K5"/>
  </mergeCells>
  <conditionalFormatting sqref="C6:N36">
    <cfRule type="expression" dxfId="2" priority="3">
      <formula>COUNTIF(férié,$C6)=1</formula>
    </cfRule>
    <cfRule type="expression" dxfId="0" priority="4">
      <formula>WEEKDAY($C6,2)&gt;5</formula>
    </cfRule>
  </conditionalFormatting>
  <conditionalFormatting sqref="V4:V16">
    <cfRule type="expression" dxfId="1" priority="1" stopIfTrue="1">
      <formula>MOD(ROW(),2)</formula>
    </cfRule>
  </conditionalFormatting>
  <dataValidations count="1">
    <dataValidation type="list" allowBlank="1" showInputMessage="1" showErrorMessage="1" sqref="A6">
      <formula1>$X$4:$X$15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1</xdr:col>
                    <xdr:colOff>1019175</xdr:colOff>
                    <xdr:row>3</xdr:row>
                    <xdr:rowOff>0</xdr:rowOff>
                  </from>
                  <to>
                    <xdr:col>1</xdr:col>
                    <xdr:colOff>1266825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Feuil1!An</vt:lpstr>
      <vt:lpstr>férié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Mickaël BEAUDUSSEAU</cp:lastModifiedBy>
  <dcterms:created xsi:type="dcterms:W3CDTF">2014-01-10T15:00:29Z</dcterms:created>
  <dcterms:modified xsi:type="dcterms:W3CDTF">2014-01-10T15:30:01Z</dcterms:modified>
</cp:coreProperties>
</file>