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updateLinks="always" codeName="ThisWorkbook" defaultThemeVersion="124226"/>
  <bookViews>
    <workbookView xWindow="2385" yWindow="270" windowWidth="14805" windowHeight="7890"/>
  </bookViews>
  <sheets>
    <sheet name="CALENDRIER DE CONGÉS" sheetId="1" r:id="rId1"/>
  </sheets>
  <externalReferences>
    <externalReference r:id="rId2"/>
  </externalReferences>
  <definedNames>
    <definedName name="fériés">'CALENDRIER DE CONGÉS'!$BU$19:$BU$29</definedName>
    <definedName name="MOD">'CALENDRIER DE CONGÉS'!#REF!</definedName>
    <definedName name="REC">'CALENDRIER DE CONGÉS'!$CP$18:$CP$29</definedName>
    <definedName name="rtt">'CALENDRIER DE CONGÉS'!#REF!</definedName>
    <definedName name="table_choix">'CALENDRIER DE CONGÉS'!$D$17:$D$47,'CALENDRIER DE CONGÉS'!$H$17:$H$47,'CALENDRIER DE CONGÉS'!$L$17:$L$47,'CALENDRIER DE CONGÉS'!$P$17:$P$47,'CALENDRIER DE CONGÉS'!$T$17:$T$47,'CALENDRIER DE CONGÉS'!$X$17:$X$47,'CALENDRIER DE CONGÉS'!$AB$17:$AB$47,'CALENDRIER DE CONGÉS'!$AF$17:$AF$47,'CALENDRIER DE CONGÉS'!$AJ$17:$AJ$47,'CALENDRIER DE CONGÉS'!$AN$17:$AN$47,'CALENDRIER DE CONGÉS'!$AR$17:$AR$47,'CALENDRIER DE CONGÉS'!$AV$17:$AV$47</definedName>
    <definedName name="_xlnm.Print_Area" localSheetId="0">'CALENDRIER DE CONGÉS'!$B$1:$BN$47</definedName>
  </definedNames>
  <calcPr calcId="145621"/>
</workbook>
</file>

<file path=xl/calcChain.xml><?xml version="1.0" encoding="utf-8"?>
<calcChain xmlns="http://schemas.openxmlformats.org/spreadsheetml/2006/main">
  <c r="AN5" i="1" l="1"/>
  <c r="AT12" i="1"/>
  <c r="BG33" i="1"/>
  <c r="AV14" i="1" l="1"/>
  <c r="AR14" i="1"/>
  <c r="AN14" i="1"/>
  <c r="AJ14" i="1"/>
  <c r="AF14" i="1"/>
  <c r="AB14" i="1"/>
  <c r="X14" i="1"/>
  <c r="T14" i="1"/>
  <c r="P14" i="1"/>
  <c r="L14" i="1"/>
  <c r="H14" i="1"/>
  <c r="D14" i="1"/>
  <c r="BI34" i="1" l="1"/>
  <c r="BP35" i="1" l="1"/>
  <c r="BH2" i="1" l="1"/>
  <c r="AU51" i="1" l="1"/>
  <c r="AS51" i="1" l="1"/>
  <c r="AO51" i="1"/>
  <c r="AK51" i="1"/>
  <c r="AG51" i="1"/>
  <c r="AC51" i="1"/>
  <c r="Y51" i="1"/>
  <c r="U51" i="1"/>
  <c r="Q51" i="1"/>
  <c r="M51" i="1"/>
  <c r="I51" i="1"/>
  <c r="E51" i="1"/>
  <c r="AV52" i="1"/>
  <c r="AV53" i="1"/>
  <c r="AV54" i="1"/>
  <c r="AV55" i="1"/>
  <c r="AV56" i="1"/>
  <c r="AV57" i="1"/>
  <c r="AV58" i="1"/>
  <c r="AV59" i="1"/>
  <c r="AR52" i="1"/>
  <c r="AR53" i="1"/>
  <c r="AR54" i="1"/>
  <c r="AR55" i="1"/>
  <c r="AR56" i="1"/>
  <c r="AR57" i="1"/>
  <c r="AR58" i="1"/>
  <c r="AR59" i="1"/>
  <c r="AN52" i="1"/>
  <c r="AN53" i="1"/>
  <c r="AN54" i="1"/>
  <c r="AN55" i="1"/>
  <c r="AN56" i="1"/>
  <c r="AN57" i="1"/>
  <c r="AN58" i="1"/>
  <c r="AN59" i="1"/>
  <c r="AJ52" i="1"/>
  <c r="AJ53" i="1"/>
  <c r="AJ54" i="1"/>
  <c r="AJ55" i="1"/>
  <c r="AJ56" i="1"/>
  <c r="AJ57" i="1"/>
  <c r="AJ58" i="1"/>
  <c r="AJ59" i="1"/>
  <c r="AF52" i="1"/>
  <c r="AF53" i="1"/>
  <c r="AF54" i="1"/>
  <c r="AF55" i="1"/>
  <c r="AF56" i="1"/>
  <c r="AF57" i="1"/>
  <c r="AF58" i="1"/>
  <c r="AF59" i="1"/>
  <c r="AB52" i="1"/>
  <c r="AB53" i="1"/>
  <c r="AB54" i="1"/>
  <c r="AB55" i="1"/>
  <c r="AB56" i="1"/>
  <c r="AB57" i="1"/>
  <c r="AB58" i="1"/>
  <c r="AB59" i="1"/>
  <c r="X52" i="1"/>
  <c r="X53" i="1"/>
  <c r="X54" i="1"/>
  <c r="X55" i="1"/>
  <c r="X56" i="1"/>
  <c r="X57" i="1"/>
  <c r="X58" i="1"/>
  <c r="X59" i="1"/>
  <c r="T52" i="1"/>
  <c r="T53" i="1"/>
  <c r="T54" i="1"/>
  <c r="T55" i="1"/>
  <c r="T56" i="1"/>
  <c r="T57" i="1"/>
  <c r="T58" i="1"/>
  <c r="T59" i="1"/>
  <c r="P52" i="1"/>
  <c r="P53" i="1"/>
  <c r="P54" i="1"/>
  <c r="P55" i="1"/>
  <c r="P56" i="1"/>
  <c r="P57" i="1"/>
  <c r="P58" i="1"/>
  <c r="P59" i="1"/>
  <c r="L52" i="1"/>
  <c r="L53" i="1"/>
  <c r="L54" i="1"/>
  <c r="L55" i="1"/>
  <c r="L56" i="1"/>
  <c r="L57" i="1"/>
  <c r="L58" i="1"/>
  <c r="L59" i="1"/>
  <c r="H52" i="1"/>
  <c r="H53" i="1"/>
  <c r="H54" i="1"/>
  <c r="H55" i="1"/>
  <c r="H56" i="1"/>
  <c r="H57" i="1"/>
  <c r="H58" i="1"/>
  <c r="H59" i="1"/>
  <c r="D52" i="1"/>
  <c r="D53" i="1"/>
  <c r="D54" i="1"/>
  <c r="D55" i="1"/>
  <c r="D56" i="1"/>
  <c r="D57" i="1"/>
  <c r="D58" i="1"/>
  <c r="D59" i="1"/>
  <c r="AV51" i="1"/>
  <c r="AR51" i="1"/>
  <c r="AN51" i="1"/>
  <c r="AJ51" i="1"/>
  <c r="AF51" i="1"/>
  <c r="AB51" i="1"/>
  <c r="X51" i="1"/>
  <c r="T51" i="1"/>
  <c r="P51" i="1"/>
  <c r="H51" i="1"/>
  <c r="L51" i="1"/>
  <c r="D51" i="1"/>
  <c r="BC49" i="1" l="1"/>
  <c r="AZ55" i="1"/>
  <c r="J8" i="1" s="1"/>
  <c r="AZ54" i="1"/>
  <c r="J7" i="1" s="1"/>
  <c r="AZ53" i="1"/>
  <c r="J6" i="1" s="1"/>
  <c r="L6" i="1" s="1"/>
  <c r="AZ49" i="1"/>
  <c r="AZ51" i="1"/>
  <c r="BE50" i="1"/>
  <c r="AZ52" i="1"/>
  <c r="J5" i="1" s="1"/>
  <c r="AZ57" i="1"/>
  <c r="AZ56" i="1"/>
  <c r="J9" i="1" s="1"/>
  <c r="AZ59" i="1"/>
  <c r="J11" i="1" s="1"/>
  <c r="AZ58" i="1"/>
  <c r="AR60" i="1"/>
  <c r="L60" i="1"/>
  <c r="AB60" i="1"/>
  <c r="P60" i="1"/>
  <c r="AV60" i="1"/>
  <c r="D60" i="1"/>
  <c r="T60" i="1"/>
  <c r="AJ60" i="1"/>
  <c r="AF60" i="1"/>
  <c r="H60" i="1"/>
  <c r="X60" i="1"/>
  <c r="AN60" i="1"/>
  <c r="J10" i="1" l="1"/>
  <c r="M5" i="1"/>
  <c r="L5" i="1"/>
  <c r="BU26" i="1"/>
  <c r="BU25" i="1"/>
  <c r="BU24" i="1"/>
  <c r="BU23" i="1"/>
  <c r="BU22" i="1"/>
  <c r="BU21" i="1"/>
  <c r="BU20" i="1"/>
  <c r="BU19" i="1"/>
  <c r="C17" i="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B17" i="1"/>
  <c r="G16" i="1"/>
  <c r="F17" i="1" s="1"/>
  <c r="BU15" i="1"/>
  <c r="BU28" i="1" s="1"/>
  <c r="B15" i="1"/>
  <c r="BY40" i="1"/>
  <c r="BY39" i="1"/>
  <c r="BY38" i="1"/>
  <c r="BY37" i="1"/>
  <c r="BY36" i="1"/>
  <c r="BY35" i="1"/>
  <c r="BY34" i="1"/>
  <c r="BY33" i="1"/>
  <c r="G17" i="1" l="1"/>
  <c r="G18" i="1" s="1"/>
  <c r="G19" i="1" s="1"/>
  <c r="G20" i="1" s="1"/>
  <c r="G21" i="1" s="1"/>
  <c r="G22" i="1" s="1"/>
  <c r="G23" i="1" s="1"/>
  <c r="G24" i="1" s="1"/>
  <c r="G25" i="1" s="1"/>
  <c r="G26" i="1" s="1"/>
  <c r="G27" i="1" s="1"/>
  <c r="G28" i="1" s="1"/>
  <c r="G29" i="1" s="1"/>
  <c r="G30" i="1" s="1"/>
  <c r="G31" i="1" s="1"/>
  <c r="G32" i="1" s="1"/>
  <c r="G33" i="1" s="1"/>
  <c r="G34" i="1" s="1"/>
  <c r="G35" i="1" s="1"/>
  <c r="G36" i="1" s="1"/>
  <c r="G37" i="1" s="1"/>
  <c r="G38" i="1" s="1"/>
  <c r="G39" i="1" s="1"/>
  <c r="G40" i="1" s="1"/>
  <c r="G41" i="1" s="1"/>
  <c r="G42" i="1" s="1"/>
  <c r="G43" i="1" s="1"/>
  <c r="G44" i="1" s="1"/>
  <c r="G45" i="1" s="1"/>
  <c r="F15" i="1"/>
  <c r="F18" i="1"/>
  <c r="F19" i="1" s="1"/>
  <c r="F20" i="1" s="1"/>
  <c r="F21" i="1" s="1"/>
  <c r="F22" i="1" s="1"/>
  <c r="F23" i="1" s="1"/>
  <c r="F24" i="1" s="1"/>
  <c r="F25" i="1" s="1"/>
  <c r="F26" i="1" s="1"/>
  <c r="F27" i="1" s="1"/>
  <c r="F28" i="1" s="1"/>
  <c r="F29" i="1" s="1"/>
  <c r="F30" i="1" s="1"/>
  <c r="F31" i="1" s="1"/>
  <c r="F32" i="1" s="1"/>
  <c r="F33" i="1" s="1"/>
  <c r="F34" i="1" s="1"/>
  <c r="F35" i="1" s="1"/>
  <c r="F36" i="1" s="1"/>
  <c r="F37" i="1" s="1"/>
  <c r="F38" i="1" s="1"/>
  <c r="F39" i="1" s="1"/>
  <c r="F40" i="1" s="1"/>
  <c r="F41" i="1" s="1"/>
  <c r="F42" i="1" s="1"/>
  <c r="F43" i="1" s="1"/>
  <c r="F44" i="1" s="1"/>
  <c r="F45" i="1" s="1"/>
  <c r="BU29" i="1"/>
  <c r="BU27" i="1"/>
  <c r="B18" i="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K16" i="1"/>
  <c r="B50" i="1" l="1"/>
  <c r="F50" i="1"/>
  <c r="J15" i="1"/>
  <c r="K17" i="1"/>
  <c r="K18" i="1" s="1"/>
  <c r="K19" i="1" s="1"/>
  <c r="K20" i="1" s="1"/>
  <c r="K21" i="1" s="1"/>
  <c r="K22" i="1" s="1"/>
  <c r="K23" i="1" s="1"/>
  <c r="K24" i="1" s="1"/>
  <c r="K25" i="1" s="1"/>
  <c r="K26" i="1" s="1"/>
  <c r="K27" i="1" s="1"/>
  <c r="K28" i="1" s="1"/>
  <c r="K29" i="1" s="1"/>
  <c r="K30" i="1" s="1"/>
  <c r="K31" i="1" s="1"/>
  <c r="K32" i="1" s="1"/>
  <c r="K33" i="1" s="1"/>
  <c r="K34" i="1" s="1"/>
  <c r="K35" i="1" s="1"/>
  <c r="K36" i="1" s="1"/>
  <c r="K37" i="1" s="1"/>
  <c r="K38" i="1" s="1"/>
  <c r="K39" i="1" s="1"/>
  <c r="K40" i="1" s="1"/>
  <c r="K41" i="1" s="1"/>
  <c r="K42" i="1" s="1"/>
  <c r="K43" i="1" s="1"/>
  <c r="K44" i="1" s="1"/>
  <c r="K45" i="1" s="1"/>
  <c r="K46" i="1" s="1"/>
  <c r="K47" i="1" s="1"/>
  <c r="J17" i="1"/>
  <c r="O16" i="1"/>
  <c r="N17" i="1" l="1"/>
  <c r="N15" i="1"/>
  <c r="S16" i="1"/>
  <c r="O17" i="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J18" i="1"/>
  <c r="J19" i="1" s="1"/>
  <c r="J20" i="1" s="1"/>
  <c r="J21" i="1" s="1"/>
  <c r="J22" i="1" s="1"/>
  <c r="J23" i="1" s="1"/>
  <c r="J24" i="1" s="1"/>
  <c r="J25" i="1" s="1"/>
  <c r="J26" i="1" s="1"/>
  <c r="J27" i="1" s="1"/>
  <c r="J28" i="1" s="1"/>
  <c r="J29" i="1" s="1"/>
  <c r="J30" i="1" s="1"/>
  <c r="J31" i="1" s="1"/>
  <c r="J32" i="1" s="1"/>
  <c r="J33" i="1" s="1"/>
  <c r="J34" i="1" s="1"/>
  <c r="J35" i="1" s="1"/>
  <c r="J36" i="1" s="1"/>
  <c r="J37" i="1" s="1"/>
  <c r="J38" i="1" s="1"/>
  <c r="J39" i="1" s="1"/>
  <c r="J40" i="1" s="1"/>
  <c r="J41" i="1" s="1"/>
  <c r="J42" i="1" s="1"/>
  <c r="J43" i="1" s="1"/>
  <c r="J44" i="1" s="1"/>
  <c r="J45" i="1" s="1"/>
  <c r="J46" i="1" s="1"/>
  <c r="J47" i="1" s="1"/>
  <c r="J50" i="1" s="1"/>
  <c r="R17" i="1" l="1"/>
  <c r="S17" i="1"/>
  <c r="S18" i="1" s="1"/>
  <c r="S19" i="1" s="1"/>
  <c r="S20" i="1" s="1"/>
  <c r="S21" i="1" s="1"/>
  <c r="S22" i="1" s="1"/>
  <c r="S23" i="1" s="1"/>
  <c r="S24" i="1" s="1"/>
  <c r="S25" i="1" s="1"/>
  <c r="S26" i="1" s="1"/>
  <c r="S27" i="1" s="1"/>
  <c r="S28" i="1" s="1"/>
  <c r="S29" i="1" s="1"/>
  <c r="S30" i="1" s="1"/>
  <c r="S31" i="1" s="1"/>
  <c r="S32" i="1" s="1"/>
  <c r="S33" i="1" s="1"/>
  <c r="S34" i="1" s="1"/>
  <c r="S35" i="1" s="1"/>
  <c r="S36" i="1" s="1"/>
  <c r="S37" i="1" s="1"/>
  <c r="S38" i="1" s="1"/>
  <c r="S39" i="1" s="1"/>
  <c r="S40" i="1" s="1"/>
  <c r="S41" i="1" s="1"/>
  <c r="S42" i="1" s="1"/>
  <c r="S43" i="1" s="1"/>
  <c r="S44" i="1" s="1"/>
  <c r="S45" i="1" s="1"/>
  <c r="S46" i="1" s="1"/>
  <c r="S47" i="1" s="1"/>
  <c r="W16" i="1"/>
  <c r="R15" i="1"/>
  <c r="CC35" i="1"/>
  <c r="N18" i="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50" i="1" s="1"/>
  <c r="R18" i="1" l="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50" i="1" s="1"/>
  <c r="V17" i="1"/>
  <c r="AA16" i="1"/>
  <c r="W17" i="1"/>
  <c r="W18" i="1" s="1"/>
  <c r="W19" i="1" s="1"/>
  <c r="W20" i="1" s="1"/>
  <c r="W21" i="1" s="1"/>
  <c r="W22" i="1" s="1"/>
  <c r="W23" i="1" s="1"/>
  <c r="W24" i="1" s="1"/>
  <c r="W25" i="1" s="1"/>
  <c r="W26" i="1" s="1"/>
  <c r="W27" i="1" s="1"/>
  <c r="W28" i="1" s="1"/>
  <c r="W29" i="1" s="1"/>
  <c r="W30" i="1" s="1"/>
  <c r="W31" i="1" s="1"/>
  <c r="W32" i="1" s="1"/>
  <c r="W33" i="1" s="1"/>
  <c r="W34" i="1" s="1"/>
  <c r="W35" i="1" s="1"/>
  <c r="W36" i="1" s="1"/>
  <c r="W37" i="1" s="1"/>
  <c r="W38" i="1" s="1"/>
  <c r="W39" i="1" s="1"/>
  <c r="W40" i="1" s="1"/>
  <c r="W41" i="1" s="1"/>
  <c r="W42" i="1" s="1"/>
  <c r="W43" i="1" s="1"/>
  <c r="W44" i="1" s="1"/>
  <c r="W45" i="1" s="1"/>
  <c r="W46" i="1" s="1"/>
  <c r="V15" i="1"/>
  <c r="Z15" i="1" l="1"/>
  <c r="AA17" i="1"/>
  <c r="AA18" i="1" s="1"/>
  <c r="AA19" i="1" s="1"/>
  <c r="AA20" i="1" s="1"/>
  <c r="AA21" i="1" s="1"/>
  <c r="AA22" i="1" s="1"/>
  <c r="AA23" i="1" s="1"/>
  <c r="AA24" i="1" s="1"/>
  <c r="AA25" i="1" s="1"/>
  <c r="AA26" i="1" s="1"/>
  <c r="AA27" i="1" s="1"/>
  <c r="AA28" i="1" s="1"/>
  <c r="AA29" i="1" s="1"/>
  <c r="AA30" i="1" s="1"/>
  <c r="AA31" i="1" s="1"/>
  <c r="AA32" i="1" s="1"/>
  <c r="AA33" i="1" s="1"/>
  <c r="AA34" i="1" s="1"/>
  <c r="AA35" i="1" s="1"/>
  <c r="AA36" i="1" s="1"/>
  <c r="AA37" i="1" s="1"/>
  <c r="AA38" i="1" s="1"/>
  <c r="AA39" i="1" s="1"/>
  <c r="AA40" i="1" s="1"/>
  <c r="AA41" i="1" s="1"/>
  <c r="AA42" i="1" s="1"/>
  <c r="AA43" i="1" s="1"/>
  <c r="AA44" i="1" s="1"/>
  <c r="AA45" i="1" s="1"/>
  <c r="AA46" i="1" s="1"/>
  <c r="AA47" i="1" s="1"/>
  <c r="Z17" i="1"/>
  <c r="AE16" i="1"/>
  <c r="V18" i="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50" i="1" s="1"/>
  <c r="CD35" i="1" l="1"/>
  <c r="Z18" i="1"/>
  <c r="Z19" i="1" s="1"/>
  <c r="Z20" i="1" s="1"/>
  <c r="Z21" i="1" s="1"/>
  <c r="Z22" i="1" s="1"/>
  <c r="Z23" i="1" s="1"/>
  <c r="Z24" i="1" s="1"/>
  <c r="Z25" i="1" s="1"/>
  <c r="Z26" i="1" s="1"/>
  <c r="Z27" i="1" s="1"/>
  <c r="Z28" i="1" s="1"/>
  <c r="Z29" i="1" s="1"/>
  <c r="Z30" i="1" s="1"/>
  <c r="Z31" i="1" s="1"/>
  <c r="Z32" i="1" s="1"/>
  <c r="Z33" i="1" s="1"/>
  <c r="Z34" i="1" s="1"/>
  <c r="Z35" i="1" s="1"/>
  <c r="Z36" i="1" s="1"/>
  <c r="Z37" i="1" s="1"/>
  <c r="Z38" i="1" s="1"/>
  <c r="Z39" i="1" s="1"/>
  <c r="Z40" i="1" s="1"/>
  <c r="Z41" i="1" s="1"/>
  <c r="Z42" i="1" s="1"/>
  <c r="Z43" i="1" s="1"/>
  <c r="Z44" i="1" s="1"/>
  <c r="Z45" i="1" s="1"/>
  <c r="Z46" i="1" s="1"/>
  <c r="Z47" i="1" s="1"/>
  <c r="Z50" i="1" s="1"/>
  <c r="AD17" i="1"/>
  <c r="AI16" i="1"/>
  <c r="AE17" i="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D15" i="1"/>
  <c r="AH17" i="1" l="1"/>
  <c r="AI17" i="1"/>
  <c r="AI18" i="1" s="1"/>
  <c r="AI19" i="1" s="1"/>
  <c r="AI20" i="1" s="1"/>
  <c r="AI21" i="1" s="1"/>
  <c r="AI22" i="1" s="1"/>
  <c r="AI23" i="1" s="1"/>
  <c r="AI24" i="1" s="1"/>
  <c r="AI25" i="1" s="1"/>
  <c r="AI26" i="1" s="1"/>
  <c r="AI27" i="1" s="1"/>
  <c r="AI28" i="1" s="1"/>
  <c r="AI29" i="1" s="1"/>
  <c r="AI30" i="1" s="1"/>
  <c r="AI31" i="1" s="1"/>
  <c r="AI32" i="1" s="1"/>
  <c r="AI33" i="1" s="1"/>
  <c r="AI34" i="1" s="1"/>
  <c r="AI35" i="1" s="1"/>
  <c r="AI36" i="1" s="1"/>
  <c r="AI37" i="1" s="1"/>
  <c r="AI38" i="1" s="1"/>
  <c r="AI39" i="1" s="1"/>
  <c r="AI40" i="1" s="1"/>
  <c r="AI41" i="1" s="1"/>
  <c r="AI42" i="1" s="1"/>
  <c r="AI43" i="1" s="1"/>
  <c r="AI44" i="1" s="1"/>
  <c r="AI45" i="1" s="1"/>
  <c r="AI46" i="1" s="1"/>
  <c r="AM16" i="1"/>
  <c r="AH15" i="1"/>
  <c r="AD18" i="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50" i="1" s="1"/>
  <c r="AH18" i="1" l="1"/>
  <c r="AH19" i="1" s="1"/>
  <c r="AH20" i="1" s="1"/>
  <c r="AH21" i="1" s="1"/>
  <c r="AH22" i="1" s="1"/>
  <c r="AH23" i="1" s="1"/>
  <c r="AH24" i="1" s="1"/>
  <c r="AH25" i="1" s="1"/>
  <c r="AH26" i="1" s="1"/>
  <c r="AH27" i="1" s="1"/>
  <c r="AH28" i="1" s="1"/>
  <c r="AH29" i="1" s="1"/>
  <c r="AH30" i="1" s="1"/>
  <c r="AH31" i="1" s="1"/>
  <c r="AH32" i="1" s="1"/>
  <c r="AH33" i="1" s="1"/>
  <c r="AH34" i="1" s="1"/>
  <c r="AH35" i="1" s="1"/>
  <c r="AH36" i="1" s="1"/>
  <c r="AH37" i="1" s="1"/>
  <c r="AH38" i="1" s="1"/>
  <c r="AH39" i="1" s="1"/>
  <c r="AH40" i="1" s="1"/>
  <c r="AH41" i="1" s="1"/>
  <c r="AH42" i="1" s="1"/>
  <c r="AH43" i="1" s="1"/>
  <c r="AH44" i="1" s="1"/>
  <c r="AH45" i="1" s="1"/>
  <c r="AH46" i="1" s="1"/>
  <c r="AH50" i="1" s="1"/>
  <c r="AL17" i="1"/>
  <c r="AQ16" i="1"/>
  <c r="AM17" i="1"/>
  <c r="AM18" i="1" s="1"/>
  <c r="AM19" i="1" s="1"/>
  <c r="AM20" i="1" s="1"/>
  <c r="AM21" i="1" s="1"/>
  <c r="AM22" i="1" s="1"/>
  <c r="AM23" i="1" s="1"/>
  <c r="AM24" i="1" s="1"/>
  <c r="AM25" i="1" s="1"/>
  <c r="AM26" i="1" s="1"/>
  <c r="AM27" i="1" s="1"/>
  <c r="AM28" i="1" s="1"/>
  <c r="AM29" i="1" s="1"/>
  <c r="AM30" i="1" s="1"/>
  <c r="AM31" i="1" s="1"/>
  <c r="AM32" i="1" s="1"/>
  <c r="AM33" i="1" s="1"/>
  <c r="AM34" i="1" s="1"/>
  <c r="AM35" i="1" s="1"/>
  <c r="AM36" i="1" s="1"/>
  <c r="AM37" i="1" s="1"/>
  <c r="AM38" i="1" s="1"/>
  <c r="AM39" i="1" s="1"/>
  <c r="AM40" i="1" s="1"/>
  <c r="AM41" i="1" s="1"/>
  <c r="AM42" i="1" s="1"/>
  <c r="AM43" i="1" s="1"/>
  <c r="AM44" i="1" s="1"/>
  <c r="AM45" i="1" s="1"/>
  <c r="AM46" i="1" s="1"/>
  <c r="AM47" i="1" s="1"/>
  <c r="AL15" i="1"/>
  <c r="AP15" i="1" l="1"/>
  <c r="AQ17" i="1"/>
  <c r="AQ18" i="1" s="1"/>
  <c r="AQ19" i="1" s="1"/>
  <c r="AQ20" i="1" s="1"/>
  <c r="AQ21" i="1" s="1"/>
  <c r="AQ22" i="1" s="1"/>
  <c r="AQ23" i="1" s="1"/>
  <c r="AQ24" i="1" s="1"/>
  <c r="AQ25" i="1" s="1"/>
  <c r="AQ26" i="1" s="1"/>
  <c r="AQ27" i="1" s="1"/>
  <c r="AQ28" i="1" s="1"/>
  <c r="AQ29" i="1" s="1"/>
  <c r="AQ30" i="1" s="1"/>
  <c r="AQ31" i="1" s="1"/>
  <c r="AQ32" i="1" s="1"/>
  <c r="AQ33" i="1" s="1"/>
  <c r="AQ34" i="1" s="1"/>
  <c r="AQ35" i="1" s="1"/>
  <c r="AQ36" i="1" s="1"/>
  <c r="AQ37" i="1" s="1"/>
  <c r="AQ38" i="1" s="1"/>
  <c r="AQ39" i="1" s="1"/>
  <c r="AQ40" i="1" s="1"/>
  <c r="AQ41" i="1" s="1"/>
  <c r="AQ42" i="1" s="1"/>
  <c r="AQ43" i="1" s="1"/>
  <c r="AQ44" i="1" s="1"/>
  <c r="AQ45" i="1" s="1"/>
  <c r="AQ46" i="1" s="1"/>
  <c r="AP17" i="1"/>
  <c r="AU16" i="1"/>
  <c r="AL18" i="1"/>
  <c r="AL19" i="1" s="1"/>
  <c r="AL20" i="1" s="1"/>
  <c r="AL21" i="1" s="1"/>
  <c r="AL22" i="1" s="1"/>
  <c r="AL23" i="1" s="1"/>
  <c r="AL24" i="1" s="1"/>
  <c r="AL25" i="1" s="1"/>
  <c r="AL26" i="1" s="1"/>
  <c r="AL27" i="1" s="1"/>
  <c r="AL28" i="1" s="1"/>
  <c r="AL29" i="1" s="1"/>
  <c r="AL30" i="1" s="1"/>
  <c r="AL31" i="1" s="1"/>
  <c r="AL32" i="1" s="1"/>
  <c r="AL33" i="1" s="1"/>
  <c r="AL34" i="1" s="1"/>
  <c r="AL35" i="1" s="1"/>
  <c r="AL36" i="1" s="1"/>
  <c r="AL37" i="1" s="1"/>
  <c r="AL38" i="1" s="1"/>
  <c r="AL39" i="1" s="1"/>
  <c r="AL40" i="1" s="1"/>
  <c r="AL41" i="1" s="1"/>
  <c r="AL42" i="1" s="1"/>
  <c r="AL43" i="1" s="1"/>
  <c r="AL44" i="1" s="1"/>
  <c r="AL45" i="1" s="1"/>
  <c r="AL46" i="1" s="1"/>
  <c r="AL47" i="1" s="1"/>
  <c r="AL50" i="1" s="1"/>
  <c r="CE35" i="1"/>
  <c r="AT17" i="1" l="1"/>
  <c r="AU17" i="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T15" i="1"/>
  <c r="AP18" i="1"/>
  <c r="AP19" i="1" s="1"/>
  <c r="AP20" i="1" s="1"/>
  <c r="AP21" i="1" s="1"/>
  <c r="AP22" i="1" s="1"/>
  <c r="AP23" i="1" s="1"/>
  <c r="AP24" i="1" s="1"/>
  <c r="AP25" i="1" s="1"/>
  <c r="AP26" i="1" s="1"/>
  <c r="AP27" i="1" s="1"/>
  <c r="AP28" i="1" s="1"/>
  <c r="AP29" i="1" s="1"/>
  <c r="AP30" i="1" s="1"/>
  <c r="AP31" i="1" s="1"/>
  <c r="AP32" i="1" s="1"/>
  <c r="AP33" i="1" s="1"/>
  <c r="AP34" i="1" s="1"/>
  <c r="AP35" i="1" s="1"/>
  <c r="AP36" i="1" s="1"/>
  <c r="AP37" i="1" s="1"/>
  <c r="AP38" i="1" s="1"/>
  <c r="AP39" i="1" s="1"/>
  <c r="AP40" i="1" s="1"/>
  <c r="AP41" i="1" s="1"/>
  <c r="AP42" i="1" s="1"/>
  <c r="AP43" i="1" s="1"/>
  <c r="AP44" i="1" s="1"/>
  <c r="AP45" i="1" s="1"/>
  <c r="AP46" i="1" s="1"/>
  <c r="AP50" i="1" s="1"/>
  <c r="AT18" i="1" l="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CF35" i="1" s="1"/>
  <c r="BW39" i="1"/>
  <c r="CA39" i="1" s="1"/>
  <c r="AT50" i="1" l="1"/>
  <c r="AZ50" i="1" s="1"/>
  <c r="BW36" i="1"/>
  <c r="CA36" i="1" s="1"/>
  <c r="BW40" i="1"/>
  <c r="CA40" i="1" s="1"/>
  <c r="BW38" i="1"/>
  <c r="CA38" i="1" s="1"/>
  <c r="BW37" i="1"/>
  <c r="CA37" i="1" s="1"/>
  <c r="BW33" i="1"/>
  <c r="CA33" i="1" s="1"/>
  <c r="BW34" i="1"/>
  <c r="CA34" i="1" s="1"/>
  <c r="BW35" i="1"/>
  <c r="CA35" i="1" s="1"/>
  <c r="CC12" i="1" l="1"/>
</calcChain>
</file>

<file path=xl/sharedStrings.xml><?xml version="1.0" encoding="utf-8"?>
<sst xmlns="http://schemas.openxmlformats.org/spreadsheetml/2006/main" count="171" uniqueCount="59">
  <si>
    <t>Année:</t>
  </si>
  <si>
    <t xml:space="preserve">   Nom:</t>
  </si>
  <si>
    <t>JOURS</t>
  </si>
  <si>
    <t>HEURES</t>
  </si>
  <si>
    <t xml:space="preserve">   Prénom:</t>
  </si>
  <si>
    <t>REC</t>
  </si>
  <si>
    <t>Fériés</t>
  </si>
  <si>
    <t>JF</t>
  </si>
  <si>
    <t>RTT</t>
  </si>
  <si>
    <t>CA</t>
  </si>
  <si>
    <t>JD</t>
  </si>
  <si>
    <t>Congés Trimestriels</t>
  </si>
  <si>
    <t>CT</t>
  </si>
  <si>
    <t>JA</t>
  </si>
  <si>
    <t>JC</t>
  </si>
  <si>
    <t>Pâques</t>
  </si>
  <si>
    <t>Jours fériés</t>
  </si>
  <si>
    <t>calculs valeurs 1er trimestre</t>
  </si>
  <si>
    <t>calculs valeurs 2 eme trimestre</t>
  </si>
  <si>
    <t>calculs valeurs 3 eme trimestre</t>
  </si>
  <si>
    <t>calculs valeurs 4 eme trimestre</t>
  </si>
  <si>
    <t>Recap tableau</t>
  </si>
  <si>
    <t>Report données</t>
  </si>
  <si>
    <t>calculs valeurs</t>
  </si>
  <si>
    <t>½RTT</t>
  </si>
  <si>
    <t>nb jours ouvrés</t>
  </si>
  <si>
    <t>jours abs</t>
  </si>
  <si>
    <t>droit congés sans abscence</t>
  </si>
  <si>
    <t>Congés payés</t>
  </si>
  <si>
    <t>CP</t>
  </si>
  <si>
    <t>JANC</t>
  </si>
  <si>
    <t>du 1er juin N au 31 mai N+1</t>
  </si>
  <si>
    <t>année civile</t>
  </si>
  <si>
    <t>dans le trimestre</t>
  </si>
  <si>
    <t>dans le mois en cours de l'acquisition du férié</t>
  </si>
  <si>
    <t>Jours Décentralisés</t>
  </si>
  <si>
    <t>Droits aux congés pour l'année</t>
  </si>
  <si>
    <t>MOD</t>
  </si>
  <si>
    <t>CALENDRIER DE CONGES</t>
  </si>
  <si>
    <t>Récupération</t>
  </si>
  <si>
    <t>Dont 5 samedis</t>
  </si>
  <si>
    <t>Jours Anciennetés</t>
  </si>
  <si>
    <t>Jours de Compensations</t>
  </si>
  <si>
    <t>1 heure</t>
  </si>
  <si>
    <t>non</t>
  </si>
  <si>
    <t>2 heures</t>
  </si>
  <si>
    <t>3 heures</t>
  </si>
  <si>
    <t>4 heures</t>
  </si>
  <si>
    <t>Nombre de jours RTT selon les horaires</t>
  </si>
  <si>
    <t>2½ heures</t>
  </si>
  <si>
    <t>Merci de sélectionner le nombre d'heure fait en plus, par semaine, au nom de la RTT.</t>
  </si>
  <si>
    <t>Janc</t>
  </si>
  <si>
    <t>JAnc</t>
  </si>
  <si>
    <t>Total :</t>
  </si>
  <si>
    <t>Report du solde au 31/12/2012</t>
  </si>
  <si>
    <t>Pour les calculs</t>
  </si>
  <si>
    <t>total :</t>
  </si>
  <si>
    <t>Suivi du solde au</t>
  </si>
  <si>
    <t>Nom1</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</si>
</sst>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5" formatCode="ddd"/>
    <numFmt numFmtId="166" formatCode="d"/>
    <numFmt numFmtId="167" formatCode="#,##0.0"/>
    <numFmt numFmtId="168" formatCode="0.0"/>
  </numFmts>
  <fonts count="39" x14ac:knownFonts="1">
    <font>
      <sz val="11"/>
      <color theme="1"/>
      <name val="Calibri"/>
      <family val="2"/>
      <scheme val="minor"/>
    </font>
    <font>
      <b/>
      <i/>
      <sz val="16"/>
      <name val="Comic Sans MS"/>
      <family val="4"/>
    </font>
    <font>
      <b/>
      <sz val="22"/>
      <name val="Comic Sans MS"/>
      <family val="4"/>
    </font>
    <font>
      <b/>
      <i/>
      <sz val="16"/>
      <name val="Algerian"/>
      <family val="5"/>
    </font>
    <font>
      <b/>
      <i/>
      <sz val="1"/>
      <color theme="0"/>
      <name val="Algerian"/>
      <family val="5"/>
    </font>
    <font>
      <b/>
      <sz val="12"/>
      <name val="Times New Roman"/>
      <family val="1"/>
    </font>
    <font>
      <sz val="12"/>
      <name val="Times New Roman"/>
      <family val="1"/>
    </font>
    <font>
      <sz val="8"/>
      <name val="Arial"/>
      <family val="2"/>
    </font>
    <font>
      <sz val="8"/>
      <name val="Times New Roman"/>
      <family val="1"/>
    </font>
    <font>
      <b/>
      <sz val="8"/>
      <name val="Times New Roman"/>
      <family val="1"/>
    </font>
    <font>
      <sz val="10"/>
      <name val="Times New Roman"/>
      <family val="1"/>
    </font>
    <font>
      <sz val="10"/>
      <name val="Arial"/>
      <family val="2"/>
    </font>
    <font>
      <b/>
      <sz val="11"/>
      <name val="Times New Roman"/>
      <family val="1"/>
    </font>
    <font>
      <b/>
      <sz val="11"/>
      <name val="Arial"/>
      <family val="2"/>
    </font>
    <font>
      <sz val="11"/>
      <name val="Arial"/>
      <family val="2"/>
    </font>
    <font>
      <sz val="10"/>
      <color theme="0"/>
      <name val="Times New Roman"/>
      <family val="1"/>
    </font>
    <font>
      <sz val="12"/>
      <color theme="0"/>
      <name val="Times New Roman"/>
      <family val="1"/>
    </font>
    <font>
      <sz val="10"/>
      <color theme="0"/>
      <name val="Arial"/>
      <family val="2"/>
    </font>
    <font>
      <sz val="8"/>
      <name val="Verdana"/>
      <family val="2"/>
    </font>
    <font>
      <sz val="7"/>
      <name val="Arial"/>
      <family val="2"/>
    </font>
    <font>
      <b/>
      <i/>
      <sz val="10"/>
      <name val="Times New Roman"/>
      <family val="1"/>
    </font>
    <font>
      <b/>
      <sz val="10"/>
      <name val="Times New Roman"/>
      <family val="1"/>
    </font>
    <font>
      <b/>
      <i/>
      <sz val="8"/>
      <name val="Arial"/>
      <family val="2"/>
    </font>
    <font>
      <sz val="8"/>
      <color theme="0"/>
      <name val="Arial"/>
      <family val="2"/>
    </font>
    <font>
      <sz val="8"/>
      <color theme="1"/>
      <name val="Arial"/>
      <family val="2"/>
    </font>
    <font>
      <sz val="6"/>
      <name val="Andalus"/>
      <family val="1"/>
    </font>
    <font>
      <sz val="8"/>
      <color theme="1"/>
      <name val="Calibri"/>
      <family val="2"/>
      <scheme val="minor"/>
    </font>
    <font>
      <b/>
      <sz val="8"/>
      <color theme="1"/>
      <name val="Calibri"/>
      <family val="2"/>
      <scheme val="minor"/>
    </font>
    <font>
      <b/>
      <i/>
      <sz val="1"/>
      <name val="Algerian"/>
      <family val="5"/>
    </font>
    <font>
      <sz val="14"/>
      <name val="Arial"/>
      <family val="2"/>
    </font>
    <font>
      <sz val="10"/>
      <color theme="1"/>
      <name val="Arial"/>
      <family val="2"/>
    </font>
    <font>
      <sz val="11"/>
      <color theme="0"/>
      <name val="Calibri"/>
      <family val="2"/>
      <scheme val="minor"/>
    </font>
    <font>
      <b/>
      <sz val="11"/>
      <color theme="1"/>
      <name val="Calibri"/>
      <family val="2"/>
      <scheme val="minor"/>
    </font>
    <font>
      <sz val="9"/>
      <color theme="1"/>
      <name val="Arial"/>
      <family val="2"/>
    </font>
    <font>
      <b/>
      <sz val="11"/>
      <color rgb="FFFF0000"/>
      <name val="Calibri"/>
      <family val="2"/>
      <scheme val="minor"/>
    </font>
    <font>
      <sz val="12"/>
      <color theme="0" tint="-4.9989318521683403E-2"/>
      <name val="Times New Roman"/>
      <family val="1"/>
    </font>
    <font>
      <sz val="10"/>
      <color theme="1"/>
      <name val="Calibri"/>
      <family val="2"/>
      <scheme val="minor"/>
    </font>
    <font>
      <b/>
      <i/>
      <sz val="20"/>
      <name val="Algerian"/>
      <family val="5"/>
    </font>
    <font>
      <b/>
      <sz val="18"/>
      <color rgb="FFFF0000"/>
      <name val="Times New Roman"/>
      <family val="1"/>
    </font>
  </fonts>
  <fills count="14">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indexed="43"/>
        <bgColor indexed="64"/>
      </patternFill>
    </fill>
    <fill>
      <patternFill patternType="solid">
        <fgColor indexed="41"/>
        <bgColor indexed="64"/>
      </patternFill>
    </fill>
    <fill>
      <patternFill patternType="solid">
        <fgColor theme="0" tint="-0.14999847407452621"/>
        <bgColor indexed="64"/>
      </patternFill>
    </fill>
    <fill>
      <patternFill patternType="solid">
        <fgColor rgb="FFFFC000"/>
        <bgColor indexed="64"/>
      </patternFill>
    </fill>
    <fill>
      <patternFill patternType="solid">
        <fgColor rgb="FFFF0000"/>
        <bgColor indexed="64"/>
      </patternFill>
    </fill>
    <fill>
      <patternFill patternType="solid">
        <fgColor theme="0" tint="-0.249977111117893"/>
        <bgColor indexed="64"/>
      </patternFill>
    </fill>
    <fill>
      <patternFill patternType="solid">
        <fgColor rgb="FF00B0F0"/>
        <bgColor indexed="64"/>
      </patternFill>
    </fill>
    <fill>
      <patternFill patternType="solid">
        <fgColor rgb="FFFFFF00"/>
        <bgColor indexed="64"/>
      </patternFill>
    </fill>
    <fill>
      <patternFill patternType="solid">
        <fgColor rgb="FF92D050"/>
        <bgColor indexed="64"/>
      </patternFill>
    </fill>
    <fill>
      <patternFill patternType="solid">
        <fgColor theme="4" tint="0.7999816888943144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right/>
      <top/>
      <bottom style="thin">
        <color indexed="64"/>
      </bottom>
      <diagonal/>
    </border>
    <border>
      <left/>
      <right/>
      <top style="hair">
        <color auto="1"/>
      </top>
      <bottom style="hair">
        <color auto="1"/>
      </bottom>
      <diagonal/>
    </border>
    <border>
      <left/>
      <right style="hair">
        <color auto="1"/>
      </right>
      <top style="hair">
        <color auto="1"/>
      </top>
      <bottom style="hair">
        <color auto="1"/>
      </bottom>
      <diagonal/>
    </border>
    <border>
      <left/>
      <right/>
      <top style="hair">
        <color auto="1"/>
      </top>
      <bottom/>
      <diagonal/>
    </border>
  </borders>
  <cellStyleXfs count="3">
    <xf numFmtId="0" fontId="0" fillId="0" borderId="0"/>
    <xf numFmtId="0" fontId="11" fillId="0" borderId="0"/>
    <xf numFmtId="0" fontId="7" fillId="0" borderId="0"/>
  </cellStyleXfs>
  <cellXfs count="173">
    <xf numFmtId="0" fontId="0" fillId="0" borderId="0" xfId="0"/>
    <xf numFmtId="0" fontId="1" fillId="0" borderId="0" xfId="0" applyFont="1" applyAlignment="1">
      <alignment horizontal="center" vertical="center"/>
    </xf>
    <xf numFmtId="0" fontId="0" fillId="0" borderId="0" xfId="0" applyProtection="1">
      <protection hidden="1"/>
    </xf>
    <xf numFmtId="0" fontId="3" fillId="0" borderId="0" xfId="0" applyFont="1" applyAlignment="1">
      <alignment horizontal="center" vertical="center"/>
    </xf>
    <xf numFmtId="0" fontId="3" fillId="0" borderId="0" xfId="0" applyFont="1" applyBorder="1" applyAlignment="1">
      <alignment horizontal="center" vertical="center"/>
    </xf>
    <xf numFmtId="0" fontId="5" fillId="0" borderId="0" xfId="0" applyFont="1" applyBorder="1" applyAlignment="1">
      <alignment vertical="center"/>
    </xf>
    <xf numFmtId="0" fontId="0" fillId="0" borderId="0" xfId="0" applyAlignment="1">
      <alignment horizontal="right"/>
    </xf>
    <xf numFmtId="0" fontId="0" fillId="0" borderId="0" xfId="0" applyBorder="1" applyAlignment="1">
      <alignment horizontal="right"/>
    </xf>
    <xf numFmtId="0" fontId="2" fillId="0" borderId="0" xfId="0" applyFont="1" applyFill="1" applyBorder="1" applyAlignment="1">
      <alignment vertical="center"/>
    </xf>
    <xf numFmtId="0" fontId="0" fillId="0" borderId="0" xfId="0" applyAlignment="1">
      <alignment horizontal="center" vertical="center"/>
    </xf>
    <xf numFmtId="0" fontId="5" fillId="0" borderId="0" xfId="0" applyFont="1" applyFill="1" applyBorder="1" applyAlignment="1">
      <alignment vertical="center"/>
    </xf>
    <xf numFmtId="0" fontId="11" fillId="0" borderId="0" xfId="0" applyFont="1" applyAlignment="1" applyProtection="1">
      <alignment horizontal="center" vertical="center"/>
      <protection hidden="1"/>
    </xf>
    <xf numFmtId="0" fontId="13" fillId="0" borderId="0" xfId="0" applyFont="1" applyProtection="1">
      <protection hidden="1"/>
    </xf>
    <xf numFmtId="14" fontId="13" fillId="2" borderId="0" xfId="0" applyNumberFormat="1" applyFont="1" applyFill="1" applyProtection="1">
      <protection hidden="1"/>
    </xf>
    <xf numFmtId="0" fontId="14" fillId="0" borderId="0" xfId="0" applyFont="1" applyProtection="1">
      <protection hidden="1"/>
    </xf>
    <xf numFmtId="0" fontId="13" fillId="0" borderId="0" xfId="0" applyFont="1"/>
    <xf numFmtId="0" fontId="16" fillId="0" borderId="0" xfId="0" applyFont="1" applyFill="1" applyBorder="1" applyAlignment="1">
      <alignment horizontal="center" vertical="center"/>
    </xf>
    <xf numFmtId="0" fontId="16" fillId="0" borderId="0" xfId="0" applyFont="1" applyFill="1" applyBorder="1" applyAlignment="1">
      <alignment vertical="center"/>
    </xf>
    <xf numFmtId="0" fontId="17" fillId="0" borderId="0" xfId="0" applyFont="1" applyProtection="1">
      <protection hidden="1"/>
    </xf>
    <xf numFmtId="0" fontId="17" fillId="0" borderId="0" xfId="0" applyFont="1"/>
    <xf numFmtId="165" fontId="7" fillId="0" borderId="2" xfId="0" applyNumberFormat="1" applyFont="1" applyFill="1" applyBorder="1" applyAlignment="1">
      <alignment horizontal="center" vertical="center"/>
    </xf>
    <xf numFmtId="166" fontId="7" fillId="0" borderId="3" xfId="0" applyNumberFormat="1" applyFont="1" applyFill="1" applyBorder="1" applyAlignment="1">
      <alignment horizontal="center" vertical="center"/>
    </xf>
    <xf numFmtId="0" fontId="6" fillId="0" borderId="1" xfId="0" applyFont="1" applyFill="1" applyBorder="1" applyAlignment="1" applyProtection="1">
      <alignment horizontal="center" vertical="center"/>
      <protection locked="0"/>
    </xf>
    <xf numFmtId="0" fontId="6" fillId="0" borderId="4" xfId="0" applyFont="1" applyFill="1" applyBorder="1" applyAlignment="1" applyProtection="1">
      <alignment horizontal="center" vertical="center"/>
      <protection locked="0"/>
    </xf>
    <xf numFmtId="14" fontId="18" fillId="4" borderId="6" xfId="1" applyNumberFormat="1" applyFont="1" applyFill="1" applyBorder="1" applyProtection="1">
      <protection hidden="1"/>
    </xf>
    <xf numFmtId="14" fontId="18" fillId="4" borderId="7" xfId="1" applyNumberFormat="1" applyFont="1" applyFill="1" applyBorder="1" applyProtection="1">
      <protection hidden="1"/>
    </xf>
    <xf numFmtId="14" fontId="18" fillId="5" borderId="7" xfId="1" applyNumberFormat="1" applyFont="1" applyFill="1" applyBorder="1" applyProtection="1">
      <protection hidden="1"/>
    </xf>
    <xf numFmtId="14" fontId="18" fillId="5" borderId="8" xfId="1" applyNumberFormat="1" applyFont="1" applyFill="1" applyBorder="1" applyProtection="1">
      <protection hidden="1"/>
    </xf>
    <xf numFmtId="0" fontId="19" fillId="3" borderId="0" xfId="0" applyFont="1" applyFill="1" applyBorder="1" applyAlignment="1" applyProtection="1">
      <alignment horizontal="center" vertical="center"/>
      <protection hidden="1"/>
    </xf>
    <xf numFmtId="0" fontId="6" fillId="0" borderId="0" xfId="0" applyFont="1" applyAlignment="1" applyProtection="1">
      <alignment horizontal="center"/>
      <protection hidden="1"/>
    </xf>
    <xf numFmtId="1" fontId="6" fillId="0" borderId="0" xfId="0" applyNumberFormat="1" applyFont="1" applyAlignment="1" applyProtection="1">
      <alignment horizontal="center"/>
      <protection hidden="1"/>
    </xf>
    <xf numFmtId="1" fontId="0" fillId="0" borderId="0" xfId="0" applyNumberFormat="1" applyProtection="1">
      <protection hidden="1"/>
    </xf>
    <xf numFmtId="0" fontId="19" fillId="0" borderId="0" xfId="0" applyFont="1" applyBorder="1" applyAlignment="1" applyProtection="1">
      <alignment horizontal="center"/>
      <protection hidden="1"/>
    </xf>
    <xf numFmtId="0" fontId="19" fillId="0" borderId="0" xfId="0" applyFont="1" applyFill="1" applyBorder="1" applyAlignment="1" applyProtection="1">
      <alignment horizontal="center"/>
      <protection hidden="1"/>
    </xf>
    <xf numFmtId="167" fontId="22" fillId="0" borderId="0" xfId="0" applyNumberFormat="1" applyFont="1" applyAlignment="1">
      <alignment horizontal="center" vertical="center"/>
    </xf>
    <xf numFmtId="167" fontId="23" fillId="0" borderId="0" xfId="0" applyNumberFormat="1" applyFont="1" applyFill="1" applyBorder="1" applyAlignment="1">
      <alignment horizontal="center" vertical="center"/>
    </xf>
    <xf numFmtId="167" fontId="24" fillId="0" borderId="0" xfId="0" applyNumberFormat="1" applyFont="1" applyAlignment="1">
      <alignment horizontal="center" vertical="center"/>
    </xf>
    <xf numFmtId="0" fontId="0" fillId="0" borderId="0" xfId="0" applyFill="1"/>
    <xf numFmtId="0" fontId="7" fillId="0" borderId="0" xfId="0" applyFont="1" applyFill="1" applyBorder="1" applyAlignment="1">
      <alignment horizontal="center" vertical="center"/>
    </xf>
    <xf numFmtId="0" fontId="9" fillId="0" borderId="0" xfId="0" applyFont="1" applyFill="1" applyBorder="1" applyAlignment="1" applyProtection="1">
      <alignment horizontal="left" vertical="center"/>
      <protection hidden="1"/>
    </xf>
    <xf numFmtId="0" fontId="26" fillId="0" borderId="0" xfId="0" applyFont="1" applyAlignment="1" applyProtection="1">
      <alignment vertical="center"/>
      <protection hidden="1"/>
    </xf>
    <xf numFmtId="0" fontId="8" fillId="0" borderId="0" xfId="0" applyFont="1" applyAlignment="1" applyProtection="1">
      <alignment horizontal="left" vertical="center"/>
      <protection hidden="1"/>
    </xf>
    <xf numFmtId="0" fontId="7" fillId="0" borderId="0" xfId="0" applyFont="1" applyFill="1" applyBorder="1" applyAlignment="1">
      <alignment horizontal="right" vertical="center"/>
    </xf>
    <xf numFmtId="1" fontId="0" fillId="0" borderId="0" xfId="0" applyNumberFormat="1" applyAlignment="1"/>
    <xf numFmtId="0" fontId="6" fillId="0" borderId="0" xfId="0" applyFont="1" applyBorder="1" applyAlignment="1"/>
    <xf numFmtId="0" fontId="28" fillId="0" borderId="0" xfId="0" applyFont="1" applyAlignment="1">
      <alignment horizontal="center" vertical="center"/>
    </xf>
    <xf numFmtId="0" fontId="31" fillId="0" borderId="0" xfId="0" applyFont="1"/>
    <xf numFmtId="0" fontId="0" fillId="0" borderId="0" xfId="0" applyFill="1" applyProtection="1">
      <protection hidden="1"/>
    </xf>
    <xf numFmtId="167" fontId="24" fillId="0" borderId="0" xfId="0" applyNumberFormat="1" applyFont="1" applyFill="1" applyAlignment="1">
      <alignment horizontal="center" vertical="center"/>
    </xf>
    <xf numFmtId="0" fontId="11" fillId="0" borderId="0" xfId="0" applyFont="1" applyFill="1" applyAlignment="1" applyProtection="1">
      <alignment horizontal="center" vertical="center"/>
      <protection hidden="1"/>
    </xf>
    <xf numFmtId="168" fontId="25" fillId="0" borderId="0" xfId="0" applyNumberFormat="1" applyFont="1" applyFill="1" applyBorder="1" applyAlignment="1" applyProtection="1">
      <alignment horizontal="center" vertical="center"/>
      <protection locked="0"/>
    </xf>
    <xf numFmtId="168" fontId="25" fillId="0" borderId="10" xfId="0" applyNumberFormat="1" applyFont="1" applyFill="1" applyBorder="1" applyAlignment="1" applyProtection="1">
      <alignment horizontal="center" vertical="center"/>
      <protection locked="0"/>
    </xf>
    <xf numFmtId="168" fontId="25" fillId="0" borderId="5" xfId="0" applyNumberFormat="1" applyFont="1" applyFill="1" applyBorder="1" applyAlignment="1" applyProtection="1">
      <alignment horizontal="center" vertical="center"/>
      <protection locked="0"/>
    </xf>
    <xf numFmtId="168" fontId="25" fillId="0" borderId="9" xfId="0" applyNumberFormat="1" applyFont="1" applyFill="1" applyBorder="1" applyAlignment="1" applyProtection="1">
      <alignment horizontal="center" vertical="center"/>
      <protection locked="0"/>
    </xf>
    <xf numFmtId="0" fontId="3" fillId="0" borderId="0" xfId="0" applyFont="1" applyAlignment="1" applyProtection="1">
      <alignment horizontal="center" vertical="center"/>
    </xf>
    <xf numFmtId="0" fontId="6" fillId="0" borderId="0" xfId="0" applyFont="1" applyBorder="1" applyAlignment="1" applyProtection="1"/>
    <xf numFmtId="0" fontId="5" fillId="0" borderId="0" xfId="0" applyFont="1" applyBorder="1" applyAlignment="1" applyProtection="1">
      <alignment vertical="center"/>
    </xf>
    <xf numFmtId="0" fontId="0" fillId="0" borderId="0" xfId="0" applyProtection="1"/>
    <xf numFmtId="0" fontId="0" fillId="0" borderId="0" xfId="0" applyFill="1" applyAlignment="1"/>
    <xf numFmtId="1" fontId="9" fillId="0" borderId="0" xfId="0" applyNumberFormat="1" applyFont="1" applyFill="1" applyBorder="1" applyAlignment="1" applyProtection="1">
      <alignment vertical="center"/>
    </xf>
    <xf numFmtId="168" fontId="9" fillId="0" borderId="0" xfId="0" applyNumberFormat="1" applyFont="1" applyFill="1" applyBorder="1" applyAlignment="1" applyProtection="1">
      <alignment vertical="center"/>
    </xf>
    <xf numFmtId="0" fontId="4" fillId="0" borderId="0" xfId="0" applyFont="1" applyAlignment="1">
      <alignment horizontal="center" vertical="center"/>
    </xf>
    <xf numFmtId="0" fontId="8" fillId="0"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0" fillId="0" borderId="0" xfId="0" applyAlignment="1" applyProtection="1">
      <alignment horizontal="center"/>
    </xf>
    <xf numFmtId="167" fontId="24" fillId="0" borderId="0" xfId="0" applyNumberFormat="1" applyFont="1" applyAlignment="1" applyProtection="1">
      <alignment horizontal="center" vertical="center"/>
    </xf>
    <xf numFmtId="167" fontId="22" fillId="0" borderId="0" xfId="0" applyNumberFormat="1" applyFont="1" applyAlignment="1" applyProtection="1">
      <alignment horizontal="center" vertical="center"/>
    </xf>
    <xf numFmtId="1" fontId="7" fillId="0" borderId="0" xfId="0" applyNumberFormat="1" applyFont="1" applyFill="1" applyAlignment="1" applyProtection="1">
      <alignment horizontal="center" vertical="center" shrinkToFit="1"/>
    </xf>
    <xf numFmtId="1" fontId="0" fillId="0" borderId="0" xfId="0" applyNumberFormat="1" applyFont="1" applyProtection="1"/>
    <xf numFmtId="167" fontId="33" fillId="0" borderId="0" xfId="0" applyNumberFormat="1" applyFont="1" applyAlignment="1" applyProtection="1">
      <alignment horizontal="left"/>
    </xf>
    <xf numFmtId="0" fontId="34" fillId="0" borderId="0" xfId="0" applyFont="1" applyFill="1" applyAlignment="1" applyProtection="1"/>
    <xf numFmtId="0" fontId="0" fillId="0" borderId="0" xfId="0" applyFill="1" applyAlignment="1" applyProtection="1"/>
    <xf numFmtId="168" fontId="7" fillId="0" borderId="0" xfId="0" applyNumberFormat="1" applyFont="1" applyFill="1" applyAlignment="1" applyProtection="1">
      <alignment horizontal="center" vertical="center" shrinkToFit="1"/>
    </xf>
    <xf numFmtId="168" fontId="25" fillId="0" borderId="11" xfId="0" applyNumberFormat="1" applyFont="1" applyFill="1" applyBorder="1" applyAlignment="1" applyProtection="1">
      <alignment horizontal="center" vertical="center"/>
      <protection locked="0"/>
    </xf>
    <xf numFmtId="168" fontId="25" fillId="0" borderId="12" xfId="0" applyNumberFormat="1" applyFont="1" applyFill="1" applyBorder="1" applyAlignment="1" applyProtection="1">
      <alignment horizontal="center" vertical="center"/>
      <protection locked="0"/>
    </xf>
    <xf numFmtId="0" fontId="8" fillId="0" borderId="0" xfId="0" applyFont="1" applyFill="1" applyBorder="1" applyAlignment="1" applyProtection="1">
      <alignment vertical="center"/>
    </xf>
    <xf numFmtId="0" fontId="0" fillId="0" borderId="0" xfId="0" applyFill="1" applyProtection="1"/>
    <xf numFmtId="0" fontId="12" fillId="0" borderId="0" xfId="0" applyFont="1" applyFill="1" applyBorder="1" applyAlignment="1" applyProtection="1">
      <alignment vertical="center"/>
    </xf>
    <xf numFmtId="0" fontId="13" fillId="0" borderId="0" xfId="0" applyFont="1" applyProtection="1"/>
    <xf numFmtId="0" fontId="16" fillId="0" borderId="0" xfId="0" applyFont="1" applyFill="1" applyBorder="1" applyAlignment="1" applyProtection="1">
      <alignment vertical="center"/>
    </xf>
    <xf numFmtId="0" fontId="17" fillId="0" borderId="0" xfId="0" applyFont="1" applyProtection="1"/>
    <xf numFmtId="2" fontId="9" fillId="0" borderId="0" xfId="0" applyNumberFormat="1" applyFont="1" applyFill="1" applyBorder="1" applyAlignment="1" applyProtection="1">
      <alignment horizontal="center" vertical="center"/>
    </xf>
    <xf numFmtId="0" fontId="0" fillId="0" borderId="0" xfId="0" applyFill="1" applyAlignment="1" applyProtection="1">
      <alignment vertical="center" wrapText="1"/>
    </xf>
    <xf numFmtId="0" fontId="6" fillId="6" borderId="0" xfId="0" applyFont="1" applyFill="1" applyAlignment="1">
      <alignment horizontal="center"/>
    </xf>
    <xf numFmtId="0" fontId="0" fillId="6" borderId="0" xfId="0" applyFill="1" applyAlignment="1">
      <alignment horizontal="center" vertical="center"/>
    </xf>
    <xf numFmtId="167" fontId="24" fillId="6" borderId="0" xfId="0" applyNumberFormat="1" applyFont="1" applyFill="1" applyAlignment="1">
      <alignment horizontal="center" vertical="center"/>
    </xf>
    <xf numFmtId="0" fontId="0" fillId="6" borderId="0" xfId="0" applyFill="1"/>
    <xf numFmtId="167" fontId="7" fillId="6" borderId="0" xfId="0" applyNumberFormat="1" applyFont="1" applyFill="1" applyAlignment="1">
      <alignment horizontal="center" vertical="center"/>
    </xf>
    <xf numFmtId="0" fontId="0" fillId="6" borderId="0" xfId="0" applyFill="1" applyProtection="1">
      <protection hidden="1"/>
    </xf>
    <xf numFmtId="0" fontId="10" fillId="6" borderId="0" xfId="0" applyFont="1" applyFill="1"/>
    <xf numFmtId="0" fontId="10" fillId="6" borderId="0" xfId="0" applyFont="1" applyFill="1" applyAlignment="1">
      <alignment horizontal="center" vertical="center"/>
    </xf>
    <xf numFmtId="0" fontId="10" fillId="6" borderId="0" xfId="0" applyFont="1" applyFill="1" applyBorder="1"/>
    <xf numFmtId="0" fontId="26" fillId="6" borderId="0" xfId="0" applyFont="1" applyFill="1" applyAlignment="1">
      <alignment horizontal="center"/>
    </xf>
    <xf numFmtId="0" fontId="26" fillId="6" borderId="0" xfId="0" applyFont="1" applyFill="1" applyProtection="1">
      <protection hidden="1"/>
    </xf>
    <xf numFmtId="0" fontId="20" fillId="6" borderId="0" xfId="0" applyFont="1" applyFill="1"/>
    <xf numFmtId="0" fontId="26" fillId="6" borderId="0" xfId="0" applyFont="1" applyFill="1"/>
    <xf numFmtId="0" fontId="8" fillId="6" borderId="0" xfId="0" applyFont="1" applyFill="1"/>
    <xf numFmtId="0" fontId="8" fillId="6" borderId="0" xfId="0" applyFont="1" applyFill="1" applyAlignment="1">
      <alignment horizontal="center" vertical="center"/>
    </xf>
    <xf numFmtId="168" fontId="26" fillId="6" borderId="0" xfId="0" applyNumberFormat="1" applyFont="1" applyFill="1"/>
    <xf numFmtId="168" fontId="26" fillId="6" borderId="0" xfId="0" applyNumberFormat="1" applyFont="1" applyFill="1" applyProtection="1">
      <protection hidden="1"/>
    </xf>
    <xf numFmtId="0" fontId="29" fillId="6" borderId="0" xfId="2" applyFont="1" applyFill="1" applyBorder="1" applyAlignment="1">
      <alignment horizontal="center" vertical="center"/>
    </xf>
    <xf numFmtId="0" fontId="8" fillId="6" borderId="0" xfId="0" applyFont="1" applyFill="1" applyAlignment="1"/>
    <xf numFmtId="0" fontId="13" fillId="6" borderId="0" xfId="0" applyFont="1" applyFill="1" applyProtection="1">
      <protection hidden="1"/>
    </xf>
    <xf numFmtId="0" fontId="17" fillId="6" borderId="0" xfId="0" applyFont="1" applyFill="1" applyProtection="1">
      <protection hidden="1"/>
    </xf>
    <xf numFmtId="0" fontId="3" fillId="6" borderId="0" xfId="0" applyFont="1" applyFill="1" applyAlignment="1">
      <alignment horizontal="center" vertical="center"/>
    </xf>
    <xf numFmtId="0" fontId="6" fillId="6" borderId="0" xfId="0" applyFont="1" applyFill="1" applyBorder="1" applyAlignment="1" applyProtection="1">
      <alignment horizontal="center" vertical="center"/>
      <protection hidden="1"/>
    </xf>
    <xf numFmtId="0" fontId="6" fillId="6" borderId="0" xfId="0" applyFont="1" applyFill="1" applyBorder="1"/>
    <xf numFmtId="0" fontId="12" fillId="6" borderId="0" xfId="0" applyFont="1" applyFill="1" applyBorder="1"/>
    <xf numFmtId="0" fontId="15" fillId="6" borderId="0" xfId="0" applyFont="1" applyFill="1" applyBorder="1"/>
    <xf numFmtId="0" fontId="6" fillId="6" borderId="0" xfId="0" applyFont="1" applyFill="1" applyBorder="1" applyAlignment="1">
      <alignment vertical="center"/>
    </xf>
    <xf numFmtId="0" fontId="35" fillId="6" borderId="0" xfId="0" applyFont="1" applyFill="1" applyBorder="1" applyAlignment="1" applyProtection="1">
      <alignment horizontal="center" vertical="center"/>
      <protection hidden="1"/>
    </xf>
    <xf numFmtId="0" fontId="36" fillId="0" borderId="0" xfId="0" applyFont="1" applyProtection="1"/>
    <xf numFmtId="168" fontId="0" fillId="0" borderId="0" xfId="0" applyNumberFormat="1" applyFill="1" applyAlignment="1">
      <alignment horizontal="center" vertical="center"/>
    </xf>
    <xf numFmtId="1" fontId="9" fillId="0" borderId="0" xfId="0" quotePrefix="1" applyNumberFormat="1" applyFont="1" applyFill="1" applyBorder="1" applyAlignment="1" applyProtection="1">
      <alignment vertical="center"/>
    </xf>
    <xf numFmtId="168" fontId="8" fillId="0" borderId="0" xfId="0" applyNumberFormat="1"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26" fillId="0" borderId="0" xfId="0" applyFont="1" applyProtection="1"/>
    <xf numFmtId="0" fontId="0" fillId="0" borderId="0" xfId="0" applyBorder="1" applyProtection="1"/>
    <xf numFmtId="0" fontId="0" fillId="0" borderId="0" xfId="0" applyBorder="1"/>
    <xf numFmtId="0" fontId="0" fillId="0" borderId="0" xfId="0" applyBorder="1" applyProtection="1">
      <protection hidden="1"/>
    </xf>
    <xf numFmtId="0" fontId="34" fillId="0" borderId="0" xfId="0" applyFont="1" applyProtection="1"/>
    <xf numFmtId="0" fontId="26" fillId="6" borderId="0" xfId="0" applyNumberFormat="1" applyFont="1" applyFill="1"/>
    <xf numFmtId="0" fontId="37" fillId="0" borderId="0" xfId="0" applyFont="1" applyAlignment="1">
      <alignment horizontal="center" vertical="center"/>
    </xf>
    <xf numFmtId="0" fontId="38" fillId="0" borderId="0" xfId="0" applyFont="1" applyBorder="1" applyAlignment="1">
      <alignment vertical="center"/>
    </xf>
    <xf numFmtId="0" fontId="7" fillId="11" borderId="0" xfId="0" applyFont="1" applyFill="1" applyBorder="1" applyAlignment="1" applyProtection="1">
      <alignment horizontal="center" vertical="center"/>
    </xf>
    <xf numFmtId="0" fontId="7" fillId="7" borderId="0" xfId="0" applyFont="1" applyFill="1" applyBorder="1" applyAlignment="1" applyProtection="1">
      <alignment horizontal="center" vertical="center"/>
    </xf>
    <xf numFmtId="0" fontId="5" fillId="6" borderId="0" xfId="0" applyFont="1" applyFill="1" applyBorder="1" applyAlignment="1" applyProtection="1">
      <alignment horizontal="center" vertical="center"/>
    </xf>
    <xf numFmtId="0" fontId="7" fillId="10" borderId="0" xfId="0" applyFont="1" applyFill="1" applyBorder="1" applyAlignment="1" applyProtection="1">
      <alignment horizontal="center" vertical="center"/>
    </xf>
    <xf numFmtId="1" fontId="9" fillId="2" borderId="13" xfId="0" applyNumberFormat="1" applyFont="1" applyFill="1" applyBorder="1" applyAlignment="1" applyProtection="1">
      <alignment horizontal="center" vertical="center"/>
      <protection locked="0"/>
    </xf>
    <xf numFmtId="1" fontId="9" fillId="2" borderId="14" xfId="0" applyNumberFormat="1" applyFont="1" applyFill="1" applyBorder="1" applyAlignment="1" applyProtection="1">
      <alignment horizontal="center" vertical="center"/>
      <protection locked="0"/>
    </xf>
    <xf numFmtId="0" fontId="0" fillId="6" borderId="0" xfId="0" applyFill="1" applyAlignment="1" applyProtection="1">
      <alignment horizontal="center"/>
    </xf>
    <xf numFmtId="0" fontId="0" fillId="0" borderId="0" xfId="0" applyAlignment="1">
      <alignment horizontal="center" vertical="center" wrapText="1"/>
    </xf>
    <xf numFmtId="0" fontId="8" fillId="10" borderId="0" xfId="0" applyFont="1" applyFill="1" applyBorder="1" applyAlignment="1" applyProtection="1">
      <alignment horizontal="center" vertical="center"/>
      <protection locked="0"/>
    </xf>
    <xf numFmtId="0" fontId="8" fillId="7" borderId="0" xfId="0" applyFont="1" applyFill="1" applyBorder="1" applyAlignment="1" applyProtection="1">
      <alignment horizontal="center" vertical="center"/>
      <protection locked="0"/>
    </xf>
    <xf numFmtId="0" fontId="8" fillId="11" borderId="0" xfId="0" applyFont="1" applyFill="1" applyBorder="1" applyAlignment="1" applyProtection="1">
      <alignment horizontal="center" vertical="center"/>
      <protection locked="0"/>
    </xf>
    <xf numFmtId="0" fontId="8" fillId="0" borderId="0" xfId="0" applyFont="1" applyFill="1" applyBorder="1" applyAlignment="1" applyProtection="1">
      <alignment horizontal="center" vertical="center"/>
      <protection locked="0"/>
    </xf>
    <xf numFmtId="0" fontId="8" fillId="13" borderId="0" xfId="0" applyFont="1" applyFill="1" applyBorder="1" applyAlignment="1" applyProtection="1">
      <alignment horizontal="center" vertical="center"/>
      <protection locked="0"/>
    </xf>
    <xf numFmtId="0" fontId="8" fillId="12" borderId="0" xfId="0" applyFont="1" applyFill="1" applyBorder="1" applyAlignment="1" applyProtection="1">
      <alignment horizontal="center" vertical="center"/>
      <protection locked="0"/>
    </xf>
    <xf numFmtId="0" fontId="8" fillId="8" borderId="0" xfId="0" applyFont="1" applyFill="1" applyBorder="1" applyAlignment="1" applyProtection="1">
      <alignment horizontal="center" vertical="center"/>
      <protection locked="0"/>
    </xf>
    <xf numFmtId="0" fontId="11" fillId="0" borderId="0" xfId="0" applyFont="1" applyAlignment="1" applyProtection="1">
      <alignment horizontal="center" textRotation="90"/>
      <protection hidden="1"/>
    </xf>
    <xf numFmtId="0" fontId="0" fillId="0" borderId="0" xfId="0" applyAlignment="1" applyProtection="1">
      <alignment horizontal="center" textRotation="90"/>
      <protection hidden="1"/>
    </xf>
    <xf numFmtId="0" fontId="2" fillId="0" borderId="0" xfId="0" applyFont="1" applyFill="1" applyBorder="1" applyAlignment="1">
      <alignment horizontal="right" vertical="center"/>
    </xf>
    <xf numFmtId="0" fontId="2" fillId="0" borderId="0" xfId="0" applyFont="1" applyFill="1" applyBorder="1" applyAlignment="1">
      <alignment horizontal="center" vertical="center"/>
    </xf>
    <xf numFmtId="0" fontId="8" fillId="6" borderId="0" xfId="0" applyFont="1" applyFill="1" applyBorder="1" applyAlignment="1" applyProtection="1">
      <alignment horizontal="center" vertical="center"/>
    </xf>
    <xf numFmtId="168" fontId="8" fillId="0" borderId="0" xfId="0" applyNumberFormat="1" applyFont="1" applyFill="1" applyBorder="1" applyAlignment="1" applyProtection="1">
      <alignment horizontal="center" vertical="center"/>
    </xf>
    <xf numFmtId="0" fontId="12" fillId="0" borderId="2" xfId="0" applyFont="1" applyFill="1" applyBorder="1" applyAlignment="1">
      <alignment horizontal="center" vertical="center"/>
    </xf>
    <xf numFmtId="0" fontId="12" fillId="0" borderId="4" xfId="0" applyFont="1" applyFill="1" applyBorder="1" applyAlignment="1">
      <alignment horizontal="center" vertical="center"/>
    </xf>
    <xf numFmtId="0" fontId="12" fillId="0" borderId="3" xfId="0" applyFont="1" applyFill="1" applyBorder="1" applyAlignment="1">
      <alignment horizontal="center" vertical="center"/>
    </xf>
    <xf numFmtId="1" fontId="9" fillId="0" borderId="0" xfId="0" applyNumberFormat="1" applyFont="1" applyFill="1" applyBorder="1" applyAlignment="1" applyProtection="1">
      <alignment horizontal="center" vertical="center"/>
    </xf>
    <xf numFmtId="168" fontId="9" fillId="0" borderId="0" xfId="0" applyNumberFormat="1" applyFont="1" applyFill="1" applyBorder="1" applyAlignment="1" applyProtection="1">
      <alignment horizontal="center" vertical="center"/>
    </xf>
    <xf numFmtId="14" fontId="21" fillId="6" borderId="0" xfId="0" applyNumberFormat="1" applyFont="1" applyFill="1" applyBorder="1" applyAlignment="1" applyProtection="1">
      <alignment horizontal="left" vertical="center"/>
    </xf>
    <xf numFmtId="0" fontId="5" fillId="6" borderId="0" xfId="0" applyFont="1" applyFill="1" applyBorder="1" applyAlignment="1" applyProtection="1">
      <alignment horizontal="right" vertical="center"/>
    </xf>
    <xf numFmtId="0" fontId="7" fillId="9"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7" fillId="13" borderId="0" xfId="0" applyFont="1" applyFill="1" applyBorder="1" applyAlignment="1" applyProtection="1">
      <alignment horizontal="center" vertical="center"/>
    </xf>
    <xf numFmtId="0" fontId="7" fillId="8" borderId="0" xfId="0" applyFont="1" applyFill="1" applyBorder="1" applyAlignment="1" applyProtection="1">
      <alignment horizontal="center" vertical="center"/>
    </xf>
    <xf numFmtId="167" fontId="7" fillId="6" borderId="0" xfId="0" applyNumberFormat="1" applyFont="1" applyFill="1" applyAlignment="1">
      <alignment horizontal="center" vertical="center"/>
    </xf>
    <xf numFmtId="0" fontId="8" fillId="6" borderId="0" xfId="0" applyFont="1" applyFill="1" applyAlignment="1">
      <alignment horizontal="center"/>
    </xf>
    <xf numFmtId="1" fontId="9" fillId="0" borderId="0" xfId="0" quotePrefix="1" applyNumberFormat="1"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0" fillId="2" borderId="0" xfId="0" applyFill="1" applyBorder="1" applyAlignment="1" applyProtection="1">
      <alignment horizontal="center"/>
      <protection locked="0"/>
    </xf>
    <xf numFmtId="0" fontId="30" fillId="0" borderId="0" xfId="0" applyFont="1" applyFill="1" applyBorder="1" applyAlignment="1" applyProtection="1">
      <alignment horizontal="center" vertical="center" wrapText="1"/>
    </xf>
    <xf numFmtId="1" fontId="32" fillId="0" borderId="15" xfId="0" applyNumberFormat="1" applyFont="1" applyBorder="1" applyAlignment="1" applyProtection="1">
      <alignment horizontal="center" vertical="center"/>
    </xf>
    <xf numFmtId="0" fontId="0" fillId="0" borderId="0" xfId="0" applyAlignment="1" applyProtection="1">
      <alignment horizontal="center"/>
    </xf>
    <xf numFmtId="0" fontId="4" fillId="0" borderId="0" xfId="0" applyFont="1" applyAlignment="1">
      <alignment horizontal="center" vertical="center"/>
    </xf>
    <xf numFmtId="0" fontId="7" fillId="12" borderId="0" xfId="0" applyFont="1" applyFill="1" applyBorder="1" applyAlignment="1" applyProtection="1">
      <alignment horizontal="center" vertical="center"/>
    </xf>
    <xf numFmtId="168" fontId="9" fillId="2" borderId="13" xfId="0" applyNumberFormat="1" applyFont="1" applyFill="1" applyBorder="1" applyAlignment="1" applyProtection="1">
      <alignment horizontal="center" vertical="center"/>
      <protection locked="0"/>
    </xf>
    <xf numFmtId="168" fontId="9" fillId="2" borderId="14" xfId="0" applyNumberFormat="1" applyFont="1" applyFill="1" applyBorder="1" applyAlignment="1" applyProtection="1">
      <alignment horizontal="center" vertical="center"/>
      <protection locked="0"/>
    </xf>
    <xf numFmtId="167" fontId="26" fillId="6" borderId="0" xfId="0" applyNumberFormat="1" applyFont="1" applyFill="1" applyAlignment="1" applyProtection="1">
      <alignment horizontal="center"/>
      <protection hidden="1"/>
    </xf>
    <xf numFmtId="0" fontId="0" fillId="9" borderId="0" xfId="0" applyFill="1" applyBorder="1" applyAlignment="1" applyProtection="1">
      <alignment horizontal="center"/>
    </xf>
    <xf numFmtId="0" fontId="27" fillId="6" borderId="0" xfId="0" applyFont="1" applyFill="1" applyAlignment="1">
      <alignment horizontal="center" vertical="center" wrapText="1"/>
    </xf>
    <xf numFmtId="0" fontId="32" fillId="0" borderId="0" xfId="0" applyFont="1" applyAlignment="1" applyProtection="1">
      <alignment horizontal="center" vertical="center"/>
    </xf>
    <xf numFmtId="1" fontId="9" fillId="2" borderId="0" xfId="0" applyNumberFormat="1" applyFont="1" applyFill="1" applyBorder="1" applyAlignment="1" applyProtection="1">
      <alignment horizontal="center" vertical="center"/>
      <protection locked="0"/>
    </xf>
  </cellXfs>
  <cellStyles count="3">
    <cellStyle name="Normal" xfId="0" builtinId="0"/>
    <cellStyle name="Normal_calendrier_auto_CalendrierMatriciel" xfId="1"/>
    <cellStyle name="Normal_URSSAF" xfId="2"/>
  </cellStyles>
  <dxfs count="40">
    <dxf>
      <font>
        <color theme="0"/>
      </font>
    </dxf>
    <dxf>
      <font>
        <b/>
        <i val="0"/>
      </font>
      <fill>
        <patternFill>
          <bgColor theme="0" tint="-0.14996795556505021"/>
        </patternFill>
      </fill>
    </dxf>
    <dxf>
      <fill>
        <patternFill>
          <bgColor theme="0" tint="-0.14996795556505021"/>
        </patternFill>
      </fill>
    </dxf>
    <dxf>
      <fill>
        <patternFill>
          <bgColor theme="0" tint="-0.14996795556505021"/>
        </patternFill>
      </fill>
    </dxf>
    <dxf>
      <font>
        <color theme="0"/>
      </font>
    </dxf>
    <dxf>
      <font>
        <b/>
        <i val="0"/>
        <color rgb="FFFF0000"/>
      </font>
    </dxf>
    <dxf>
      <font>
        <b val="0"/>
        <i/>
        <color auto="1"/>
      </font>
    </dxf>
    <dxf>
      <fill>
        <patternFill>
          <bgColor theme="4" tint="0.79998168889431442"/>
        </patternFill>
      </fill>
    </dxf>
    <dxf>
      <fill>
        <patternFill>
          <bgColor theme="4" tint="0.79998168889431442"/>
        </patternFill>
      </fill>
    </dxf>
    <dxf>
      <font>
        <b/>
        <i val="0"/>
      </font>
    </dxf>
    <dxf>
      <font>
        <b/>
        <i val="0"/>
      </font>
    </dxf>
    <dxf>
      <font>
        <b/>
        <i val="0"/>
      </font>
    </dxf>
    <dxf>
      <font>
        <b/>
        <i val="0"/>
      </font>
    </dxf>
    <dxf>
      <font>
        <b/>
        <i val="0"/>
      </font>
    </dxf>
    <dxf>
      <font>
        <b/>
        <i val="0"/>
      </font>
    </dxf>
    <dxf>
      <font>
        <b/>
        <i val="0"/>
        <color auto="1"/>
      </font>
      <fill>
        <patternFill patternType="none">
          <bgColor auto="1"/>
        </patternFill>
      </fill>
    </dxf>
    <dxf>
      <font>
        <b/>
        <i val="0"/>
      </font>
    </dxf>
    <dxf>
      <font>
        <b/>
        <i val="0"/>
      </font>
    </dxf>
    <dxf>
      <font>
        <b/>
        <i val="0"/>
      </font>
    </dxf>
    <dxf>
      <font>
        <color rgb="FF9C0006"/>
      </font>
      <fill>
        <patternFill>
          <bgColor rgb="FFFFC7CE"/>
        </patternFill>
      </fill>
    </dxf>
    <dxf>
      <font>
        <b/>
        <i val="0"/>
      </font>
    </dxf>
    <dxf>
      <font>
        <b/>
        <i val="0"/>
      </font>
    </dxf>
    <dxf>
      <fill>
        <patternFill>
          <bgColor rgb="FFFFFF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0" tint="-0.24994659260841701"/>
        </patternFill>
      </fill>
    </dxf>
    <dxf>
      <fill>
        <patternFill>
          <bgColor theme="0" tint="-0.14996795556505021"/>
        </patternFill>
      </fill>
    </dxf>
    <dxf>
      <fill>
        <patternFill>
          <bgColor rgb="FFFF0000"/>
        </patternFill>
      </fill>
    </dxf>
    <dxf>
      <fill>
        <patternFill>
          <bgColor rgb="FF92D050"/>
        </patternFill>
      </fill>
    </dxf>
    <dxf>
      <fill>
        <patternFill>
          <bgColor rgb="FFFFC000"/>
        </patternFill>
      </fill>
    </dxf>
    <dxf>
      <fill>
        <patternFill>
          <bgColor rgb="FF00B0F0"/>
        </patternFill>
      </fill>
    </dxf>
    <dxf>
      <font>
        <color rgb="FF9C0006"/>
      </font>
      <fill>
        <patternFill>
          <bgColor theme="9" tint="-0.24994659260841701"/>
        </patternFill>
      </fill>
    </dxf>
    <dxf>
      <fill>
        <patternFill>
          <bgColor theme="8" tint="0.39994506668294322"/>
        </patternFill>
      </fill>
    </dxf>
    <dxf>
      <fill>
        <patternFill>
          <bgColor rgb="FFFFC000"/>
        </patternFill>
      </fill>
    </dxf>
    <dxf>
      <fill>
        <patternFill>
          <bgColor theme="0" tint="-0.24994659260841701"/>
        </patternFill>
      </fill>
    </dxf>
    <dxf>
      <fill>
        <patternFill>
          <bgColor theme="0" tint="-0.14996795556505021"/>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49</xdr:col>
      <xdr:colOff>71437</xdr:colOff>
      <xdr:row>14</xdr:row>
      <xdr:rowOff>134471</xdr:rowOff>
    </xdr:from>
    <xdr:to>
      <xdr:col>64</xdr:col>
      <xdr:colOff>47625</xdr:colOff>
      <xdr:row>23</xdr:row>
      <xdr:rowOff>134471</xdr:rowOff>
    </xdr:to>
    <xdr:sp macro="" textlink="">
      <xdr:nvSpPr>
        <xdr:cNvPr id="3" name="Rectangle à coins arrondis 2"/>
        <xdr:cNvSpPr/>
      </xdr:nvSpPr>
      <xdr:spPr>
        <a:xfrm>
          <a:off x="12140172" y="2689412"/>
          <a:ext cx="2833688" cy="1255059"/>
        </a:xfrm>
        <a:prstGeom prst="wedgeRoundRectCallout">
          <a:avLst>
            <a:gd name="adj1" fmla="val -22099"/>
            <a:gd name="adj2" fmla="val -85331"/>
            <a:gd name="adj3" fmla="val 16667"/>
          </a:avLst>
        </a:prstGeom>
        <a:solidFill>
          <a:schemeClr val="bg1">
            <a:lumMod val="95000"/>
          </a:schemeClr>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200" i="1"/>
            <a:t>En</a:t>
          </a:r>
          <a:r>
            <a:rPr lang="fr-FR" sz="1200" i="1" baseline="0"/>
            <a:t> sélectionnant la cellule du congé  sur lequel vous avez des questions. Une "infobulle" de commentaire, vous explique les conditions dans lesquelles vous pouvez poser ce type de congé.</a:t>
          </a:r>
          <a:endParaRPr lang="fr-FR" sz="1200" i="1"/>
        </a:p>
      </xdr:txBody>
    </xdr:sp>
    <xdr:clientData/>
  </xdr:twoCellAnchor>
  <xdr:twoCellAnchor>
    <xdr:from>
      <xdr:col>60</xdr:col>
      <xdr:colOff>38630</xdr:colOff>
      <xdr:row>28</xdr:row>
      <xdr:rowOff>2379</xdr:rowOff>
    </xdr:from>
    <xdr:to>
      <xdr:col>63</xdr:col>
      <xdr:colOff>158751</xdr:colOff>
      <xdr:row>30</xdr:row>
      <xdr:rowOff>130174</xdr:rowOff>
    </xdr:to>
    <xdr:sp macro="" textlink="">
      <xdr:nvSpPr>
        <xdr:cNvPr id="6" name="Rectangle à coins arrondis 5"/>
        <xdr:cNvSpPr/>
      </xdr:nvSpPr>
      <xdr:spPr>
        <a:xfrm>
          <a:off x="14334068" y="4566442"/>
          <a:ext cx="667808" cy="445295"/>
        </a:xfrm>
        <a:prstGeom prst="wedgeRoundRectCallout">
          <a:avLst>
            <a:gd name="adj1" fmla="val -63959"/>
            <a:gd name="adj2" fmla="val -36764"/>
            <a:gd name="adj3" fmla="val 16667"/>
          </a:avLst>
        </a:prstGeom>
        <a:solidFill>
          <a:schemeClr val="bg1">
            <a:lumMod val="95000"/>
          </a:schemeClr>
        </a:solidFill>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ctr"/>
          <a:r>
            <a:rPr lang="fr-FR" sz="800" i="1"/>
            <a:t>Case à renseigner </a:t>
          </a:r>
          <a:endParaRPr lang="fr-FR" sz="1200" i="1"/>
        </a:p>
      </xdr:txBody>
    </xdr:sp>
    <xdr:clientData/>
  </xdr:twoCellAnchor>
  <xdr:twoCellAnchor>
    <xdr:from>
      <xdr:col>13</xdr:col>
      <xdr:colOff>190500</xdr:colOff>
      <xdr:row>3</xdr:row>
      <xdr:rowOff>11206</xdr:rowOff>
    </xdr:from>
    <xdr:to>
      <xdr:col>36</xdr:col>
      <xdr:colOff>78441</xdr:colOff>
      <xdr:row>7</xdr:row>
      <xdr:rowOff>123264</xdr:rowOff>
    </xdr:to>
    <xdr:sp macro="" textlink="">
      <xdr:nvSpPr>
        <xdr:cNvPr id="2" name="Rectangle à coins arrondis 1"/>
        <xdr:cNvSpPr/>
      </xdr:nvSpPr>
      <xdr:spPr>
        <a:xfrm>
          <a:off x="3384176" y="784412"/>
          <a:ext cx="5625353" cy="79561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Ce fichier est situé dans un</a:t>
          </a:r>
          <a:r>
            <a:rPr lang="fr-FR" sz="1100" baseline="0"/>
            <a:t> dossier au nom de la personne, ici, nom1.</a:t>
          </a:r>
        </a:p>
        <a:p>
          <a:pPr algn="l"/>
          <a:r>
            <a:rPr lang="fr-FR" sz="1100" baseline="0"/>
            <a:t>L'idée est que les congés plannifiés par chacun individuellement puissent ce replacer sur un seul et même planning.</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f/Administration/Documents%20partag&#233;s/GRH%20(Gestion%20Ressources%20Humaines)/Gestion%20des%20temps%20de%20travail/FEUILLES%20HE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égendes"/>
      <sheetName val="DOCS REMIS"/>
      <sheetName val="DONNEES variables"/>
      <sheetName val="DONNEES variables31-12-2012"/>
      <sheetName val="Feuille mensuelle"/>
      <sheetName val="Feuille mensuelle Roulement"/>
      <sheetName val="aide tps partiel rtt"/>
      <sheetName val="aide tps complet "/>
      <sheetName val="planning administratif octobre"/>
      <sheetName val="horaires"/>
      <sheetName val="AMENAGEMENT HORAIRES CTR NOV"/>
      <sheetName val="REDUC CP09-10"/>
      <sheetName val="DONNEES simonneau+delzen"/>
      <sheetName val="DONNEES fixes"/>
      <sheetName val="REDUC CP laurent"/>
      <sheetName val="NADIA K"/>
    </sheetNames>
    <sheetDataSet>
      <sheetData sheetId="0" refreshError="1"/>
      <sheetData sheetId="1" refreshError="1"/>
      <sheetData sheetId="2" refreshError="1">
        <row r="3">
          <cell r="AI3">
            <v>41274</v>
          </cell>
        </row>
        <row r="7">
          <cell r="A7" t="str">
            <v>Be08</v>
          </cell>
          <cell r="B7" t="str">
            <v>ANTIER</v>
          </cell>
          <cell r="C7" t="str">
            <v>ISABELLE</v>
          </cell>
          <cell r="D7" t="str">
            <v>CHEF DE SERVICE EDUCATIF</v>
          </cell>
          <cell r="E7">
            <v>1</v>
          </cell>
          <cell r="F7" t="str">
            <v>C</v>
          </cell>
          <cell r="G7" t="str">
            <v>ctr</v>
          </cell>
          <cell r="H7" t="str">
            <v>CDI</v>
          </cell>
          <cell r="I7" t="str">
            <v>TC</v>
          </cell>
          <cell r="J7">
            <v>7</v>
          </cell>
          <cell r="K7">
            <v>5.833333333333333</v>
          </cell>
          <cell r="L7">
            <v>35</v>
          </cell>
          <cell r="M7">
            <v>151.66666666666666</v>
          </cell>
          <cell r="N7">
            <v>0</v>
          </cell>
          <cell r="O7">
            <v>7.5</v>
          </cell>
          <cell r="P7">
            <v>37.5</v>
          </cell>
          <cell r="Q7" t="str">
            <v>CHC</v>
          </cell>
          <cell r="R7" t="str">
            <v>D</v>
          </cell>
          <cell r="S7" t="str">
            <v>C</v>
          </cell>
          <cell r="T7" t="str">
            <v>TR</v>
          </cell>
          <cell r="U7">
            <v>0</v>
          </cell>
          <cell r="V7">
            <v>0</v>
          </cell>
          <cell r="W7">
            <v>145.24</v>
          </cell>
          <cell r="X7">
            <v>9</v>
          </cell>
          <cell r="Y7">
            <v>0</v>
          </cell>
          <cell r="Z7">
            <v>6</v>
          </cell>
          <cell r="AA7">
            <v>4.2</v>
          </cell>
          <cell r="AB7">
            <v>4</v>
          </cell>
          <cell r="AC7">
            <v>5</v>
          </cell>
          <cell r="AD7">
            <v>0</v>
          </cell>
          <cell r="AE7">
            <v>0</v>
          </cell>
          <cell r="AF7">
            <v>63</v>
          </cell>
          <cell r="AG7">
            <v>0</v>
          </cell>
          <cell r="AH7">
            <v>35</v>
          </cell>
          <cell r="AI7">
            <v>29.400000000000002</v>
          </cell>
          <cell r="AJ7">
            <v>28</v>
          </cell>
          <cell r="AK7">
            <v>29.166666666666664</v>
          </cell>
          <cell r="AL7">
            <v>0</v>
          </cell>
          <cell r="AM7">
            <v>0</v>
          </cell>
          <cell r="AN7">
            <v>0</v>
          </cell>
        </row>
        <row r="8">
          <cell r="A8" t="str">
            <v>Be83</v>
          </cell>
          <cell r="B8" t="str">
            <v>BEULAY</v>
          </cell>
          <cell r="C8" t="str">
            <v>CORINNE</v>
          </cell>
          <cell r="D8" t="str">
            <v>PSYCHOLOGUE</v>
          </cell>
          <cell r="E8">
            <v>2</v>
          </cell>
          <cell r="F8" t="str">
            <v>E</v>
          </cell>
          <cell r="G8" t="str">
            <v>ctr</v>
          </cell>
          <cell r="H8" t="str">
            <v>CDI</v>
          </cell>
          <cell r="I8" t="str">
            <v>TPJ</v>
          </cell>
          <cell r="J8">
            <v>2</v>
          </cell>
          <cell r="K8">
            <v>1.6666666666666667</v>
          </cell>
          <cell r="L8">
            <v>10</v>
          </cell>
          <cell r="M8">
            <v>43.333333333333336</v>
          </cell>
          <cell r="N8">
            <v>0</v>
          </cell>
          <cell r="O8">
            <v>2.1719999999999997</v>
          </cell>
          <cell r="P8">
            <v>10.86</v>
          </cell>
          <cell r="Q8" t="str">
            <v>CHB</v>
          </cell>
          <cell r="R8" t="str">
            <v>N</v>
          </cell>
          <cell r="S8" t="str">
            <v>C</v>
          </cell>
          <cell r="T8" t="str">
            <v>TR</v>
          </cell>
          <cell r="U8">
            <v>0</v>
          </cell>
          <cell r="V8">
            <v>0</v>
          </cell>
          <cell r="W8">
            <v>1.120000000000001</v>
          </cell>
          <cell r="X8">
            <v>8</v>
          </cell>
          <cell r="Y8">
            <v>5</v>
          </cell>
          <cell r="Z8">
            <v>6</v>
          </cell>
          <cell r="AA8">
            <v>0</v>
          </cell>
          <cell r="AB8">
            <v>3</v>
          </cell>
          <cell r="AC8">
            <v>0</v>
          </cell>
          <cell r="AD8">
            <v>0</v>
          </cell>
          <cell r="AE8">
            <v>0</v>
          </cell>
          <cell r="AF8">
            <v>16</v>
          </cell>
          <cell r="AG8">
            <v>10.86</v>
          </cell>
          <cell r="AH8">
            <v>10</v>
          </cell>
          <cell r="AI8">
            <v>0</v>
          </cell>
          <cell r="AJ8">
            <v>6</v>
          </cell>
          <cell r="AK8">
            <v>0</v>
          </cell>
          <cell r="AL8">
            <v>0</v>
          </cell>
          <cell r="AM8">
            <v>0</v>
          </cell>
          <cell r="AN8">
            <v>0</v>
          </cell>
        </row>
        <row r="9">
          <cell r="A9" t="str">
            <v>Be65</v>
          </cell>
          <cell r="B9" t="str">
            <v>DOUET</v>
          </cell>
          <cell r="C9" t="str">
            <v>CATHERINE</v>
          </cell>
          <cell r="D9" t="str">
            <v>EDUCATRICE TECHNIQUE</v>
          </cell>
          <cell r="E9">
            <v>3</v>
          </cell>
          <cell r="F9" t="str">
            <v>E</v>
          </cell>
          <cell r="G9" t="str">
            <v>ctr</v>
          </cell>
          <cell r="H9" t="str">
            <v>CDI</v>
          </cell>
          <cell r="I9" t="str">
            <v>TC</v>
          </cell>
          <cell r="J9">
            <v>7</v>
          </cell>
          <cell r="K9">
            <v>5.833333333333333</v>
          </cell>
          <cell r="L9">
            <v>35</v>
          </cell>
          <cell r="M9">
            <v>151.66666666666666</v>
          </cell>
          <cell r="N9">
            <v>0</v>
          </cell>
          <cell r="O9">
            <v>7.5</v>
          </cell>
          <cell r="P9">
            <v>37.5</v>
          </cell>
          <cell r="Q9" t="str">
            <v>CHC</v>
          </cell>
          <cell r="R9" t="str">
            <v>D</v>
          </cell>
          <cell r="S9" t="str">
            <v>C</v>
          </cell>
          <cell r="T9" t="str">
            <v>TR</v>
          </cell>
          <cell r="U9">
            <v>0</v>
          </cell>
          <cell r="V9">
            <v>0</v>
          </cell>
          <cell r="W9">
            <v>48.249999999999986</v>
          </cell>
          <cell r="X9">
            <v>0</v>
          </cell>
          <cell r="Y9">
            <v>3.5</v>
          </cell>
          <cell r="Z9">
            <v>6</v>
          </cell>
          <cell r="AA9">
            <v>4.2</v>
          </cell>
          <cell r="AB9">
            <v>2</v>
          </cell>
          <cell r="AC9">
            <v>0</v>
          </cell>
          <cell r="AD9">
            <v>0</v>
          </cell>
          <cell r="AE9">
            <v>0</v>
          </cell>
          <cell r="AF9">
            <v>0</v>
          </cell>
          <cell r="AG9">
            <v>26.25</v>
          </cell>
          <cell r="AH9">
            <v>35</v>
          </cell>
          <cell r="AI9">
            <v>29.400000000000002</v>
          </cell>
          <cell r="AJ9">
            <v>14</v>
          </cell>
          <cell r="AK9">
            <v>0</v>
          </cell>
          <cell r="AL9">
            <v>0</v>
          </cell>
          <cell r="AM9">
            <v>0</v>
          </cell>
          <cell r="AN9">
            <v>0</v>
          </cell>
        </row>
        <row r="10">
          <cell r="A10" t="str">
            <v>Be15</v>
          </cell>
          <cell r="B10" t="str">
            <v>GOGUET</v>
          </cell>
          <cell r="C10" t="str">
            <v>KARINE</v>
          </cell>
          <cell r="D10" t="str">
            <v>MEDECIN PSYCHIATRE</v>
          </cell>
          <cell r="E10">
            <v>4</v>
          </cell>
          <cell r="F10" t="str">
            <v>E</v>
          </cell>
          <cell r="G10" t="str">
            <v>ctr</v>
          </cell>
          <cell r="H10" t="str">
            <v>CDI</v>
          </cell>
          <cell r="I10" t="str">
            <v>TP</v>
          </cell>
          <cell r="J10">
            <v>0.37</v>
          </cell>
          <cell r="K10">
            <v>0.30833333333333335</v>
          </cell>
          <cell r="L10">
            <v>1.85</v>
          </cell>
          <cell r="M10">
            <v>7.9966666666666679</v>
          </cell>
          <cell r="N10">
            <v>0</v>
          </cell>
          <cell r="O10">
            <v>0</v>
          </cell>
          <cell r="P10">
            <v>0</v>
          </cell>
          <cell r="Q10" t="str">
            <v>CH1</v>
          </cell>
          <cell r="R10" t="str">
            <v>N</v>
          </cell>
          <cell r="S10" t="str">
            <v>C</v>
          </cell>
          <cell r="T10" t="str">
            <v>TR</v>
          </cell>
          <cell r="U10">
            <v>0</v>
          </cell>
          <cell r="V10">
            <v>0</v>
          </cell>
          <cell r="W10">
            <v>15.3</v>
          </cell>
          <cell r="X10">
            <v>0</v>
          </cell>
          <cell r="Y10">
            <v>0</v>
          </cell>
          <cell r="Z10">
            <v>4</v>
          </cell>
          <cell r="AA10">
            <v>0</v>
          </cell>
          <cell r="AB10">
            <v>6</v>
          </cell>
          <cell r="AC10">
            <v>0</v>
          </cell>
          <cell r="AD10">
            <v>0</v>
          </cell>
          <cell r="AE10">
            <v>0</v>
          </cell>
          <cell r="AF10">
            <v>0</v>
          </cell>
          <cell r="AG10">
            <v>0</v>
          </cell>
          <cell r="AH10">
            <v>1.2333333333333334</v>
          </cell>
          <cell r="AI10">
            <v>0</v>
          </cell>
          <cell r="AJ10">
            <v>2.2199999999999998</v>
          </cell>
          <cell r="AK10">
            <v>0</v>
          </cell>
          <cell r="AL10">
            <v>0</v>
          </cell>
          <cell r="AM10">
            <v>0</v>
          </cell>
          <cell r="AN10">
            <v>0</v>
          </cell>
        </row>
        <row r="11">
          <cell r="A11" t="str">
            <v>Bepha</v>
          </cell>
          <cell r="B11" t="str">
            <v>HAVET</v>
          </cell>
          <cell r="C11" t="str">
            <v>PIERRE</v>
          </cell>
          <cell r="D11" t="str">
            <v>PHARMACIEN</v>
          </cell>
          <cell r="E11">
            <v>5</v>
          </cell>
          <cell r="F11" t="str">
            <v>E</v>
          </cell>
          <cell r="G11" t="str">
            <v>ctr</v>
          </cell>
          <cell r="H11" t="str">
            <v>CDI</v>
          </cell>
          <cell r="I11" t="str">
            <v>TP</v>
          </cell>
          <cell r="J11">
            <v>0.4</v>
          </cell>
          <cell r="K11">
            <v>0.33333333333333331</v>
          </cell>
          <cell r="L11">
            <v>2</v>
          </cell>
          <cell r="M11">
            <v>8.6666666666666661</v>
          </cell>
          <cell r="N11">
            <v>0</v>
          </cell>
          <cell r="O11">
            <v>0</v>
          </cell>
          <cell r="P11">
            <v>0</v>
          </cell>
          <cell r="Q11" t="str">
            <v>CH1</v>
          </cell>
          <cell r="R11" t="str">
            <v>N</v>
          </cell>
          <cell r="S11" t="str">
            <v>C</v>
          </cell>
          <cell r="T11" t="str">
            <v>TR</v>
          </cell>
          <cell r="U11">
            <v>0</v>
          </cell>
          <cell r="V11">
            <v>0</v>
          </cell>
          <cell r="W11">
            <v>-17.489999999999998</v>
          </cell>
          <cell r="X11">
            <v>0</v>
          </cell>
          <cell r="Y11">
            <v>0</v>
          </cell>
          <cell r="Z11">
            <v>0</v>
          </cell>
          <cell r="AA11">
            <v>0</v>
          </cell>
          <cell r="AB11">
            <v>0</v>
          </cell>
          <cell r="AC11">
            <v>0</v>
          </cell>
          <cell r="AD11">
            <v>0</v>
          </cell>
          <cell r="AE11">
            <v>0</v>
          </cell>
          <cell r="AF11">
            <v>0</v>
          </cell>
          <cell r="AG11">
            <v>0</v>
          </cell>
          <cell r="AH11">
            <v>0</v>
          </cell>
          <cell r="AI11">
            <v>0</v>
          </cell>
          <cell r="AJ11">
            <v>0</v>
          </cell>
          <cell r="AK11">
            <v>0</v>
          </cell>
          <cell r="AL11">
            <v>0</v>
          </cell>
          <cell r="AM11">
            <v>0</v>
          </cell>
          <cell r="AN11">
            <v>0</v>
          </cell>
        </row>
        <row r="12">
          <cell r="A12" t="str">
            <v>Be 19</v>
          </cell>
          <cell r="B12" t="str">
            <v>LAUNAY</v>
          </cell>
          <cell r="C12" t="str">
            <v>JACKY</v>
          </cell>
          <cell r="D12" t="str">
            <v>EDUCATEUR TECHNIQUE SPECIALISE</v>
          </cell>
          <cell r="E12">
            <v>6</v>
          </cell>
          <cell r="F12" t="str">
            <v>E</v>
          </cell>
          <cell r="G12" t="str">
            <v>ctr</v>
          </cell>
          <cell r="H12" t="str">
            <v>CDI</v>
          </cell>
          <cell r="I12" t="str">
            <v>TC</v>
          </cell>
          <cell r="J12">
            <v>7</v>
          </cell>
          <cell r="K12">
            <v>5.833333333333333</v>
          </cell>
          <cell r="L12">
            <v>35</v>
          </cell>
          <cell r="M12">
            <v>151.66666666666666</v>
          </cell>
          <cell r="N12">
            <v>0</v>
          </cell>
          <cell r="O12">
            <v>7.5</v>
          </cell>
          <cell r="P12">
            <v>37.5</v>
          </cell>
          <cell r="Q12" t="str">
            <v>CHC</v>
          </cell>
          <cell r="R12" t="str">
            <v>D</v>
          </cell>
          <cell r="S12" t="str">
            <v>C</v>
          </cell>
          <cell r="T12" t="str">
            <v>TR</v>
          </cell>
          <cell r="U12">
            <v>0</v>
          </cell>
          <cell r="V12">
            <v>0</v>
          </cell>
          <cell r="W12">
            <v>2.4699999999999918</v>
          </cell>
          <cell r="X12">
            <v>3</v>
          </cell>
          <cell r="Y12">
            <v>2.5</v>
          </cell>
          <cell r="Z12">
            <v>6</v>
          </cell>
          <cell r="AA12">
            <v>4.2</v>
          </cell>
          <cell r="AB12">
            <v>4</v>
          </cell>
          <cell r="AC12">
            <v>0</v>
          </cell>
          <cell r="AD12">
            <v>0</v>
          </cell>
          <cell r="AE12">
            <v>0</v>
          </cell>
          <cell r="AF12">
            <v>21</v>
          </cell>
          <cell r="AG12">
            <v>18.75</v>
          </cell>
          <cell r="AH12">
            <v>35</v>
          </cell>
          <cell r="AI12">
            <v>29.400000000000002</v>
          </cell>
          <cell r="AJ12">
            <v>28</v>
          </cell>
          <cell r="AK12">
            <v>0</v>
          </cell>
          <cell r="AL12">
            <v>0</v>
          </cell>
          <cell r="AM12">
            <v>0</v>
          </cell>
          <cell r="AN12">
            <v>0</v>
          </cell>
        </row>
        <row r="13">
          <cell r="A13" t="str">
            <v>Be27</v>
          </cell>
          <cell r="B13" t="str">
            <v>ROBIN</v>
          </cell>
          <cell r="C13" t="str">
            <v>NICOLAS</v>
          </cell>
          <cell r="D13" t="str">
            <v>MONITEUR D'ATELIER</v>
          </cell>
          <cell r="E13">
            <v>7</v>
          </cell>
          <cell r="F13" t="str">
            <v>E</v>
          </cell>
          <cell r="G13" t="str">
            <v>ctr</v>
          </cell>
          <cell r="H13" t="str">
            <v>CDD</v>
          </cell>
          <cell r="I13" t="str">
            <v>TC</v>
          </cell>
          <cell r="J13">
            <v>7</v>
          </cell>
          <cell r="K13">
            <v>5.833333333333333</v>
          </cell>
          <cell r="L13">
            <v>35</v>
          </cell>
          <cell r="M13">
            <v>151.66666666666666</v>
          </cell>
          <cell r="N13">
            <v>0</v>
          </cell>
          <cell r="O13">
            <v>0</v>
          </cell>
          <cell r="P13">
            <v>0</v>
          </cell>
          <cell r="Q13" t="str">
            <v>CH1</v>
          </cell>
          <cell r="R13">
            <v>0</v>
          </cell>
          <cell r="S13">
            <v>0</v>
          </cell>
          <cell r="T13" t="str">
            <v>TR</v>
          </cell>
          <cell r="U13">
            <v>0</v>
          </cell>
          <cell r="V13">
            <v>0</v>
          </cell>
          <cell r="W13">
            <v>0</v>
          </cell>
          <cell r="X13">
            <v>0</v>
          </cell>
          <cell r="Y13">
            <v>0</v>
          </cell>
          <cell r="Z13">
            <v>0</v>
          </cell>
          <cell r="AA13">
            <v>0</v>
          </cell>
          <cell r="AB13">
            <v>0</v>
          </cell>
          <cell r="AC13">
            <v>0</v>
          </cell>
          <cell r="AD13">
            <v>0</v>
          </cell>
          <cell r="AE13">
            <v>0</v>
          </cell>
          <cell r="AF13">
            <v>0</v>
          </cell>
          <cell r="AG13">
            <v>0</v>
          </cell>
          <cell r="AH13">
            <v>0</v>
          </cell>
          <cell r="AI13">
            <v>0</v>
          </cell>
          <cell r="AJ13">
            <v>0</v>
          </cell>
          <cell r="AK13">
            <v>0</v>
          </cell>
          <cell r="AL13">
            <v>0</v>
          </cell>
          <cell r="AM13">
            <v>0</v>
          </cell>
          <cell r="AN13">
            <v>0</v>
          </cell>
        </row>
        <row r="14">
          <cell r="A14" t="str">
            <v>Be26</v>
          </cell>
          <cell r="B14" t="str">
            <v>SORIN</v>
          </cell>
          <cell r="C14" t="str">
            <v>PATRICK</v>
          </cell>
          <cell r="D14" t="str">
            <v>EDUCATEUR TECHNIQUE SPECIALISE</v>
          </cell>
          <cell r="E14">
            <v>8</v>
          </cell>
          <cell r="F14" t="str">
            <v>E</v>
          </cell>
          <cell r="G14" t="str">
            <v>ctr</v>
          </cell>
          <cell r="H14" t="str">
            <v>CDI</v>
          </cell>
          <cell r="I14" t="str">
            <v>TC</v>
          </cell>
          <cell r="J14">
            <v>7</v>
          </cell>
          <cell r="K14">
            <v>5.833333333333333</v>
          </cell>
          <cell r="L14">
            <v>35</v>
          </cell>
          <cell r="M14">
            <v>151.66666666666666</v>
          </cell>
          <cell r="N14">
            <v>0</v>
          </cell>
          <cell r="O14">
            <v>7.5</v>
          </cell>
          <cell r="P14">
            <v>37.5</v>
          </cell>
          <cell r="Q14" t="str">
            <v>CHC</v>
          </cell>
          <cell r="R14" t="str">
            <v>D</v>
          </cell>
          <cell r="S14" t="str">
            <v>C</v>
          </cell>
          <cell r="T14" t="str">
            <v>TR</v>
          </cell>
          <cell r="U14">
            <v>0</v>
          </cell>
          <cell r="V14">
            <v>0</v>
          </cell>
          <cell r="W14">
            <v>61.519999999999996</v>
          </cell>
          <cell r="X14">
            <v>2</v>
          </cell>
          <cell r="Y14">
            <v>7</v>
          </cell>
          <cell r="Z14">
            <v>6</v>
          </cell>
          <cell r="AA14">
            <v>3.2</v>
          </cell>
          <cell r="AB14">
            <v>2</v>
          </cell>
          <cell r="AC14">
            <v>6</v>
          </cell>
          <cell r="AD14">
            <v>0</v>
          </cell>
          <cell r="AE14">
            <v>0</v>
          </cell>
          <cell r="AF14">
            <v>14</v>
          </cell>
          <cell r="AG14">
            <v>52.5</v>
          </cell>
          <cell r="AH14">
            <v>35</v>
          </cell>
          <cell r="AI14">
            <v>22.400000000000002</v>
          </cell>
          <cell r="AJ14">
            <v>14</v>
          </cell>
          <cell r="AK14">
            <v>35</v>
          </cell>
          <cell r="AL14">
            <v>0</v>
          </cell>
          <cell r="AM14">
            <v>0</v>
          </cell>
          <cell r="AN14">
            <v>0</v>
          </cell>
        </row>
        <row r="15">
          <cell r="A15" t="str">
            <v>Be04</v>
          </cell>
          <cell r="B15" t="str">
            <v>TRIKI</v>
          </cell>
          <cell r="C15" t="str">
            <v>VANESSA</v>
          </cell>
          <cell r="D15" t="str">
            <v>EDUCATRICE SPECIALISEE</v>
          </cell>
          <cell r="E15">
            <v>9</v>
          </cell>
          <cell r="F15" t="str">
            <v>E</v>
          </cell>
          <cell r="G15" t="str">
            <v>ctr</v>
          </cell>
          <cell r="H15" t="str">
            <v>CDI</v>
          </cell>
          <cell r="I15" t="str">
            <v>TC</v>
          </cell>
          <cell r="J15">
            <v>7</v>
          </cell>
          <cell r="K15">
            <v>5.833333333333333</v>
          </cell>
          <cell r="L15">
            <v>35</v>
          </cell>
          <cell r="M15">
            <v>151.66666666666666</v>
          </cell>
          <cell r="N15">
            <v>0</v>
          </cell>
          <cell r="O15">
            <v>7.5</v>
          </cell>
          <cell r="P15">
            <v>37.5</v>
          </cell>
          <cell r="Q15" t="str">
            <v>CHC</v>
          </cell>
          <cell r="R15" t="str">
            <v>D</v>
          </cell>
          <cell r="S15" t="str">
            <v>C</v>
          </cell>
          <cell r="T15" t="str">
            <v>TR</v>
          </cell>
          <cell r="U15">
            <v>0</v>
          </cell>
          <cell r="V15">
            <v>0</v>
          </cell>
          <cell r="W15">
            <v>30.849999999999994</v>
          </cell>
          <cell r="X15">
            <v>4</v>
          </cell>
          <cell r="Y15">
            <v>2.5</v>
          </cell>
          <cell r="Z15">
            <v>6</v>
          </cell>
          <cell r="AA15">
            <v>4.2</v>
          </cell>
          <cell r="AB15">
            <v>2</v>
          </cell>
          <cell r="AC15">
            <v>0</v>
          </cell>
          <cell r="AD15">
            <v>0</v>
          </cell>
          <cell r="AE15">
            <v>0</v>
          </cell>
          <cell r="AF15">
            <v>28</v>
          </cell>
          <cell r="AG15">
            <v>18.75</v>
          </cell>
          <cell r="AH15">
            <v>35</v>
          </cell>
          <cell r="AI15">
            <v>29.400000000000002</v>
          </cell>
          <cell r="AJ15">
            <v>14</v>
          </cell>
          <cell r="AK15">
            <v>0</v>
          </cell>
          <cell r="AL15">
            <v>0</v>
          </cell>
          <cell r="AM15">
            <v>0</v>
          </cell>
          <cell r="AN15">
            <v>0</v>
          </cell>
        </row>
        <row r="16">
          <cell r="A16">
            <v>0</v>
          </cell>
          <cell r="B16">
            <v>0</v>
          </cell>
          <cell r="C16">
            <v>0</v>
          </cell>
          <cell r="D16">
            <v>0</v>
          </cell>
          <cell r="E16">
            <v>0</v>
          </cell>
          <cell r="F16">
            <v>0</v>
          </cell>
          <cell r="G16">
            <v>0</v>
          </cell>
          <cell r="H16">
            <v>0</v>
          </cell>
          <cell r="I16">
            <v>0</v>
          </cell>
          <cell r="J16">
            <v>0</v>
          </cell>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cell r="AB16">
            <v>0</v>
          </cell>
          <cell r="AC16">
            <v>0</v>
          </cell>
          <cell r="AD16">
            <v>0</v>
          </cell>
          <cell r="AE16">
            <v>0</v>
          </cell>
          <cell r="AF16">
            <v>0</v>
          </cell>
          <cell r="AG16">
            <v>0</v>
          </cell>
          <cell r="AH16">
            <v>0</v>
          </cell>
          <cell r="AI16">
            <v>0</v>
          </cell>
          <cell r="AJ16">
            <v>0</v>
          </cell>
          <cell r="AK16">
            <v>0</v>
          </cell>
          <cell r="AL16">
            <v>0</v>
          </cell>
          <cell r="AM16">
            <v>0</v>
          </cell>
          <cell r="AN16">
            <v>0</v>
          </cell>
        </row>
        <row r="17">
          <cell r="A17" t="str">
            <v>Be42</v>
          </cell>
          <cell r="B17" t="str">
            <v>CHUPIN</v>
          </cell>
          <cell r="C17" t="str">
            <v>CHRISTELLE</v>
          </cell>
          <cell r="D17" t="str">
            <v>EDUCATRICE SPECIALISEE</v>
          </cell>
          <cell r="E17">
            <v>10</v>
          </cell>
          <cell r="F17" t="str">
            <v>E</v>
          </cell>
          <cell r="G17" t="str">
            <v>ctr</v>
          </cell>
          <cell r="H17" t="str">
            <v>CDI</v>
          </cell>
          <cell r="I17" t="str">
            <v>TPR</v>
          </cell>
          <cell r="J17">
            <v>5.6</v>
          </cell>
          <cell r="K17">
            <v>4.666666666666667</v>
          </cell>
          <cell r="L17">
            <v>28</v>
          </cell>
          <cell r="M17">
            <v>121.33333333333333</v>
          </cell>
          <cell r="N17">
            <v>0</v>
          </cell>
          <cell r="O17">
            <v>0</v>
          </cell>
          <cell r="P17">
            <v>0</v>
          </cell>
          <cell r="Q17" t="str">
            <v>CH1</v>
          </cell>
          <cell r="R17">
            <v>0</v>
          </cell>
          <cell r="S17">
            <v>0</v>
          </cell>
          <cell r="T17" t="str">
            <v>TR</v>
          </cell>
          <cell r="U17">
            <v>0</v>
          </cell>
          <cell r="V17">
            <v>0</v>
          </cell>
          <cell r="W17">
            <v>-55.09</v>
          </cell>
          <cell r="X17">
            <v>0</v>
          </cell>
          <cell r="Y17">
            <v>0</v>
          </cell>
          <cell r="Z17">
            <v>0</v>
          </cell>
          <cell r="AA17">
            <v>0</v>
          </cell>
          <cell r="AB17">
            <v>0</v>
          </cell>
          <cell r="AC17">
            <v>0</v>
          </cell>
          <cell r="AD17">
            <v>0</v>
          </cell>
          <cell r="AE17">
            <v>0</v>
          </cell>
          <cell r="AF17">
            <v>0</v>
          </cell>
          <cell r="AG17">
            <v>0</v>
          </cell>
          <cell r="AH17">
            <v>0</v>
          </cell>
          <cell r="AI17">
            <v>0</v>
          </cell>
          <cell r="AJ17">
            <v>0</v>
          </cell>
          <cell r="AK17">
            <v>0</v>
          </cell>
          <cell r="AL17">
            <v>0</v>
          </cell>
          <cell r="AM17">
            <v>0</v>
          </cell>
          <cell r="AN17">
            <v>0</v>
          </cell>
        </row>
        <row r="18">
          <cell r="A18" t="str">
            <v>Be21</v>
          </cell>
          <cell r="B18" t="str">
            <v>DORE</v>
          </cell>
          <cell r="C18" t="str">
            <v>ELODIE</v>
          </cell>
          <cell r="D18" t="str">
            <v>EDUCATRICE SPECIALISEE</v>
          </cell>
          <cell r="E18">
            <v>11</v>
          </cell>
          <cell r="F18" t="str">
            <v>E</v>
          </cell>
          <cell r="G18" t="str">
            <v>ctr</v>
          </cell>
          <cell r="H18" t="str">
            <v>CDI</v>
          </cell>
          <cell r="I18" t="str">
            <v>TPR</v>
          </cell>
          <cell r="J18">
            <v>3.5</v>
          </cell>
          <cell r="K18">
            <v>2.9166666666666665</v>
          </cell>
          <cell r="L18">
            <v>17.5</v>
          </cell>
          <cell r="M18">
            <v>75.833333333333329</v>
          </cell>
          <cell r="N18">
            <v>0</v>
          </cell>
          <cell r="O18">
            <v>0</v>
          </cell>
          <cell r="P18">
            <v>0</v>
          </cell>
          <cell r="Q18" t="str">
            <v>CH1</v>
          </cell>
          <cell r="R18" t="str">
            <v>N</v>
          </cell>
          <cell r="S18" t="str">
            <v>N</v>
          </cell>
          <cell r="T18" t="str">
            <v>TR</v>
          </cell>
          <cell r="U18" t="str">
            <v xml:space="preserve"> </v>
          </cell>
          <cell r="V18">
            <v>0</v>
          </cell>
          <cell r="W18">
            <v>28.39</v>
          </cell>
          <cell r="X18">
            <v>3</v>
          </cell>
          <cell r="Y18">
            <v>0</v>
          </cell>
          <cell r="Z18">
            <v>0</v>
          </cell>
          <cell r="AA18">
            <v>0</v>
          </cell>
          <cell r="AB18">
            <v>0</v>
          </cell>
          <cell r="AC18">
            <v>0</v>
          </cell>
          <cell r="AD18">
            <v>0</v>
          </cell>
          <cell r="AE18">
            <v>0</v>
          </cell>
          <cell r="AF18">
            <v>16.61</v>
          </cell>
          <cell r="AG18">
            <v>0</v>
          </cell>
          <cell r="AH18">
            <v>0</v>
          </cell>
          <cell r="AI18">
            <v>0</v>
          </cell>
          <cell r="AJ18">
            <v>0</v>
          </cell>
          <cell r="AK18">
            <v>0</v>
          </cell>
          <cell r="AL18">
            <v>0</v>
          </cell>
          <cell r="AM18">
            <v>0</v>
          </cell>
          <cell r="AN18">
            <v>0</v>
          </cell>
        </row>
        <row r="19">
          <cell r="A19" t="str">
            <v>Be18</v>
          </cell>
          <cell r="B19" t="str">
            <v>FRUCHAUD</v>
          </cell>
          <cell r="C19" t="str">
            <v>BENOIT</v>
          </cell>
          <cell r="D19" t="str">
            <v>MONITEUR-EDUCATEUR</v>
          </cell>
          <cell r="E19">
            <v>12</v>
          </cell>
          <cell r="F19" t="str">
            <v>E</v>
          </cell>
          <cell r="G19" t="str">
            <v>ctr</v>
          </cell>
          <cell r="H19" t="str">
            <v>CDI</v>
          </cell>
          <cell r="I19" t="str">
            <v>TCR</v>
          </cell>
          <cell r="J19">
            <v>7</v>
          </cell>
          <cell r="K19">
            <v>5.833333333333333</v>
          </cell>
          <cell r="L19">
            <v>35</v>
          </cell>
          <cell r="M19">
            <v>151.66666666666666</v>
          </cell>
          <cell r="N19">
            <v>0</v>
          </cell>
          <cell r="O19">
            <v>7.5</v>
          </cell>
          <cell r="P19">
            <v>37.5</v>
          </cell>
          <cell r="Q19" t="str">
            <v>CHC</v>
          </cell>
          <cell r="R19" t="str">
            <v>D</v>
          </cell>
          <cell r="S19" t="str">
            <v>C</v>
          </cell>
          <cell r="T19" t="str">
            <v>TR</v>
          </cell>
          <cell r="U19">
            <v>0</v>
          </cell>
          <cell r="V19">
            <v>0</v>
          </cell>
          <cell r="W19">
            <v>0.33999999999999808</v>
          </cell>
          <cell r="X19">
            <v>0</v>
          </cell>
          <cell r="Y19">
            <v>9</v>
          </cell>
          <cell r="Z19">
            <v>6</v>
          </cell>
          <cell r="AA19">
            <v>4.2</v>
          </cell>
          <cell r="AB19">
            <v>0</v>
          </cell>
          <cell r="AC19">
            <v>0</v>
          </cell>
          <cell r="AD19">
            <v>0</v>
          </cell>
          <cell r="AE19">
            <v>0</v>
          </cell>
          <cell r="AF19">
            <v>0</v>
          </cell>
          <cell r="AG19">
            <v>67.5</v>
          </cell>
          <cell r="AH19">
            <v>35</v>
          </cell>
          <cell r="AI19">
            <v>29.400000000000002</v>
          </cell>
          <cell r="AJ19">
            <v>0</v>
          </cell>
          <cell r="AK19">
            <v>0</v>
          </cell>
          <cell r="AL19">
            <v>0</v>
          </cell>
          <cell r="AM19">
            <v>0</v>
          </cell>
          <cell r="AN19">
            <v>0</v>
          </cell>
        </row>
        <row r="20">
          <cell r="A20" t="str">
            <v>Be48</v>
          </cell>
          <cell r="B20" t="str">
            <v>GABILLARD</v>
          </cell>
          <cell r="C20" t="str">
            <v>THIERRY</v>
          </cell>
          <cell r="D20" t="str">
            <v>MONITEUR-EDUCATEUR</v>
          </cell>
          <cell r="E20">
            <v>13</v>
          </cell>
          <cell r="F20" t="str">
            <v>E</v>
          </cell>
          <cell r="G20" t="str">
            <v>ctr</v>
          </cell>
          <cell r="H20" t="str">
            <v>CDI</v>
          </cell>
          <cell r="I20" t="str">
            <v>TCR</v>
          </cell>
          <cell r="J20">
            <v>7</v>
          </cell>
          <cell r="K20">
            <v>5.833333333333333</v>
          </cell>
          <cell r="L20">
            <v>35</v>
          </cell>
          <cell r="M20">
            <v>151.66666666666666</v>
          </cell>
          <cell r="N20">
            <v>0</v>
          </cell>
          <cell r="O20">
            <v>7.5</v>
          </cell>
          <cell r="P20">
            <v>37.5</v>
          </cell>
          <cell r="Q20" t="str">
            <v>CHC</v>
          </cell>
          <cell r="R20" t="str">
            <v>D</v>
          </cell>
          <cell r="S20" t="str">
            <v>C</v>
          </cell>
          <cell r="T20" t="str">
            <v>TR</v>
          </cell>
          <cell r="U20">
            <v>0</v>
          </cell>
          <cell r="V20">
            <v>0</v>
          </cell>
          <cell r="W20">
            <v>9.6300000000000061</v>
          </cell>
          <cell r="X20">
            <v>7</v>
          </cell>
          <cell r="Y20">
            <v>4</v>
          </cell>
          <cell r="Z20">
            <v>6</v>
          </cell>
          <cell r="AA20">
            <v>4.2</v>
          </cell>
          <cell r="AB20">
            <v>2</v>
          </cell>
          <cell r="AC20">
            <v>0</v>
          </cell>
          <cell r="AD20">
            <v>0</v>
          </cell>
          <cell r="AE20">
            <v>0</v>
          </cell>
          <cell r="AF20">
            <v>58.25</v>
          </cell>
          <cell r="AG20">
            <v>30</v>
          </cell>
          <cell r="AH20">
            <v>35</v>
          </cell>
          <cell r="AI20">
            <v>29.400000000000002</v>
          </cell>
          <cell r="AJ20">
            <v>14</v>
          </cell>
          <cell r="AK20">
            <v>0</v>
          </cell>
          <cell r="AL20">
            <v>0</v>
          </cell>
          <cell r="AM20">
            <v>0</v>
          </cell>
          <cell r="AN20">
            <v>0</v>
          </cell>
        </row>
        <row r="21">
          <cell r="A21" t="str">
            <v>Be41</v>
          </cell>
          <cell r="B21" t="str">
            <v>RAYNAUD</v>
          </cell>
          <cell r="C21" t="str">
            <v>MARIE-DOMINIQUE</v>
          </cell>
          <cell r="D21" t="str">
            <v>INFIRMIERE</v>
          </cell>
          <cell r="E21">
            <v>14</v>
          </cell>
          <cell r="F21" t="str">
            <v>E</v>
          </cell>
          <cell r="G21" t="str">
            <v>ctr</v>
          </cell>
          <cell r="H21" t="str">
            <v>CDI</v>
          </cell>
          <cell r="I21" t="str">
            <v>TPR</v>
          </cell>
          <cell r="J21">
            <v>3</v>
          </cell>
          <cell r="K21">
            <v>2.5</v>
          </cell>
          <cell r="L21">
            <v>15</v>
          </cell>
          <cell r="M21">
            <v>65</v>
          </cell>
          <cell r="N21">
            <v>0</v>
          </cell>
          <cell r="O21">
            <v>0</v>
          </cell>
          <cell r="P21">
            <v>0</v>
          </cell>
          <cell r="Q21" t="str">
            <v>CH1</v>
          </cell>
          <cell r="R21" t="str">
            <v>N</v>
          </cell>
          <cell r="S21" t="str">
            <v>C</v>
          </cell>
          <cell r="T21" t="str">
            <v>TR</v>
          </cell>
          <cell r="U21">
            <v>0</v>
          </cell>
          <cell r="V21">
            <v>0</v>
          </cell>
          <cell r="W21">
            <v>54.33</v>
          </cell>
          <cell r="X21">
            <v>6</v>
          </cell>
          <cell r="Y21">
            <v>0</v>
          </cell>
          <cell r="Z21">
            <v>0</v>
          </cell>
          <cell r="AA21">
            <v>0</v>
          </cell>
          <cell r="AB21">
            <v>4</v>
          </cell>
          <cell r="AC21">
            <v>0</v>
          </cell>
          <cell r="AD21">
            <v>0</v>
          </cell>
          <cell r="AE21">
            <v>0</v>
          </cell>
          <cell r="AF21">
            <v>63.25</v>
          </cell>
          <cell r="AG21">
            <v>0</v>
          </cell>
          <cell r="AH21">
            <v>0</v>
          </cell>
          <cell r="AI21">
            <v>0</v>
          </cell>
          <cell r="AJ21">
            <v>12</v>
          </cell>
          <cell r="AK21">
            <v>0</v>
          </cell>
          <cell r="AL21">
            <v>0</v>
          </cell>
          <cell r="AM21">
            <v>0</v>
          </cell>
          <cell r="AN21">
            <v>0</v>
          </cell>
        </row>
        <row r="22">
          <cell r="A22" t="str">
            <v>Be43</v>
          </cell>
          <cell r="B22" t="str">
            <v>RICHARD</v>
          </cell>
          <cell r="C22" t="str">
            <v>JACKY</v>
          </cell>
          <cell r="D22" t="str">
            <v>EDUCATEUR SPECIALISE</v>
          </cell>
          <cell r="E22">
            <v>15</v>
          </cell>
          <cell r="F22" t="str">
            <v>E</v>
          </cell>
          <cell r="G22" t="str">
            <v>ctr</v>
          </cell>
          <cell r="H22" t="str">
            <v>CDI</v>
          </cell>
          <cell r="I22" t="str">
            <v>TCR</v>
          </cell>
          <cell r="J22">
            <v>7</v>
          </cell>
          <cell r="K22">
            <v>5.833333333333333</v>
          </cell>
          <cell r="L22">
            <v>35</v>
          </cell>
          <cell r="M22">
            <v>151.66666666666666</v>
          </cell>
          <cell r="N22">
            <v>0</v>
          </cell>
          <cell r="O22">
            <v>0</v>
          </cell>
          <cell r="P22">
            <v>0</v>
          </cell>
          <cell r="Q22" t="str">
            <v>CH1</v>
          </cell>
          <cell r="R22">
            <v>0</v>
          </cell>
          <cell r="S22">
            <v>0</v>
          </cell>
          <cell r="T22" t="str">
            <v>TR</v>
          </cell>
          <cell r="U22">
            <v>0</v>
          </cell>
          <cell r="V22">
            <v>0</v>
          </cell>
          <cell r="W22">
            <v>22.069999999999993</v>
          </cell>
          <cell r="X22">
            <v>0</v>
          </cell>
          <cell r="Y22">
            <v>0</v>
          </cell>
          <cell r="Z22">
            <v>0</v>
          </cell>
          <cell r="AA22">
            <v>0</v>
          </cell>
          <cell r="AB22">
            <v>0</v>
          </cell>
          <cell r="AC22">
            <v>0</v>
          </cell>
          <cell r="AD22">
            <v>0</v>
          </cell>
          <cell r="AE22">
            <v>0</v>
          </cell>
          <cell r="AF22">
            <v>0</v>
          </cell>
          <cell r="AG22">
            <v>0</v>
          </cell>
          <cell r="AH22">
            <v>0</v>
          </cell>
          <cell r="AI22">
            <v>0</v>
          </cell>
          <cell r="AJ22">
            <v>0</v>
          </cell>
          <cell r="AK22">
            <v>0</v>
          </cell>
          <cell r="AL22">
            <v>0</v>
          </cell>
          <cell r="AM22">
            <v>0</v>
          </cell>
          <cell r="AN22">
            <v>0</v>
          </cell>
        </row>
        <row r="23">
          <cell r="A23">
            <v>0</v>
          </cell>
          <cell r="B23">
            <v>0</v>
          </cell>
          <cell r="C23">
            <v>0</v>
          </cell>
          <cell r="D23">
            <v>0</v>
          </cell>
          <cell r="E23">
            <v>0</v>
          </cell>
          <cell r="F23">
            <v>0</v>
          </cell>
          <cell r="G23">
            <v>0</v>
          </cell>
          <cell r="H23">
            <v>0</v>
          </cell>
          <cell r="I23">
            <v>0</v>
          </cell>
          <cell r="J23">
            <v>0</v>
          </cell>
          <cell r="K23">
            <v>0</v>
          </cell>
          <cell r="L23">
            <v>0</v>
          </cell>
          <cell r="M23">
            <v>0</v>
          </cell>
          <cell r="N23">
            <v>0</v>
          </cell>
          <cell r="O23">
            <v>0</v>
          </cell>
          <cell r="P23">
            <v>0</v>
          </cell>
          <cell r="Q23">
            <v>0</v>
          </cell>
          <cell r="R23">
            <v>0</v>
          </cell>
          <cell r="S23">
            <v>0</v>
          </cell>
          <cell r="T23">
            <v>0</v>
          </cell>
          <cell r="U23">
            <v>0</v>
          </cell>
          <cell r="V23">
            <v>0</v>
          </cell>
          <cell r="W23">
            <v>0</v>
          </cell>
          <cell r="X23">
            <v>0</v>
          </cell>
          <cell r="Y23">
            <v>0</v>
          </cell>
          <cell r="Z23">
            <v>0</v>
          </cell>
          <cell r="AA23">
            <v>0</v>
          </cell>
          <cell r="AB23">
            <v>0</v>
          </cell>
          <cell r="AC23">
            <v>0</v>
          </cell>
          <cell r="AD23">
            <v>0</v>
          </cell>
          <cell r="AE23">
            <v>0</v>
          </cell>
          <cell r="AF23">
            <v>0</v>
          </cell>
          <cell r="AG23">
            <v>0</v>
          </cell>
          <cell r="AH23">
            <v>0</v>
          </cell>
          <cell r="AI23">
            <v>0</v>
          </cell>
          <cell r="AJ23">
            <v>0</v>
          </cell>
          <cell r="AK23">
            <v>0</v>
          </cell>
          <cell r="AL23">
            <v>0</v>
          </cell>
          <cell r="AM23">
            <v>0</v>
          </cell>
          <cell r="AN23">
            <v>0</v>
          </cell>
        </row>
        <row r="24">
          <cell r="A24" t="str">
            <v>Be25</v>
          </cell>
          <cell r="B24" t="str">
            <v>BEAUMIER</v>
          </cell>
          <cell r="C24" t="str">
            <v>VERONIQUE</v>
          </cell>
          <cell r="D24" t="str">
            <v>RESPONSABLE ADM. - COMPTABLE</v>
          </cell>
          <cell r="E24">
            <v>16</v>
          </cell>
          <cell r="F24" t="str">
            <v>C</v>
          </cell>
          <cell r="G24" t="str">
            <v>ctr</v>
          </cell>
          <cell r="H24" t="str">
            <v>CDI</v>
          </cell>
          <cell r="I24" t="str">
            <v>TPA</v>
          </cell>
          <cell r="J24">
            <v>6.4</v>
          </cell>
          <cell r="K24">
            <v>5.333333333333333</v>
          </cell>
          <cell r="L24">
            <v>32</v>
          </cell>
          <cell r="M24">
            <v>138.66666666666666</v>
          </cell>
          <cell r="N24">
            <v>0</v>
          </cell>
          <cell r="O24">
            <v>6.581999999999999</v>
          </cell>
          <cell r="P24">
            <v>32.909999999999997</v>
          </cell>
          <cell r="Q24" t="str">
            <v>CHE</v>
          </cell>
          <cell r="R24" t="str">
            <v>D</v>
          </cell>
          <cell r="S24" t="str">
            <v>C</v>
          </cell>
          <cell r="T24">
            <v>0</v>
          </cell>
          <cell r="U24">
            <v>0</v>
          </cell>
          <cell r="V24">
            <v>0</v>
          </cell>
          <cell r="W24">
            <v>10.419999999999991</v>
          </cell>
          <cell r="X24">
            <v>0</v>
          </cell>
          <cell r="Y24">
            <v>3</v>
          </cell>
          <cell r="Z24">
            <v>6</v>
          </cell>
          <cell r="AA24">
            <v>5</v>
          </cell>
          <cell r="AB24">
            <v>0</v>
          </cell>
          <cell r="AC24">
            <v>0</v>
          </cell>
          <cell r="AD24">
            <v>0</v>
          </cell>
          <cell r="AE24">
            <v>0</v>
          </cell>
          <cell r="AF24">
            <v>0</v>
          </cell>
          <cell r="AG24">
            <v>19.745999999999995</v>
          </cell>
          <cell r="AH24">
            <v>32</v>
          </cell>
          <cell r="AI24">
            <v>32</v>
          </cell>
          <cell r="AJ24">
            <v>0</v>
          </cell>
          <cell r="AK24">
            <v>0</v>
          </cell>
          <cell r="AL24">
            <v>0</v>
          </cell>
          <cell r="AM24">
            <v>0</v>
          </cell>
          <cell r="AN24">
            <v>0</v>
          </cell>
        </row>
        <row r="25">
          <cell r="A25" t="str">
            <v>Be62</v>
          </cell>
          <cell r="B25" t="str">
            <v>CAILLEAU</v>
          </cell>
          <cell r="C25" t="str">
            <v>CORENTIN</v>
          </cell>
          <cell r="D25" t="str">
            <v>APPRENTI COMPTABLE-GESTION</v>
          </cell>
          <cell r="E25">
            <v>17</v>
          </cell>
          <cell r="F25" t="str">
            <v>A</v>
          </cell>
          <cell r="G25" t="str">
            <v>ctr</v>
          </cell>
          <cell r="H25" t="str">
            <v>CDD</v>
          </cell>
          <cell r="I25" t="str">
            <v>TCA</v>
          </cell>
          <cell r="J25">
            <v>7</v>
          </cell>
          <cell r="K25">
            <v>5.833333333333333</v>
          </cell>
          <cell r="L25">
            <v>35</v>
          </cell>
          <cell r="M25">
            <v>151.66666666666666</v>
          </cell>
          <cell r="N25">
            <v>0</v>
          </cell>
          <cell r="O25">
            <v>0</v>
          </cell>
          <cell r="P25">
            <v>0</v>
          </cell>
          <cell r="Q25" t="str">
            <v>CH1</v>
          </cell>
          <cell r="R25" t="str">
            <v>N</v>
          </cell>
          <cell r="S25" t="str">
            <v>C</v>
          </cell>
          <cell r="T25">
            <v>0</v>
          </cell>
          <cell r="U25">
            <v>0</v>
          </cell>
          <cell r="V25">
            <v>0</v>
          </cell>
          <cell r="W25">
            <v>-2.17</v>
          </cell>
          <cell r="X25">
            <v>0</v>
          </cell>
          <cell r="Y25">
            <v>0</v>
          </cell>
          <cell r="Z25">
            <v>-3</v>
          </cell>
          <cell r="AA25">
            <v>0</v>
          </cell>
          <cell r="AB25">
            <v>0</v>
          </cell>
          <cell r="AC25">
            <v>0</v>
          </cell>
          <cell r="AD25">
            <v>0</v>
          </cell>
          <cell r="AE25">
            <v>0</v>
          </cell>
          <cell r="AF25">
            <v>0</v>
          </cell>
          <cell r="AG25">
            <v>0</v>
          </cell>
          <cell r="AH25">
            <v>-17.5</v>
          </cell>
          <cell r="AI25">
            <v>0</v>
          </cell>
          <cell r="AJ25">
            <v>0</v>
          </cell>
          <cell r="AK25">
            <v>0</v>
          </cell>
          <cell r="AL25">
            <v>0</v>
          </cell>
          <cell r="AM25">
            <v>0</v>
          </cell>
          <cell r="AN25">
            <v>0</v>
          </cell>
        </row>
        <row r="26">
          <cell r="A26" t="str">
            <v>Be34</v>
          </cell>
          <cell r="B26" t="str">
            <v>CESBRON</v>
          </cell>
          <cell r="C26" t="str">
            <v>ANNE-MARIE</v>
          </cell>
          <cell r="D26" t="str">
            <v>AGENT D'ACCUEIL &amp; COMMUNICATION</v>
          </cell>
          <cell r="E26">
            <v>18</v>
          </cell>
          <cell r="F26" t="str">
            <v>A</v>
          </cell>
          <cell r="G26" t="str">
            <v>ctr</v>
          </cell>
          <cell r="H26" t="str">
            <v>CDI</v>
          </cell>
          <cell r="I26" t="str">
            <v>TP</v>
          </cell>
          <cell r="J26">
            <v>4</v>
          </cell>
          <cell r="K26">
            <v>3.3333333333333335</v>
          </cell>
          <cell r="L26">
            <v>20</v>
          </cell>
          <cell r="M26">
            <v>86.666666666666671</v>
          </cell>
          <cell r="N26">
            <v>0</v>
          </cell>
          <cell r="O26">
            <v>0</v>
          </cell>
          <cell r="P26">
            <v>0</v>
          </cell>
          <cell r="Q26" t="str">
            <v>CH1</v>
          </cell>
          <cell r="R26" t="str">
            <v>N</v>
          </cell>
          <cell r="S26" t="str">
            <v>C</v>
          </cell>
          <cell r="T26">
            <v>0</v>
          </cell>
          <cell r="U26">
            <v>0</v>
          </cell>
          <cell r="V26">
            <v>0</v>
          </cell>
          <cell r="W26">
            <v>124.18999999999997</v>
          </cell>
          <cell r="X26">
            <v>0</v>
          </cell>
          <cell r="Y26">
            <v>0</v>
          </cell>
          <cell r="Z26">
            <v>6</v>
          </cell>
          <cell r="AA26">
            <v>0</v>
          </cell>
          <cell r="AB26">
            <v>0</v>
          </cell>
          <cell r="AC26">
            <v>0</v>
          </cell>
          <cell r="AD26">
            <v>0</v>
          </cell>
          <cell r="AE26">
            <v>0</v>
          </cell>
          <cell r="AF26">
            <v>0</v>
          </cell>
          <cell r="AG26">
            <v>0</v>
          </cell>
          <cell r="AH26">
            <v>20</v>
          </cell>
          <cell r="AI26">
            <v>0</v>
          </cell>
          <cell r="AJ26">
            <v>0</v>
          </cell>
          <cell r="AK26">
            <v>0</v>
          </cell>
          <cell r="AL26">
            <v>0</v>
          </cell>
          <cell r="AM26">
            <v>0</v>
          </cell>
          <cell r="AN26">
            <v>0</v>
          </cell>
        </row>
        <row r="27">
          <cell r="A27" t="str">
            <v>Be99</v>
          </cell>
          <cell r="B27" t="str">
            <v>MARTIN</v>
          </cell>
          <cell r="C27" t="str">
            <v>CHANTAL</v>
          </cell>
          <cell r="D27" t="str">
            <v>AGENT DE SERVICE</v>
          </cell>
          <cell r="E27">
            <v>19</v>
          </cell>
          <cell r="F27" t="str">
            <v>A</v>
          </cell>
          <cell r="G27" t="str">
            <v>ctr</v>
          </cell>
          <cell r="H27" t="str">
            <v>CDI</v>
          </cell>
          <cell r="I27" t="str">
            <v>TP</v>
          </cell>
          <cell r="J27">
            <v>0.4</v>
          </cell>
          <cell r="K27">
            <v>0.33333333333333331</v>
          </cell>
          <cell r="L27">
            <v>2</v>
          </cell>
          <cell r="M27">
            <v>8.6666666666666661</v>
          </cell>
          <cell r="N27">
            <v>0</v>
          </cell>
          <cell r="O27">
            <v>0</v>
          </cell>
          <cell r="P27">
            <v>0</v>
          </cell>
          <cell r="Q27" t="str">
            <v>CH1</v>
          </cell>
          <cell r="R27" t="str">
            <v>N</v>
          </cell>
          <cell r="S27" t="str">
            <v>C</v>
          </cell>
          <cell r="T27">
            <v>0</v>
          </cell>
          <cell r="U27">
            <v>0</v>
          </cell>
          <cell r="V27">
            <v>0</v>
          </cell>
          <cell r="W27">
            <v>1.1800000000000002</v>
          </cell>
          <cell r="X27">
            <v>5</v>
          </cell>
          <cell r="Y27">
            <v>0</v>
          </cell>
          <cell r="Z27">
            <v>6</v>
          </cell>
          <cell r="AA27">
            <v>0</v>
          </cell>
          <cell r="AB27">
            <v>4</v>
          </cell>
          <cell r="AC27">
            <v>0</v>
          </cell>
          <cell r="AD27">
            <v>0</v>
          </cell>
          <cell r="AE27">
            <v>0</v>
          </cell>
          <cell r="AF27">
            <v>2</v>
          </cell>
          <cell r="AG27">
            <v>0</v>
          </cell>
          <cell r="AH27">
            <v>2</v>
          </cell>
          <cell r="AI27">
            <v>0</v>
          </cell>
          <cell r="AJ27">
            <v>1.6</v>
          </cell>
          <cell r="AK27">
            <v>0</v>
          </cell>
          <cell r="AL27">
            <v>0</v>
          </cell>
          <cell r="AM27">
            <v>0</v>
          </cell>
          <cell r="AN27">
            <v>0</v>
          </cell>
        </row>
        <row r="28">
          <cell r="A28">
            <v>0</v>
          </cell>
          <cell r="B28">
            <v>0</v>
          </cell>
          <cell r="C28">
            <v>0</v>
          </cell>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cell r="AH28">
            <v>0</v>
          </cell>
          <cell r="AI28">
            <v>0</v>
          </cell>
          <cell r="AJ28">
            <v>0</v>
          </cell>
          <cell r="AK28">
            <v>0</v>
          </cell>
          <cell r="AL28">
            <v>0</v>
          </cell>
          <cell r="AM28">
            <v>0</v>
          </cell>
          <cell r="AN28">
            <v>0</v>
          </cell>
        </row>
        <row r="29">
          <cell r="A29" t="str">
            <v>Ch36</v>
          </cell>
          <cell r="B29" t="str">
            <v xml:space="preserve">BOUTTE </v>
          </cell>
          <cell r="C29" t="str">
            <v>NADEGE</v>
          </cell>
          <cell r="D29" t="str">
            <v xml:space="preserve">SECRETAIRE </v>
          </cell>
          <cell r="E29">
            <v>20</v>
          </cell>
          <cell r="F29" t="str">
            <v>C</v>
          </cell>
          <cell r="G29" t="str">
            <v>B</v>
          </cell>
          <cell r="H29" t="str">
            <v>CDD</v>
          </cell>
          <cell r="I29" t="str">
            <v>TP</v>
          </cell>
          <cell r="J29">
            <v>4.4000000000000004</v>
          </cell>
          <cell r="K29">
            <v>3.6666666666666665</v>
          </cell>
          <cell r="L29">
            <v>22</v>
          </cell>
          <cell r="M29">
            <v>95.333333333333329</v>
          </cell>
          <cell r="N29">
            <v>0</v>
          </cell>
          <cell r="O29">
            <v>0</v>
          </cell>
          <cell r="P29">
            <v>0</v>
          </cell>
          <cell r="Q29" t="str">
            <v>CH1</v>
          </cell>
          <cell r="R29" t="str">
            <v>N</v>
          </cell>
          <cell r="S29" t="str">
            <v>C</v>
          </cell>
          <cell r="T29">
            <v>0</v>
          </cell>
          <cell r="U29">
            <v>0</v>
          </cell>
          <cell r="V29">
            <v>0</v>
          </cell>
          <cell r="W29">
            <v>27.420000000000009</v>
          </cell>
          <cell r="X29">
            <v>0</v>
          </cell>
          <cell r="Y29">
            <v>0</v>
          </cell>
          <cell r="Z29">
            <v>4</v>
          </cell>
          <cell r="AA29">
            <v>0</v>
          </cell>
          <cell r="AB29">
            <v>1</v>
          </cell>
          <cell r="AC29">
            <v>0</v>
          </cell>
          <cell r="AD29">
            <v>0</v>
          </cell>
          <cell r="AE29">
            <v>0</v>
          </cell>
          <cell r="AF29">
            <v>0</v>
          </cell>
          <cell r="AG29">
            <v>0</v>
          </cell>
          <cell r="AH29">
            <v>14.666666666666666</v>
          </cell>
          <cell r="AI29">
            <v>0</v>
          </cell>
          <cell r="AJ29">
            <v>4.4000000000000004</v>
          </cell>
          <cell r="AK29">
            <v>0</v>
          </cell>
          <cell r="AL29">
            <v>0</v>
          </cell>
          <cell r="AM29">
            <v>0</v>
          </cell>
          <cell r="AN29">
            <v>0</v>
          </cell>
        </row>
        <row r="30">
          <cell r="A30" t="str">
            <v>Ch12</v>
          </cell>
          <cell r="B30" t="str">
            <v>BRAULT</v>
          </cell>
          <cell r="C30" t="str">
            <v>NADINE</v>
          </cell>
          <cell r="D30" t="str">
            <v>INFIRMIERE</v>
          </cell>
          <cell r="E30">
            <v>21</v>
          </cell>
          <cell r="F30" t="str">
            <v>C</v>
          </cell>
          <cell r="G30" t="str">
            <v>B</v>
          </cell>
          <cell r="H30" t="str">
            <v>CDI</v>
          </cell>
          <cell r="I30" t="str">
            <v>TC</v>
          </cell>
          <cell r="J30">
            <v>7</v>
          </cell>
          <cell r="K30">
            <v>5.833333333333333</v>
          </cell>
          <cell r="L30">
            <v>35</v>
          </cell>
          <cell r="M30">
            <v>151.66666666666666</v>
          </cell>
          <cell r="N30">
            <v>0</v>
          </cell>
          <cell r="O30">
            <v>7.5</v>
          </cell>
          <cell r="P30">
            <v>37.5</v>
          </cell>
          <cell r="Q30" t="str">
            <v>CHC</v>
          </cell>
          <cell r="R30" t="str">
            <v>N?</v>
          </cell>
          <cell r="S30" t="str">
            <v>C</v>
          </cell>
          <cell r="T30">
            <v>0</v>
          </cell>
          <cell r="U30">
            <v>0</v>
          </cell>
          <cell r="V30">
            <v>0</v>
          </cell>
          <cell r="W30">
            <v>-0.57999999999999996</v>
          </cell>
          <cell r="X30">
            <v>0</v>
          </cell>
          <cell r="Y30">
            <v>0.625</v>
          </cell>
          <cell r="Z30">
            <v>0</v>
          </cell>
          <cell r="AA30">
            <v>0</v>
          </cell>
          <cell r="AB30">
            <v>0.16666666666666666</v>
          </cell>
          <cell r="AC30">
            <v>0</v>
          </cell>
          <cell r="AD30">
            <v>0</v>
          </cell>
          <cell r="AE30">
            <v>0</v>
          </cell>
          <cell r="AF30">
            <v>0</v>
          </cell>
          <cell r="AG30">
            <v>4.6875</v>
          </cell>
          <cell r="AH30">
            <v>0</v>
          </cell>
          <cell r="AI30">
            <v>0</v>
          </cell>
          <cell r="AJ30">
            <v>1.1666666666666665</v>
          </cell>
          <cell r="AK30">
            <v>0</v>
          </cell>
          <cell r="AL30">
            <v>0</v>
          </cell>
          <cell r="AM30">
            <v>0</v>
          </cell>
          <cell r="AN30">
            <v>0</v>
          </cell>
        </row>
        <row r="31">
          <cell r="A31" t="str">
            <v>Ch47</v>
          </cell>
          <cell r="B31" t="str">
            <v>CHENU</v>
          </cell>
          <cell r="C31" t="str">
            <v>ELIANE</v>
          </cell>
          <cell r="D31" t="str">
            <v>MEDECIN GENERALISTE - ALCOOLOGUE</v>
          </cell>
          <cell r="E31">
            <v>22</v>
          </cell>
          <cell r="F31" t="str">
            <v>C</v>
          </cell>
          <cell r="G31" t="str">
            <v>B</v>
          </cell>
          <cell r="H31" t="str">
            <v>CDI</v>
          </cell>
          <cell r="I31" t="str">
            <v>TP</v>
          </cell>
          <cell r="J31">
            <v>0.6</v>
          </cell>
          <cell r="K31">
            <v>0.5</v>
          </cell>
          <cell r="L31">
            <v>3</v>
          </cell>
          <cell r="M31">
            <v>13</v>
          </cell>
          <cell r="N31">
            <v>0</v>
          </cell>
          <cell r="O31">
            <v>0</v>
          </cell>
          <cell r="P31">
            <v>0</v>
          </cell>
          <cell r="Q31" t="str">
            <v>CH1</v>
          </cell>
          <cell r="R31" t="str">
            <v>N</v>
          </cell>
          <cell r="S31" t="str">
            <v>C</v>
          </cell>
          <cell r="T31">
            <v>0</v>
          </cell>
          <cell r="U31">
            <v>0</v>
          </cell>
          <cell r="V31">
            <v>0</v>
          </cell>
          <cell r="W31">
            <v>1.4</v>
          </cell>
          <cell r="X31">
            <v>0</v>
          </cell>
          <cell r="Y31">
            <v>0</v>
          </cell>
          <cell r="Z31">
            <v>18</v>
          </cell>
          <cell r="AA31">
            <v>0</v>
          </cell>
          <cell r="AB31">
            <v>1</v>
          </cell>
          <cell r="AC31">
            <v>0</v>
          </cell>
          <cell r="AD31">
            <v>0</v>
          </cell>
          <cell r="AE31">
            <v>0</v>
          </cell>
          <cell r="AF31">
            <v>0</v>
          </cell>
          <cell r="AG31">
            <v>0</v>
          </cell>
          <cell r="AH31">
            <v>9</v>
          </cell>
          <cell r="AI31">
            <v>0</v>
          </cell>
          <cell r="AJ31">
            <v>0.6</v>
          </cell>
          <cell r="AK31">
            <v>0</v>
          </cell>
          <cell r="AL31">
            <v>0</v>
          </cell>
          <cell r="AM31">
            <v>0</v>
          </cell>
          <cell r="AN31">
            <v>0</v>
          </cell>
        </row>
        <row r="32">
          <cell r="A32" t="str">
            <v>Ch63</v>
          </cell>
          <cell r="B32" t="str">
            <v xml:space="preserve">COSSARD </v>
          </cell>
          <cell r="C32" t="str">
            <v>SYLVIE</v>
          </cell>
          <cell r="D32" t="str">
            <v>SECRETAIRE MEDICO-SOCIALE</v>
          </cell>
          <cell r="E32">
            <v>23</v>
          </cell>
          <cell r="F32" t="str">
            <v>C</v>
          </cell>
          <cell r="G32" t="str">
            <v>B</v>
          </cell>
          <cell r="H32" t="str">
            <v>CDI</v>
          </cell>
          <cell r="I32" t="str">
            <v>TC</v>
          </cell>
          <cell r="J32">
            <v>7</v>
          </cell>
          <cell r="K32">
            <v>5.833333333333333</v>
          </cell>
          <cell r="L32">
            <v>35</v>
          </cell>
          <cell r="M32">
            <v>151.66666666666666</v>
          </cell>
          <cell r="N32">
            <v>0</v>
          </cell>
          <cell r="O32">
            <v>7.6</v>
          </cell>
          <cell r="P32">
            <v>38</v>
          </cell>
          <cell r="Q32" t="str">
            <v>CHS</v>
          </cell>
          <cell r="R32" t="str">
            <v>N</v>
          </cell>
          <cell r="S32" t="str">
            <v>C</v>
          </cell>
          <cell r="T32">
            <v>0</v>
          </cell>
          <cell r="U32">
            <v>0</v>
          </cell>
          <cell r="V32">
            <v>0</v>
          </cell>
          <cell r="W32">
            <v>3.8299999999999983</v>
          </cell>
          <cell r="X32">
            <v>0</v>
          </cell>
          <cell r="Y32">
            <v>5.9200000000000008</v>
          </cell>
          <cell r="Z32">
            <v>12</v>
          </cell>
          <cell r="AA32">
            <v>0</v>
          </cell>
          <cell r="AB32">
            <v>1</v>
          </cell>
          <cell r="AC32">
            <v>0</v>
          </cell>
          <cell r="AD32">
            <v>0</v>
          </cell>
          <cell r="AE32">
            <v>0</v>
          </cell>
          <cell r="AF32">
            <v>0</v>
          </cell>
          <cell r="AG32">
            <v>44.992000000000004</v>
          </cell>
          <cell r="AH32">
            <v>70</v>
          </cell>
          <cell r="AI32">
            <v>0</v>
          </cell>
          <cell r="AJ32">
            <v>7</v>
          </cell>
          <cell r="AK32">
            <v>0</v>
          </cell>
          <cell r="AL32">
            <v>0</v>
          </cell>
          <cell r="AM32">
            <v>0</v>
          </cell>
          <cell r="AN32">
            <v>0</v>
          </cell>
        </row>
        <row r="33">
          <cell r="A33" t="str">
            <v>Chpha</v>
          </cell>
          <cell r="B33" t="str">
            <v>DENIAUD</v>
          </cell>
          <cell r="C33" t="str">
            <v>VIRGINIE</v>
          </cell>
          <cell r="D33" t="str">
            <v>PHARMACIENNE</v>
          </cell>
          <cell r="E33">
            <v>24</v>
          </cell>
          <cell r="F33" t="str">
            <v>C</v>
          </cell>
          <cell r="G33" t="str">
            <v>B</v>
          </cell>
          <cell r="H33" t="str">
            <v>CDI</v>
          </cell>
          <cell r="I33" t="str">
            <v>TP</v>
          </cell>
          <cell r="J33">
            <v>0.4</v>
          </cell>
          <cell r="K33">
            <v>0.33333333333333331</v>
          </cell>
          <cell r="L33">
            <v>2</v>
          </cell>
          <cell r="M33">
            <v>8.6666666666666661</v>
          </cell>
          <cell r="N33">
            <v>0</v>
          </cell>
          <cell r="O33">
            <v>0</v>
          </cell>
          <cell r="P33">
            <v>0</v>
          </cell>
          <cell r="Q33" t="str">
            <v>CH1</v>
          </cell>
          <cell r="R33">
            <v>0</v>
          </cell>
          <cell r="S33" t="str">
            <v>C</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cell r="AH33">
            <v>0</v>
          </cell>
          <cell r="AI33">
            <v>0</v>
          </cell>
          <cell r="AJ33">
            <v>0</v>
          </cell>
          <cell r="AK33">
            <v>0</v>
          </cell>
          <cell r="AL33">
            <v>0</v>
          </cell>
          <cell r="AM33">
            <v>0</v>
          </cell>
          <cell r="AN33">
            <v>0</v>
          </cell>
        </row>
        <row r="34">
          <cell r="A34" t="str">
            <v>Ch23</v>
          </cell>
          <cell r="B34" t="str">
            <v>GAILLARD</v>
          </cell>
          <cell r="C34" t="str">
            <v>MELANIE</v>
          </cell>
          <cell r="D34" t="str">
            <v>PSYCHOLOGUE</v>
          </cell>
          <cell r="E34">
            <v>25</v>
          </cell>
          <cell r="F34" t="str">
            <v>C</v>
          </cell>
          <cell r="G34" t="str">
            <v>B</v>
          </cell>
          <cell r="H34" t="str">
            <v>CDI</v>
          </cell>
          <cell r="I34" t="str">
            <v>TP</v>
          </cell>
          <cell r="J34">
            <v>3.5</v>
          </cell>
          <cell r="K34">
            <v>2.9166666666666665</v>
          </cell>
          <cell r="L34">
            <v>17.5</v>
          </cell>
          <cell r="M34">
            <v>75.833333333333329</v>
          </cell>
          <cell r="N34">
            <v>0</v>
          </cell>
          <cell r="O34">
            <v>0</v>
          </cell>
          <cell r="P34">
            <v>0</v>
          </cell>
          <cell r="Q34" t="str">
            <v>CH1</v>
          </cell>
          <cell r="R34" t="str">
            <v>N</v>
          </cell>
          <cell r="S34" t="str">
            <v>C</v>
          </cell>
          <cell r="T34">
            <v>0</v>
          </cell>
          <cell r="U34">
            <v>0</v>
          </cell>
          <cell r="V34">
            <v>0</v>
          </cell>
          <cell r="W34">
            <v>14.34</v>
          </cell>
          <cell r="X34">
            <v>0</v>
          </cell>
          <cell r="Y34">
            <v>0</v>
          </cell>
          <cell r="Z34">
            <v>0</v>
          </cell>
          <cell r="AA34">
            <v>0</v>
          </cell>
          <cell r="AB34">
            <v>1.3333333333333333</v>
          </cell>
          <cell r="AC34">
            <v>0</v>
          </cell>
          <cell r="AD34">
            <v>0</v>
          </cell>
          <cell r="AE34">
            <v>0</v>
          </cell>
          <cell r="AF34">
            <v>0</v>
          </cell>
          <cell r="AG34">
            <v>0</v>
          </cell>
          <cell r="AH34">
            <v>0</v>
          </cell>
          <cell r="AI34">
            <v>0</v>
          </cell>
          <cell r="AJ34">
            <v>4.6666666666666661</v>
          </cell>
          <cell r="AK34">
            <v>0</v>
          </cell>
          <cell r="AL34">
            <v>0</v>
          </cell>
          <cell r="AM34">
            <v>0</v>
          </cell>
          <cell r="AN34">
            <v>0</v>
          </cell>
        </row>
        <row r="35">
          <cell r="A35" t="str">
            <v>Ch84</v>
          </cell>
          <cell r="B35" t="str">
            <v>GODET</v>
          </cell>
          <cell r="C35" t="str">
            <v>MARIE-BERNARD</v>
          </cell>
          <cell r="D35" t="str">
            <v>SOPHROLOGUE</v>
          </cell>
          <cell r="E35">
            <v>26</v>
          </cell>
          <cell r="F35" t="str">
            <v>C</v>
          </cell>
          <cell r="G35" t="str">
            <v>B</v>
          </cell>
          <cell r="H35" t="str">
            <v>CDI</v>
          </cell>
          <cell r="I35" t="str">
            <v>TP</v>
          </cell>
          <cell r="J35">
            <v>1.9</v>
          </cell>
          <cell r="K35">
            <v>1.5833333333333333</v>
          </cell>
          <cell r="L35">
            <v>9.5</v>
          </cell>
          <cell r="M35">
            <v>41.166666666666664</v>
          </cell>
          <cell r="N35">
            <v>0</v>
          </cell>
          <cell r="O35">
            <v>0</v>
          </cell>
          <cell r="P35">
            <v>0</v>
          </cell>
          <cell r="Q35" t="str">
            <v>CH1</v>
          </cell>
          <cell r="R35" t="str">
            <v>N</v>
          </cell>
          <cell r="S35" t="str">
            <v>C</v>
          </cell>
          <cell r="T35">
            <v>0</v>
          </cell>
          <cell r="U35">
            <v>0</v>
          </cell>
          <cell r="V35">
            <v>0</v>
          </cell>
          <cell r="W35">
            <v>13.240000000000002</v>
          </cell>
          <cell r="X35">
            <v>8</v>
          </cell>
          <cell r="Y35">
            <v>0</v>
          </cell>
          <cell r="Z35">
            <v>12</v>
          </cell>
          <cell r="AA35">
            <v>0</v>
          </cell>
          <cell r="AB35">
            <v>1</v>
          </cell>
          <cell r="AC35">
            <v>0</v>
          </cell>
          <cell r="AD35">
            <v>0</v>
          </cell>
          <cell r="AE35">
            <v>0</v>
          </cell>
          <cell r="AF35">
            <v>15.2</v>
          </cell>
          <cell r="AG35">
            <v>0</v>
          </cell>
          <cell r="AH35">
            <v>19</v>
          </cell>
          <cell r="AI35">
            <v>0</v>
          </cell>
          <cell r="AJ35">
            <v>1.9</v>
          </cell>
          <cell r="AK35">
            <v>0</v>
          </cell>
          <cell r="AL35">
            <v>0</v>
          </cell>
          <cell r="AM35">
            <v>0</v>
          </cell>
          <cell r="AN35">
            <v>0</v>
          </cell>
        </row>
        <row r="36">
          <cell r="A36" t="str">
            <v>Ch11</v>
          </cell>
          <cell r="B36" t="str">
            <v>HADDOU</v>
          </cell>
          <cell r="C36" t="str">
            <v>ALICE</v>
          </cell>
          <cell r="D36" t="str">
            <v>PSYCHOLOGUE</v>
          </cell>
          <cell r="E36">
            <v>27</v>
          </cell>
          <cell r="F36" t="str">
            <v>C</v>
          </cell>
          <cell r="G36" t="str">
            <v>B</v>
          </cell>
          <cell r="H36" t="str">
            <v>CDD</v>
          </cell>
          <cell r="I36" t="str">
            <v>TP</v>
          </cell>
          <cell r="J36">
            <v>5.25</v>
          </cell>
          <cell r="K36">
            <v>4.375</v>
          </cell>
          <cell r="L36">
            <v>26.25</v>
          </cell>
          <cell r="M36">
            <v>113.75</v>
          </cell>
          <cell r="N36">
            <v>0</v>
          </cell>
          <cell r="O36">
            <v>0</v>
          </cell>
          <cell r="P36">
            <v>0</v>
          </cell>
          <cell r="Q36" t="str">
            <v>CH1</v>
          </cell>
          <cell r="R36" t="str">
            <v>N</v>
          </cell>
          <cell r="S36" t="str">
            <v>C</v>
          </cell>
          <cell r="T36">
            <v>0</v>
          </cell>
          <cell r="U36">
            <v>0</v>
          </cell>
          <cell r="V36">
            <v>0</v>
          </cell>
          <cell r="W36">
            <v>-2</v>
          </cell>
          <cell r="X36">
            <v>0</v>
          </cell>
          <cell r="Y36">
            <v>0</v>
          </cell>
          <cell r="Z36">
            <v>0</v>
          </cell>
          <cell r="AA36">
            <v>0</v>
          </cell>
          <cell r="AB36">
            <v>0.5</v>
          </cell>
          <cell r="AC36">
            <v>0</v>
          </cell>
          <cell r="AD36">
            <v>0</v>
          </cell>
          <cell r="AE36">
            <v>0</v>
          </cell>
          <cell r="AF36">
            <v>0</v>
          </cell>
          <cell r="AG36">
            <v>0</v>
          </cell>
          <cell r="AH36">
            <v>0</v>
          </cell>
          <cell r="AI36">
            <v>0</v>
          </cell>
          <cell r="AJ36">
            <v>2.625</v>
          </cell>
          <cell r="AK36">
            <v>0</v>
          </cell>
          <cell r="AL36">
            <v>0</v>
          </cell>
          <cell r="AM36">
            <v>0</v>
          </cell>
          <cell r="AN36">
            <v>0</v>
          </cell>
        </row>
        <row r="37">
          <cell r="A37" t="str">
            <v>Ch06</v>
          </cell>
          <cell r="B37" t="str">
            <v>HERAULT</v>
          </cell>
          <cell r="C37" t="str">
            <v>MURIELLE</v>
          </cell>
          <cell r="D37" t="str">
            <v>INFIRMIERE</v>
          </cell>
          <cell r="E37">
            <v>28</v>
          </cell>
          <cell r="F37" t="str">
            <v>C</v>
          </cell>
          <cell r="G37" t="str">
            <v>B</v>
          </cell>
          <cell r="H37" t="str">
            <v>CDI</v>
          </cell>
          <cell r="I37" t="str">
            <v>TC</v>
          </cell>
          <cell r="J37">
            <v>7.5</v>
          </cell>
          <cell r="K37">
            <v>6.25</v>
          </cell>
          <cell r="L37">
            <v>37.5</v>
          </cell>
          <cell r="M37">
            <v>162.5</v>
          </cell>
          <cell r="N37">
            <v>0</v>
          </cell>
          <cell r="O37">
            <v>7.5</v>
          </cell>
          <cell r="P37">
            <v>37.5</v>
          </cell>
          <cell r="Q37" t="str">
            <v>CHC</v>
          </cell>
          <cell r="R37" t="str">
            <v>N</v>
          </cell>
          <cell r="S37" t="str">
            <v>C</v>
          </cell>
          <cell r="T37">
            <v>0</v>
          </cell>
          <cell r="U37">
            <v>0</v>
          </cell>
          <cell r="V37">
            <v>0</v>
          </cell>
          <cell r="W37">
            <v>37.58</v>
          </cell>
          <cell r="X37">
            <v>0</v>
          </cell>
          <cell r="Y37">
            <v>9</v>
          </cell>
          <cell r="Z37">
            <v>5</v>
          </cell>
          <cell r="AA37">
            <v>0</v>
          </cell>
          <cell r="AB37">
            <v>1.333333333333333</v>
          </cell>
          <cell r="AC37">
            <v>0</v>
          </cell>
          <cell r="AD37">
            <v>0</v>
          </cell>
          <cell r="AE37">
            <v>0</v>
          </cell>
          <cell r="AF37">
            <v>0</v>
          </cell>
          <cell r="AG37">
            <v>67.5</v>
          </cell>
          <cell r="AH37">
            <v>31.25</v>
          </cell>
          <cell r="AI37">
            <v>0</v>
          </cell>
          <cell r="AJ37">
            <v>9.9999999999999982</v>
          </cell>
          <cell r="AK37">
            <v>0</v>
          </cell>
          <cell r="AL37">
            <v>0</v>
          </cell>
          <cell r="AM37">
            <v>0</v>
          </cell>
          <cell r="AN37">
            <v>0</v>
          </cell>
        </row>
        <row r="38">
          <cell r="A38" t="str">
            <v>Ch07</v>
          </cell>
          <cell r="B38" t="str">
            <v>HUCHON</v>
          </cell>
          <cell r="C38" t="str">
            <v>JEAN-PIERRE</v>
          </cell>
          <cell r="D38" t="str">
            <v>EDUCATEUR SPECIALISE</v>
          </cell>
          <cell r="E38">
            <v>29</v>
          </cell>
          <cell r="F38" t="str">
            <v>C</v>
          </cell>
          <cell r="G38" t="str">
            <v>B</v>
          </cell>
          <cell r="H38" t="str">
            <v>CDI</v>
          </cell>
          <cell r="I38" t="str">
            <v>TCSR</v>
          </cell>
          <cell r="J38">
            <v>7</v>
          </cell>
          <cell r="K38">
            <v>5.833333333333333</v>
          </cell>
          <cell r="L38">
            <v>35</v>
          </cell>
          <cell r="M38">
            <v>151.66666666666666</v>
          </cell>
          <cell r="N38">
            <v>0</v>
          </cell>
          <cell r="O38">
            <v>0</v>
          </cell>
          <cell r="P38">
            <v>0</v>
          </cell>
          <cell r="Q38" t="str">
            <v>CH1</v>
          </cell>
          <cell r="R38" t="str">
            <v>N</v>
          </cell>
          <cell r="S38" t="str">
            <v>C</v>
          </cell>
          <cell r="T38">
            <v>0</v>
          </cell>
          <cell r="U38">
            <v>0</v>
          </cell>
          <cell r="V38">
            <v>0</v>
          </cell>
          <cell r="W38">
            <v>42.859999999999985</v>
          </cell>
          <cell r="X38">
            <v>6</v>
          </cell>
          <cell r="Y38">
            <v>0</v>
          </cell>
          <cell r="Z38">
            <v>6</v>
          </cell>
          <cell r="AA38">
            <v>4.2</v>
          </cell>
          <cell r="AB38">
            <v>5.33</v>
          </cell>
          <cell r="AC38">
            <v>0</v>
          </cell>
          <cell r="AD38">
            <v>0</v>
          </cell>
          <cell r="AE38">
            <v>0</v>
          </cell>
          <cell r="AF38">
            <v>47</v>
          </cell>
          <cell r="AG38">
            <v>0</v>
          </cell>
          <cell r="AH38">
            <v>35</v>
          </cell>
          <cell r="AI38">
            <v>29.400000000000002</v>
          </cell>
          <cell r="AJ38">
            <v>37.31</v>
          </cell>
          <cell r="AK38">
            <v>0</v>
          </cell>
          <cell r="AL38">
            <v>0</v>
          </cell>
          <cell r="AM38">
            <v>0</v>
          </cell>
          <cell r="AN38">
            <v>0</v>
          </cell>
        </row>
        <row r="39">
          <cell r="A39" t="str">
            <v>Ch37</v>
          </cell>
          <cell r="B39" t="str">
            <v>JAGUENEAU</v>
          </cell>
          <cell r="C39" t="str">
            <v>CENDRINE</v>
          </cell>
          <cell r="D39" t="str">
            <v>MEDECIN</v>
          </cell>
          <cell r="E39">
            <v>30</v>
          </cell>
          <cell r="F39" t="str">
            <v>C</v>
          </cell>
          <cell r="G39" t="str">
            <v>B</v>
          </cell>
          <cell r="H39" t="str">
            <v>CDI</v>
          </cell>
          <cell r="I39" t="str">
            <v>TP</v>
          </cell>
          <cell r="J39">
            <v>1.8</v>
          </cell>
          <cell r="K39">
            <v>1.5</v>
          </cell>
          <cell r="L39">
            <v>9</v>
          </cell>
          <cell r="M39">
            <v>39</v>
          </cell>
          <cell r="N39">
            <v>0</v>
          </cell>
          <cell r="O39">
            <v>0</v>
          </cell>
          <cell r="P39">
            <v>0</v>
          </cell>
          <cell r="Q39" t="str">
            <v>CH1</v>
          </cell>
          <cell r="R39" t="str">
            <v>N</v>
          </cell>
          <cell r="S39" t="str">
            <v>C</v>
          </cell>
          <cell r="T39">
            <v>0</v>
          </cell>
          <cell r="U39">
            <v>0</v>
          </cell>
          <cell r="V39">
            <v>0</v>
          </cell>
          <cell r="W39">
            <v>0.5</v>
          </cell>
          <cell r="X39">
            <v>1</v>
          </cell>
          <cell r="Y39">
            <v>0</v>
          </cell>
          <cell r="Z39">
            <v>1</v>
          </cell>
          <cell r="AA39">
            <v>0</v>
          </cell>
          <cell r="AB39">
            <v>4</v>
          </cell>
          <cell r="AC39">
            <v>0</v>
          </cell>
          <cell r="AD39">
            <v>0</v>
          </cell>
          <cell r="AE39">
            <v>0</v>
          </cell>
          <cell r="AF39">
            <v>1.8</v>
          </cell>
          <cell r="AG39">
            <v>0</v>
          </cell>
          <cell r="AH39">
            <v>1.5</v>
          </cell>
          <cell r="AI39">
            <v>0</v>
          </cell>
          <cell r="AJ39">
            <v>7.2</v>
          </cell>
          <cell r="AK39">
            <v>0</v>
          </cell>
          <cell r="AL39">
            <v>0</v>
          </cell>
          <cell r="AM39">
            <v>0</v>
          </cell>
          <cell r="AN39">
            <v>0</v>
          </cell>
        </row>
        <row r="40">
          <cell r="A40" t="str">
            <v>Ch72</v>
          </cell>
          <cell r="B40" t="str">
            <v>LE LUEC</v>
          </cell>
          <cell r="C40" t="str">
            <v>STEPHANE</v>
          </cell>
          <cell r="D40" t="str">
            <v>MEDECIN GENERALISTE - ALCOOLOGUE</v>
          </cell>
          <cell r="E40">
            <v>31</v>
          </cell>
          <cell r="F40" t="str">
            <v>C</v>
          </cell>
          <cell r="G40" t="str">
            <v>B</v>
          </cell>
          <cell r="H40" t="str">
            <v>CDI</v>
          </cell>
          <cell r="I40" t="str">
            <v>TP</v>
          </cell>
          <cell r="J40">
            <v>1.2</v>
          </cell>
          <cell r="K40">
            <v>1</v>
          </cell>
          <cell r="L40">
            <v>6</v>
          </cell>
          <cell r="M40">
            <v>26</v>
          </cell>
          <cell r="N40">
            <v>0</v>
          </cell>
          <cell r="O40">
            <v>0</v>
          </cell>
          <cell r="P40">
            <v>0</v>
          </cell>
          <cell r="Q40" t="str">
            <v>CH1</v>
          </cell>
          <cell r="R40" t="str">
            <v>N</v>
          </cell>
          <cell r="S40" t="str">
            <v>C</v>
          </cell>
          <cell r="T40">
            <v>0</v>
          </cell>
          <cell r="U40">
            <v>0</v>
          </cell>
          <cell r="V40">
            <v>0</v>
          </cell>
          <cell r="W40">
            <v>1.4000000000000004</v>
          </cell>
          <cell r="X40">
            <v>2</v>
          </cell>
          <cell r="Y40">
            <v>0</v>
          </cell>
          <cell r="Z40">
            <v>12</v>
          </cell>
          <cell r="AA40">
            <v>0</v>
          </cell>
          <cell r="AB40">
            <v>6</v>
          </cell>
          <cell r="AC40">
            <v>0</v>
          </cell>
          <cell r="AD40">
            <v>0</v>
          </cell>
          <cell r="AE40">
            <v>0</v>
          </cell>
          <cell r="AF40">
            <v>2.4</v>
          </cell>
          <cell r="AG40">
            <v>0</v>
          </cell>
          <cell r="AH40">
            <v>12</v>
          </cell>
          <cell r="AI40">
            <v>0</v>
          </cell>
          <cell r="AJ40">
            <v>7.1999999999999993</v>
          </cell>
          <cell r="AK40">
            <v>0</v>
          </cell>
          <cell r="AL40">
            <v>0</v>
          </cell>
          <cell r="AM40">
            <v>0</v>
          </cell>
          <cell r="AN40">
            <v>0</v>
          </cell>
        </row>
        <row r="41">
          <cell r="A41" t="str">
            <v>Chpha</v>
          </cell>
          <cell r="B41" t="str">
            <v>PARES</v>
          </cell>
          <cell r="C41" t="str">
            <v>CHRISTINE</v>
          </cell>
          <cell r="D41" t="str">
            <v>PHARMACIENNE</v>
          </cell>
          <cell r="E41">
            <v>32</v>
          </cell>
          <cell r="F41" t="str">
            <v>C</v>
          </cell>
          <cell r="G41" t="str">
            <v>B</v>
          </cell>
          <cell r="H41" t="str">
            <v>CDI</v>
          </cell>
          <cell r="I41" t="str">
            <v>TP</v>
          </cell>
          <cell r="J41">
            <v>0.4</v>
          </cell>
          <cell r="K41">
            <v>0.33333333333333331</v>
          </cell>
          <cell r="L41">
            <v>2</v>
          </cell>
          <cell r="M41">
            <v>8.6666666666666661</v>
          </cell>
          <cell r="N41">
            <v>0</v>
          </cell>
          <cell r="O41">
            <v>0</v>
          </cell>
          <cell r="P41">
            <v>0</v>
          </cell>
          <cell r="Q41" t="str">
            <v>CH1</v>
          </cell>
          <cell r="R41" t="str">
            <v>N</v>
          </cell>
          <cell r="S41" t="str">
            <v>C</v>
          </cell>
          <cell r="T41">
            <v>0</v>
          </cell>
          <cell r="U41">
            <v>0</v>
          </cell>
          <cell r="V41">
            <v>0</v>
          </cell>
          <cell r="W41">
            <v>1.3200000000000003</v>
          </cell>
          <cell r="X41">
            <v>0</v>
          </cell>
          <cell r="Y41">
            <v>0</v>
          </cell>
          <cell r="Z41">
            <v>2</v>
          </cell>
          <cell r="AA41">
            <v>0</v>
          </cell>
          <cell r="AB41">
            <v>2.66</v>
          </cell>
          <cell r="AC41">
            <v>0</v>
          </cell>
          <cell r="AD41">
            <v>0</v>
          </cell>
          <cell r="AE41">
            <v>0</v>
          </cell>
          <cell r="AF41">
            <v>0</v>
          </cell>
          <cell r="AG41">
            <v>0</v>
          </cell>
          <cell r="AH41">
            <v>0.66666666666666663</v>
          </cell>
          <cell r="AI41">
            <v>0</v>
          </cell>
          <cell r="AJ41">
            <v>1.0640000000000001</v>
          </cell>
          <cell r="AK41">
            <v>0</v>
          </cell>
          <cell r="AL41">
            <v>0</v>
          </cell>
          <cell r="AM41">
            <v>0</v>
          </cell>
          <cell r="AN41">
            <v>0</v>
          </cell>
        </row>
        <row r="42">
          <cell r="A42" t="str">
            <v>Ch14</v>
          </cell>
          <cell r="B42" t="str">
            <v>PAVAGEAU</v>
          </cell>
          <cell r="C42" t="str">
            <v>FLORENT</v>
          </cell>
          <cell r="D42" t="str">
            <v>EDUCATEUR SPECIALISE</v>
          </cell>
          <cell r="E42">
            <v>33</v>
          </cell>
          <cell r="F42" t="str">
            <v>C</v>
          </cell>
          <cell r="G42" t="str">
            <v>B</v>
          </cell>
          <cell r="H42" t="str">
            <v>CDI</v>
          </cell>
          <cell r="I42" t="str">
            <v>TCD</v>
          </cell>
          <cell r="J42">
            <v>7</v>
          </cell>
          <cell r="K42">
            <v>5.833333333333333</v>
          </cell>
          <cell r="L42">
            <v>35</v>
          </cell>
          <cell r="M42">
            <v>151.66666666666666</v>
          </cell>
          <cell r="N42">
            <v>0</v>
          </cell>
          <cell r="O42">
            <v>7.5</v>
          </cell>
          <cell r="P42">
            <v>37.5</v>
          </cell>
          <cell r="Q42" t="str">
            <v>CHC</v>
          </cell>
          <cell r="R42" t="str">
            <v>D</v>
          </cell>
          <cell r="S42" t="str">
            <v>C</v>
          </cell>
          <cell r="T42">
            <v>0</v>
          </cell>
          <cell r="U42">
            <v>0</v>
          </cell>
          <cell r="V42">
            <v>0</v>
          </cell>
          <cell r="W42">
            <v>-1.7599999999999998</v>
          </cell>
          <cell r="X42">
            <v>0</v>
          </cell>
          <cell r="Y42">
            <v>8.5</v>
          </cell>
          <cell r="Z42">
            <v>6</v>
          </cell>
          <cell r="AA42">
            <v>2.52</v>
          </cell>
          <cell r="AB42">
            <v>4</v>
          </cell>
          <cell r="AC42">
            <v>0</v>
          </cell>
          <cell r="AD42">
            <v>0</v>
          </cell>
          <cell r="AE42">
            <v>0</v>
          </cell>
          <cell r="AF42">
            <v>0</v>
          </cell>
          <cell r="AG42">
            <v>63.75</v>
          </cell>
          <cell r="AH42">
            <v>35</v>
          </cell>
          <cell r="AI42">
            <v>17.64</v>
          </cell>
          <cell r="AJ42">
            <v>28</v>
          </cell>
          <cell r="AK42">
            <v>0</v>
          </cell>
          <cell r="AL42">
            <v>0</v>
          </cell>
          <cell r="AM42">
            <v>0</v>
          </cell>
          <cell r="AN42">
            <v>0</v>
          </cell>
        </row>
        <row r="43">
          <cell r="A43" t="str">
            <v>Ch29</v>
          </cell>
          <cell r="B43" t="str">
            <v>QUEMENER</v>
          </cell>
          <cell r="C43" t="str">
            <v>JOCELYNE</v>
          </cell>
          <cell r="D43" t="str">
            <v>MEDECIN</v>
          </cell>
          <cell r="E43">
            <v>34</v>
          </cell>
          <cell r="F43" t="str">
            <v>C</v>
          </cell>
          <cell r="G43" t="str">
            <v>B</v>
          </cell>
          <cell r="H43" t="str">
            <v>CDD</v>
          </cell>
          <cell r="I43" t="str">
            <v>TP</v>
          </cell>
          <cell r="J43">
            <v>1</v>
          </cell>
          <cell r="K43">
            <v>0.83333333333333337</v>
          </cell>
          <cell r="L43">
            <v>5</v>
          </cell>
          <cell r="M43">
            <v>21.666666666666668</v>
          </cell>
          <cell r="N43">
            <v>0</v>
          </cell>
          <cell r="O43">
            <v>0</v>
          </cell>
          <cell r="P43">
            <v>0</v>
          </cell>
          <cell r="Q43" t="str">
            <v>CH1</v>
          </cell>
          <cell r="R43" t="str">
            <v>N</v>
          </cell>
          <cell r="S43" t="str">
            <v>C</v>
          </cell>
          <cell r="T43">
            <v>0</v>
          </cell>
          <cell r="U43">
            <v>0</v>
          </cell>
          <cell r="V43">
            <v>0</v>
          </cell>
          <cell r="W43">
            <v>-2.0099999999999998</v>
          </cell>
          <cell r="X43">
            <v>0</v>
          </cell>
          <cell r="Y43">
            <v>0</v>
          </cell>
          <cell r="Z43">
            <v>0</v>
          </cell>
          <cell r="AA43">
            <v>0</v>
          </cell>
          <cell r="AB43">
            <v>1.155</v>
          </cell>
          <cell r="AC43">
            <v>0</v>
          </cell>
          <cell r="AD43">
            <v>0</v>
          </cell>
          <cell r="AE43">
            <v>0</v>
          </cell>
          <cell r="AF43">
            <v>0</v>
          </cell>
          <cell r="AG43">
            <v>0</v>
          </cell>
          <cell r="AH43">
            <v>0</v>
          </cell>
          <cell r="AI43">
            <v>0</v>
          </cell>
          <cell r="AJ43">
            <v>1.155</v>
          </cell>
          <cell r="AK43">
            <v>0</v>
          </cell>
          <cell r="AL43">
            <v>0</v>
          </cell>
          <cell r="AM43">
            <v>0</v>
          </cell>
          <cell r="AN43">
            <v>0</v>
          </cell>
        </row>
        <row r="44">
          <cell r="A44" t="str">
            <v>Ch43</v>
          </cell>
          <cell r="B44" t="str">
            <v>VALANCHON</v>
          </cell>
          <cell r="C44" t="str">
            <v>AUDREY</v>
          </cell>
          <cell r="D44" t="str">
            <v>PSYCHOLOGUE</v>
          </cell>
          <cell r="E44">
            <v>35</v>
          </cell>
          <cell r="F44" t="str">
            <v>C</v>
          </cell>
          <cell r="G44" t="str">
            <v>B</v>
          </cell>
          <cell r="H44" t="str">
            <v>CDI</v>
          </cell>
          <cell r="I44" t="str">
            <v>TP</v>
          </cell>
          <cell r="J44">
            <v>3.5</v>
          </cell>
          <cell r="K44">
            <v>2.9166666666666665</v>
          </cell>
          <cell r="L44">
            <v>17.5</v>
          </cell>
          <cell r="M44">
            <v>75.833333333333329</v>
          </cell>
          <cell r="N44">
            <v>0</v>
          </cell>
          <cell r="O44">
            <v>3.8</v>
          </cell>
          <cell r="P44">
            <v>19</v>
          </cell>
          <cell r="Q44" t="str">
            <v>CHB</v>
          </cell>
          <cell r="R44" t="str">
            <v>N</v>
          </cell>
          <cell r="S44" t="str">
            <v>C</v>
          </cell>
          <cell r="T44">
            <v>0</v>
          </cell>
          <cell r="U44">
            <v>0</v>
          </cell>
          <cell r="V44">
            <v>0</v>
          </cell>
          <cell r="W44">
            <v>8.3300000000000018</v>
          </cell>
          <cell r="X44">
            <v>4</v>
          </cell>
          <cell r="Y44">
            <v>16.5</v>
          </cell>
          <cell r="Z44">
            <v>6</v>
          </cell>
          <cell r="AA44">
            <v>0</v>
          </cell>
          <cell r="AB44">
            <v>4</v>
          </cell>
          <cell r="AC44">
            <v>0</v>
          </cell>
          <cell r="AD44">
            <v>0</v>
          </cell>
          <cell r="AE44">
            <v>0</v>
          </cell>
          <cell r="AF44">
            <v>14</v>
          </cell>
          <cell r="AG44">
            <v>62.699999999999996</v>
          </cell>
          <cell r="AH44">
            <v>17.5</v>
          </cell>
          <cell r="AI44">
            <v>0</v>
          </cell>
          <cell r="AJ44">
            <v>14</v>
          </cell>
          <cell r="AK44">
            <v>0</v>
          </cell>
          <cell r="AL44">
            <v>0</v>
          </cell>
          <cell r="AM44">
            <v>0</v>
          </cell>
          <cell r="AN44">
            <v>0</v>
          </cell>
        </row>
        <row r="45">
          <cell r="A45">
            <v>0</v>
          </cell>
          <cell r="B45">
            <v>0</v>
          </cell>
          <cell r="C45">
            <v>0</v>
          </cell>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cell r="AH45">
            <v>0</v>
          </cell>
          <cell r="AI45">
            <v>0</v>
          </cell>
          <cell r="AJ45">
            <v>0</v>
          </cell>
          <cell r="AK45">
            <v>0</v>
          </cell>
          <cell r="AL45">
            <v>0</v>
          </cell>
          <cell r="AM45">
            <v>0</v>
          </cell>
          <cell r="AN45">
            <v>0</v>
          </cell>
        </row>
        <row r="46">
          <cell r="A46" t="str">
            <v>Sa40</v>
          </cell>
          <cell r="B46" t="str">
            <v>BATTREAU</v>
          </cell>
          <cell r="C46" t="str">
            <v>PIERRE</v>
          </cell>
          <cell r="D46" t="str">
            <v>MEDECIN</v>
          </cell>
          <cell r="E46">
            <v>36</v>
          </cell>
          <cell r="F46" t="str">
            <v>E</v>
          </cell>
          <cell r="G46" t="str">
            <v>P</v>
          </cell>
          <cell r="H46" t="str">
            <v>CDI</v>
          </cell>
          <cell r="I46" t="str">
            <v>TP</v>
          </cell>
          <cell r="J46">
            <v>1.6</v>
          </cell>
          <cell r="K46">
            <v>1.3333333333333333</v>
          </cell>
          <cell r="L46">
            <v>8</v>
          </cell>
          <cell r="M46">
            <v>34.666666666666664</v>
          </cell>
          <cell r="N46">
            <v>0</v>
          </cell>
          <cell r="O46">
            <v>0</v>
          </cell>
          <cell r="P46">
            <v>0</v>
          </cell>
          <cell r="Q46" t="str">
            <v>CH1</v>
          </cell>
          <cell r="R46" t="str">
            <v>N</v>
          </cell>
          <cell r="S46" t="str">
            <v>C</v>
          </cell>
          <cell r="T46">
            <v>0</v>
          </cell>
          <cell r="U46">
            <v>0</v>
          </cell>
          <cell r="V46">
            <v>0</v>
          </cell>
          <cell r="W46">
            <v>6.2399999999999984</v>
          </cell>
          <cell r="X46">
            <v>1</v>
          </cell>
          <cell r="Y46">
            <v>0</v>
          </cell>
          <cell r="Z46">
            <v>8</v>
          </cell>
          <cell r="AA46">
            <v>0</v>
          </cell>
          <cell r="AB46">
            <v>1.33</v>
          </cell>
          <cell r="AC46">
            <v>0</v>
          </cell>
          <cell r="AD46">
            <v>0</v>
          </cell>
          <cell r="AE46">
            <v>0</v>
          </cell>
          <cell r="AF46">
            <v>1.6</v>
          </cell>
          <cell r="AG46">
            <v>0</v>
          </cell>
          <cell r="AH46">
            <v>10.666666666666666</v>
          </cell>
          <cell r="AI46">
            <v>0</v>
          </cell>
          <cell r="AJ46">
            <v>2.1379999999999999</v>
          </cell>
          <cell r="AK46">
            <v>0</v>
          </cell>
          <cell r="AL46">
            <v>0</v>
          </cell>
          <cell r="AM46">
            <v>0</v>
          </cell>
          <cell r="AN46">
            <v>0</v>
          </cell>
        </row>
        <row r="47">
          <cell r="A47" t="str">
            <v>Sa72</v>
          </cell>
          <cell r="B47" t="str">
            <v>BELLANGER</v>
          </cell>
          <cell r="C47" t="str">
            <v>ANNE</v>
          </cell>
          <cell r="D47" t="str">
            <v>SECRETAIRE MEDICO-SOCIALE</v>
          </cell>
          <cell r="E47">
            <v>37</v>
          </cell>
          <cell r="F47" t="str">
            <v>E</v>
          </cell>
          <cell r="G47" t="str">
            <v>P</v>
          </cell>
          <cell r="H47" t="str">
            <v>CDI</v>
          </cell>
          <cell r="I47" t="str">
            <v>TCD</v>
          </cell>
          <cell r="J47">
            <v>7</v>
          </cell>
          <cell r="K47">
            <v>5.833333333333333</v>
          </cell>
          <cell r="L47">
            <v>35</v>
          </cell>
          <cell r="M47">
            <v>151.66666666666666</v>
          </cell>
          <cell r="N47">
            <v>0</v>
          </cell>
          <cell r="O47">
            <v>7.4</v>
          </cell>
          <cell r="P47">
            <v>37</v>
          </cell>
          <cell r="Q47" t="str">
            <v>CHD</v>
          </cell>
          <cell r="R47" t="str">
            <v>D</v>
          </cell>
          <cell r="S47" t="str">
            <v>C</v>
          </cell>
          <cell r="T47">
            <v>0</v>
          </cell>
          <cell r="U47">
            <v>0</v>
          </cell>
          <cell r="V47">
            <v>0</v>
          </cell>
          <cell r="W47">
            <v>-5.0000000000000009</v>
          </cell>
          <cell r="X47">
            <v>0</v>
          </cell>
          <cell r="Y47">
            <v>0</v>
          </cell>
          <cell r="Z47">
            <v>4</v>
          </cell>
          <cell r="AA47">
            <v>1</v>
          </cell>
          <cell r="AB47">
            <v>2</v>
          </cell>
          <cell r="AC47">
            <v>0</v>
          </cell>
          <cell r="AD47">
            <v>0</v>
          </cell>
          <cell r="AE47">
            <v>0</v>
          </cell>
          <cell r="AF47">
            <v>0</v>
          </cell>
          <cell r="AG47">
            <v>0</v>
          </cell>
          <cell r="AH47">
            <v>23.333333333333332</v>
          </cell>
          <cell r="AI47">
            <v>7</v>
          </cell>
          <cell r="AJ47">
            <v>14</v>
          </cell>
          <cell r="AK47">
            <v>0</v>
          </cell>
          <cell r="AL47">
            <v>0</v>
          </cell>
          <cell r="AM47">
            <v>0</v>
          </cell>
          <cell r="AN47">
            <v>0</v>
          </cell>
        </row>
        <row r="48">
          <cell r="A48" t="str">
            <v>Sa83</v>
          </cell>
          <cell r="B48" t="str">
            <v>BEULAY</v>
          </cell>
          <cell r="C48" t="str">
            <v>CORINNE</v>
          </cell>
          <cell r="D48" t="str">
            <v>PSYCHOLOGUE</v>
          </cell>
          <cell r="E48">
            <v>38</v>
          </cell>
          <cell r="F48" t="str">
            <v>E</v>
          </cell>
          <cell r="G48" t="str">
            <v>P</v>
          </cell>
          <cell r="H48" t="str">
            <v>CDI</v>
          </cell>
          <cell r="I48" t="str">
            <v>TP</v>
          </cell>
          <cell r="J48">
            <v>4.8</v>
          </cell>
          <cell r="K48">
            <v>4</v>
          </cell>
          <cell r="L48">
            <v>24</v>
          </cell>
          <cell r="M48">
            <v>104</v>
          </cell>
          <cell r="N48">
            <v>0</v>
          </cell>
          <cell r="O48">
            <v>0</v>
          </cell>
          <cell r="P48">
            <v>0</v>
          </cell>
          <cell r="Q48" t="str">
            <v>CHB</v>
          </cell>
          <cell r="R48" t="str">
            <v>N</v>
          </cell>
          <cell r="S48" t="str">
            <v>C</v>
          </cell>
          <cell r="T48" t="str">
            <v>TR</v>
          </cell>
          <cell r="U48">
            <v>0</v>
          </cell>
          <cell r="V48">
            <v>0</v>
          </cell>
          <cell r="W48">
            <v>-0.98000000000000043</v>
          </cell>
          <cell r="X48">
            <v>0</v>
          </cell>
          <cell r="Y48">
            <v>5</v>
          </cell>
          <cell r="Z48">
            <v>6</v>
          </cell>
          <cell r="AA48">
            <v>0</v>
          </cell>
          <cell r="AB48">
            <v>3</v>
          </cell>
          <cell r="AC48">
            <v>0</v>
          </cell>
          <cell r="AD48">
            <v>0</v>
          </cell>
          <cell r="AE48">
            <v>0</v>
          </cell>
          <cell r="AF48">
            <v>0</v>
          </cell>
          <cell r="AG48">
            <v>0</v>
          </cell>
          <cell r="AH48">
            <v>24</v>
          </cell>
          <cell r="AI48">
            <v>0</v>
          </cell>
          <cell r="AJ48">
            <v>14.399999999999999</v>
          </cell>
          <cell r="AK48">
            <v>0</v>
          </cell>
          <cell r="AL48">
            <v>0</v>
          </cell>
          <cell r="AM48">
            <v>0</v>
          </cell>
          <cell r="AN48">
            <v>0</v>
          </cell>
        </row>
        <row r="49">
          <cell r="A49" t="str">
            <v>Sa24</v>
          </cell>
          <cell r="B49" t="str">
            <v>BEVILLE</v>
          </cell>
          <cell r="C49" t="str">
            <v>KARINA</v>
          </cell>
          <cell r="D49" t="str">
            <v>COORDONNATRICE - EDUCATRICE SPECIALISEE</v>
          </cell>
          <cell r="E49">
            <v>39</v>
          </cell>
          <cell r="F49" t="str">
            <v>E</v>
          </cell>
          <cell r="G49" t="str">
            <v>P</v>
          </cell>
          <cell r="H49" t="str">
            <v>CDI</v>
          </cell>
          <cell r="I49" t="str">
            <v>TC</v>
          </cell>
          <cell r="J49">
            <v>7</v>
          </cell>
          <cell r="K49">
            <v>5.833333333333333</v>
          </cell>
          <cell r="L49">
            <v>35</v>
          </cell>
          <cell r="M49">
            <v>151.66666666666666</v>
          </cell>
          <cell r="N49">
            <v>0</v>
          </cell>
          <cell r="O49">
            <v>7.8</v>
          </cell>
          <cell r="P49">
            <v>39</v>
          </cell>
          <cell r="Q49" t="str">
            <v>CHA</v>
          </cell>
          <cell r="R49" t="str">
            <v>N</v>
          </cell>
          <cell r="S49" t="str">
            <v>C</v>
          </cell>
          <cell r="T49">
            <v>0</v>
          </cell>
          <cell r="U49">
            <v>0</v>
          </cell>
          <cell r="V49">
            <v>0</v>
          </cell>
          <cell r="W49">
            <v>28.230000000000004</v>
          </cell>
          <cell r="X49">
            <v>0</v>
          </cell>
          <cell r="Y49">
            <v>17.682000000000002</v>
          </cell>
          <cell r="Z49">
            <v>6</v>
          </cell>
          <cell r="AA49">
            <v>0</v>
          </cell>
          <cell r="AB49">
            <v>2</v>
          </cell>
          <cell r="AC49">
            <v>0</v>
          </cell>
          <cell r="AD49">
            <v>0</v>
          </cell>
          <cell r="AE49">
            <v>0</v>
          </cell>
          <cell r="AF49">
            <v>0</v>
          </cell>
          <cell r="AG49">
            <v>137.9196</v>
          </cell>
          <cell r="AH49">
            <v>35</v>
          </cell>
          <cell r="AI49">
            <v>0</v>
          </cell>
          <cell r="AJ49">
            <v>14</v>
          </cell>
          <cell r="AK49">
            <v>0</v>
          </cell>
          <cell r="AL49">
            <v>0</v>
          </cell>
          <cell r="AM49">
            <v>0</v>
          </cell>
          <cell r="AN49">
            <v>0</v>
          </cell>
        </row>
        <row r="50">
          <cell r="A50" t="str">
            <v>Sa42</v>
          </cell>
          <cell r="B50" t="str">
            <v>BOURNAZEL</v>
          </cell>
          <cell r="C50" t="str">
            <v>VALERIE</v>
          </cell>
          <cell r="D50" t="str">
            <v>MEDECIN ADDICTOLOGUE</v>
          </cell>
          <cell r="E50">
            <v>40</v>
          </cell>
          <cell r="F50" t="str">
            <v>E</v>
          </cell>
          <cell r="G50" t="str">
            <v>P</v>
          </cell>
          <cell r="H50" t="str">
            <v>CDI</v>
          </cell>
          <cell r="I50" t="str">
            <v>TP</v>
          </cell>
          <cell r="J50">
            <v>2</v>
          </cell>
          <cell r="K50">
            <v>1.6666666666666667</v>
          </cell>
          <cell r="L50">
            <v>10</v>
          </cell>
          <cell r="M50">
            <v>43.333333333333336</v>
          </cell>
          <cell r="N50">
            <v>0</v>
          </cell>
          <cell r="O50">
            <v>0</v>
          </cell>
          <cell r="P50">
            <v>0</v>
          </cell>
          <cell r="Q50" t="str">
            <v>CH1</v>
          </cell>
          <cell r="R50" t="str">
            <v>N</v>
          </cell>
          <cell r="S50" t="str">
            <v>C</v>
          </cell>
          <cell r="T50">
            <v>0</v>
          </cell>
          <cell r="U50">
            <v>0</v>
          </cell>
          <cell r="V50">
            <v>0</v>
          </cell>
          <cell r="W50">
            <v>27.159999999999997</v>
          </cell>
          <cell r="X50">
            <v>3</v>
          </cell>
          <cell r="Y50">
            <v>0</v>
          </cell>
          <cell r="Z50">
            <v>6</v>
          </cell>
          <cell r="AA50">
            <v>0</v>
          </cell>
          <cell r="AB50">
            <v>3.33</v>
          </cell>
          <cell r="AC50">
            <v>0</v>
          </cell>
          <cell r="AD50">
            <v>0</v>
          </cell>
          <cell r="AE50">
            <v>0</v>
          </cell>
          <cell r="AF50">
            <v>6</v>
          </cell>
          <cell r="AG50">
            <v>0</v>
          </cell>
          <cell r="AH50">
            <v>10</v>
          </cell>
          <cell r="AI50">
            <v>0</v>
          </cell>
          <cell r="AJ50">
            <v>6.66</v>
          </cell>
          <cell r="AK50">
            <v>0</v>
          </cell>
          <cell r="AL50">
            <v>0</v>
          </cell>
          <cell r="AM50">
            <v>0</v>
          </cell>
          <cell r="AN50">
            <v>0</v>
          </cell>
        </row>
        <row r="51">
          <cell r="A51" t="str">
            <v>Sa17</v>
          </cell>
          <cell r="B51" t="str">
            <v>BRUNET</v>
          </cell>
          <cell r="C51" t="str">
            <v>MARIE-THERESE</v>
          </cell>
          <cell r="D51" t="str">
            <v>INFIRMIERE IDE</v>
          </cell>
          <cell r="E51">
            <v>41</v>
          </cell>
          <cell r="F51" t="str">
            <v>E</v>
          </cell>
          <cell r="G51" t="str">
            <v>P</v>
          </cell>
          <cell r="H51" t="str">
            <v>CDI</v>
          </cell>
          <cell r="I51" t="str">
            <v>TC</v>
          </cell>
          <cell r="J51">
            <v>7</v>
          </cell>
          <cell r="K51">
            <v>5.833333333333333</v>
          </cell>
          <cell r="L51">
            <v>35</v>
          </cell>
          <cell r="M51">
            <v>151.66666666666666</v>
          </cell>
          <cell r="N51">
            <v>0</v>
          </cell>
          <cell r="O51">
            <v>7.8</v>
          </cell>
          <cell r="P51">
            <v>39</v>
          </cell>
          <cell r="Q51" t="str">
            <v>CHA</v>
          </cell>
          <cell r="R51" t="str">
            <v>N</v>
          </cell>
          <cell r="S51" t="str">
            <v>C</v>
          </cell>
          <cell r="T51">
            <v>0</v>
          </cell>
          <cell r="U51">
            <v>0</v>
          </cell>
          <cell r="V51">
            <v>0</v>
          </cell>
          <cell r="W51">
            <v>6.4500000000000011</v>
          </cell>
          <cell r="X51">
            <v>1</v>
          </cell>
          <cell r="Y51">
            <v>1.6820000000000006</v>
          </cell>
          <cell r="Z51">
            <v>12</v>
          </cell>
          <cell r="AA51">
            <v>0</v>
          </cell>
          <cell r="AB51">
            <v>1.5</v>
          </cell>
          <cell r="AC51">
            <v>0</v>
          </cell>
          <cell r="AD51">
            <v>0</v>
          </cell>
          <cell r="AE51">
            <v>0</v>
          </cell>
          <cell r="AF51">
            <v>7</v>
          </cell>
          <cell r="AG51">
            <v>13.119600000000004</v>
          </cell>
          <cell r="AH51">
            <v>70</v>
          </cell>
          <cell r="AI51">
            <v>0</v>
          </cell>
          <cell r="AJ51">
            <v>10.5</v>
          </cell>
          <cell r="AK51">
            <v>0</v>
          </cell>
          <cell r="AL51">
            <v>0</v>
          </cell>
          <cell r="AM51">
            <v>0</v>
          </cell>
          <cell r="AN51">
            <v>0</v>
          </cell>
        </row>
        <row r="52">
          <cell r="A52" t="str">
            <v>Sa58</v>
          </cell>
          <cell r="B52" t="str">
            <v>ROULET</v>
          </cell>
          <cell r="C52" t="str">
            <v>JEANNINE</v>
          </cell>
          <cell r="D52" t="str">
            <v>INFIRMIERE</v>
          </cell>
          <cell r="E52">
            <v>42</v>
          </cell>
          <cell r="F52" t="str">
            <v>E</v>
          </cell>
          <cell r="G52" t="str">
            <v>P</v>
          </cell>
          <cell r="H52" t="str">
            <v>CDI</v>
          </cell>
          <cell r="I52" t="str">
            <v>TPA</v>
          </cell>
          <cell r="J52">
            <v>4.2</v>
          </cell>
          <cell r="K52">
            <v>3.5</v>
          </cell>
          <cell r="L52">
            <v>21</v>
          </cell>
          <cell r="M52">
            <v>91</v>
          </cell>
          <cell r="N52">
            <v>0</v>
          </cell>
          <cell r="O52">
            <v>4.5</v>
          </cell>
          <cell r="P52">
            <v>22.5</v>
          </cell>
          <cell r="Q52" t="str">
            <v>CHC</v>
          </cell>
          <cell r="R52" t="str">
            <v>N</v>
          </cell>
          <cell r="S52" t="str">
            <v>C</v>
          </cell>
          <cell r="T52">
            <v>0</v>
          </cell>
          <cell r="U52">
            <v>0</v>
          </cell>
          <cell r="V52">
            <v>0</v>
          </cell>
          <cell r="W52">
            <v>1.4299999999999997</v>
          </cell>
          <cell r="X52">
            <v>0</v>
          </cell>
          <cell r="Y52">
            <v>10</v>
          </cell>
          <cell r="Z52">
            <v>0</v>
          </cell>
          <cell r="AA52">
            <v>0</v>
          </cell>
          <cell r="AB52">
            <v>4</v>
          </cell>
          <cell r="AC52">
            <v>0</v>
          </cell>
          <cell r="AD52">
            <v>0</v>
          </cell>
          <cell r="AE52">
            <v>0</v>
          </cell>
          <cell r="AF52">
            <v>0</v>
          </cell>
          <cell r="AG52">
            <v>45</v>
          </cell>
          <cell r="AH52">
            <v>0</v>
          </cell>
          <cell r="AI52">
            <v>0</v>
          </cell>
          <cell r="AJ52">
            <v>16.8</v>
          </cell>
          <cell r="AK52">
            <v>0</v>
          </cell>
          <cell r="AL52">
            <v>0</v>
          </cell>
          <cell r="AM52">
            <v>0</v>
          </cell>
          <cell r="AN52">
            <v>0</v>
          </cell>
        </row>
        <row r="53">
          <cell r="A53">
            <v>0</v>
          </cell>
          <cell r="B53">
            <v>0</v>
          </cell>
          <cell r="C53">
            <v>0</v>
          </cell>
          <cell r="D53">
            <v>0</v>
          </cell>
          <cell r="E53">
            <v>0</v>
          </cell>
          <cell r="F53">
            <v>0</v>
          </cell>
          <cell r="G53">
            <v>0</v>
          </cell>
          <cell r="H53">
            <v>0</v>
          </cell>
          <cell r="I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cell r="AH53">
            <v>0</v>
          </cell>
          <cell r="AI53">
            <v>0</v>
          </cell>
          <cell r="AJ53">
            <v>0</v>
          </cell>
          <cell r="AK53">
            <v>0</v>
          </cell>
          <cell r="AL53">
            <v>0</v>
          </cell>
          <cell r="AM53">
            <v>0</v>
          </cell>
          <cell r="AN53">
            <v>0</v>
          </cell>
        </row>
        <row r="54">
          <cell r="A54" t="str">
            <v>An28</v>
          </cell>
          <cell r="B54" t="str">
            <v>AVRIL</v>
          </cell>
          <cell r="C54" t="str">
            <v>PRISCILLA</v>
          </cell>
          <cell r="D54" t="str">
            <v>ASSISTANTE SOCIALE</v>
          </cell>
          <cell r="E54">
            <v>43</v>
          </cell>
          <cell r="F54" t="str">
            <v>C</v>
          </cell>
          <cell r="G54" t="str">
            <v>A</v>
          </cell>
          <cell r="H54" t="str">
            <v>CDD</v>
          </cell>
          <cell r="I54" t="str">
            <v>TCSR</v>
          </cell>
          <cell r="J54">
            <v>7</v>
          </cell>
          <cell r="K54">
            <v>5.833333333333333</v>
          </cell>
          <cell r="L54">
            <v>35</v>
          </cell>
          <cell r="M54">
            <v>151.66666666666666</v>
          </cell>
          <cell r="N54">
            <v>0</v>
          </cell>
          <cell r="O54">
            <v>0</v>
          </cell>
          <cell r="P54">
            <v>0</v>
          </cell>
          <cell r="Q54" t="str">
            <v>CH1</v>
          </cell>
          <cell r="R54" t="str">
            <v>N</v>
          </cell>
          <cell r="S54" t="str">
            <v>C</v>
          </cell>
          <cell r="T54">
            <v>0</v>
          </cell>
          <cell r="U54">
            <v>0</v>
          </cell>
          <cell r="V54">
            <v>0</v>
          </cell>
          <cell r="W54">
            <v>2.9700000000000006</v>
          </cell>
          <cell r="X54">
            <v>0</v>
          </cell>
          <cell r="Y54">
            <v>0</v>
          </cell>
          <cell r="Z54">
            <v>0</v>
          </cell>
          <cell r="AA54">
            <v>0</v>
          </cell>
          <cell r="AB54">
            <v>0.41666666666666663</v>
          </cell>
          <cell r="AC54">
            <v>0</v>
          </cell>
          <cell r="AD54">
            <v>0</v>
          </cell>
          <cell r="AE54">
            <v>0</v>
          </cell>
          <cell r="AF54">
            <v>0</v>
          </cell>
          <cell r="AG54">
            <v>0</v>
          </cell>
          <cell r="AH54">
            <v>0</v>
          </cell>
          <cell r="AI54">
            <v>0</v>
          </cell>
          <cell r="AJ54">
            <v>2.9166666666666665</v>
          </cell>
          <cell r="AK54">
            <v>0</v>
          </cell>
          <cell r="AL54">
            <v>0</v>
          </cell>
          <cell r="AM54">
            <v>0</v>
          </cell>
          <cell r="AN54" t="str">
            <v>ok au 31/12</v>
          </cell>
        </row>
        <row r="55">
          <cell r="A55" t="str">
            <v>An76</v>
          </cell>
          <cell r="B55" t="str">
            <v>BEAUDUSSEAU</v>
          </cell>
          <cell r="C55" t="str">
            <v>MICKAEL</v>
          </cell>
          <cell r="D55" t="str">
            <v>COORDONNATEUR - EDUCATEUR TECHNIQUE SPECIALISE</v>
          </cell>
          <cell r="E55">
            <v>44</v>
          </cell>
          <cell r="F55" t="str">
            <v>C</v>
          </cell>
          <cell r="G55" t="str">
            <v>A</v>
          </cell>
          <cell r="H55" t="str">
            <v>CDI</v>
          </cell>
          <cell r="I55" t="str">
            <v>TPA</v>
          </cell>
          <cell r="J55">
            <v>5.6</v>
          </cell>
          <cell r="K55">
            <v>4.666666666666667</v>
          </cell>
          <cell r="L55">
            <v>28</v>
          </cell>
          <cell r="M55">
            <v>121.33333333333333</v>
          </cell>
          <cell r="N55">
            <v>0</v>
          </cell>
          <cell r="O55">
            <v>6</v>
          </cell>
          <cell r="P55">
            <v>30</v>
          </cell>
          <cell r="Q55" t="str">
            <v>CHA</v>
          </cell>
          <cell r="R55" t="str">
            <v>N</v>
          </cell>
          <cell r="S55" t="str">
            <v>C</v>
          </cell>
          <cell r="T55">
            <v>0</v>
          </cell>
          <cell r="U55">
            <v>0</v>
          </cell>
          <cell r="V55">
            <v>0</v>
          </cell>
          <cell r="W55">
            <v>30.5</v>
          </cell>
          <cell r="X55">
            <v>1</v>
          </cell>
          <cell r="Y55">
            <v>6</v>
          </cell>
          <cell r="Z55">
            <v>13</v>
          </cell>
          <cell r="AA55">
            <v>0</v>
          </cell>
          <cell r="AB55">
            <v>0</v>
          </cell>
          <cell r="AC55">
            <v>0</v>
          </cell>
          <cell r="AD55">
            <v>0</v>
          </cell>
          <cell r="AE55">
            <v>0</v>
          </cell>
          <cell r="AF55">
            <v>5.6</v>
          </cell>
          <cell r="AG55">
            <v>36</v>
          </cell>
          <cell r="AH55">
            <v>60.666666666666671</v>
          </cell>
          <cell r="AI55">
            <v>0</v>
          </cell>
          <cell r="AJ55">
            <v>0</v>
          </cell>
          <cell r="AK55">
            <v>0</v>
          </cell>
          <cell r="AL55">
            <v>0</v>
          </cell>
          <cell r="AM55">
            <v>0</v>
          </cell>
          <cell r="AN55" t="str">
            <v>ok au 31/12</v>
          </cell>
        </row>
        <row r="56">
          <cell r="A56" t="str">
            <v>An22</v>
          </cell>
          <cell r="B56" t="str">
            <v xml:space="preserve">BIROT </v>
          </cell>
          <cell r="C56" t="str">
            <v>VINCENT</v>
          </cell>
          <cell r="D56" t="str">
            <v>PSYCHOLOGUE</v>
          </cell>
          <cell r="E56">
            <v>45</v>
          </cell>
          <cell r="F56" t="str">
            <v>C</v>
          </cell>
          <cell r="G56" t="str">
            <v>A</v>
          </cell>
          <cell r="H56" t="str">
            <v>CDI</v>
          </cell>
          <cell r="I56" t="str">
            <v>TP</v>
          </cell>
          <cell r="J56">
            <v>5.6</v>
          </cell>
          <cell r="K56">
            <v>4.666666666666667</v>
          </cell>
          <cell r="L56">
            <v>28</v>
          </cell>
          <cell r="M56">
            <v>121.33333333333333</v>
          </cell>
          <cell r="N56">
            <v>0</v>
          </cell>
          <cell r="O56">
            <v>0</v>
          </cell>
          <cell r="P56">
            <v>0</v>
          </cell>
          <cell r="Q56" t="str">
            <v>CH1</v>
          </cell>
          <cell r="R56" t="str">
            <v>N</v>
          </cell>
          <cell r="S56" t="str">
            <v>C</v>
          </cell>
          <cell r="T56">
            <v>0</v>
          </cell>
          <cell r="U56">
            <v>0</v>
          </cell>
          <cell r="V56">
            <v>0</v>
          </cell>
          <cell r="W56">
            <v>6.46</v>
          </cell>
          <cell r="X56">
            <v>0</v>
          </cell>
          <cell r="Y56">
            <v>0</v>
          </cell>
          <cell r="Z56">
            <v>8</v>
          </cell>
          <cell r="AA56">
            <v>0</v>
          </cell>
          <cell r="AB56">
            <v>1</v>
          </cell>
          <cell r="AC56">
            <v>0</v>
          </cell>
          <cell r="AD56">
            <v>0</v>
          </cell>
          <cell r="AE56">
            <v>0</v>
          </cell>
          <cell r="AF56">
            <v>0</v>
          </cell>
          <cell r="AG56">
            <v>0</v>
          </cell>
          <cell r="AH56">
            <v>37.333333333333336</v>
          </cell>
          <cell r="AI56">
            <v>0</v>
          </cell>
          <cell r="AJ56">
            <v>5.6</v>
          </cell>
          <cell r="AK56">
            <v>0</v>
          </cell>
          <cell r="AL56">
            <v>0</v>
          </cell>
          <cell r="AM56">
            <v>0</v>
          </cell>
          <cell r="AN56" t="str">
            <v>ok au 31/12</v>
          </cell>
        </row>
        <row r="57">
          <cell r="A57" t="str">
            <v>An19</v>
          </cell>
          <cell r="B57" t="str">
            <v>BLANCHARD</v>
          </cell>
          <cell r="C57" t="str">
            <v>JEAN-BAPTISTE</v>
          </cell>
          <cell r="D57" t="str">
            <v>EDUCATEUR SPECIALISE</v>
          </cell>
          <cell r="E57">
            <v>46</v>
          </cell>
          <cell r="F57" t="str">
            <v>C</v>
          </cell>
          <cell r="G57" t="str">
            <v>A</v>
          </cell>
          <cell r="H57" t="str">
            <v>CDI</v>
          </cell>
          <cell r="I57" t="str">
            <v>TC</v>
          </cell>
          <cell r="J57">
            <v>7</v>
          </cell>
          <cell r="K57">
            <v>5.833333333333333</v>
          </cell>
          <cell r="L57">
            <v>35</v>
          </cell>
          <cell r="M57">
            <v>151.66666666666666</v>
          </cell>
          <cell r="N57">
            <v>0</v>
          </cell>
          <cell r="O57">
            <v>7.8</v>
          </cell>
          <cell r="P57">
            <v>39</v>
          </cell>
          <cell r="Q57" t="str">
            <v>CHA</v>
          </cell>
          <cell r="R57" t="str">
            <v>N</v>
          </cell>
          <cell r="S57" t="str">
            <v>C</v>
          </cell>
          <cell r="T57">
            <v>0</v>
          </cell>
          <cell r="U57">
            <v>0</v>
          </cell>
          <cell r="V57">
            <v>0</v>
          </cell>
          <cell r="W57">
            <v>-4.3999999999999995</v>
          </cell>
          <cell r="X57">
            <v>1</v>
          </cell>
          <cell r="Y57">
            <v>0.66666666666666696</v>
          </cell>
          <cell r="Z57">
            <v>0</v>
          </cell>
          <cell r="AA57">
            <v>0</v>
          </cell>
          <cell r="AB57">
            <v>1.3333333333333333</v>
          </cell>
          <cell r="AC57">
            <v>0</v>
          </cell>
          <cell r="AD57">
            <v>0</v>
          </cell>
          <cell r="AE57">
            <v>0</v>
          </cell>
          <cell r="AF57">
            <v>7</v>
          </cell>
          <cell r="AG57">
            <v>5.200000000000002</v>
          </cell>
          <cell r="AH57">
            <v>0</v>
          </cell>
          <cell r="AI57">
            <v>0</v>
          </cell>
          <cell r="AJ57">
            <v>9.3333333333333321</v>
          </cell>
          <cell r="AK57">
            <v>0</v>
          </cell>
          <cell r="AL57">
            <v>0</v>
          </cell>
          <cell r="AM57">
            <v>0</v>
          </cell>
          <cell r="AN57" t="str">
            <v>ok au 31/12</v>
          </cell>
        </row>
        <row r="58">
          <cell r="A58" t="str">
            <v>An12</v>
          </cell>
          <cell r="B58" t="str">
            <v>CARRE</v>
          </cell>
          <cell r="C58" t="str">
            <v>FRANCOISE</v>
          </cell>
          <cell r="D58" t="str">
            <v>EDUCATRICE SPECIALISEE</v>
          </cell>
          <cell r="E58">
            <v>47</v>
          </cell>
          <cell r="F58" t="str">
            <v>C</v>
          </cell>
          <cell r="G58" t="str">
            <v>A</v>
          </cell>
          <cell r="H58" t="str">
            <v>CDI</v>
          </cell>
          <cell r="I58" t="str">
            <v>TP</v>
          </cell>
          <cell r="J58">
            <v>5.6</v>
          </cell>
          <cell r="K58">
            <v>4.666666666666667</v>
          </cell>
          <cell r="L58">
            <v>28</v>
          </cell>
          <cell r="M58">
            <v>121.33333333333333</v>
          </cell>
          <cell r="N58">
            <v>0</v>
          </cell>
          <cell r="O58">
            <v>0</v>
          </cell>
          <cell r="P58">
            <v>0</v>
          </cell>
          <cell r="Q58" t="str">
            <v>CH166</v>
          </cell>
          <cell r="R58" t="str">
            <v>N</v>
          </cell>
          <cell r="S58" t="str">
            <v>O</v>
          </cell>
          <cell r="T58">
            <v>0</v>
          </cell>
          <cell r="U58" t="str">
            <v>ANC</v>
          </cell>
          <cell r="V58">
            <v>0</v>
          </cell>
          <cell r="W58">
            <v>494.34000000000003</v>
          </cell>
          <cell r="X58">
            <v>1</v>
          </cell>
          <cell r="Y58">
            <v>0</v>
          </cell>
          <cell r="Z58">
            <v>22</v>
          </cell>
          <cell r="AA58">
            <v>0</v>
          </cell>
          <cell r="AB58">
            <v>0</v>
          </cell>
          <cell r="AC58">
            <v>0</v>
          </cell>
          <cell r="AD58">
            <v>3</v>
          </cell>
          <cell r="AE58">
            <v>0</v>
          </cell>
          <cell r="AF58">
            <v>5.6</v>
          </cell>
          <cell r="AG58">
            <v>0</v>
          </cell>
          <cell r="AH58">
            <v>102.66666666666667</v>
          </cell>
          <cell r="AI58">
            <v>0</v>
          </cell>
          <cell r="AJ58">
            <v>0</v>
          </cell>
          <cell r="AK58">
            <v>0</v>
          </cell>
          <cell r="AL58">
            <v>16.799999999999997</v>
          </cell>
          <cell r="AM58">
            <v>0</v>
          </cell>
          <cell r="AN58" t="str">
            <v>ok au 31/12</v>
          </cell>
        </row>
        <row r="59">
          <cell r="A59" t="str">
            <v>An38</v>
          </cell>
          <cell r="B59" t="str">
            <v>COAT-RIVRY</v>
          </cell>
          <cell r="C59" t="str">
            <v>MARYVONNE</v>
          </cell>
          <cell r="D59" t="str">
            <v>PSYCHOLOGUE</v>
          </cell>
          <cell r="E59">
            <v>48</v>
          </cell>
          <cell r="F59" t="str">
            <v>C</v>
          </cell>
          <cell r="G59" t="str">
            <v>A</v>
          </cell>
          <cell r="H59" t="str">
            <v>CDI</v>
          </cell>
          <cell r="I59" t="str">
            <v>TP</v>
          </cell>
          <cell r="J59">
            <v>5.6</v>
          </cell>
          <cell r="K59">
            <v>4.666666666666667</v>
          </cell>
          <cell r="L59">
            <v>28</v>
          </cell>
          <cell r="M59">
            <v>121.33333333333333</v>
          </cell>
          <cell r="N59">
            <v>0</v>
          </cell>
          <cell r="O59">
            <v>0</v>
          </cell>
          <cell r="P59">
            <v>0</v>
          </cell>
          <cell r="Q59" t="str">
            <v>CH166</v>
          </cell>
          <cell r="R59" t="str">
            <v>N</v>
          </cell>
          <cell r="S59" t="str">
            <v>O</v>
          </cell>
          <cell r="T59">
            <v>0</v>
          </cell>
          <cell r="U59" t="str">
            <v>ANC</v>
          </cell>
          <cell r="V59">
            <v>0</v>
          </cell>
          <cell r="W59">
            <v>12.600000000000005</v>
          </cell>
          <cell r="X59">
            <v>3</v>
          </cell>
          <cell r="Y59">
            <v>0</v>
          </cell>
          <cell r="Z59">
            <v>18</v>
          </cell>
          <cell r="AA59">
            <v>0</v>
          </cell>
          <cell r="AB59">
            <v>0</v>
          </cell>
          <cell r="AC59">
            <v>0</v>
          </cell>
          <cell r="AD59">
            <v>2</v>
          </cell>
          <cell r="AE59">
            <v>0</v>
          </cell>
          <cell r="AF59">
            <v>16.799999999999997</v>
          </cell>
          <cell r="AG59">
            <v>0</v>
          </cell>
          <cell r="AH59">
            <v>84</v>
          </cell>
          <cell r="AI59">
            <v>0</v>
          </cell>
          <cell r="AJ59">
            <v>0</v>
          </cell>
          <cell r="AK59">
            <v>0</v>
          </cell>
          <cell r="AL59">
            <v>11.2</v>
          </cell>
          <cell r="AM59">
            <v>0</v>
          </cell>
          <cell r="AN59" t="str">
            <v>ok au 31/12</v>
          </cell>
        </row>
        <row r="60">
          <cell r="A60" t="str">
            <v>An29</v>
          </cell>
          <cell r="B60" t="str">
            <v>CROIX</v>
          </cell>
          <cell r="C60" t="str">
            <v>CHARLOTTE</v>
          </cell>
          <cell r="D60" t="str">
            <v>ASSISTANTE SOCIALE</v>
          </cell>
          <cell r="E60">
            <v>49</v>
          </cell>
          <cell r="F60" t="str">
            <v>C</v>
          </cell>
          <cell r="G60" t="str">
            <v>A</v>
          </cell>
          <cell r="H60" t="str">
            <v>CDI</v>
          </cell>
          <cell r="I60" t="str">
            <v>TC</v>
          </cell>
          <cell r="J60">
            <v>7</v>
          </cell>
          <cell r="K60">
            <v>5.833333333333333</v>
          </cell>
          <cell r="L60">
            <v>35</v>
          </cell>
          <cell r="M60">
            <v>151.66666666666666</v>
          </cell>
          <cell r="N60">
            <v>0</v>
          </cell>
          <cell r="O60">
            <v>7.8</v>
          </cell>
          <cell r="P60">
            <v>39</v>
          </cell>
          <cell r="Q60" t="str">
            <v>CHA</v>
          </cell>
          <cell r="R60" t="str">
            <v>N</v>
          </cell>
          <cell r="S60" t="str">
            <v>C</v>
          </cell>
          <cell r="T60">
            <v>0</v>
          </cell>
          <cell r="U60">
            <v>0</v>
          </cell>
          <cell r="V60">
            <v>0</v>
          </cell>
          <cell r="W60">
            <v>36.959999999999994</v>
          </cell>
          <cell r="X60">
            <v>1</v>
          </cell>
          <cell r="Y60">
            <v>5.6199999999999974</v>
          </cell>
          <cell r="Z60">
            <v>13</v>
          </cell>
          <cell r="AA60">
            <v>0</v>
          </cell>
          <cell r="AB60">
            <v>2</v>
          </cell>
          <cell r="AC60">
            <v>0</v>
          </cell>
          <cell r="AD60">
            <v>0</v>
          </cell>
          <cell r="AE60">
            <v>0</v>
          </cell>
          <cell r="AF60">
            <v>7</v>
          </cell>
          <cell r="AG60">
            <v>43.835999999999977</v>
          </cell>
          <cell r="AH60">
            <v>75.833333333333329</v>
          </cell>
          <cell r="AI60">
            <v>0</v>
          </cell>
          <cell r="AJ60">
            <v>14</v>
          </cell>
          <cell r="AK60">
            <v>0</v>
          </cell>
          <cell r="AL60">
            <v>0</v>
          </cell>
          <cell r="AM60">
            <v>0</v>
          </cell>
          <cell r="AN60" t="str">
            <v>ok au 31/12</v>
          </cell>
        </row>
        <row r="61">
          <cell r="A61" t="str">
            <v>An16</v>
          </cell>
          <cell r="B61" t="str">
            <v>DUMEZ</v>
          </cell>
          <cell r="C61" t="str">
            <v>FANNY</v>
          </cell>
          <cell r="D61" t="str">
            <v>EDUCATRICE SPECIALISEE</v>
          </cell>
          <cell r="E61">
            <v>50</v>
          </cell>
          <cell r="F61" t="str">
            <v>C</v>
          </cell>
          <cell r="G61" t="str">
            <v>A</v>
          </cell>
          <cell r="H61" t="str">
            <v>CDI</v>
          </cell>
          <cell r="I61" t="str">
            <v>TC</v>
          </cell>
          <cell r="J61">
            <v>7</v>
          </cell>
          <cell r="K61">
            <v>5.833333333333333</v>
          </cell>
          <cell r="L61">
            <v>35</v>
          </cell>
          <cell r="M61">
            <v>151.66666666666666</v>
          </cell>
          <cell r="N61">
            <v>0</v>
          </cell>
          <cell r="O61">
            <v>7.8</v>
          </cell>
          <cell r="P61">
            <v>39</v>
          </cell>
          <cell r="Q61" t="str">
            <v>CHA</v>
          </cell>
          <cell r="R61" t="str">
            <v>N</v>
          </cell>
          <cell r="S61" t="str">
            <v>C</v>
          </cell>
          <cell r="T61">
            <v>0</v>
          </cell>
          <cell r="U61">
            <v>0</v>
          </cell>
          <cell r="V61">
            <v>0</v>
          </cell>
          <cell r="W61">
            <v>2.4000000000000004</v>
          </cell>
          <cell r="X61">
            <v>1</v>
          </cell>
          <cell r="Y61">
            <v>6.18</v>
          </cell>
          <cell r="Z61">
            <v>26</v>
          </cell>
          <cell r="AA61">
            <v>0</v>
          </cell>
          <cell r="AB61">
            <v>0</v>
          </cell>
          <cell r="AC61">
            <v>0</v>
          </cell>
          <cell r="AD61">
            <v>0</v>
          </cell>
          <cell r="AE61">
            <v>0</v>
          </cell>
          <cell r="AF61">
            <v>7</v>
          </cell>
          <cell r="AG61">
            <v>48.203999999999994</v>
          </cell>
          <cell r="AH61">
            <v>151.66666666666666</v>
          </cell>
          <cell r="AI61">
            <v>0</v>
          </cell>
          <cell r="AJ61">
            <v>0</v>
          </cell>
          <cell r="AK61">
            <v>0</v>
          </cell>
          <cell r="AL61">
            <v>0</v>
          </cell>
          <cell r="AM61">
            <v>0</v>
          </cell>
        </row>
        <row r="62">
          <cell r="A62" t="str">
            <v>An18</v>
          </cell>
          <cell r="B62" t="str">
            <v>FEDERKEIL</v>
          </cell>
          <cell r="C62" t="str">
            <v>FRANCOISE</v>
          </cell>
          <cell r="D62" t="str">
            <v>COORDINATRICE ACCUEIL PARENTS</v>
          </cell>
          <cell r="E62">
            <v>51</v>
          </cell>
          <cell r="F62" t="str">
            <v>C</v>
          </cell>
          <cell r="G62" t="str">
            <v>A</v>
          </cell>
          <cell r="H62" t="str">
            <v>CDI</v>
          </cell>
          <cell r="I62" t="str">
            <v>TPA</v>
          </cell>
          <cell r="J62">
            <v>6</v>
          </cell>
          <cell r="K62">
            <v>5</v>
          </cell>
          <cell r="L62">
            <v>30</v>
          </cell>
          <cell r="M62">
            <v>130</v>
          </cell>
          <cell r="N62">
            <v>0</v>
          </cell>
          <cell r="O62">
            <v>6.6859999999999999</v>
          </cell>
          <cell r="P62">
            <v>33.43</v>
          </cell>
          <cell r="Q62" t="str">
            <v>CH166</v>
          </cell>
          <cell r="R62" t="str">
            <v>N</v>
          </cell>
          <cell r="S62" t="str">
            <v>C</v>
          </cell>
          <cell r="T62">
            <v>0</v>
          </cell>
          <cell r="U62" t="str">
            <v>ANC</v>
          </cell>
          <cell r="V62">
            <v>0</v>
          </cell>
          <cell r="W62">
            <v>12.309999999999999</v>
          </cell>
          <cell r="X62">
            <v>3</v>
          </cell>
          <cell r="Y62">
            <v>13.4956</v>
          </cell>
          <cell r="Z62">
            <v>9</v>
          </cell>
          <cell r="AA62">
            <v>0</v>
          </cell>
          <cell r="AB62">
            <v>2</v>
          </cell>
          <cell r="AC62">
            <v>0</v>
          </cell>
          <cell r="AD62">
            <v>3</v>
          </cell>
          <cell r="AE62">
            <v>0</v>
          </cell>
          <cell r="AF62">
            <v>19</v>
          </cell>
          <cell r="AG62">
            <v>92.649999999999991</v>
          </cell>
          <cell r="AH62">
            <v>45</v>
          </cell>
          <cell r="AI62">
            <v>0</v>
          </cell>
          <cell r="AJ62">
            <v>12</v>
          </cell>
          <cell r="AK62">
            <v>0</v>
          </cell>
          <cell r="AL62">
            <v>18</v>
          </cell>
          <cell r="AM62">
            <v>0</v>
          </cell>
          <cell r="AN62" t="str">
            <v>ok au 31/12</v>
          </cell>
        </row>
        <row r="63">
          <cell r="A63">
            <v>0</v>
          </cell>
          <cell r="B63" t="str">
            <v>FEDERKEIL</v>
          </cell>
          <cell r="C63" t="str">
            <v>LAURENT</v>
          </cell>
          <cell r="D63" t="str">
            <v>CHEF DE SERVICE EDUCATIF</v>
          </cell>
          <cell r="E63">
            <v>52</v>
          </cell>
          <cell r="F63" t="str">
            <v>C</v>
          </cell>
          <cell r="G63" t="str">
            <v>A</v>
          </cell>
          <cell r="H63" t="str">
            <v>CDI</v>
          </cell>
          <cell r="I63" t="str">
            <v>TC</v>
          </cell>
          <cell r="J63">
            <v>7</v>
          </cell>
          <cell r="K63">
            <v>5.833333333333333</v>
          </cell>
          <cell r="L63">
            <v>35</v>
          </cell>
          <cell r="M63">
            <v>151.66666666666666</v>
          </cell>
          <cell r="N63">
            <v>0</v>
          </cell>
          <cell r="O63">
            <v>7.8</v>
          </cell>
          <cell r="P63">
            <v>39</v>
          </cell>
          <cell r="Q63" t="str">
            <v>CHA66</v>
          </cell>
          <cell r="R63" t="str">
            <v>N</v>
          </cell>
          <cell r="S63" t="str">
            <v>O</v>
          </cell>
          <cell r="T63">
            <v>0</v>
          </cell>
          <cell r="U63" t="str">
            <v>ANC</v>
          </cell>
          <cell r="V63">
            <v>0</v>
          </cell>
          <cell r="W63">
            <v>0</v>
          </cell>
          <cell r="X63">
            <v>0</v>
          </cell>
          <cell r="Y63">
            <v>0</v>
          </cell>
          <cell r="Z63">
            <v>1</v>
          </cell>
          <cell r="AA63">
            <v>0</v>
          </cell>
          <cell r="AB63">
            <v>2</v>
          </cell>
          <cell r="AC63">
            <v>0</v>
          </cell>
          <cell r="AD63">
            <v>0.5</v>
          </cell>
          <cell r="AE63">
            <v>0</v>
          </cell>
          <cell r="AF63">
            <v>0</v>
          </cell>
          <cell r="AG63">
            <v>0</v>
          </cell>
          <cell r="AH63">
            <v>5.833333333333333</v>
          </cell>
          <cell r="AI63">
            <v>0</v>
          </cell>
          <cell r="AJ63">
            <v>0</v>
          </cell>
          <cell r="AK63">
            <v>0</v>
          </cell>
          <cell r="AL63">
            <v>3.5</v>
          </cell>
          <cell r="AM63">
            <v>0</v>
          </cell>
          <cell r="AN63">
            <v>0</v>
          </cell>
        </row>
        <row r="64">
          <cell r="A64" t="str">
            <v>Anpha</v>
          </cell>
          <cell r="B64" t="str">
            <v>GOUT</v>
          </cell>
          <cell r="C64" t="str">
            <v>LUDWIG</v>
          </cell>
          <cell r="D64" t="str">
            <v>PHARMACIEN</v>
          </cell>
          <cell r="E64">
            <v>53</v>
          </cell>
          <cell r="F64" t="str">
            <v>C</v>
          </cell>
          <cell r="G64" t="str">
            <v>A</v>
          </cell>
          <cell r="H64" t="str">
            <v>CDI</v>
          </cell>
          <cell r="I64" t="str">
            <v>TP</v>
          </cell>
          <cell r="J64">
            <v>0.4</v>
          </cell>
          <cell r="K64">
            <v>0.33333333333333331</v>
          </cell>
          <cell r="L64">
            <v>2</v>
          </cell>
          <cell r="M64">
            <v>8.6666666666666661</v>
          </cell>
          <cell r="N64">
            <v>0</v>
          </cell>
          <cell r="O64">
            <v>0</v>
          </cell>
          <cell r="P64">
            <v>0</v>
          </cell>
          <cell r="Q64" t="str">
            <v>CHC</v>
          </cell>
          <cell r="R64" t="str">
            <v>N</v>
          </cell>
          <cell r="S64" t="str">
            <v>C</v>
          </cell>
          <cell r="T64">
            <v>0</v>
          </cell>
          <cell r="U64">
            <v>0</v>
          </cell>
          <cell r="V64">
            <v>0</v>
          </cell>
          <cell r="W64">
            <v>0</v>
          </cell>
          <cell r="X64">
            <v>0</v>
          </cell>
          <cell r="Y64">
            <v>0</v>
          </cell>
          <cell r="Z64">
            <v>20</v>
          </cell>
          <cell r="AA64">
            <v>0</v>
          </cell>
          <cell r="AB64">
            <v>4</v>
          </cell>
          <cell r="AC64">
            <v>0</v>
          </cell>
          <cell r="AD64">
            <v>0</v>
          </cell>
          <cell r="AE64">
            <v>0</v>
          </cell>
          <cell r="AF64">
            <v>0</v>
          </cell>
          <cell r="AG64">
            <v>0</v>
          </cell>
          <cell r="AH64">
            <v>6.6666666666666661</v>
          </cell>
          <cell r="AI64">
            <v>0</v>
          </cell>
          <cell r="AJ64">
            <v>1.6</v>
          </cell>
          <cell r="AK64">
            <v>0</v>
          </cell>
          <cell r="AL64">
            <v>0</v>
          </cell>
          <cell r="AM64">
            <v>0</v>
          </cell>
          <cell r="AN64" t="str">
            <v>pas d'infos</v>
          </cell>
        </row>
        <row r="65">
          <cell r="A65" t="str">
            <v>An49</v>
          </cell>
          <cell r="B65" t="str">
            <v>HEULIN</v>
          </cell>
          <cell r="C65" t="str">
            <v>NICOLAS</v>
          </cell>
          <cell r="D65" t="str">
            <v>EDUCATEUR SPECIALISE</v>
          </cell>
          <cell r="E65">
            <v>54</v>
          </cell>
          <cell r="F65" t="str">
            <v>C</v>
          </cell>
          <cell r="G65" t="str">
            <v>A</v>
          </cell>
          <cell r="H65" t="str">
            <v>CDI</v>
          </cell>
          <cell r="I65" t="str">
            <v>TC</v>
          </cell>
          <cell r="J65">
            <v>7</v>
          </cell>
          <cell r="K65">
            <v>5.833333333333333</v>
          </cell>
          <cell r="L65">
            <v>35</v>
          </cell>
          <cell r="M65">
            <v>151.66666666666666</v>
          </cell>
          <cell r="N65">
            <v>0</v>
          </cell>
          <cell r="O65">
            <v>7.8</v>
          </cell>
          <cell r="P65">
            <v>39</v>
          </cell>
          <cell r="Q65" t="str">
            <v>CHA</v>
          </cell>
          <cell r="R65" t="str">
            <v>N</v>
          </cell>
          <cell r="S65" t="str">
            <v>C</v>
          </cell>
          <cell r="T65">
            <v>0</v>
          </cell>
          <cell r="U65">
            <v>0</v>
          </cell>
          <cell r="V65">
            <v>0</v>
          </cell>
          <cell r="W65">
            <v>19.099999999999998</v>
          </cell>
          <cell r="X65">
            <v>0</v>
          </cell>
          <cell r="Y65">
            <v>20.5</v>
          </cell>
          <cell r="Z65">
            <v>11</v>
          </cell>
          <cell r="AA65">
            <v>0</v>
          </cell>
          <cell r="AB65">
            <v>4</v>
          </cell>
          <cell r="AC65">
            <v>0</v>
          </cell>
          <cell r="AD65">
            <v>0</v>
          </cell>
          <cell r="AE65">
            <v>0</v>
          </cell>
          <cell r="AF65">
            <v>0</v>
          </cell>
          <cell r="AG65">
            <v>159.9</v>
          </cell>
          <cell r="AH65">
            <v>64.166666666666657</v>
          </cell>
          <cell r="AI65">
            <v>0</v>
          </cell>
          <cell r="AJ65">
            <v>28</v>
          </cell>
          <cell r="AK65">
            <v>0</v>
          </cell>
          <cell r="AL65">
            <v>0</v>
          </cell>
          <cell r="AM65">
            <v>0</v>
          </cell>
          <cell r="AN65" t="str">
            <v>ok au 31/12</v>
          </cell>
        </row>
        <row r="66">
          <cell r="A66" t="str">
            <v>An20</v>
          </cell>
          <cell r="B66" t="str">
            <v>LEMATELOT</v>
          </cell>
          <cell r="C66" t="str">
            <v>DELPHINE</v>
          </cell>
          <cell r="D66" t="str">
            <v>PSYCHOLOGUE</v>
          </cell>
          <cell r="E66">
            <v>55</v>
          </cell>
          <cell r="F66" t="str">
            <v>C</v>
          </cell>
          <cell r="G66" t="str">
            <v>A</v>
          </cell>
          <cell r="H66" t="str">
            <v>CDI</v>
          </cell>
          <cell r="I66" t="str">
            <v>TP</v>
          </cell>
          <cell r="J66">
            <v>5.6</v>
          </cell>
          <cell r="K66">
            <v>4.666666666666667</v>
          </cell>
          <cell r="L66">
            <v>28</v>
          </cell>
          <cell r="M66">
            <v>121.33333333333333</v>
          </cell>
          <cell r="N66">
            <v>0</v>
          </cell>
          <cell r="O66">
            <v>0</v>
          </cell>
          <cell r="P66">
            <v>0</v>
          </cell>
          <cell r="Q66" t="str">
            <v>CH1</v>
          </cell>
          <cell r="R66" t="str">
            <v>N</v>
          </cell>
          <cell r="S66" t="str">
            <v>C</v>
          </cell>
          <cell r="T66">
            <v>0</v>
          </cell>
          <cell r="U66">
            <v>0</v>
          </cell>
          <cell r="V66">
            <v>0</v>
          </cell>
          <cell r="W66">
            <v>-1.5999999999999996</v>
          </cell>
          <cell r="X66">
            <v>2</v>
          </cell>
          <cell r="Y66">
            <v>0</v>
          </cell>
          <cell r="Z66">
            <v>17</v>
          </cell>
          <cell r="AA66">
            <v>0</v>
          </cell>
          <cell r="AB66">
            <v>2</v>
          </cell>
          <cell r="AC66">
            <v>0</v>
          </cell>
          <cell r="AD66">
            <v>0</v>
          </cell>
          <cell r="AE66">
            <v>0</v>
          </cell>
          <cell r="AF66">
            <v>9.7999999999999989</v>
          </cell>
          <cell r="AG66">
            <v>0</v>
          </cell>
          <cell r="AH66">
            <v>79.333333333333343</v>
          </cell>
          <cell r="AI66">
            <v>0</v>
          </cell>
          <cell r="AJ66">
            <v>11.2</v>
          </cell>
          <cell r="AK66">
            <v>0</v>
          </cell>
          <cell r="AL66">
            <v>0</v>
          </cell>
          <cell r="AM66">
            <v>0</v>
          </cell>
          <cell r="AN66" t="str">
            <v>ok au 31/12</v>
          </cell>
        </row>
        <row r="67">
          <cell r="A67" t="str">
            <v>An33</v>
          </cell>
          <cell r="B67" t="str">
            <v>MARIAS</v>
          </cell>
          <cell r="C67" t="str">
            <v>THIERRY</v>
          </cell>
          <cell r="D67" t="str">
            <v>EDUCATRICE SPECIALISEE</v>
          </cell>
          <cell r="E67">
            <v>56</v>
          </cell>
          <cell r="F67" t="str">
            <v>C</v>
          </cell>
          <cell r="G67" t="str">
            <v>A</v>
          </cell>
          <cell r="H67" t="str">
            <v>CDI</v>
          </cell>
          <cell r="I67" t="str">
            <v>TC</v>
          </cell>
          <cell r="J67">
            <v>7</v>
          </cell>
          <cell r="K67">
            <v>5.833333333333333</v>
          </cell>
          <cell r="L67">
            <v>35</v>
          </cell>
          <cell r="M67">
            <v>151.66666666666666</v>
          </cell>
          <cell r="N67">
            <v>0</v>
          </cell>
          <cell r="O67">
            <v>7.8</v>
          </cell>
          <cell r="P67">
            <v>39</v>
          </cell>
          <cell r="Q67" t="str">
            <v>CHA</v>
          </cell>
          <cell r="R67" t="str">
            <v>N</v>
          </cell>
          <cell r="S67" t="str">
            <v>C</v>
          </cell>
          <cell r="T67">
            <v>0</v>
          </cell>
          <cell r="U67">
            <v>0</v>
          </cell>
          <cell r="V67">
            <v>0</v>
          </cell>
          <cell r="W67">
            <v>2.4500000000000002</v>
          </cell>
          <cell r="X67">
            <v>0</v>
          </cell>
          <cell r="Y67">
            <v>3.9999999999999991</v>
          </cell>
          <cell r="Z67">
            <v>0</v>
          </cell>
          <cell r="AA67">
            <v>0</v>
          </cell>
          <cell r="AB67">
            <v>0</v>
          </cell>
          <cell r="AC67">
            <v>0</v>
          </cell>
          <cell r="AD67">
            <v>0</v>
          </cell>
          <cell r="AE67">
            <v>0</v>
          </cell>
          <cell r="AF67">
            <v>0</v>
          </cell>
          <cell r="AG67">
            <v>31.199999999999992</v>
          </cell>
          <cell r="AH67">
            <v>0</v>
          </cell>
          <cell r="AI67">
            <v>0</v>
          </cell>
          <cell r="AJ67">
            <v>0</v>
          </cell>
          <cell r="AK67">
            <v>0</v>
          </cell>
          <cell r="AL67">
            <v>0</v>
          </cell>
          <cell r="AM67">
            <v>0</v>
          </cell>
          <cell r="AN67" t="str">
            <v>ok au 31/12</v>
          </cell>
        </row>
        <row r="68">
          <cell r="A68" t="str">
            <v>An43</v>
          </cell>
          <cell r="B68" t="str">
            <v>MERCERON</v>
          </cell>
          <cell r="C68" t="str">
            <v>BLANDINE</v>
          </cell>
          <cell r="D68" t="str">
            <v>ASSISTANTE SOCIALE</v>
          </cell>
          <cell r="E68">
            <v>57</v>
          </cell>
          <cell r="F68" t="str">
            <v>C</v>
          </cell>
          <cell r="G68" t="str">
            <v>A</v>
          </cell>
          <cell r="H68" t="str">
            <v>CDI</v>
          </cell>
          <cell r="I68" t="str">
            <v>TC</v>
          </cell>
          <cell r="J68">
            <v>7</v>
          </cell>
          <cell r="K68">
            <v>5.833333333333333</v>
          </cell>
          <cell r="L68">
            <v>35</v>
          </cell>
          <cell r="M68">
            <v>151.66666666666666</v>
          </cell>
          <cell r="N68">
            <v>0</v>
          </cell>
          <cell r="O68">
            <v>7.8</v>
          </cell>
          <cell r="P68">
            <v>39</v>
          </cell>
          <cell r="Q68" t="str">
            <v>CHA</v>
          </cell>
          <cell r="R68" t="str">
            <v>N</v>
          </cell>
          <cell r="S68" t="str">
            <v>C</v>
          </cell>
          <cell r="T68">
            <v>0</v>
          </cell>
          <cell r="U68">
            <v>0</v>
          </cell>
          <cell r="V68">
            <v>0</v>
          </cell>
          <cell r="W68">
            <v>39.299999999999997</v>
          </cell>
          <cell r="X68">
            <v>2</v>
          </cell>
          <cell r="Y68">
            <v>0</v>
          </cell>
          <cell r="Z68">
            <v>15</v>
          </cell>
          <cell r="AA68">
            <v>0</v>
          </cell>
          <cell r="AB68">
            <v>3.5</v>
          </cell>
          <cell r="AC68">
            <v>0</v>
          </cell>
          <cell r="AD68">
            <v>0</v>
          </cell>
          <cell r="AE68">
            <v>0</v>
          </cell>
          <cell r="AF68">
            <v>14</v>
          </cell>
          <cell r="AG68">
            <v>0</v>
          </cell>
          <cell r="AH68">
            <v>87.5</v>
          </cell>
          <cell r="AI68">
            <v>0</v>
          </cell>
          <cell r="AJ68">
            <v>24.5</v>
          </cell>
          <cell r="AK68">
            <v>0</v>
          </cell>
          <cell r="AL68">
            <v>0</v>
          </cell>
          <cell r="AM68">
            <v>0</v>
          </cell>
          <cell r="AN68" t="str">
            <v>ok au 31/12</v>
          </cell>
        </row>
        <row r="69">
          <cell r="A69" t="str">
            <v>An30</v>
          </cell>
          <cell r="B69" t="str">
            <v xml:space="preserve">POUPIN </v>
          </cell>
          <cell r="C69" t="str">
            <v>GREGOIRE</v>
          </cell>
          <cell r="D69" t="str">
            <v>INFIRMIER</v>
          </cell>
          <cell r="E69">
            <v>58</v>
          </cell>
          <cell r="F69" t="str">
            <v>C</v>
          </cell>
          <cell r="G69" t="str">
            <v>A</v>
          </cell>
          <cell r="H69" t="str">
            <v>CDI</v>
          </cell>
          <cell r="I69" t="str">
            <v>TP</v>
          </cell>
          <cell r="J69">
            <v>5.6</v>
          </cell>
          <cell r="K69">
            <v>4.666666666666667</v>
          </cell>
          <cell r="L69">
            <v>28</v>
          </cell>
          <cell r="M69">
            <v>121.33333333333333</v>
          </cell>
          <cell r="N69">
            <v>0</v>
          </cell>
          <cell r="O69">
            <v>5.6</v>
          </cell>
          <cell r="P69">
            <v>28</v>
          </cell>
          <cell r="Q69" t="str">
            <v>CH1</v>
          </cell>
          <cell r="R69" t="str">
            <v>N</v>
          </cell>
          <cell r="S69" t="str">
            <v>C</v>
          </cell>
          <cell r="T69">
            <v>0</v>
          </cell>
          <cell r="U69">
            <v>0</v>
          </cell>
          <cell r="V69">
            <v>0</v>
          </cell>
          <cell r="W69">
            <v>6.1499999999999986</v>
          </cell>
          <cell r="X69">
            <v>2</v>
          </cell>
          <cell r="Y69">
            <v>0</v>
          </cell>
          <cell r="Z69">
            <v>12</v>
          </cell>
          <cell r="AA69">
            <v>0</v>
          </cell>
          <cell r="AB69">
            <v>4</v>
          </cell>
          <cell r="AC69">
            <v>0</v>
          </cell>
          <cell r="AD69">
            <v>0</v>
          </cell>
          <cell r="AE69">
            <v>0</v>
          </cell>
          <cell r="AF69">
            <v>11.2</v>
          </cell>
          <cell r="AG69">
            <v>0</v>
          </cell>
          <cell r="AH69">
            <v>56</v>
          </cell>
          <cell r="AI69">
            <v>0</v>
          </cell>
          <cell r="AJ69">
            <v>22.4</v>
          </cell>
          <cell r="AK69">
            <v>0</v>
          </cell>
          <cell r="AL69">
            <v>0</v>
          </cell>
          <cell r="AM69">
            <v>0</v>
          </cell>
          <cell r="AN69" t="str">
            <v>ok au 31/12</v>
          </cell>
        </row>
        <row r="70">
          <cell r="A70" t="str">
            <v>An23</v>
          </cell>
          <cell r="B70" t="str">
            <v>TROUILLET</v>
          </cell>
          <cell r="C70" t="str">
            <v>CELINE</v>
          </cell>
          <cell r="D70" t="str">
            <v>EDUCATRICE SPECIALISEE</v>
          </cell>
          <cell r="E70">
            <v>59</v>
          </cell>
          <cell r="F70" t="str">
            <v>C</v>
          </cell>
          <cell r="G70" t="str">
            <v>A</v>
          </cell>
          <cell r="H70" t="str">
            <v>CDI</v>
          </cell>
          <cell r="I70" t="str">
            <v>TC</v>
          </cell>
          <cell r="J70">
            <v>7</v>
          </cell>
          <cell r="K70">
            <v>5.833333333333333</v>
          </cell>
          <cell r="L70">
            <v>35</v>
          </cell>
          <cell r="M70">
            <v>151.66666666666666</v>
          </cell>
          <cell r="N70">
            <v>0</v>
          </cell>
          <cell r="O70">
            <v>7.8</v>
          </cell>
          <cell r="P70">
            <v>39</v>
          </cell>
          <cell r="Q70" t="str">
            <v>CHA</v>
          </cell>
          <cell r="R70" t="str">
            <v>N</v>
          </cell>
          <cell r="S70" t="str">
            <v>C</v>
          </cell>
          <cell r="T70">
            <v>0</v>
          </cell>
          <cell r="U70">
            <v>0</v>
          </cell>
          <cell r="V70">
            <v>0</v>
          </cell>
          <cell r="W70">
            <v>9.6300000000000008</v>
          </cell>
          <cell r="X70">
            <v>0</v>
          </cell>
          <cell r="Y70">
            <v>7.9999999999999982</v>
          </cell>
          <cell r="Z70">
            <v>17.5</v>
          </cell>
          <cell r="AA70">
            <v>0</v>
          </cell>
          <cell r="AB70">
            <v>2</v>
          </cell>
          <cell r="AC70">
            <v>0</v>
          </cell>
          <cell r="AD70">
            <v>0</v>
          </cell>
          <cell r="AE70">
            <v>0</v>
          </cell>
          <cell r="AF70">
            <v>0</v>
          </cell>
          <cell r="AG70">
            <v>62.399999999999984</v>
          </cell>
          <cell r="AH70">
            <v>102.08333333333333</v>
          </cell>
          <cell r="AI70">
            <v>0</v>
          </cell>
          <cell r="AJ70">
            <v>14</v>
          </cell>
          <cell r="AK70">
            <v>0</v>
          </cell>
          <cell r="AL70">
            <v>0</v>
          </cell>
          <cell r="AM70">
            <v>0</v>
          </cell>
          <cell r="AN70">
            <v>0</v>
          </cell>
        </row>
        <row r="71">
          <cell r="A71" t="str">
            <v>An95</v>
          </cell>
          <cell r="B71" t="str">
            <v>VEAU</v>
          </cell>
          <cell r="C71" t="str">
            <v>ROMUALD</v>
          </cell>
          <cell r="D71" t="str">
            <v>EDUCATEUR SPECIALISE</v>
          </cell>
          <cell r="E71">
            <v>60</v>
          </cell>
          <cell r="F71" t="str">
            <v>C</v>
          </cell>
          <cell r="G71" t="str">
            <v>A</v>
          </cell>
          <cell r="H71" t="str">
            <v>CDD</v>
          </cell>
          <cell r="I71" t="str">
            <v>TCD</v>
          </cell>
          <cell r="J71">
            <v>7</v>
          </cell>
          <cell r="K71">
            <v>5.833333333333333</v>
          </cell>
          <cell r="L71">
            <v>35</v>
          </cell>
          <cell r="M71">
            <v>151.66666666666666</v>
          </cell>
          <cell r="N71">
            <v>0</v>
          </cell>
          <cell r="O71">
            <v>0</v>
          </cell>
          <cell r="P71">
            <v>0</v>
          </cell>
          <cell r="Q71" t="str">
            <v>CH1</v>
          </cell>
          <cell r="R71" t="str">
            <v>O</v>
          </cell>
          <cell r="S71" t="str">
            <v>C</v>
          </cell>
          <cell r="T71">
            <v>0</v>
          </cell>
          <cell r="U71">
            <v>0</v>
          </cell>
          <cell r="V71">
            <v>0</v>
          </cell>
          <cell r="W71">
            <v>4.9999999999999822E-2</v>
          </cell>
          <cell r="X71">
            <v>0</v>
          </cell>
          <cell r="Y71">
            <v>0</v>
          </cell>
          <cell r="Z71">
            <v>0</v>
          </cell>
          <cell r="AA71">
            <v>0</v>
          </cell>
          <cell r="AB71">
            <v>-3.3333333333334103E-3</v>
          </cell>
          <cell r="AC71">
            <v>0</v>
          </cell>
          <cell r="AD71">
            <v>0</v>
          </cell>
          <cell r="AE71">
            <v>0</v>
          </cell>
          <cell r="AF71">
            <v>0</v>
          </cell>
          <cell r="AG71">
            <v>0</v>
          </cell>
          <cell r="AH71">
            <v>0</v>
          </cell>
          <cell r="AI71">
            <v>0</v>
          </cell>
          <cell r="AJ71">
            <v>-3.3333333333338717E-3</v>
          </cell>
          <cell r="AK71">
            <v>0</v>
          </cell>
          <cell r="AL71">
            <v>0</v>
          </cell>
          <cell r="AM71">
            <v>0</v>
          </cell>
          <cell r="AN71" t="str">
            <v>ok au 31/12</v>
          </cell>
        </row>
        <row r="72">
          <cell r="A72">
            <v>0</v>
          </cell>
          <cell r="B72">
            <v>0</v>
          </cell>
          <cell r="C72">
            <v>0</v>
          </cell>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cell r="U72">
            <v>0</v>
          </cell>
          <cell r="V72">
            <v>0</v>
          </cell>
          <cell r="W72">
            <v>0</v>
          </cell>
          <cell r="X72">
            <v>0</v>
          </cell>
          <cell r="Y72">
            <v>0</v>
          </cell>
          <cell r="Z72">
            <v>0</v>
          </cell>
          <cell r="AA72">
            <v>0</v>
          </cell>
          <cell r="AB72">
            <v>0</v>
          </cell>
          <cell r="AC72">
            <v>0</v>
          </cell>
          <cell r="AD72">
            <v>0</v>
          </cell>
          <cell r="AE72">
            <v>0</v>
          </cell>
          <cell r="AF72">
            <v>0</v>
          </cell>
          <cell r="AG72">
            <v>0</v>
          </cell>
          <cell r="AH72">
            <v>0</v>
          </cell>
          <cell r="AI72">
            <v>0</v>
          </cell>
          <cell r="AJ72">
            <v>0</v>
          </cell>
          <cell r="AK72">
            <v>0</v>
          </cell>
          <cell r="AL72">
            <v>0</v>
          </cell>
          <cell r="AM72">
            <v>0</v>
          </cell>
          <cell r="AN72">
            <v>0</v>
          </cell>
        </row>
        <row r="73">
          <cell r="A73" t="str">
            <v>An14</v>
          </cell>
          <cell r="B73" t="str">
            <v>CATRICE</v>
          </cell>
          <cell r="C73" t="str">
            <v>MARIE-CHRISTINE</v>
          </cell>
          <cell r="D73" t="str">
            <v>AGENT ADMINISTRATIF</v>
          </cell>
          <cell r="E73">
            <v>61</v>
          </cell>
          <cell r="F73" t="str">
            <v>C</v>
          </cell>
          <cell r="G73" t="str">
            <v>A</v>
          </cell>
          <cell r="H73" t="str">
            <v>CDI</v>
          </cell>
          <cell r="I73" t="str">
            <v>TP</v>
          </cell>
          <cell r="J73">
            <v>3.5</v>
          </cell>
          <cell r="K73">
            <v>2.9166666666666665</v>
          </cell>
          <cell r="L73">
            <v>17.5</v>
          </cell>
          <cell r="M73">
            <v>75.833333333333329</v>
          </cell>
          <cell r="N73">
            <v>0</v>
          </cell>
          <cell r="O73">
            <v>3.9</v>
          </cell>
          <cell r="P73">
            <v>19.5</v>
          </cell>
          <cell r="Q73" t="str">
            <v>CHA</v>
          </cell>
          <cell r="R73" t="str">
            <v>N</v>
          </cell>
          <cell r="S73" t="str">
            <v>C</v>
          </cell>
          <cell r="T73">
            <v>0</v>
          </cell>
          <cell r="U73">
            <v>0</v>
          </cell>
          <cell r="V73">
            <v>0</v>
          </cell>
          <cell r="W73">
            <v>0</v>
          </cell>
          <cell r="X73">
            <v>1</v>
          </cell>
          <cell r="Y73">
            <v>2.6799999999999997</v>
          </cell>
          <cell r="Z73">
            <v>0</v>
          </cell>
          <cell r="AA73">
            <v>0</v>
          </cell>
          <cell r="AB73">
            <v>1.3333333333333333</v>
          </cell>
          <cell r="AC73">
            <v>0</v>
          </cell>
          <cell r="AD73">
            <v>0</v>
          </cell>
          <cell r="AE73">
            <v>0</v>
          </cell>
          <cell r="AF73">
            <v>3.5</v>
          </cell>
          <cell r="AG73">
            <v>10.451999999999998</v>
          </cell>
          <cell r="AH73">
            <v>0</v>
          </cell>
          <cell r="AI73">
            <v>0</v>
          </cell>
          <cell r="AJ73">
            <v>4.6666666666666661</v>
          </cell>
          <cell r="AK73">
            <v>0</v>
          </cell>
          <cell r="AL73">
            <v>0</v>
          </cell>
          <cell r="AM73">
            <v>0</v>
          </cell>
          <cell r="AN73" t="str">
            <v>ok au 31/12</v>
          </cell>
        </row>
        <row r="74">
          <cell r="A74" t="str">
            <v>An45</v>
          </cell>
          <cell r="B74" t="str">
            <v>IMBERT</v>
          </cell>
          <cell r="C74" t="str">
            <v>ERIC</v>
          </cell>
          <cell r="D74" t="str">
            <v>COMPTABLE</v>
          </cell>
          <cell r="E74">
            <v>62</v>
          </cell>
          <cell r="F74" t="str">
            <v>C</v>
          </cell>
          <cell r="G74" t="str">
            <v>A</v>
          </cell>
          <cell r="H74" t="str">
            <v>CDI</v>
          </cell>
          <cell r="I74" t="str">
            <v>TC</v>
          </cell>
          <cell r="J74">
            <v>7</v>
          </cell>
          <cell r="K74">
            <v>5.833333333333333</v>
          </cell>
          <cell r="L74">
            <v>35</v>
          </cell>
          <cell r="M74">
            <v>151.66666666666666</v>
          </cell>
          <cell r="N74">
            <v>0</v>
          </cell>
          <cell r="O74">
            <v>7.8</v>
          </cell>
          <cell r="P74">
            <v>39</v>
          </cell>
          <cell r="Q74" t="str">
            <v>CHA</v>
          </cell>
          <cell r="R74" t="str">
            <v>N</v>
          </cell>
          <cell r="S74" t="str">
            <v>C</v>
          </cell>
          <cell r="T74">
            <v>0</v>
          </cell>
          <cell r="U74">
            <v>0</v>
          </cell>
          <cell r="V74">
            <v>0</v>
          </cell>
          <cell r="W74">
            <v>0</v>
          </cell>
          <cell r="X74">
            <v>1</v>
          </cell>
          <cell r="Y74">
            <v>13.13</v>
          </cell>
          <cell r="Z74">
            <v>11</v>
          </cell>
          <cell r="AA74">
            <v>0</v>
          </cell>
          <cell r="AB74">
            <v>0.5</v>
          </cell>
          <cell r="AC74">
            <v>0</v>
          </cell>
          <cell r="AD74">
            <v>0</v>
          </cell>
          <cell r="AE74">
            <v>0</v>
          </cell>
          <cell r="AF74">
            <v>7</v>
          </cell>
          <cell r="AG74">
            <v>102.414</v>
          </cell>
          <cell r="AH74">
            <v>64.166666666666657</v>
          </cell>
          <cell r="AI74">
            <v>0</v>
          </cell>
          <cell r="AJ74">
            <v>3.5</v>
          </cell>
          <cell r="AK74">
            <v>0</v>
          </cell>
          <cell r="AL74">
            <v>0</v>
          </cell>
          <cell r="AM74">
            <v>0</v>
          </cell>
          <cell r="AN74" t="str">
            <v>ok au 31/12</v>
          </cell>
        </row>
        <row r="75">
          <cell r="A75" t="str">
            <v>An05</v>
          </cell>
          <cell r="B75" t="str">
            <v>LACOUR-FOULONNEAU</v>
          </cell>
          <cell r="C75" t="str">
            <v>SYLVIE</v>
          </cell>
          <cell r="D75" t="str">
            <v>AGENT ADMINISTRATIF PRINCIPAL</v>
          </cell>
          <cell r="E75">
            <v>63</v>
          </cell>
          <cell r="F75" t="str">
            <v>C</v>
          </cell>
          <cell r="G75" t="str">
            <v>A</v>
          </cell>
          <cell r="H75" t="str">
            <v>CDI</v>
          </cell>
          <cell r="I75" t="str">
            <v>TP</v>
          </cell>
          <cell r="J75">
            <v>6.2</v>
          </cell>
          <cell r="K75">
            <v>5.166666666666667</v>
          </cell>
          <cell r="L75">
            <v>31</v>
          </cell>
          <cell r="M75">
            <v>134.33333333333334</v>
          </cell>
          <cell r="N75">
            <v>0</v>
          </cell>
          <cell r="O75">
            <v>0</v>
          </cell>
          <cell r="P75">
            <v>0</v>
          </cell>
          <cell r="Q75" t="str">
            <v>CH1</v>
          </cell>
          <cell r="R75" t="str">
            <v>N</v>
          </cell>
          <cell r="S75" t="str">
            <v>C</v>
          </cell>
          <cell r="T75">
            <v>0</v>
          </cell>
          <cell r="U75" t="str">
            <v>ANC</v>
          </cell>
          <cell r="V75">
            <v>0</v>
          </cell>
          <cell r="W75">
            <v>2.1</v>
          </cell>
          <cell r="X75">
            <v>0</v>
          </cell>
          <cell r="Y75">
            <v>0</v>
          </cell>
          <cell r="Z75">
            <v>9.5</v>
          </cell>
          <cell r="AA75">
            <v>0</v>
          </cell>
          <cell r="AB75">
            <v>1</v>
          </cell>
          <cell r="AC75">
            <v>0</v>
          </cell>
          <cell r="AD75">
            <v>3</v>
          </cell>
          <cell r="AE75">
            <v>0</v>
          </cell>
          <cell r="AF75">
            <v>0</v>
          </cell>
          <cell r="AG75">
            <v>0</v>
          </cell>
          <cell r="AH75">
            <v>49.083333333333336</v>
          </cell>
          <cell r="AI75">
            <v>0</v>
          </cell>
          <cell r="AJ75">
            <v>6.2</v>
          </cell>
          <cell r="AK75">
            <v>0</v>
          </cell>
          <cell r="AL75">
            <v>18.600000000000001</v>
          </cell>
          <cell r="AM75">
            <v>0</v>
          </cell>
          <cell r="AN75" t="str">
            <v>ok au 31/12</v>
          </cell>
        </row>
        <row r="76">
          <cell r="A76" t="str">
            <v>An01</v>
          </cell>
          <cell r="B76" t="str">
            <v>LEGENDRE</v>
          </cell>
          <cell r="C76" t="str">
            <v>CATHERINE</v>
          </cell>
          <cell r="D76" t="str">
            <v>DIRECTRICE</v>
          </cell>
          <cell r="E76">
            <v>64</v>
          </cell>
          <cell r="F76" t="str">
            <v>C</v>
          </cell>
          <cell r="G76" t="str">
            <v>A</v>
          </cell>
          <cell r="H76" t="str">
            <v>CDI</v>
          </cell>
          <cell r="I76" t="str">
            <v>TC</v>
          </cell>
          <cell r="J76">
            <v>7</v>
          </cell>
          <cell r="K76">
            <v>5.833333333333333</v>
          </cell>
          <cell r="L76">
            <v>35</v>
          </cell>
          <cell r="M76">
            <v>151.66666666666666</v>
          </cell>
          <cell r="N76">
            <v>0</v>
          </cell>
          <cell r="O76">
            <v>0</v>
          </cell>
          <cell r="P76">
            <v>0</v>
          </cell>
          <cell r="Q76" t="str">
            <v>CHB</v>
          </cell>
          <cell r="R76" t="str">
            <v>N</v>
          </cell>
          <cell r="S76" t="str">
            <v>C</v>
          </cell>
          <cell r="T76">
            <v>0</v>
          </cell>
          <cell r="U76">
            <v>0</v>
          </cell>
          <cell r="V76">
            <v>0</v>
          </cell>
          <cell r="W76">
            <v>0</v>
          </cell>
          <cell r="X76">
            <v>0</v>
          </cell>
          <cell r="Y76">
            <v>2.5</v>
          </cell>
          <cell r="Z76">
            <v>0</v>
          </cell>
          <cell r="AA76">
            <v>0</v>
          </cell>
          <cell r="AB76">
            <v>1</v>
          </cell>
          <cell r="AC76">
            <v>0</v>
          </cell>
          <cell r="AD76">
            <v>0</v>
          </cell>
          <cell r="AE76">
            <v>0</v>
          </cell>
          <cell r="AF76">
            <v>0</v>
          </cell>
          <cell r="AG76">
            <v>0</v>
          </cell>
          <cell r="AH76">
            <v>0</v>
          </cell>
          <cell r="AI76">
            <v>0</v>
          </cell>
          <cell r="AJ76">
            <v>7</v>
          </cell>
          <cell r="AK76">
            <v>0</v>
          </cell>
          <cell r="AL76">
            <v>0</v>
          </cell>
          <cell r="AM76">
            <v>0</v>
          </cell>
          <cell r="AN76" t="str">
            <v>ok au 31/12</v>
          </cell>
        </row>
        <row r="77">
          <cell r="A77" t="str">
            <v>An73</v>
          </cell>
          <cell r="B77" t="str">
            <v>PAY</v>
          </cell>
          <cell r="C77" t="str">
            <v>ROSELYNE</v>
          </cell>
          <cell r="D77" t="str">
            <v>COMPTABLE</v>
          </cell>
          <cell r="E77">
            <v>65</v>
          </cell>
          <cell r="F77" t="str">
            <v>C</v>
          </cell>
          <cell r="G77" t="str">
            <v>A</v>
          </cell>
          <cell r="H77" t="str">
            <v>CDI</v>
          </cell>
          <cell r="I77" t="str">
            <v>TP</v>
          </cell>
          <cell r="J77">
            <v>5.25</v>
          </cell>
          <cell r="K77">
            <v>4.375</v>
          </cell>
          <cell r="L77">
            <v>26.25</v>
          </cell>
          <cell r="M77">
            <v>113.75</v>
          </cell>
          <cell r="N77">
            <v>0</v>
          </cell>
          <cell r="O77">
            <v>5.85</v>
          </cell>
          <cell r="P77">
            <v>29.25</v>
          </cell>
          <cell r="Q77" t="str">
            <v>CHA</v>
          </cell>
          <cell r="R77" t="str">
            <v>N</v>
          </cell>
          <cell r="S77" t="str">
            <v>C</v>
          </cell>
          <cell r="T77">
            <v>0</v>
          </cell>
          <cell r="U77">
            <v>0</v>
          </cell>
          <cell r="V77">
            <v>0</v>
          </cell>
          <cell r="W77">
            <v>0</v>
          </cell>
          <cell r="X77">
            <v>1</v>
          </cell>
          <cell r="Y77">
            <v>8</v>
          </cell>
          <cell r="Z77">
            <v>33</v>
          </cell>
          <cell r="AA77">
            <v>0</v>
          </cell>
          <cell r="AB77">
            <v>4</v>
          </cell>
          <cell r="AC77">
            <v>0</v>
          </cell>
          <cell r="AD77">
            <v>0</v>
          </cell>
          <cell r="AE77">
            <v>0</v>
          </cell>
          <cell r="AF77">
            <v>1.04</v>
          </cell>
          <cell r="AG77">
            <v>47.019999999999996</v>
          </cell>
          <cell r="AH77">
            <v>144.375</v>
          </cell>
          <cell r="AI77">
            <v>0</v>
          </cell>
          <cell r="AJ77">
            <v>21</v>
          </cell>
          <cell r="AK77">
            <v>0</v>
          </cell>
          <cell r="AL77">
            <v>0</v>
          </cell>
          <cell r="AM77">
            <v>0</v>
          </cell>
          <cell r="AN77" t="str">
            <v>ok au 31/12</v>
          </cell>
        </row>
        <row r="78">
          <cell r="A78" t="str">
            <v>An74</v>
          </cell>
          <cell r="B78" t="str">
            <v>USUNGO</v>
          </cell>
          <cell r="C78" t="str">
            <v>ARLETTE</v>
          </cell>
          <cell r="D78" t="str">
            <v>EMPLOYEE D'ACCUEIL &amp; COM.</v>
          </cell>
          <cell r="E78">
            <v>66</v>
          </cell>
          <cell r="F78" t="str">
            <v>C</v>
          </cell>
          <cell r="G78" t="str">
            <v>A</v>
          </cell>
          <cell r="H78" t="str">
            <v>CDD</v>
          </cell>
          <cell r="I78" t="str">
            <v>TP</v>
          </cell>
          <cell r="J78">
            <v>4</v>
          </cell>
          <cell r="K78">
            <v>3.3333333333333335</v>
          </cell>
          <cell r="L78">
            <v>20</v>
          </cell>
          <cell r="M78">
            <v>86.666666666666671</v>
          </cell>
          <cell r="N78">
            <v>0</v>
          </cell>
          <cell r="O78">
            <v>0</v>
          </cell>
          <cell r="P78">
            <v>0</v>
          </cell>
          <cell r="Q78" t="str">
            <v>CH1</v>
          </cell>
          <cell r="R78" t="str">
            <v>N</v>
          </cell>
          <cell r="S78" t="str">
            <v>C</v>
          </cell>
          <cell r="T78">
            <v>0</v>
          </cell>
          <cell r="U78">
            <v>0</v>
          </cell>
          <cell r="V78">
            <v>0</v>
          </cell>
          <cell r="W78">
            <v>-7.88</v>
          </cell>
          <cell r="X78">
            <v>0</v>
          </cell>
          <cell r="Y78">
            <v>0</v>
          </cell>
          <cell r="Z78">
            <v>0</v>
          </cell>
          <cell r="AA78">
            <v>0</v>
          </cell>
          <cell r="AB78">
            <v>3.3333333333332993E-3</v>
          </cell>
          <cell r="AC78">
            <v>0</v>
          </cell>
          <cell r="AD78">
            <v>0</v>
          </cell>
          <cell r="AE78">
            <v>0</v>
          </cell>
          <cell r="AF78">
            <v>0</v>
          </cell>
          <cell r="AG78">
            <v>0</v>
          </cell>
          <cell r="AH78">
            <v>0</v>
          </cell>
          <cell r="AI78">
            <v>0</v>
          </cell>
          <cell r="AJ78">
            <v>1.3333333333333197E-2</v>
          </cell>
          <cell r="AK78">
            <v>0</v>
          </cell>
          <cell r="AL78">
            <v>0</v>
          </cell>
          <cell r="AM78">
            <v>0</v>
          </cell>
          <cell r="AN78" t="str">
            <v>ok au 31/12</v>
          </cell>
        </row>
        <row r="79">
          <cell r="A79">
            <v>0</v>
          </cell>
          <cell r="B79">
            <v>0</v>
          </cell>
          <cell r="C79">
            <v>0</v>
          </cell>
          <cell r="D79">
            <v>0</v>
          </cell>
          <cell r="E79">
            <v>0</v>
          </cell>
          <cell r="F79">
            <v>0</v>
          </cell>
          <cell r="G79">
            <v>0</v>
          </cell>
          <cell r="H79">
            <v>0</v>
          </cell>
          <cell r="I79">
            <v>0</v>
          </cell>
          <cell r="J79">
            <v>0</v>
          </cell>
          <cell r="K79">
            <v>0</v>
          </cell>
          <cell r="L79">
            <v>0</v>
          </cell>
          <cell r="M79">
            <v>0</v>
          </cell>
          <cell r="N79">
            <v>0</v>
          </cell>
          <cell r="O79">
            <v>0</v>
          </cell>
          <cell r="P79">
            <v>0</v>
          </cell>
          <cell r="Q79">
            <v>0</v>
          </cell>
          <cell r="R79">
            <v>0</v>
          </cell>
          <cell r="S79">
            <v>0</v>
          </cell>
          <cell r="T79">
            <v>0</v>
          </cell>
          <cell r="U79">
            <v>0</v>
          </cell>
          <cell r="V79">
            <v>0</v>
          </cell>
          <cell r="W79">
            <v>0</v>
          </cell>
          <cell r="X79">
            <v>0</v>
          </cell>
          <cell r="Y79">
            <v>0</v>
          </cell>
          <cell r="Z79">
            <v>0</v>
          </cell>
          <cell r="AA79">
            <v>0</v>
          </cell>
          <cell r="AB79">
            <v>0</v>
          </cell>
          <cell r="AC79">
            <v>0</v>
          </cell>
          <cell r="AD79">
            <v>0</v>
          </cell>
          <cell r="AE79">
            <v>0</v>
          </cell>
          <cell r="AF79">
            <v>0</v>
          </cell>
          <cell r="AG79">
            <v>0</v>
          </cell>
          <cell r="AH79">
            <v>0</v>
          </cell>
          <cell r="AI79">
            <v>0</v>
          </cell>
          <cell r="AJ79">
            <v>0</v>
          </cell>
          <cell r="AK79">
            <v>0</v>
          </cell>
          <cell r="AL79">
            <v>0</v>
          </cell>
          <cell r="AM79">
            <v>0</v>
          </cell>
          <cell r="AN79">
            <v>0</v>
          </cell>
        </row>
        <row r="80">
          <cell r="A80" t="str">
            <v>An47</v>
          </cell>
          <cell r="B80" t="str">
            <v>BORGOMANO</v>
          </cell>
          <cell r="C80" t="str">
            <v>CATHERINE</v>
          </cell>
          <cell r="D80" t="str">
            <v>INFIRMIERE</v>
          </cell>
          <cell r="E80">
            <v>67</v>
          </cell>
          <cell r="F80" t="str">
            <v>C</v>
          </cell>
          <cell r="G80" t="str">
            <v>A</v>
          </cell>
          <cell r="H80" t="str">
            <v>CDI</v>
          </cell>
          <cell r="I80" t="str">
            <v>TC</v>
          </cell>
          <cell r="J80">
            <v>7</v>
          </cell>
          <cell r="K80">
            <v>5.833333333333333</v>
          </cell>
          <cell r="L80">
            <v>35</v>
          </cell>
          <cell r="M80">
            <v>151.66666666666666</v>
          </cell>
          <cell r="N80">
            <v>0</v>
          </cell>
          <cell r="O80">
            <v>7.6</v>
          </cell>
          <cell r="P80">
            <v>38</v>
          </cell>
          <cell r="Q80" t="str">
            <v>CHS</v>
          </cell>
          <cell r="R80" t="str">
            <v>N</v>
          </cell>
          <cell r="S80" t="str">
            <v>C</v>
          </cell>
          <cell r="T80">
            <v>0</v>
          </cell>
          <cell r="U80">
            <v>0</v>
          </cell>
          <cell r="V80">
            <v>0</v>
          </cell>
          <cell r="W80">
            <v>-5.5</v>
          </cell>
          <cell r="X80">
            <v>1</v>
          </cell>
          <cell r="Y80">
            <v>0</v>
          </cell>
          <cell r="Z80">
            <v>11</v>
          </cell>
          <cell r="AA80">
            <v>0</v>
          </cell>
          <cell r="AB80">
            <v>0</v>
          </cell>
          <cell r="AC80">
            <v>0</v>
          </cell>
          <cell r="AD80">
            <v>0</v>
          </cell>
          <cell r="AE80">
            <v>0</v>
          </cell>
          <cell r="AF80">
            <v>7</v>
          </cell>
          <cell r="AG80">
            <v>0</v>
          </cell>
          <cell r="AH80">
            <v>64.166666666666657</v>
          </cell>
          <cell r="AI80">
            <v>0</v>
          </cell>
          <cell r="AJ80">
            <v>0</v>
          </cell>
          <cell r="AK80">
            <v>0</v>
          </cell>
          <cell r="AL80">
            <v>0</v>
          </cell>
          <cell r="AM80">
            <v>0</v>
          </cell>
          <cell r="AN80" t="str">
            <v>ok au 31/12</v>
          </cell>
        </row>
        <row r="81">
          <cell r="A81" t="str">
            <v>An15</v>
          </cell>
          <cell r="B81" t="str">
            <v>BEUZEVAL</v>
          </cell>
          <cell r="C81" t="str">
            <v>DENIS</v>
          </cell>
          <cell r="D81" t="str">
            <v>INFIRMIER</v>
          </cell>
          <cell r="E81">
            <v>68</v>
          </cell>
          <cell r="F81" t="str">
            <v>C</v>
          </cell>
          <cell r="G81" t="str">
            <v>A</v>
          </cell>
          <cell r="H81" t="str">
            <v>CDI</v>
          </cell>
          <cell r="I81" t="str">
            <v>TC</v>
          </cell>
          <cell r="J81">
            <v>7</v>
          </cell>
          <cell r="K81">
            <v>5.833333333333333</v>
          </cell>
          <cell r="L81">
            <v>35</v>
          </cell>
          <cell r="M81">
            <v>151.66666666666666</v>
          </cell>
          <cell r="N81">
            <v>0</v>
          </cell>
          <cell r="O81">
            <v>7.8</v>
          </cell>
          <cell r="P81">
            <v>39</v>
          </cell>
          <cell r="Q81" t="str">
            <v>CHA</v>
          </cell>
          <cell r="R81" t="str">
            <v>N</v>
          </cell>
          <cell r="S81" t="str">
            <v>C</v>
          </cell>
          <cell r="T81">
            <v>0</v>
          </cell>
          <cell r="U81">
            <v>0</v>
          </cell>
          <cell r="V81">
            <v>0</v>
          </cell>
          <cell r="W81">
            <v>4.1999999999999993</v>
          </cell>
          <cell r="X81">
            <v>1</v>
          </cell>
          <cell r="Y81">
            <v>2.2500000000000013</v>
          </cell>
          <cell r="Z81">
            <v>0</v>
          </cell>
          <cell r="AA81">
            <v>0</v>
          </cell>
          <cell r="AB81">
            <v>0.83333333333333304</v>
          </cell>
          <cell r="AC81">
            <v>0</v>
          </cell>
          <cell r="AD81">
            <v>0</v>
          </cell>
          <cell r="AE81">
            <v>0</v>
          </cell>
          <cell r="AF81">
            <v>7</v>
          </cell>
          <cell r="AG81">
            <v>17.550000000000011</v>
          </cell>
          <cell r="AH81">
            <v>0</v>
          </cell>
          <cell r="AI81">
            <v>0</v>
          </cell>
          <cell r="AJ81">
            <v>5.8333333333333313</v>
          </cell>
          <cell r="AK81">
            <v>0</v>
          </cell>
          <cell r="AL81">
            <v>0</v>
          </cell>
          <cell r="AM81">
            <v>0</v>
          </cell>
          <cell r="AN81" t="str">
            <v>ok au 31/12</v>
          </cell>
        </row>
        <row r="82">
          <cell r="A82" t="str">
            <v>An37</v>
          </cell>
          <cell r="B82" t="str">
            <v>FERRENBACH</v>
          </cell>
          <cell r="C82" t="str">
            <v>CATHERINE</v>
          </cell>
          <cell r="D82" t="str">
            <v xml:space="preserve">MEDECIN </v>
          </cell>
          <cell r="E82">
            <v>69</v>
          </cell>
          <cell r="F82" t="str">
            <v>C</v>
          </cell>
          <cell r="G82" t="str">
            <v>A</v>
          </cell>
          <cell r="H82" t="str">
            <v>CDD</v>
          </cell>
          <cell r="I82" t="str">
            <v>TP</v>
          </cell>
          <cell r="J82">
            <v>1.6</v>
          </cell>
          <cell r="K82">
            <v>1.3333333333333333</v>
          </cell>
          <cell r="L82">
            <v>8</v>
          </cell>
          <cell r="M82">
            <v>34.666666666666664</v>
          </cell>
          <cell r="N82">
            <v>0</v>
          </cell>
          <cell r="O82">
            <v>0</v>
          </cell>
          <cell r="P82">
            <v>0</v>
          </cell>
          <cell r="Q82" t="str">
            <v>CH1</v>
          </cell>
          <cell r="R82">
            <v>0</v>
          </cell>
          <cell r="S82" t="str">
            <v>C</v>
          </cell>
          <cell r="T82">
            <v>0</v>
          </cell>
          <cell r="U82">
            <v>0</v>
          </cell>
          <cell r="V82">
            <v>0</v>
          </cell>
          <cell r="W82">
            <v>0</v>
          </cell>
          <cell r="X82">
            <v>0</v>
          </cell>
          <cell r="Y82">
            <v>0</v>
          </cell>
          <cell r="Z82">
            <v>0</v>
          </cell>
          <cell r="AA82">
            <v>0</v>
          </cell>
          <cell r="AB82">
            <v>0</v>
          </cell>
          <cell r="AC82">
            <v>0</v>
          </cell>
          <cell r="AD82">
            <v>0</v>
          </cell>
          <cell r="AE82">
            <v>0</v>
          </cell>
          <cell r="AF82">
            <v>0</v>
          </cell>
          <cell r="AG82">
            <v>0</v>
          </cell>
          <cell r="AH82">
            <v>0</v>
          </cell>
          <cell r="AI82">
            <v>0</v>
          </cell>
          <cell r="AJ82">
            <v>0</v>
          </cell>
          <cell r="AK82">
            <v>0</v>
          </cell>
          <cell r="AL82">
            <v>0</v>
          </cell>
          <cell r="AM82">
            <v>0</v>
          </cell>
          <cell r="AN82">
            <v>0</v>
          </cell>
        </row>
        <row r="83">
          <cell r="A83" t="str">
            <v>An02</v>
          </cell>
          <cell r="B83" t="str">
            <v>GAIGNARD</v>
          </cell>
          <cell r="C83" t="str">
            <v>JEAN-YVES</v>
          </cell>
          <cell r="D83" t="str">
            <v>DIRECTEUR MEDICAL &amp; CLINIQUE</v>
          </cell>
          <cell r="E83">
            <v>70</v>
          </cell>
          <cell r="F83" t="str">
            <v>C</v>
          </cell>
          <cell r="G83" t="str">
            <v>A</v>
          </cell>
          <cell r="H83" t="str">
            <v>CDI</v>
          </cell>
          <cell r="I83" t="str">
            <v>TP</v>
          </cell>
          <cell r="J83">
            <v>6.6</v>
          </cell>
          <cell r="K83">
            <v>5.5</v>
          </cell>
          <cell r="L83">
            <v>33</v>
          </cell>
          <cell r="M83">
            <v>143</v>
          </cell>
          <cell r="N83">
            <v>0</v>
          </cell>
          <cell r="O83">
            <v>6.7879999999999994</v>
          </cell>
          <cell r="P83">
            <v>33.94</v>
          </cell>
          <cell r="Q83" t="str">
            <v>CHE</v>
          </cell>
          <cell r="R83" t="str">
            <v>N</v>
          </cell>
          <cell r="S83" t="str">
            <v>C</v>
          </cell>
          <cell r="T83">
            <v>0</v>
          </cell>
          <cell r="U83">
            <v>0</v>
          </cell>
          <cell r="V83">
            <v>0</v>
          </cell>
          <cell r="W83">
            <v>0</v>
          </cell>
          <cell r="X83">
            <v>0</v>
          </cell>
          <cell r="Y83">
            <v>4</v>
          </cell>
          <cell r="Z83">
            <v>18</v>
          </cell>
          <cell r="AA83">
            <v>0</v>
          </cell>
          <cell r="AB83">
            <v>2</v>
          </cell>
          <cell r="AC83">
            <v>0</v>
          </cell>
          <cell r="AD83">
            <v>0</v>
          </cell>
          <cell r="AE83">
            <v>0</v>
          </cell>
          <cell r="AF83">
            <v>0</v>
          </cell>
          <cell r="AG83">
            <v>27.151999999999997</v>
          </cell>
          <cell r="AH83">
            <v>99</v>
          </cell>
          <cell r="AI83">
            <v>0</v>
          </cell>
          <cell r="AJ83">
            <v>13.2</v>
          </cell>
          <cell r="AK83">
            <v>0</v>
          </cell>
          <cell r="AL83">
            <v>0</v>
          </cell>
          <cell r="AM83">
            <v>0</v>
          </cell>
          <cell r="AN83" t="str">
            <v>ok au 31/12</v>
          </cell>
        </row>
        <row r="84">
          <cell r="A84" t="str">
            <v>An27</v>
          </cell>
          <cell r="B84" t="str">
            <v>GUERIN</v>
          </cell>
          <cell r="C84" t="str">
            <v>MARTINE</v>
          </cell>
          <cell r="D84" t="str">
            <v xml:space="preserve">MEDECIN GENERALISTE </v>
          </cell>
          <cell r="E84">
            <v>71</v>
          </cell>
          <cell r="F84" t="str">
            <v>C</v>
          </cell>
          <cell r="G84" t="str">
            <v>A</v>
          </cell>
          <cell r="H84" t="str">
            <v>CDI</v>
          </cell>
          <cell r="I84" t="str">
            <v>TP</v>
          </cell>
          <cell r="J84">
            <v>2</v>
          </cell>
          <cell r="K84">
            <v>1.6666666666666667</v>
          </cell>
          <cell r="L84">
            <v>10</v>
          </cell>
          <cell r="M84">
            <v>43.333333333333336</v>
          </cell>
          <cell r="N84">
            <v>0</v>
          </cell>
          <cell r="O84">
            <v>0</v>
          </cell>
          <cell r="P84">
            <v>0</v>
          </cell>
          <cell r="Q84" t="str">
            <v>CH1</v>
          </cell>
          <cell r="R84" t="str">
            <v>N</v>
          </cell>
          <cell r="S84" t="str">
            <v>C</v>
          </cell>
          <cell r="T84">
            <v>0</v>
          </cell>
          <cell r="U84">
            <v>0</v>
          </cell>
          <cell r="V84">
            <v>0</v>
          </cell>
          <cell r="W84">
            <v>27.200000000000003</v>
          </cell>
          <cell r="X84">
            <v>1</v>
          </cell>
          <cell r="Y84">
            <v>0</v>
          </cell>
          <cell r="Z84">
            <v>18</v>
          </cell>
          <cell r="AA84">
            <v>0</v>
          </cell>
          <cell r="AB84">
            <v>4</v>
          </cell>
          <cell r="AC84">
            <v>0</v>
          </cell>
          <cell r="AD84">
            <v>0</v>
          </cell>
          <cell r="AE84">
            <v>0</v>
          </cell>
          <cell r="AF84">
            <v>2</v>
          </cell>
          <cell r="AG84">
            <v>0</v>
          </cell>
          <cell r="AH84">
            <v>30</v>
          </cell>
          <cell r="AI84">
            <v>0</v>
          </cell>
          <cell r="AJ84">
            <v>8</v>
          </cell>
          <cell r="AK84">
            <v>0</v>
          </cell>
          <cell r="AL84">
            <v>0</v>
          </cell>
          <cell r="AM84">
            <v>0</v>
          </cell>
          <cell r="AN84" t="str">
            <v>ok au 31/12</v>
          </cell>
        </row>
        <row r="85">
          <cell r="A85" t="str">
            <v>An78</v>
          </cell>
          <cell r="B85" t="str">
            <v>GUIMAS</v>
          </cell>
          <cell r="C85" t="str">
            <v>SONIA</v>
          </cell>
          <cell r="D85" t="str">
            <v>SECRETAIRE MEDICALE</v>
          </cell>
          <cell r="E85">
            <v>72</v>
          </cell>
          <cell r="F85" t="str">
            <v>C</v>
          </cell>
          <cell r="G85" t="str">
            <v>A</v>
          </cell>
          <cell r="H85" t="str">
            <v>CDI</v>
          </cell>
          <cell r="I85" t="str">
            <v>TC</v>
          </cell>
          <cell r="J85">
            <v>7</v>
          </cell>
          <cell r="K85">
            <v>5.833333333333333</v>
          </cell>
          <cell r="L85">
            <v>35</v>
          </cell>
          <cell r="M85">
            <v>151.66666666666666</v>
          </cell>
          <cell r="N85">
            <v>0</v>
          </cell>
          <cell r="O85">
            <v>7.5</v>
          </cell>
          <cell r="P85">
            <v>37.5</v>
          </cell>
          <cell r="Q85" t="str">
            <v>CHC</v>
          </cell>
          <cell r="R85" t="str">
            <v>N</v>
          </cell>
          <cell r="S85" t="str">
            <v>C</v>
          </cell>
          <cell r="T85">
            <v>0</v>
          </cell>
          <cell r="U85">
            <v>0</v>
          </cell>
          <cell r="V85">
            <v>0</v>
          </cell>
          <cell r="W85">
            <v>-0.75</v>
          </cell>
          <cell r="X85">
            <v>1</v>
          </cell>
          <cell r="Y85">
            <v>0</v>
          </cell>
          <cell r="Z85">
            <v>23</v>
          </cell>
          <cell r="AA85">
            <v>0</v>
          </cell>
          <cell r="AB85">
            <v>1</v>
          </cell>
          <cell r="AC85">
            <v>0</v>
          </cell>
          <cell r="AD85">
            <v>0</v>
          </cell>
          <cell r="AE85">
            <v>0</v>
          </cell>
          <cell r="AF85">
            <v>7</v>
          </cell>
          <cell r="AG85">
            <v>0</v>
          </cell>
          <cell r="AH85">
            <v>134.16666666666666</v>
          </cell>
          <cell r="AI85">
            <v>0</v>
          </cell>
          <cell r="AJ85">
            <v>7</v>
          </cell>
          <cell r="AK85">
            <v>0</v>
          </cell>
          <cell r="AL85">
            <v>0</v>
          </cell>
          <cell r="AM85">
            <v>0</v>
          </cell>
          <cell r="AN85" t="str">
            <v>ok au 31/12</v>
          </cell>
        </row>
        <row r="86">
          <cell r="A86" t="str">
            <v>An09</v>
          </cell>
          <cell r="B86" t="str">
            <v>KETTANI</v>
          </cell>
          <cell r="C86" t="str">
            <v>NADIA</v>
          </cell>
          <cell r="D86" t="str">
            <v>MEDECIN</v>
          </cell>
          <cell r="E86">
            <v>73</v>
          </cell>
          <cell r="F86" t="str">
            <v>C</v>
          </cell>
          <cell r="G86" t="str">
            <v>A</v>
          </cell>
          <cell r="H86" t="str">
            <v>CDI</v>
          </cell>
          <cell r="I86" t="str">
            <v>TP</v>
          </cell>
          <cell r="J86">
            <v>3</v>
          </cell>
          <cell r="K86">
            <v>2.5</v>
          </cell>
          <cell r="L86">
            <v>15</v>
          </cell>
          <cell r="M86">
            <v>65</v>
          </cell>
          <cell r="N86">
            <v>0</v>
          </cell>
          <cell r="O86">
            <v>0</v>
          </cell>
          <cell r="P86">
            <v>0</v>
          </cell>
          <cell r="Q86" t="str">
            <v>CH1</v>
          </cell>
          <cell r="R86" t="str">
            <v>N</v>
          </cell>
          <cell r="S86" t="str">
            <v>C</v>
          </cell>
          <cell r="T86">
            <v>0</v>
          </cell>
          <cell r="U86">
            <v>0</v>
          </cell>
          <cell r="V86">
            <v>0</v>
          </cell>
          <cell r="W86">
            <v>104</v>
          </cell>
          <cell r="X86">
            <v>0</v>
          </cell>
          <cell r="Y86">
            <v>0</v>
          </cell>
          <cell r="Z86">
            <v>14</v>
          </cell>
          <cell r="AA86">
            <v>0</v>
          </cell>
          <cell r="AB86">
            <v>3.333333333333333</v>
          </cell>
          <cell r="AC86">
            <v>0</v>
          </cell>
          <cell r="AD86">
            <v>0</v>
          </cell>
          <cell r="AE86">
            <v>0</v>
          </cell>
          <cell r="AF86">
            <v>0</v>
          </cell>
          <cell r="AG86">
            <v>0</v>
          </cell>
          <cell r="AH86">
            <v>35</v>
          </cell>
          <cell r="AI86">
            <v>0</v>
          </cell>
          <cell r="AJ86">
            <v>10</v>
          </cell>
          <cell r="AK86">
            <v>0</v>
          </cell>
          <cell r="AL86">
            <v>0</v>
          </cell>
          <cell r="AM86">
            <v>0</v>
          </cell>
          <cell r="AN86" t="str">
            <v>ok au 31/12</v>
          </cell>
        </row>
        <row r="87">
          <cell r="A87" t="str">
            <v>An32</v>
          </cell>
          <cell r="B87" t="str">
            <v>PERRIN</v>
          </cell>
          <cell r="C87" t="str">
            <v>JEAN-XAVIER</v>
          </cell>
          <cell r="D87" t="str">
            <v>MEDECIN</v>
          </cell>
          <cell r="E87">
            <v>74</v>
          </cell>
          <cell r="F87" t="str">
            <v>C</v>
          </cell>
          <cell r="G87" t="str">
            <v>A</v>
          </cell>
          <cell r="H87" t="str">
            <v>CDI</v>
          </cell>
          <cell r="I87" t="str">
            <v>TP</v>
          </cell>
          <cell r="J87">
            <v>1.6</v>
          </cell>
          <cell r="K87">
            <v>1.3333333333333333</v>
          </cell>
          <cell r="L87">
            <v>8</v>
          </cell>
          <cell r="M87">
            <v>34.666666666666664</v>
          </cell>
          <cell r="N87">
            <v>0</v>
          </cell>
          <cell r="O87">
            <v>0</v>
          </cell>
          <cell r="P87">
            <v>0</v>
          </cell>
          <cell r="Q87" t="str">
            <v>CH1</v>
          </cell>
          <cell r="R87" t="str">
            <v>N</v>
          </cell>
          <cell r="S87" t="str">
            <v>C</v>
          </cell>
          <cell r="T87">
            <v>0</v>
          </cell>
          <cell r="U87">
            <v>0</v>
          </cell>
          <cell r="V87">
            <v>0</v>
          </cell>
          <cell r="W87">
            <v>32</v>
          </cell>
          <cell r="X87">
            <v>2</v>
          </cell>
          <cell r="Y87">
            <v>0</v>
          </cell>
          <cell r="Z87">
            <v>41</v>
          </cell>
          <cell r="AA87">
            <v>0</v>
          </cell>
          <cell r="AB87">
            <v>4</v>
          </cell>
          <cell r="AC87">
            <v>0</v>
          </cell>
          <cell r="AD87">
            <v>0</v>
          </cell>
          <cell r="AE87">
            <v>0</v>
          </cell>
          <cell r="AF87">
            <v>3.2</v>
          </cell>
          <cell r="AG87">
            <v>0</v>
          </cell>
          <cell r="AH87">
            <v>54.666666666666664</v>
          </cell>
          <cell r="AI87">
            <v>0</v>
          </cell>
          <cell r="AJ87">
            <v>6.4</v>
          </cell>
          <cell r="AK87">
            <v>0</v>
          </cell>
          <cell r="AL87">
            <v>0</v>
          </cell>
          <cell r="AM87">
            <v>0</v>
          </cell>
          <cell r="AN87" t="str">
            <v>ok au 31/12</v>
          </cell>
        </row>
        <row r="88">
          <cell r="A88" t="str">
            <v>An52</v>
          </cell>
          <cell r="B88" t="str">
            <v>PICHON</v>
          </cell>
          <cell r="C88" t="str">
            <v>EMMANUEL</v>
          </cell>
          <cell r="D88" t="str">
            <v>MEDECIN</v>
          </cell>
          <cell r="E88">
            <v>75</v>
          </cell>
          <cell r="F88" t="str">
            <v>C</v>
          </cell>
          <cell r="G88" t="str">
            <v>A</v>
          </cell>
          <cell r="H88" t="str">
            <v>CDI</v>
          </cell>
          <cell r="I88" t="str">
            <v>TP</v>
          </cell>
          <cell r="J88">
            <v>3.2</v>
          </cell>
          <cell r="K88">
            <v>2.6666666666666665</v>
          </cell>
          <cell r="L88">
            <v>16</v>
          </cell>
          <cell r="M88">
            <v>69.333333333333329</v>
          </cell>
          <cell r="N88">
            <v>0</v>
          </cell>
          <cell r="O88">
            <v>0</v>
          </cell>
          <cell r="P88">
            <v>0</v>
          </cell>
          <cell r="Q88" t="str">
            <v>CH1</v>
          </cell>
          <cell r="R88" t="str">
            <v>N</v>
          </cell>
          <cell r="S88" t="str">
            <v>C</v>
          </cell>
          <cell r="T88">
            <v>0</v>
          </cell>
          <cell r="U88">
            <v>0</v>
          </cell>
          <cell r="V88">
            <v>0</v>
          </cell>
          <cell r="W88">
            <v>17.600000000000001</v>
          </cell>
          <cell r="X88">
            <v>1</v>
          </cell>
          <cell r="Y88">
            <v>0</v>
          </cell>
          <cell r="Z88">
            <v>6</v>
          </cell>
          <cell r="AA88">
            <v>0</v>
          </cell>
          <cell r="AB88">
            <v>4</v>
          </cell>
          <cell r="AC88">
            <v>0</v>
          </cell>
          <cell r="AD88">
            <v>0</v>
          </cell>
          <cell r="AE88">
            <v>0</v>
          </cell>
          <cell r="AF88">
            <v>3.2</v>
          </cell>
          <cell r="AG88">
            <v>0</v>
          </cell>
          <cell r="AH88">
            <v>16</v>
          </cell>
          <cell r="AI88">
            <v>0</v>
          </cell>
          <cell r="AJ88">
            <v>12.8</v>
          </cell>
          <cell r="AK88">
            <v>0</v>
          </cell>
          <cell r="AL88">
            <v>0</v>
          </cell>
          <cell r="AM88">
            <v>0</v>
          </cell>
          <cell r="AN88" t="str">
            <v>ok au 31/12</v>
          </cell>
        </row>
        <row r="89">
          <cell r="A89" t="str">
            <v>An34</v>
          </cell>
          <cell r="B89" t="str">
            <v>RAMBAUD</v>
          </cell>
          <cell r="C89" t="str">
            <v>FRANCOISE</v>
          </cell>
          <cell r="D89" t="str">
            <v>PRATICIENNE SHIATSU</v>
          </cell>
          <cell r="E89">
            <v>76</v>
          </cell>
          <cell r="F89" t="str">
            <v>C</v>
          </cell>
          <cell r="G89" t="str">
            <v>A</v>
          </cell>
          <cell r="H89" t="str">
            <v>CDI</v>
          </cell>
          <cell r="I89" t="str">
            <v>TP</v>
          </cell>
          <cell r="J89">
            <v>3</v>
          </cell>
          <cell r="K89">
            <v>2.5</v>
          </cell>
          <cell r="L89">
            <v>15</v>
          </cell>
          <cell r="M89">
            <v>65</v>
          </cell>
          <cell r="N89">
            <v>0</v>
          </cell>
          <cell r="O89">
            <v>0</v>
          </cell>
          <cell r="P89">
            <v>0</v>
          </cell>
          <cell r="Q89" t="str">
            <v>CH1</v>
          </cell>
          <cell r="R89" t="str">
            <v>N</v>
          </cell>
          <cell r="S89" t="str">
            <v>C</v>
          </cell>
          <cell r="T89">
            <v>0</v>
          </cell>
          <cell r="U89">
            <v>0</v>
          </cell>
          <cell r="V89">
            <v>0</v>
          </cell>
          <cell r="W89">
            <v>3.5</v>
          </cell>
          <cell r="X89">
            <v>2</v>
          </cell>
          <cell r="Y89">
            <v>0</v>
          </cell>
          <cell r="Z89">
            <v>14</v>
          </cell>
          <cell r="AA89">
            <v>0</v>
          </cell>
          <cell r="AB89">
            <v>1</v>
          </cell>
          <cell r="AC89">
            <v>0</v>
          </cell>
          <cell r="AD89">
            <v>0</v>
          </cell>
          <cell r="AE89">
            <v>0</v>
          </cell>
          <cell r="AF89">
            <v>6</v>
          </cell>
          <cell r="AG89">
            <v>0</v>
          </cell>
          <cell r="AH89">
            <v>35</v>
          </cell>
          <cell r="AI89">
            <v>0</v>
          </cell>
          <cell r="AJ89">
            <v>3</v>
          </cell>
          <cell r="AK89">
            <v>0</v>
          </cell>
          <cell r="AL89">
            <v>0</v>
          </cell>
          <cell r="AM89">
            <v>0</v>
          </cell>
          <cell r="AN89" t="str">
            <v>ok au 31/12</v>
          </cell>
        </row>
        <row r="90">
          <cell r="A90" t="str">
            <v>An83</v>
          </cell>
          <cell r="B90" t="str">
            <v>TOUZET</v>
          </cell>
          <cell r="C90" t="str">
            <v>EMMANUELLE</v>
          </cell>
          <cell r="D90" t="str">
            <v>INTERVENANTE D'ACTIONS SOCIALES</v>
          </cell>
          <cell r="E90">
            <v>77</v>
          </cell>
          <cell r="F90" t="str">
            <v>C</v>
          </cell>
          <cell r="G90" t="str">
            <v>A</v>
          </cell>
          <cell r="H90" t="str">
            <v>CDI</v>
          </cell>
          <cell r="I90" t="str">
            <v>TC</v>
          </cell>
          <cell r="J90">
            <v>7</v>
          </cell>
          <cell r="K90">
            <v>5.833333333333333</v>
          </cell>
          <cell r="L90">
            <v>35</v>
          </cell>
          <cell r="M90">
            <v>151.66666666666666</v>
          </cell>
          <cell r="N90">
            <v>0</v>
          </cell>
          <cell r="O90">
            <v>7.2</v>
          </cell>
          <cell r="P90">
            <v>36</v>
          </cell>
          <cell r="Q90" t="str">
            <v>CHE</v>
          </cell>
          <cell r="R90" t="str">
            <v>N</v>
          </cell>
          <cell r="S90" t="str">
            <v>C</v>
          </cell>
          <cell r="T90">
            <v>0</v>
          </cell>
          <cell r="U90">
            <v>0</v>
          </cell>
          <cell r="V90">
            <v>0</v>
          </cell>
          <cell r="W90">
            <v>25.6</v>
          </cell>
          <cell r="X90">
            <v>2</v>
          </cell>
          <cell r="Y90">
            <v>0</v>
          </cell>
          <cell r="Z90">
            <v>14</v>
          </cell>
          <cell r="AA90">
            <v>0</v>
          </cell>
          <cell r="AB90">
            <v>3</v>
          </cell>
          <cell r="AC90">
            <v>0</v>
          </cell>
          <cell r="AD90">
            <v>0</v>
          </cell>
          <cell r="AE90">
            <v>0</v>
          </cell>
          <cell r="AF90">
            <v>14</v>
          </cell>
          <cell r="AG90">
            <v>0</v>
          </cell>
          <cell r="AH90">
            <v>81.666666666666657</v>
          </cell>
          <cell r="AI90">
            <v>0</v>
          </cell>
          <cell r="AJ90">
            <v>21</v>
          </cell>
          <cell r="AK90">
            <v>0</v>
          </cell>
          <cell r="AL90">
            <v>0</v>
          </cell>
          <cell r="AM90">
            <v>0</v>
          </cell>
          <cell r="AN90" t="str">
            <v>ok au 31/12</v>
          </cell>
        </row>
        <row r="92">
          <cell r="W92">
            <v>0</v>
          </cell>
          <cell r="X92" t="str">
            <v>solde ok au 31/12</v>
          </cell>
          <cell r="Y92">
            <v>0</v>
          </cell>
          <cell r="Z92">
            <v>0</v>
          </cell>
          <cell r="AB92" t="str">
            <v>rouge = bloqué</v>
          </cell>
        </row>
        <row r="94">
          <cell r="W94">
            <v>0</v>
          </cell>
          <cell r="X94" t="str">
            <v xml:space="preserve">en attente </v>
          </cell>
          <cell r="Y94">
            <v>0</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tint="0.39997558519241921"/>
    <pageSetUpPr fitToPage="1"/>
  </sheetPr>
  <dimension ref="A1:EI140"/>
  <sheetViews>
    <sheetView showGridLines="0" showRowColHeaders="0" tabSelected="1" zoomScale="85" zoomScaleNormal="85" workbookViewId="0">
      <selection activeCell="A3" sqref="A3"/>
    </sheetView>
  </sheetViews>
  <sheetFormatPr baseColWidth="10" defaultRowHeight="15" x14ac:dyDescent="0.25"/>
  <cols>
    <col min="1" max="1" width="3.85546875" style="86" customWidth="1"/>
    <col min="2" max="2" width="3.5703125" customWidth="1"/>
    <col min="3" max="3" width="2.42578125" style="9" customWidth="1"/>
    <col min="4" max="4" width="6.140625" customWidth="1"/>
    <col min="5" max="5" width="2.28515625" style="36" customWidth="1"/>
    <col min="6" max="6" width="3.5703125" customWidth="1"/>
    <col min="7" max="7" width="2.42578125" customWidth="1"/>
    <col min="8" max="8" width="6.140625" customWidth="1"/>
    <col min="9" max="9" width="2.7109375" style="36" customWidth="1"/>
    <col min="10" max="10" width="3.5703125" customWidth="1"/>
    <col min="11" max="11" width="2.42578125" customWidth="1"/>
    <col min="12" max="12" width="6.140625" customWidth="1"/>
    <col min="13" max="13" width="2.7109375" style="36" customWidth="1"/>
    <col min="14" max="14" width="3.5703125" customWidth="1"/>
    <col min="15" max="15" width="2.42578125" customWidth="1"/>
    <col min="16" max="16" width="6.140625" customWidth="1"/>
    <col min="17" max="17" width="2.7109375" style="36" customWidth="1"/>
    <col min="18" max="18" width="3.5703125" customWidth="1"/>
    <col min="19" max="19" width="2.42578125" customWidth="1"/>
    <col min="20" max="20" width="6.140625" customWidth="1"/>
    <col min="21" max="21" width="2.7109375" style="36" customWidth="1"/>
    <col min="22" max="22" width="3.5703125" customWidth="1"/>
    <col min="23" max="23" width="2.42578125" customWidth="1"/>
    <col min="24" max="24" width="6.140625" customWidth="1"/>
    <col min="25" max="25" width="2.7109375" customWidth="1"/>
    <col min="26" max="26" width="3.5703125" customWidth="1"/>
    <col min="27" max="27" width="2.42578125" customWidth="1"/>
    <col min="28" max="28" width="6.140625" customWidth="1"/>
    <col min="29" max="29" width="2.7109375" customWidth="1"/>
    <col min="30" max="30" width="3.5703125" customWidth="1"/>
    <col min="31" max="31" width="2.42578125" customWidth="1"/>
    <col min="32" max="32" width="6.140625" customWidth="1"/>
    <col min="33" max="33" width="2.7109375" customWidth="1"/>
    <col min="34" max="34" width="3.5703125" customWidth="1"/>
    <col min="35" max="35" width="2.42578125" customWidth="1"/>
    <col min="36" max="36" width="6.140625" customWidth="1"/>
    <col min="37" max="37" width="2.7109375" customWidth="1"/>
    <col min="38" max="38" width="3.5703125" customWidth="1"/>
    <col min="39" max="39" width="2.42578125" customWidth="1"/>
    <col min="40" max="40" width="6.140625" customWidth="1"/>
    <col min="41" max="41" width="2.7109375" customWidth="1"/>
    <col min="42" max="42" width="3.5703125" customWidth="1"/>
    <col min="43" max="43" width="2.42578125" customWidth="1"/>
    <col min="44" max="44" width="6.140625" customWidth="1"/>
    <col min="45" max="45" width="2.7109375" customWidth="1"/>
    <col min="46" max="46" width="3.5703125" customWidth="1"/>
    <col min="47" max="47" width="2.42578125" customWidth="1"/>
    <col min="48" max="48" width="6.140625" customWidth="1"/>
    <col min="49" max="49" width="2.7109375" customWidth="1"/>
    <col min="50" max="51" width="2.7109375" style="2" customWidth="1"/>
    <col min="52" max="52" width="4" style="2" customWidth="1"/>
    <col min="53" max="55" width="2.7109375" style="2" customWidth="1"/>
    <col min="56" max="56" width="3.85546875" style="2" customWidth="1"/>
    <col min="57" max="66" width="2.7109375" style="2" customWidth="1"/>
    <col min="67" max="101" width="6.7109375" style="2" hidden="1" customWidth="1"/>
    <col min="102" max="114" width="6.7109375" style="88" customWidth="1"/>
    <col min="115" max="135" width="11.42578125" style="88"/>
    <col min="136" max="139" width="11.42578125" style="2"/>
  </cols>
  <sheetData>
    <row r="1" spans="1:139" ht="30.75" customHeight="1" x14ac:dyDescent="0.25">
      <c r="B1" s="1"/>
      <c r="C1" s="1"/>
      <c r="D1" s="1"/>
      <c r="E1" s="34"/>
      <c r="F1" s="1"/>
      <c r="G1" s="1"/>
      <c r="I1" s="8"/>
      <c r="J1" s="8"/>
      <c r="K1" s="8"/>
      <c r="L1" s="4"/>
      <c r="M1" s="8"/>
      <c r="N1" s="8"/>
      <c r="O1" s="8"/>
      <c r="P1" s="8"/>
      <c r="Q1" s="8"/>
      <c r="R1" s="8"/>
      <c r="S1" s="8"/>
      <c r="T1" s="46"/>
      <c r="U1" s="8"/>
      <c r="V1" s="8"/>
      <c r="W1" s="8"/>
      <c r="X1" s="8"/>
      <c r="Y1" s="8" t="s">
        <v>38</v>
      </c>
      <c r="Z1" s="8"/>
      <c r="AA1" s="8"/>
      <c r="AD1" s="8"/>
      <c r="AE1" s="8"/>
      <c r="AF1" s="8"/>
      <c r="AG1" s="8"/>
      <c r="AH1" s="8"/>
      <c r="AI1" s="8"/>
      <c r="AJ1" s="8"/>
      <c r="AK1" s="8"/>
      <c r="AL1" s="8"/>
      <c r="AM1" s="8"/>
      <c r="AN1" s="8"/>
      <c r="AO1" s="141" t="s">
        <v>0</v>
      </c>
      <c r="AP1" s="141"/>
      <c r="AQ1" s="141"/>
      <c r="AR1" s="141"/>
      <c r="AS1" s="141"/>
      <c r="AT1" s="142">
        <v>2013</v>
      </c>
      <c r="AU1" s="142"/>
      <c r="AV1" s="142"/>
      <c r="AX1" s="57"/>
      <c r="AY1" s="57"/>
      <c r="AZ1" s="57"/>
      <c r="BA1" s="57"/>
      <c r="BB1" s="57"/>
      <c r="BC1" s="57"/>
      <c r="BD1" s="57"/>
      <c r="BE1" s="57"/>
      <c r="BF1" s="57"/>
      <c r="BG1" s="57"/>
      <c r="BH1" s="57"/>
      <c r="BI1" s="57"/>
      <c r="BJ1" s="57"/>
      <c r="BK1" s="57"/>
      <c r="BL1" s="57"/>
      <c r="BM1" s="57"/>
      <c r="BN1" s="57"/>
    </row>
    <row r="2" spans="1:139" ht="15" customHeight="1" x14ac:dyDescent="0.25">
      <c r="A2" s="104"/>
      <c r="B2" s="61"/>
      <c r="C2" s="3"/>
      <c r="D2" s="3"/>
      <c r="E2" s="34"/>
      <c r="F2" s="3"/>
      <c r="G2" s="3"/>
      <c r="H2" s="44" t="s">
        <v>1</v>
      </c>
      <c r="I2" s="44"/>
      <c r="J2" s="44"/>
      <c r="K2" s="123" t="s">
        <v>58</v>
      </c>
      <c r="L2" s="122"/>
      <c r="M2" s="34"/>
      <c r="AG2" s="10"/>
      <c r="AH2" s="10"/>
      <c r="AI2" s="10"/>
      <c r="AJ2" s="10"/>
      <c r="AK2" s="10"/>
      <c r="AL2" s="10"/>
      <c r="AN2" s="126" t="s">
        <v>54</v>
      </c>
      <c r="AO2" s="126"/>
      <c r="AP2" s="126"/>
      <c r="AQ2" s="126"/>
      <c r="AR2" s="126"/>
      <c r="AS2" s="126"/>
      <c r="AT2" s="126"/>
      <c r="AU2" s="126"/>
      <c r="AV2" s="126"/>
      <c r="AW2" s="57"/>
      <c r="AX2" s="57"/>
      <c r="AY2" s="151" t="s">
        <v>57</v>
      </c>
      <c r="AZ2" s="151"/>
      <c r="BA2" s="151"/>
      <c r="BB2" s="151"/>
      <c r="BC2" s="151"/>
      <c r="BD2" s="151"/>
      <c r="BE2" s="151"/>
      <c r="BF2" s="151"/>
      <c r="BG2" s="151"/>
      <c r="BH2" s="150">
        <f>'[1]DONNEES variables'!$AI$3</f>
        <v>41274</v>
      </c>
      <c r="BI2" s="150"/>
      <c r="BJ2" s="150"/>
      <c r="BK2" s="150"/>
      <c r="BL2" s="150"/>
      <c r="BM2" s="57"/>
      <c r="BN2" s="57"/>
    </row>
    <row r="3" spans="1:139" ht="15" customHeight="1" x14ac:dyDescent="0.25">
      <c r="A3" s="110"/>
      <c r="B3" s="164"/>
      <c r="C3" s="164"/>
      <c r="H3" s="44" t="s">
        <v>4</v>
      </c>
      <c r="I3" s="44"/>
      <c r="J3" s="44"/>
      <c r="K3" s="5"/>
      <c r="L3" s="3"/>
      <c r="M3" s="34"/>
      <c r="AH3" s="7"/>
      <c r="AN3" s="130" t="s">
        <v>55</v>
      </c>
      <c r="AO3" s="130"/>
      <c r="AP3" s="130"/>
      <c r="AQ3" s="130"/>
      <c r="AR3" s="130"/>
      <c r="AS3" s="130"/>
      <c r="AT3" s="130"/>
      <c r="AU3" s="130"/>
      <c r="AV3" s="130"/>
      <c r="AW3" s="57"/>
      <c r="AX3" s="57"/>
      <c r="AY3" s="57"/>
      <c r="AZ3" s="57"/>
      <c r="BA3" s="57"/>
      <c r="BB3" s="57"/>
      <c r="BC3" s="57"/>
      <c r="BD3" s="57"/>
      <c r="BE3" s="57"/>
      <c r="BF3" s="75"/>
      <c r="BG3" s="143" t="s">
        <v>2</v>
      </c>
      <c r="BH3" s="143"/>
      <c r="BI3" s="143"/>
      <c r="BJ3" s="143" t="s">
        <v>3</v>
      </c>
      <c r="BK3" s="143"/>
      <c r="BL3" s="143"/>
      <c r="BM3" s="57"/>
      <c r="BN3" s="57"/>
    </row>
    <row r="4" spans="1:139" ht="15" customHeight="1" x14ac:dyDescent="0.25">
      <c r="A4" s="105"/>
      <c r="B4" s="45"/>
      <c r="C4" s="45"/>
      <c r="D4" s="57"/>
      <c r="E4" s="65"/>
      <c r="F4" s="57"/>
      <c r="G4" s="57"/>
      <c r="H4" s="55"/>
      <c r="I4" s="55"/>
      <c r="J4" s="55"/>
      <c r="K4" s="56"/>
      <c r="L4" s="54"/>
      <c r="M4" s="66"/>
      <c r="N4" s="57"/>
      <c r="O4" s="57"/>
      <c r="P4" s="57"/>
      <c r="Q4" s="65"/>
      <c r="R4" s="57"/>
      <c r="S4" s="57"/>
      <c r="T4" s="57"/>
      <c r="U4" s="65"/>
      <c r="AH4" s="7"/>
      <c r="AN4" s="57"/>
      <c r="AO4" s="57"/>
      <c r="AP4" s="57"/>
      <c r="AQ4" s="57"/>
      <c r="AV4" s="57"/>
      <c r="AW4" s="57"/>
      <c r="AX4" s="57"/>
      <c r="AY4" s="135" t="s">
        <v>39</v>
      </c>
      <c r="AZ4" s="135"/>
      <c r="BA4" s="135"/>
      <c r="BB4" s="135"/>
      <c r="BC4" s="135"/>
      <c r="BD4" s="135"/>
      <c r="BE4" s="152" t="s">
        <v>5</v>
      </c>
      <c r="BF4" s="152"/>
      <c r="BG4" s="148"/>
      <c r="BH4" s="148"/>
      <c r="BI4" s="148"/>
      <c r="BJ4" s="144"/>
      <c r="BK4" s="144"/>
      <c r="BL4" s="144"/>
      <c r="BM4" s="57"/>
      <c r="BN4" s="57"/>
    </row>
    <row r="5" spans="1:139" ht="14.25" customHeight="1" x14ac:dyDescent="0.25">
      <c r="A5" s="104"/>
      <c r="B5" s="61"/>
      <c r="C5" s="3"/>
      <c r="D5" s="132" t="s">
        <v>28</v>
      </c>
      <c r="E5" s="132"/>
      <c r="F5" s="132"/>
      <c r="G5" s="132"/>
      <c r="H5" s="132"/>
      <c r="I5" s="132"/>
      <c r="J5" s="67">
        <f>SUM(AT5+BG28)-AZ52</f>
        <v>6</v>
      </c>
      <c r="K5" s="65"/>
      <c r="L5" s="64" t="str">
        <f>IF((AT5-BE50)&gt;0,"dont :","")</f>
        <v/>
      </c>
      <c r="M5" s="68" t="str">
        <f>IF((AT5-BE50)&gt;0,(AT5-BE50)&amp;" jours à poser avant le 30 Avril",IF(AT4=0,"","Pose des CP de l'an dernier OK"))</f>
        <v/>
      </c>
      <c r="N5" s="57"/>
      <c r="O5" s="57"/>
      <c r="P5" s="57"/>
      <c r="Q5" s="65"/>
      <c r="R5" s="57"/>
      <c r="S5" s="57"/>
      <c r="T5" s="57"/>
      <c r="U5" s="65"/>
      <c r="AN5" s="131" t="str">
        <f>IF(AND(AT5=0,AT6=0,AT7=0,AT8=0,AT9=0,AT10=0,AT11=0),"Merci de renseigner les valeurs","Ne plus changer les valeurs, une fois fait")</f>
        <v>Ne plus changer les valeurs, une fois fait</v>
      </c>
      <c r="AO5" s="131"/>
      <c r="AP5" s="131"/>
      <c r="AQ5" s="131"/>
      <c r="AR5" s="127" t="s">
        <v>29</v>
      </c>
      <c r="AS5" s="127"/>
      <c r="AT5" s="128">
        <v>6</v>
      </c>
      <c r="AU5" s="129"/>
      <c r="AV5" s="57"/>
      <c r="AW5" s="57"/>
      <c r="AX5" s="76"/>
      <c r="AY5" s="135" t="s">
        <v>28</v>
      </c>
      <c r="AZ5" s="135"/>
      <c r="BA5" s="135"/>
      <c r="BB5" s="135"/>
      <c r="BC5" s="135"/>
      <c r="BD5" s="135"/>
      <c r="BE5" s="127" t="s">
        <v>29</v>
      </c>
      <c r="BF5" s="127"/>
      <c r="BG5" s="148"/>
      <c r="BH5" s="148"/>
      <c r="BI5" s="148"/>
      <c r="BJ5" s="144"/>
      <c r="BK5" s="144"/>
      <c r="BL5" s="144"/>
      <c r="BM5" s="57"/>
      <c r="BN5" s="57"/>
      <c r="BU5" s="2" t="s">
        <v>37</v>
      </c>
      <c r="BX5" s="40"/>
      <c r="CA5"/>
      <c r="CB5"/>
      <c r="CC5" t="s">
        <v>27</v>
      </c>
      <c r="CD5" s="36"/>
      <c r="CE5"/>
      <c r="CF5"/>
      <c r="CG5"/>
      <c r="CH5"/>
      <c r="CI5"/>
      <c r="CJ5"/>
      <c r="CK5"/>
      <c r="CL5"/>
      <c r="CM5"/>
      <c r="CN5"/>
      <c r="CO5" s="6"/>
    </row>
    <row r="6" spans="1:139" ht="12" customHeight="1" x14ac:dyDescent="0.25">
      <c r="A6" s="104"/>
      <c r="B6" s="61"/>
      <c r="C6" s="3"/>
      <c r="D6" s="133" t="s">
        <v>6</v>
      </c>
      <c r="E6" s="133"/>
      <c r="F6" s="133"/>
      <c r="G6" s="133"/>
      <c r="H6" s="133"/>
      <c r="I6" s="133"/>
      <c r="J6" s="67">
        <f>SUM(AT6+BG29)-AZ53</f>
        <v>0</v>
      </c>
      <c r="K6" s="65"/>
      <c r="L6" s="120" t="str">
        <f>IF(J6&lt;0,"Attention à vos droits.","")</f>
        <v/>
      </c>
      <c r="M6" s="57"/>
      <c r="N6" s="69"/>
      <c r="O6" s="69"/>
      <c r="P6" s="69"/>
      <c r="Q6" s="69"/>
      <c r="R6" s="69"/>
      <c r="S6" s="69"/>
      <c r="T6" s="70"/>
      <c r="U6" s="71"/>
      <c r="V6" s="58"/>
      <c r="W6" s="58"/>
      <c r="X6" s="37"/>
      <c r="AN6" s="131"/>
      <c r="AO6" s="131"/>
      <c r="AP6" s="131"/>
      <c r="AQ6" s="131"/>
      <c r="AR6" s="125" t="s">
        <v>7</v>
      </c>
      <c r="AS6" s="125"/>
      <c r="AT6" s="128">
        <v>1</v>
      </c>
      <c r="AU6" s="129"/>
      <c r="AV6" s="57"/>
      <c r="AW6" s="57"/>
      <c r="AX6" s="57"/>
      <c r="AY6" s="135" t="s">
        <v>6</v>
      </c>
      <c r="AZ6" s="135"/>
      <c r="BA6" s="135"/>
      <c r="BB6" s="135"/>
      <c r="BC6" s="135"/>
      <c r="BD6" s="135"/>
      <c r="BE6" s="125" t="s">
        <v>7</v>
      </c>
      <c r="BF6" s="125"/>
      <c r="BG6" s="148"/>
      <c r="BH6" s="148"/>
      <c r="BI6" s="148"/>
      <c r="BJ6" s="144"/>
      <c r="BK6" s="144"/>
      <c r="BL6" s="144"/>
      <c r="BM6" s="57"/>
      <c r="BN6" s="57"/>
      <c r="BU6" s="2" t="s">
        <v>29</v>
      </c>
      <c r="BX6" s="40"/>
      <c r="CA6"/>
      <c r="CB6" s="42" t="s">
        <v>5</v>
      </c>
      <c r="CC6" s="38"/>
      <c r="CD6" s="36"/>
      <c r="CE6"/>
      <c r="CF6"/>
      <c r="CG6"/>
      <c r="CH6"/>
      <c r="CI6"/>
      <c r="CJ6"/>
      <c r="CK6"/>
      <c r="CL6"/>
      <c r="CM6"/>
      <c r="CN6"/>
      <c r="CO6"/>
    </row>
    <row r="7" spans="1:139" ht="12" customHeight="1" x14ac:dyDescent="0.25">
      <c r="C7"/>
      <c r="D7" s="134" t="s">
        <v>35</v>
      </c>
      <c r="E7" s="134"/>
      <c r="F7" s="134"/>
      <c r="G7" s="134"/>
      <c r="H7" s="134"/>
      <c r="I7" s="134"/>
      <c r="J7" s="67">
        <f>SUM(AT7+BG30)-AZ54</f>
        <v>0</v>
      </c>
      <c r="K7" s="65"/>
      <c r="L7" s="120"/>
      <c r="M7" s="57"/>
      <c r="N7" s="57"/>
      <c r="O7" s="65"/>
      <c r="P7" s="57"/>
      <c r="Q7" s="57"/>
      <c r="R7" s="57"/>
      <c r="S7" s="65"/>
      <c r="T7" s="57"/>
      <c r="U7" s="57"/>
      <c r="W7" s="113"/>
      <c r="X7" s="59"/>
      <c r="AN7" s="131"/>
      <c r="AO7" s="131"/>
      <c r="AP7" s="131"/>
      <c r="AQ7" s="131"/>
      <c r="AR7" s="124" t="s">
        <v>10</v>
      </c>
      <c r="AS7" s="124"/>
      <c r="AT7" s="128">
        <v>0</v>
      </c>
      <c r="AU7" s="129"/>
      <c r="AV7" s="57"/>
      <c r="AW7" s="57"/>
      <c r="AX7" s="75"/>
      <c r="AY7" s="135" t="s">
        <v>35</v>
      </c>
      <c r="AZ7" s="135"/>
      <c r="BA7" s="135"/>
      <c r="BB7" s="135"/>
      <c r="BC7" s="135"/>
      <c r="BD7" s="135"/>
      <c r="BE7" s="124" t="s">
        <v>10</v>
      </c>
      <c r="BF7" s="124"/>
      <c r="BG7" s="148"/>
      <c r="BH7" s="148"/>
      <c r="BI7" s="148"/>
      <c r="BJ7" s="144"/>
      <c r="BK7" s="144"/>
      <c r="BL7" s="144"/>
      <c r="BM7" s="57"/>
      <c r="BN7" s="57"/>
      <c r="BU7" s="2" t="s">
        <v>7</v>
      </c>
      <c r="BX7" s="39"/>
      <c r="CA7"/>
      <c r="CB7" s="42" t="s">
        <v>29</v>
      </c>
      <c r="CC7">
        <v>30</v>
      </c>
      <c r="CD7" s="36"/>
      <c r="CE7" t="s">
        <v>31</v>
      </c>
      <c r="CF7"/>
      <c r="CG7"/>
      <c r="CH7"/>
      <c r="CI7"/>
      <c r="CJ7"/>
      <c r="CK7"/>
      <c r="CL7"/>
      <c r="CM7"/>
      <c r="CN7"/>
      <c r="CO7" s="6"/>
    </row>
    <row r="8" spans="1:139" ht="12" customHeight="1" x14ac:dyDescent="0.25">
      <c r="C8"/>
      <c r="D8" s="135" t="s">
        <v>41</v>
      </c>
      <c r="E8" s="135"/>
      <c r="F8" s="135"/>
      <c r="G8" s="135"/>
      <c r="H8" s="135"/>
      <c r="I8" s="135"/>
      <c r="J8" s="67">
        <f>SUM(AT8+BG31)-AZ55</f>
        <v>0</v>
      </c>
      <c r="K8" s="65"/>
      <c r="L8" s="120"/>
      <c r="M8" s="57"/>
      <c r="N8" s="57"/>
      <c r="O8" s="65"/>
      <c r="P8" s="57"/>
      <c r="Q8" s="57"/>
      <c r="R8" s="57"/>
      <c r="S8" s="65"/>
      <c r="T8" s="57"/>
      <c r="U8" s="57"/>
      <c r="AN8" s="131"/>
      <c r="AO8" s="131"/>
      <c r="AP8" s="131"/>
      <c r="AQ8" s="131"/>
      <c r="AR8" s="153" t="s">
        <v>52</v>
      </c>
      <c r="AS8" s="153"/>
      <c r="AT8" s="128">
        <v>0</v>
      </c>
      <c r="AU8" s="129"/>
      <c r="AV8" s="57"/>
      <c r="AW8" s="67"/>
      <c r="AX8" s="75"/>
      <c r="AY8" s="135" t="s">
        <v>41</v>
      </c>
      <c r="AZ8" s="135"/>
      <c r="BA8" s="135"/>
      <c r="BB8" s="135"/>
      <c r="BC8" s="135"/>
      <c r="BD8" s="135"/>
      <c r="BE8" s="153" t="s">
        <v>52</v>
      </c>
      <c r="BF8" s="153"/>
      <c r="BG8" s="148"/>
      <c r="BH8" s="148"/>
      <c r="BI8" s="148"/>
      <c r="BJ8" s="144"/>
      <c r="BK8" s="144"/>
      <c r="BL8" s="144"/>
      <c r="BM8" s="57"/>
      <c r="BN8" s="57"/>
      <c r="BU8" s="2" t="s">
        <v>10</v>
      </c>
      <c r="BX8" s="41"/>
      <c r="CA8"/>
      <c r="CB8" s="42" t="s">
        <v>7</v>
      </c>
      <c r="CC8">
        <v>11</v>
      </c>
      <c r="CD8" s="36"/>
      <c r="CE8" t="s">
        <v>34</v>
      </c>
      <c r="CF8"/>
      <c r="CG8"/>
      <c r="CH8"/>
      <c r="CI8"/>
      <c r="CJ8"/>
      <c r="CK8"/>
      <c r="CL8"/>
      <c r="CM8"/>
      <c r="CN8"/>
      <c r="CO8" s="6"/>
    </row>
    <row r="9" spans="1:139" ht="12" customHeight="1" x14ac:dyDescent="0.25">
      <c r="A9" s="106"/>
      <c r="C9"/>
      <c r="D9" s="136" t="s">
        <v>42</v>
      </c>
      <c r="E9" s="136"/>
      <c r="F9" s="136"/>
      <c r="G9" s="136"/>
      <c r="H9" s="136"/>
      <c r="I9" s="136"/>
      <c r="J9" s="67">
        <f>SUM(AT9+BG32)-AZ56</f>
        <v>0</v>
      </c>
      <c r="K9" s="65"/>
      <c r="L9" s="120"/>
      <c r="M9" s="57"/>
      <c r="N9" s="57"/>
      <c r="O9" s="65"/>
      <c r="P9" s="57"/>
      <c r="Q9" s="57"/>
      <c r="R9" s="57"/>
      <c r="S9" s="65"/>
      <c r="T9" s="57"/>
      <c r="U9" s="57"/>
      <c r="AN9" s="131"/>
      <c r="AO9" s="131"/>
      <c r="AP9" s="131"/>
      <c r="AQ9" s="131"/>
      <c r="AR9" s="154" t="s">
        <v>14</v>
      </c>
      <c r="AS9" s="154"/>
      <c r="AT9" s="128">
        <v>0</v>
      </c>
      <c r="AU9" s="129"/>
      <c r="AV9" s="57"/>
      <c r="AW9" s="57"/>
      <c r="AX9" s="57"/>
      <c r="AY9" s="135" t="s">
        <v>42</v>
      </c>
      <c r="AZ9" s="135"/>
      <c r="BA9" s="135"/>
      <c r="BB9" s="135"/>
      <c r="BC9" s="135"/>
      <c r="BD9" s="135"/>
      <c r="BE9" s="154" t="s">
        <v>14</v>
      </c>
      <c r="BF9" s="154"/>
      <c r="BG9" s="148"/>
      <c r="BH9" s="148"/>
      <c r="BI9" s="148"/>
      <c r="BJ9" s="144"/>
      <c r="BK9" s="144"/>
      <c r="BL9" s="144"/>
      <c r="BM9" s="57"/>
      <c r="BN9" s="57"/>
      <c r="BU9" s="2" t="s">
        <v>30</v>
      </c>
      <c r="BX9" s="41"/>
      <c r="CA9"/>
      <c r="CB9" s="42" t="s">
        <v>10</v>
      </c>
      <c r="CC9">
        <v>4</v>
      </c>
      <c r="CD9" s="36"/>
      <c r="CE9" s="43" t="s">
        <v>32</v>
      </c>
      <c r="CF9"/>
      <c r="CG9"/>
      <c r="CH9"/>
      <c r="CI9"/>
      <c r="CJ9"/>
      <c r="CK9"/>
      <c r="CL9"/>
      <c r="CM9"/>
      <c r="CN9"/>
      <c r="CO9"/>
    </row>
    <row r="10" spans="1:139" ht="12" customHeight="1" x14ac:dyDescent="0.25">
      <c r="A10" s="91"/>
      <c r="C10"/>
      <c r="D10" s="137" t="s">
        <v>8</v>
      </c>
      <c r="E10" s="137"/>
      <c r="F10" s="137"/>
      <c r="G10" s="137"/>
      <c r="H10" s="137"/>
      <c r="I10" s="137"/>
      <c r="J10" s="72">
        <f>(AT10+BG33)-(AZ57+AZ58)</f>
        <v>3</v>
      </c>
      <c r="K10" s="65"/>
      <c r="L10" s="120"/>
      <c r="M10" s="57"/>
      <c r="N10" s="57"/>
      <c r="O10" s="65"/>
      <c r="P10" s="57"/>
      <c r="Q10" s="57"/>
      <c r="R10" s="57"/>
      <c r="S10" s="65"/>
      <c r="T10" s="57"/>
      <c r="U10" s="57"/>
      <c r="AN10" s="131"/>
      <c r="AO10" s="131"/>
      <c r="AP10" s="131"/>
      <c r="AQ10" s="131"/>
      <c r="AR10" s="165" t="s">
        <v>8</v>
      </c>
      <c r="AS10" s="165"/>
      <c r="AT10" s="166">
        <v>11</v>
      </c>
      <c r="AU10" s="167"/>
      <c r="AV10" s="57"/>
      <c r="AW10" s="57"/>
      <c r="AX10" s="75"/>
      <c r="AY10" s="135" t="s">
        <v>8</v>
      </c>
      <c r="AZ10" s="135"/>
      <c r="BA10" s="135"/>
      <c r="BB10" s="135"/>
      <c r="BC10" s="135"/>
      <c r="BD10" s="135"/>
      <c r="BE10" s="165" t="s">
        <v>8</v>
      </c>
      <c r="BF10" s="165"/>
      <c r="BG10" s="149"/>
      <c r="BH10" s="149"/>
      <c r="BI10" s="149"/>
      <c r="BJ10" s="144"/>
      <c r="BK10" s="144"/>
      <c r="BL10" s="144"/>
      <c r="BM10" s="57"/>
      <c r="BN10" s="57"/>
      <c r="BU10" s="2" t="s">
        <v>14</v>
      </c>
      <c r="BX10" s="41"/>
      <c r="CA10"/>
      <c r="CB10" s="42" t="s">
        <v>30</v>
      </c>
      <c r="CC10"/>
      <c r="CD10" s="36"/>
      <c r="CE10" s="43" t="s">
        <v>32</v>
      </c>
      <c r="CF10"/>
      <c r="CG10"/>
      <c r="CH10"/>
      <c r="CI10"/>
      <c r="CJ10"/>
      <c r="CK10"/>
      <c r="CL10"/>
      <c r="CM10"/>
      <c r="CN10"/>
      <c r="CO10" s="6"/>
    </row>
    <row r="11" spans="1:139" ht="12" customHeight="1" x14ac:dyDescent="0.25">
      <c r="A11" s="91"/>
      <c r="C11"/>
      <c r="D11" s="138" t="s">
        <v>11</v>
      </c>
      <c r="E11" s="138"/>
      <c r="F11" s="138"/>
      <c r="G11" s="138"/>
      <c r="H11" s="138"/>
      <c r="I11" s="138"/>
      <c r="J11" s="67">
        <f>SUM(AT11+BG34)-AZ59</f>
        <v>0</v>
      </c>
      <c r="K11" s="65"/>
      <c r="L11" s="120"/>
      <c r="M11" s="57"/>
      <c r="N11" s="57"/>
      <c r="O11" s="65"/>
      <c r="P11" s="57"/>
      <c r="Q11" s="57"/>
      <c r="R11" s="57"/>
      <c r="S11" s="65"/>
      <c r="T11" s="57"/>
      <c r="U11" s="57"/>
      <c r="AN11" s="131"/>
      <c r="AO11" s="131"/>
      <c r="AP11" s="131"/>
      <c r="AQ11" s="131"/>
      <c r="AR11" s="155" t="s">
        <v>12</v>
      </c>
      <c r="AS11" s="155"/>
      <c r="AT11" s="128">
        <v>0</v>
      </c>
      <c r="AU11" s="129"/>
      <c r="AV11" s="57"/>
      <c r="AW11" s="57"/>
      <c r="AX11" s="57"/>
      <c r="AY11" s="135" t="s">
        <v>11</v>
      </c>
      <c r="AZ11" s="135"/>
      <c r="BA11" s="135"/>
      <c r="BB11" s="135"/>
      <c r="BC11" s="135"/>
      <c r="BD11" s="135"/>
      <c r="BE11" s="155" t="s">
        <v>12</v>
      </c>
      <c r="BF11" s="155"/>
      <c r="BG11" s="148"/>
      <c r="BH11" s="148"/>
      <c r="BI11" s="148"/>
      <c r="BJ11" s="144"/>
      <c r="BK11" s="144"/>
      <c r="BL11" s="144"/>
      <c r="BM11" s="57"/>
      <c r="BN11" s="57"/>
      <c r="BU11" s="2" t="s">
        <v>8</v>
      </c>
      <c r="CA11"/>
      <c r="CB11" s="42" t="s">
        <v>14</v>
      </c>
      <c r="CC11"/>
      <c r="CD11" s="36"/>
      <c r="CE11" s="43" t="s">
        <v>32</v>
      </c>
      <c r="CF11"/>
      <c r="CG11"/>
      <c r="CH11"/>
      <c r="CI11"/>
      <c r="CJ11"/>
      <c r="CK11"/>
      <c r="CL11"/>
      <c r="CM11"/>
      <c r="CN11"/>
      <c r="CO11"/>
    </row>
    <row r="12" spans="1:139" ht="12" customHeight="1" x14ac:dyDescent="0.25">
      <c r="A12" s="91"/>
      <c r="C12"/>
      <c r="D12" s="57"/>
      <c r="E12" s="65"/>
      <c r="F12" s="57"/>
      <c r="G12" s="57"/>
      <c r="H12" s="57"/>
      <c r="I12" s="65"/>
      <c r="J12" s="57"/>
      <c r="K12" s="57"/>
      <c r="L12" s="57"/>
      <c r="M12" s="65"/>
      <c r="N12" s="57"/>
      <c r="O12" s="57"/>
      <c r="P12" s="57"/>
      <c r="Q12" s="65"/>
      <c r="R12" s="57"/>
      <c r="S12" s="57"/>
      <c r="T12" s="57"/>
      <c r="U12" s="57"/>
      <c r="AN12" s="57"/>
      <c r="AO12" s="57"/>
      <c r="AP12" s="57"/>
      <c r="AQ12" s="57"/>
      <c r="AR12" s="163" t="s">
        <v>56</v>
      </c>
      <c r="AS12" s="163"/>
      <c r="AT12" s="162">
        <f>SUM(AT5:AU11)</f>
        <v>18</v>
      </c>
      <c r="AU12" s="162"/>
      <c r="AV12" s="57"/>
      <c r="AW12" s="57"/>
      <c r="AX12" s="76"/>
      <c r="AY12" s="115"/>
      <c r="AZ12" s="115"/>
      <c r="BA12" s="115"/>
      <c r="BB12" s="115"/>
      <c r="BC12" s="115"/>
      <c r="BD12" s="57"/>
      <c r="BE12" s="159" t="s">
        <v>53</v>
      </c>
      <c r="BF12" s="159"/>
      <c r="BG12" s="148"/>
      <c r="BH12" s="148"/>
      <c r="BI12" s="148"/>
      <c r="BJ12" s="114"/>
      <c r="BK12" s="114"/>
      <c r="BL12" s="114"/>
      <c r="BM12" s="76"/>
      <c r="BN12" s="76"/>
      <c r="BU12" s="2" t="s">
        <v>24</v>
      </c>
      <c r="CA12"/>
      <c r="CB12" s="42" t="s">
        <v>8</v>
      </c>
      <c r="CC12" s="43" t="str">
        <f>IF(B3="CHA",#REF!,IF(B3="CHC",#REF!,IF(B3="CHB",#REF!,IF(B3="CHE",#REF!,IF(B3="CHD",#REF!,"Pas de RTT")))))</f>
        <v>Pas de RTT</v>
      </c>
      <c r="CD12" s="43"/>
      <c r="CE12" s="43" t="s">
        <v>32</v>
      </c>
      <c r="CF12" s="43"/>
      <c r="CG12"/>
      <c r="CH12"/>
      <c r="CI12"/>
      <c r="CJ12"/>
      <c r="CK12"/>
      <c r="CL12"/>
      <c r="CM12"/>
      <c r="CN12"/>
      <c r="CO12" s="6"/>
    </row>
    <row r="13" spans="1:139" ht="12" customHeight="1" x14ac:dyDescent="0.25">
      <c r="A13" s="91"/>
      <c r="C13"/>
      <c r="AX13" s="77"/>
      <c r="AY13" s="77"/>
      <c r="AZ13" s="77"/>
      <c r="BA13" s="78"/>
      <c r="BB13" s="78"/>
      <c r="BC13" s="78"/>
      <c r="BD13" s="78"/>
      <c r="BE13" s="78"/>
      <c r="BF13" s="78"/>
      <c r="BG13" s="78"/>
      <c r="BH13" s="78"/>
      <c r="BI13" s="78"/>
      <c r="BJ13" s="78"/>
      <c r="BK13" s="78"/>
      <c r="BL13" s="78"/>
      <c r="BM13" s="78"/>
      <c r="BN13" s="78"/>
      <c r="BU13" s="2" t="s">
        <v>12</v>
      </c>
      <c r="CA13"/>
      <c r="CB13" s="42" t="s">
        <v>12</v>
      </c>
      <c r="CC13"/>
      <c r="CD13" s="36"/>
      <c r="CE13" t="s">
        <v>33</v>
      </c>
      <c r="CF13"/>
      <c r="CG13"/>
      <c r="CH13"/>
      <c r="CI13"/>
      <c r="CJ13"/>
      <c r="CK13"/>
      <c r="CL13"/>
      <c r="CM13"/>
      <c r="CN13"/>
      <c r="CO13"/>
      <c r="CQ13" s="11" t="s">
        <v>15</v>
      </c>
    </row>
    <row r="14" spans="1:139" s="37" customFormat="1" ht="12" customHeight="1" x14ac:dyDescent="0.25">
      <c r="A14" s="91"/>
      <c r="D14" s="112">
        <f>SUM(E17:E47)</f>
        <v>0</v>
      </c>
      <c r="H14" s="112">
        <f>SUM(I17:I47)</f>
        <v>0</v>
      </c>
      <c r="L14" s="112">
        <f>SUM(M17:M47)</f>
        <v>0</v>
      </c>
      <c r="P14" s="112">
        <f>SUM(Q17:Q47)</f>
        <v>0</v>
      </c>
      <c r="T14" s="112">
        <f>SUM(U17:U47)</f>
        <v>0</v>
      </c>
      <c r="X14" s="112">
        <f>SUM(Y17:Y47)</f>
        <v>0</v>
      </c>
      <c r="AB14" s="112">
        <f>SUM(AC17:AC47)</f>
        <v>0</v>
      </c>
      <c r="AF14" s="112">
        <f>SUM(AG17:AG47)</f>
        <v>0</v>
      </c>
      <c r="AJ14" s="112">
        <f>SUM(AK17:AK47)</f>
        <v>0</v>
      </c>
      <c r="AN14" s="112">
        <f>SUM(AO17:AO47)</f>
        <v>0</v>
      </c>
      <c r="AR14" s="112">
        <f>SUM(AS17:AS47)</f>
        <v>0</v>
      </c>
      <c r="AV14" s="112">
        <f>SUM(AW17:AW47)</f>
        <v>0</v>
      </c>
      <c r="AX14" s="79"/>
      <c r="AY14" s="79"/>
      <c r="AZ14" s="79"/>
      <c r="BA14" s="80"/>
      <c r="BB14" s="80"/>
      <c r="BC14" s="80"/>
      <c r="BD14" s="80"/>
      <c r="BE14" s="80"/>
      <c r="BF14" s="80"/>
      <c r="BG14" s="80"/>
      <c r="BH14" s="80"/>
      <c r="BI14" s="80"/>
      <c r="BJ14" s="80"/>
      <c r="BK14" s="80"/>
      <c r="BL14" s="80"/>
      <c r="BM14" s="80"/>
      <c r="BN14" s="80"/>
      <c r="BO14" s="47"/>
      <c r="BP14" s="47"/>
      <c r="BQ14" s="47"/>
      <c r="BR14" s="47"/>
      <c r="BS14" s="47"/>
      <c r="BT14" s="47"/>
      <c r="BU14" s="47"/>
      <c r="BV14" s="47"/>
      <c r="BW14" s="47"/>
      <c r="BX14" s="47"/>
      <c r="BY14" s="47"/>
      <c r="BZ14" s="47"/>
      <c r="CB14" s="42"/>
      <c r="CD14" s="48"/>
      <c r="CP14" s="47"/>
      <c r="CQ14" s="49"/>
      <c r="CR14" s="47"/>
      <c r="CS14" s="47"/>
      <c r="CT14" s="47"/>
      <c r="CU14" s="47"/>
      <c r="CV14" s="47"/>
      <c r="CW14" s="47"/>
      <c r="CX14" s="88"/>
      <c r="CY14" s="88"/>
      <c r="CZ14" s="88"/>
      <c r="DA14" s="88"/>
      <c r="DB14" s="88"/>
      <c r="DC14" s="88"/>
      <c r="DD14" s="88"/>
      <c r="DE14" s="88"/>
      <c r="DF14" s="88"/>
      <c r="DG14" s="88"/>
      <c r="DH14" s="88"/>
      <c r="DI14" s="88"/>
      <c r="DJ14" s="88"/>
      <c r="DK14" s="88"/>
      <c r="DL14" s="88"/>
      <c r="DM14" s="88"/>
      <c r="DN14" s="88"/>
      <c r="DO14" s="88"/>
      <c r="DP14" s="88"/>
      <c r="DQ14" s="88"/>
      <c r="DR14" s="88"/>
      <c r="DS14" s="88"/>
      <c r="DT14" s="88"/>
      <c r="DU14" s="88"/>
      <c r="DV14" s="88"/>
      <c r="DW14" s="88"/>
      <c r="DX14" s="88"/>
      <c r="DY14" s="88"/>
      <c r="DZ14" s="88"/>
      <c r="EA14" s="88"/>
      <c r="EB14" s="88"/>
      <c r="EC14" s="88"/>
      <c r="ED14" s="88"/>
      <c r="EE14" s="88"/>
      <c r="EF14" s="47"/>
      <c r="EG14" s="47"/>
      <c r="EH14" s="47"/>
      <c r="EI14" s="47"/>
    </row>
    <row r="15" spans="1:139" s="15" customFormat="1" ht="12.75" customHeight="1" x14ac:dyDescent="0.25">
      <c r="A15" s="107"/>
      <c r="B15" s="145" t="str">
        <f>PROPER(TEXT(DATE($AT$1,C$16,1),"mmmm aa"))</f>
        <v>Janvier 13</v>
      </c>
      <c r="C15" s="146"/>
      <c r="D15" s="146"/>
      <c r="E15" s="147"/>
      <c r="F15" s="145" t="str">
        <f>PROPER(TEXT(DATE($AT$1,G$16,1),"mmmm aa"))</f>
        <v>Février 13</v>
      </c>
      <c r="G15" s="146"/>
      <c r="H15" s="146"/>
      <c r="I15" s="147"/>
      <c r="J15" s="145" t="str">
        <f>PROPER(TEXT(DATE($AT$1,K$16,1),"mmmm aa"))</f>
        <v>Mars 13</v>
      </c>
      <c r="K15" s="146"/>
      <c r="L15" s="146"/>
      <c r="M15" s="147"/>
      <c r="N15" s="145" t="str">
        <f>PROPER(TEXT(DATE($AT$1,O$16,1),"mmmm aa"))</f>
        <v>Avril 13</v>
      </c>
      <c r="O15" s="146"/>
      <c r="P15" s="146"/>
      <c r="Q15" s="147"/>
      <c r="R15" s="145" t="str">
        <f>PROPER(TEXT(DATE($AT$1,S$16,1),"mmmm aa"))</f>
        <v>Mai 13</v>
      </c>
      <c r="S15" s="146"/>
      <c r="T15" s="146"/>
      <c r="U15" s="147"/>
      <c r="V15" s="145" t="str">
        <f>PROPER(TEXT(DATE($AT$1,W$16,1),"mmmm aa"))</f>
        <v>Juin 13</v>
      </c>
      <c r="W15" s="146"/>
      <c r="X15" s="146"/>
      <c r="Y15" s="147"/>
      <c r="Z15" s="145" t="str">
        <f>PROPER(TEXT(DATE($AT$1,AA$16,1),"mmmm aa"))</f>
        <v>Juillet 13</v>
      </c>
      <c r="AA15" s="146"/>
      <c r="AB15" s="146"/>
      <c r="AC15" s="147"/>
      <c r="AD15" s="145" t="str">
        <f>PROPER(TEXT(DATE($AT$1,AE$16,1),"mmmm aa"))</f>
        <v>Août 13</v>
      </c>
      <c r="AE15" s="146"/>
      <c r="AF15" s="146"/>
      <c r="AG15" s="147"/>
      <c r="AH15" s="145" t="str">
        <f>PROPER(TEXT(DATE($AT$1,AI$16,1),"mmmm aa"))</f>
        <v>Septembre 13</v>
      </c>
      <c r="AI15" s="146"/>
      <c r="AJ15" s="146"/>
      <c r="AK15" s="147"/>
      <c r="AL15" s="145" t="str">
        <f>PROPER(TEXT(DATE($AT$1,AM$16,1),"mmmm aa"))</f>
        <v>Octobre 13</v>
      </c>
      <c r="AM15" s="146"/>
      <c r="AN15" s="146"/>
      <c r="AO15" s="147"/>
      <c r="AP15" s="145" t="str">
        <f>PROPER(TEXT(DATE($AT$1,AQ$16,1),"mmmm aa"))</f>
        <v>Novembre 13</v>
      </c>
      <c r="AQ15" s="146"/>
      <c r="AR15" s="146"/>
      <c r="AS15" s="147"/>
      <c r="AT15" s="145" t="str">
        <f>PROPER(TEXT(DATE($AT$1,AU$16,1),"mmmm aa"))</f>
        <v>Décembre 13</v>
      </c>
      <c r="AU15" s="146"/>
      <c r="AV15" s="146"/>
      <c r="AW15" s="147"/>
      <c r="AX15" s="57"/>
      <c r="AY15" s="57"/>
      <c r="AZ15" s="57"/>
      <c r="BA15" s="57"/>
      <c r="BB15" s="57"/>
      <c r="BC15" s="57"/>
      <c r="BD15" s="57"/>
      <c r="BE15" s="57"/>
      <c r="BF15" s="57"/>
      <c r="BG15" s="57"/>
      <c r="BH15" s="57"/>
      <c r="BI15" s="57"/>
      <c r="BJ15" s="57"/>
      <c r="BK15" s="57"/>
      <c r="BL15" s="57"/>
      <c r="BM15" s="57"/>
      <c r="BN15" s="57"/>
      <c r="BO15" s="12"/>
      <c r="BP15" s="12"/>
      <c r="BQ15" s="12"/>
      <c r="BR15" s="12"/>
      <c r="BS15" s="12"/>
      <c r="BT15" s="12"/>
      <c r="BU15" s="13">
        <f>ROUND(DATE(AT1,4,MOD(234-11*MOD(AT1,19),30))/7,0)*7-6</f>
        <v>41364</v>
      </c>
      <c r="BV15" s="12"/>
      <c r="BW15" s="12"/>
      <c r="BX15" s="12"/>
      <c r="BY15" s="12"/>
      <c r="BZ15" s="12"/>
      <c r="CA15" s="12"/>
      <c r="CB15" s="12"/>
      <c r="CC15" s="12"/>
      <c r="CD15" s="12"/>
      <c r="CE15" s="12"/>
      <c r="CF15" s="14"/>
      <c r="CG15" s="12"/>
      <c r="CH15" s="12"/>
      <c r="CI15" s="12"/>
      <c r="CJ15" s="12"/>
      <c r="CK15" s="12"/>
      <c r="CL15" s="12"/>
      <c r="CM15" s="12"/>
      <c r="CN15" s="12"/>
      <c r="CO15" s="12"/>
      <c r="CP15" s="12"/>
      <c r="CR15" s="12"/>
      <c r="CS15" s="12"/>
      <c r="CT15" s="12"/>
      <c r="CU15" s="12"/>
      <c r="CV15" s="12"/>
      <c r="CW15" s="12"/>
      <c r="CX15" s="102"/>
      <c r="CY15" s="102"/>
      <c r="CZ15" s="102"/>
      <c r="DA15" s="102"/>
      <c r="DB15" s="102"/>
      <c r="DC15" s="102"/>
      <c r="DD15" s="102"/>
      <c r="DE15" s="102"/>
      <c r="DF15" s="102"/>
      <c r="DG15" s="102"/>
      <c r="DH15" s="102"/>
      <c r="DI15" s="102"/>
      <c r="DJ15" s="102"/>
      <c r="DK15" s="102"/>
      <c r="DL15" s="102"/>
      <c r="DM15" s="102"/>
      <c r="DN15" s="102"/>
      <c r="DO15" s="102"/>
      <c r="DP15" s="102"/>
      <c r="DQ15" s="102"/>
      <c r="DR15" s="102"/>
      <c r="DS15" s="102"/>
      <c r="DT15" s="102"/>
      <c r="DU15" s="102"/>
      <c r="DV15" s="102"/>
      <c r="DW15" s="102"/>
      <c r="DX15" s="102"/>
      <c r="DY15" s="102"/>
      <c r="DZ15" s="102"/>
      <c r="EA15" s="102"/>
      <c r="EB15" s="102"/>
      <c r="EC15" s="102"/>
      <c r="ED15" s="102"/>
      <c r="EE15" s="102"/>
      <c r="EF15" s="12"/>
      <c r="EG15" s="12"/>
      <c r="EH15" s="12"/>
      <c r="EI15" s="12"/>
    </row>
    <row r="16" spans="1:139" s="19" customFormat="1" ht="0.6" customHeight="1" x14ac:dyDescent="0.25">
      <c r="A16" s="108"/>
      <c r="B16" s="16"/>
      <c r="C16" s="16">
        <v>1</v>
      </c>
      <c r="D16" s="16"/>
      <c r="E16" s="35"/>
      <c r="F16" s="16"/>
      <c r="G16" s="16">
        <f>C16+1</f>
        <v>2</v>
      </c>
      <c r="H16" s="16"/>
      <c r="I16" s="35"/>
      <c r="J16" s="16"/>
      <c r="K16" s="16">
        <f>G16+1</f>
        <v>3</v>
      </c>
      <c r="L16" s="16"/>
      <c r="M16" s="35"/>
      <c r="N16" s="16"/>
      <c r="O16" s="16">
        <f>K16+1</f>
        <v>4</v>
      </c>
      <c r="P16" s="16"/>
      <c r="Q16" s="35"/>
      <c r="R16" s="16"/>
      <c r="S16" s="16">
        <f>O16+1</f>
        <v>5</v>
      </c>
      <c r="T16" s="16"/>
      <c r="U16" s="35"/>
      <c r="V16" s="16"/>
      <c r="W16" s="16">
        <f>S16+1</f>
        <v>6</v>
      </c>
      <c r="X16" s="16"/>
      <c r="Y16" s="16"/>
      <c r="Z16" s="16"/>
      <c r="AA16" s="16">
        <f>W16+1</f>
        <v>7</v>
      </c>
      <c r="AB16" s="16"/>
      <c r="AC16" s="16"/>
      <c r="AD16" s="16"/>
      <c r="AE16" s="16">
        <f>AA16+1</f>
        <v>8</v>
      </c>
      <c r="AF16" s="16"/>
      <c r="AG16" s="16"/>
      <c r="AH16" s="16"/>
      <c r="AI16" s="16">
        <f>AE16+1</f>
        <v>9</v>
      </c>
      <c r="AJ16" s="16"/>
      <c r="AK16" s="16"/>
      <c r="AL16" s="16"/>
      <c r="AM16" s="16">
        <f>AI16+1</f>
        <v>10</v>
      </c>
      <c r="AN16" s="16"/>
      <c r="AO16" s="16"/>
      <c r="AP16" s="16"/>
      <c r="AQ16" s="16">
        <f>AM16+1</f>
        <v>11</v>
      </c>
      <c r="AR16" s="16"/>
      <c r="AS16" s="16"/>
      <c r="AT16" s="16"/>
      <c r="AU16" s="16">
        <f>AQ16+1</f>
        <v>12</v>
      </c>
      <c r="AV16" s="16"/>
      <c r="AW16" s="17"/>
      <c r="AX16" s="57"/>
      <c r="AY16" s="57"/>
      <c r="AZ16" s="57"/>
      <c r="BA16" s="57"/>
      <c r="BB16" s="57"/>
      <c r="BC16" s="57"/>
      <c r="BD16" s="57"/>
      <c r="BE16" s="57"/>
      <c r="BF16" s="57"/>
      <c r="BG16" s="57"/>
      <c r="BH16" s="57"/>
      <c r="BI16" s="57"/>
      <c r="BJ16" s="57"/>
      <c r="BK16" s="57"/>
      <c r="BL16" s="57"/>
      <c r="BM16" s="57"/>
      <c r="BN16" s="57"/>
      <c r="BO16" s="18"/>
      <c r="BP16" s="18"/>
      <c r="BQ16" s="18"/>
      <c r="BR16" s="18"/>
      <c r="BS16" s="18"/>
      <c r="BT16" s="18"/>
      <c r="BU16" s="18"/>
      <c r="BV16" s="18"/>
      <c r="BW16" s="18"/>
      <c r="BX16" s="18"/>
      <c r="BY16" s="18"/>
      <c r="BZ16" s="18"/>
      <c r="CA16" s="18"/>
      <c r="CB16" s="18"/>
      <c r="CC16" s="18"/>
      <c r="CD16" s="18"/>
      <c r="CE16" s="18"/>
      <c r="CF16" s="2"/>
      <c r="CG16" s="18"/>
      <c r="CH16" s="18"/>
      <c r="CI16" s="18"/>
      <c r="CJ16" s="18"/>
      <c r="CK16" s="18"/>
      <c r="CL16" s="18"/>
      <c r="CM16" s="18"/>
      <c r="CN16" s="18"/>
      <c r="CO16" s="18"/>
      <c r="CP16" s="18"/>
      <c r="CR16" s="18"/>
      <c r="CS16" s="18"/>
      <c r="CT16" s="18"/>
      <c r="CU16" s="18"/>
      <c r="CV16" s="18"/>
      <c r="CW16" s="18"/>
      <c r="CX16" s="103"/>
      <c r="CY16" s="103"/>
      <c r="CZ16" s="103"/>
      <c r="DA16" s="103"/>
      <c r="DB16" s="103"/>
      <c r="DC16" s="103"/>
      <c r="DD16" s="103"/>
      <c r="DE16" s="103"/>
      <c r="DF16" s="103"/>
      <c r="DG16" s="103"/>
      <c r="DH16" s="103"/>
      <c r="DI16" s="103"/>
      <c r="DJ16" s="103"/>
      <c r="DK16" s="103"/>
      <c r="DL16" s="103"/>
      <c r="DM16" s="103"/>
      <c r="DN16" s="103"/>
      <c r="DO16" s="103"/>
      <c r="DP16" s="103"/>
      <c r="DQ16" s="103"/>
      <c r="DR16" s="103"/>
      <c r="DS16" s="103"/>
      <c r="DT16" s="103"/>
      <c r="DU16" s="103"/>
      <c r="DV16" s="103"/>
      <c r="DW16" s="103"/>
      <c r="DX16" s="103"/>
      <c r="DY16" s="103"/>
      <c r="DZ16" s="103"/>
      <c r="EA16" s="103"/>
      <c r="EB16" s="103"/>
      <c r="EC16" s="103"/>
      <c r="ED16" s="103"/>
      <c r="EE16" s="103"/>
      <c r="EF16" s="18"/>
      <c r="EG16" s="18"/>
      <c r="EH16" s="18"/>
      <c r="EI16" s="18"/>
    </row>
    <row r="17" spans="1:139" ht="12.95" customHeight="1" x14ac:dyDescent="0.25">
      <c r="A17" s="91"/>
      <c r="B17" s="20">
        <f>DATE($AT$1,C16,1)</f>
        <v>41275</v>
      </c>
      <c r="C17" s="21">
        <f>DATE($AT$1,C16,1)</f>
        <v>41275</v>
      </c>
      <c r="D17" s="22"/>
      <c r="E17" s="73"/>
      <c r="F17" s="20">
        <f>DATE($AT$1,G16,1)</f>
        <v>41306</v>
      </c>
      <c r="G17" s="21">
        <f>DATE($AT$1,G16,1)</f>
        <v>41306</v>
      </c>
      <c r="H17" s="22"/>
      <c r="I17" s="73"/>
      <c r="J17" s="20">
        <f>DATE($AT$1,K16,1)</f>
        <v>41334</v>
      </c>
      <c r="K17" s="21">
        <f>DATE($AT$1,K16,1)</f>
        <v>41334</v>
      </c>
      <c r="L17" s="22"/>
      <c r="M17" s="73"/>
      <c r="N17" s="20">
        <f>DATE($AT$1,O16,1)</f>
        <v>41365</v>
      </c>
      <c r="O17" s="21">
        <f>DATE($AT$1,O16,1)</f>
        <v>41365</v>
      </c>
      <c r="P17" s="22"/>
      <c r="Q17" s="73"/>
      <c r="R17" s="20">
        <f>DATE($AT$1,S16,1)</f>
        <v>41395</v>
      </c>
      <c r="S17" s="21">
        <f>DATE($AT$1,S16,1)</f>
        <v>41395</v>
      </c>
      <c r="T17" s="22"/>
      <c r="U17" s="73"/>
      <c r="V17" s="20">
        <f>DATE($AT$1,W16,1)</f>
        <v>41426</v>
      </c>
      <c r="W17" s="21">
        <f>DATE($AT$1,W16,1)</f>
        <v>41426</v>
      </c>
      <c r="X17" s="22"/>
      <c r="Y17" s="73"/>
      <c r="Z17" s="20">
        <f>DATE($AT$1,AA16,1)</f>
        <v>41456</v>
      </c>
      <c r="AA17" s="21">
        <f>DATE($AT$1,AA16,1)</f>
        <v>41456</v>
      </c>
      <c r="AB17" s="22"/>
      <c r="AC17" s="73"/>
      <c r="AD17" s="20">
        <f>DATE($AT$1,AE16,1)</f>
        <v>41487</v>
      </c>
      <c r="AE17" s="21">
        <f>DATE($AT$1,AE16,1)</f>
        <v>41487</v>
      </c>
      <c r="AF17" s="22" t="s">
        <v>29</v>
      </c>
      <c r="AG17" s="73"/>
      <c r="AH17" s="20">
        <f>DATE($AT$1,AI16,1)</f>
        <v>41518</v>
      </c>
      <c r="AI17" s="21">
        <f>DATE($AT$1,AI16,1)</f>
        <v>41518</v>
      </c>
      <c r="AJ17" s="22"/>
      <c r="AK17" s="73"/>
      <c r="AL17" s="20">
        <f>DATE($AT$1,AM16,1)</f>
        <v>41548</v>
      </c>
      <c r="AM17" s="21">
        <f>DATE($AT$1,AM16,1)</f>
        <v>41548</v>
      </c>
      <c r="AN17" s="22"/>
      <c r="AO17" s="73"/>
      <c r="AP17" s="20">
        <f>DATE($AT$1,AQ16,1)</f>
        <v>41579</v>
      </c>
      <c r="AQ17" s="21">
        <f>DATE($AT$1,AQ16,1)</f>
        <v>41579</v>
      </c>
      <c r="AR17" s="22"/>
      <c r="AS17" s="73"/>
      <c r="AT17" s="20">
        <f>DATE($AT$1,AU16,1)</f>
        <v>41609</v>
      </c>
      <c r="AU17" s="21">
        <f>DATE($AT$1,AU16,1)</f>
        <v>41609</v>
      </c>
      <c r="AV17" s="23"/>
      <c r="AW17" s="51"/>
      <c r="AX17" s="57"/>
      <c r="AY17" s="57"/>
      <c r="AZ17" s="57"/>
      <c r="BA17" s="57"/>
      <c r="BB17" s="57"/>
      <c r="BC17" s="57"/>
      <c r="BD17" s="57"/>
      <c r="BE17" s="57"/>
      <c r="BF17" s="57"/>
      <c r="BG17" s="57"/>
      <c r="BH17" s="57"/>
      <c r="BI17" s="57"/>
      <c r="BJ17" s="57"/>
      <c r="BK17" s="57"/>
      <c r="BL17" s="81"/>
      <c r="BM17" s="81"/>
      <c r="BN17" s="81"/>
    </row>
    <row r="18" spans="1:139" ht="12.95" customHeight="1" x14ac:dyDescent="0.25">
      <c r="A18" s="91"/>
      <c r="B18" s="20">
        <f>IF(MONTH(B17+1)=$C$16,B17+1,"")</f>
        <v>41276</v>
      </c>
      <c r="C18" s="21">
        <f>IF(MONTH(C17+1)=$C$16,C17+1,"")</f>
        <v>41276</v>
      </c>
      <c r="D18" s="22"/>
      <c r="E18" s="50"/>
      <c r="F18" s="20">
        <f>IF(MONTH(F17+1)=$G$16,F17+1,"")</f>
        <v>41307</v>
      </c>
      <c r="G18" s="21">
        <f>IF(MONTH(G17+1)=$G$16,G17+1,"")</f>
        <v>41307</v>
      </c>
      <c r="H18" s="22"/>
      <c r="I18" s="50"/>
      <c r="J18" s="20">
        <f>IF(MONTH(J17+1)=$K$16,J17+1,"")</f>
        <v>41335</v>
      </c>
      <c r="K18" s="21">
        <f>IF(MONTH(K17+1)=K$16,K17+1,"")</f>
        <v>41335</v>
      </c>
      <c r="L18" s="22"/>
      <c r="M18" s="50"/>
      <c r="N18" s="20">
        <f>IF(MONTH(N17+1)=O$16,N17+1,"")</f>
        <v>41366</v>
      </c>
      <c r="O18" s="21">
        <f>IF(MONTH(O17+1)=O$16,O17+1,"")</f>
        <v>41366</v>
      </c>
      <c r="P18" s="22"/>
      <c r="Q18" s="50"/>
      <c r="R18" s="20">
        <f>IF(MONTH(R17+1)=S$16,R17+1,"")</f>
        <v>41396</v>
      </c>
      <c r="S18" s="21">
        <f>IF(MONTH(S17+1)=S$16,S17+1,"")</f>
        <v>41396</v>
      </c>
      <c r="T18" s="22" t="s">
        <v>8</v>
      </c>
      <c r="U18" s="50"/>
      <c r="V18" s="20">
        <f>IF(MONTH(V17+1)=W$16,V17+1,"")</f>
        <v>41427</v>
      </c>
      <c r="W18" s="21">
        <f>IF(MONTH(W17+1)=W$16,W17+1,"")</f>
        <v>41427</v>
      </c>
      <c r="X18" s="22"/>
      <c r="Y18" s="50"/>
      <c r="Z18" s="20">
        <f>IF(MONTH(Z17+1)=AA$16,Z17+1,"")</f>
        <v>41457</v>
      </c>
      <c r="AA18" s="21">
        <f>IF(MONTH(AA17+1)=AA$16,AA17+1,"")</f>
        <v>41457</v>
      </c>
      <c r="AB18" s="22"/>
      <c r="AC18" s="50"/>
      <c r="AD18" s="20">
        <f>IF(MONTH(AD17+1)=AE$16,AD17+1,"")</f>
        <v>41488</v>
      </c>
      <c r="AE18" s="21">
        <f>IF(MONTH(AE17+1)=AE$16,AE17+1,"")</f>
        <v>41488</v>
      </c>
      <c r="AF18" s="22" t="s">
        <v>29</v>
      </c>
      <c r="AG18" s="50"/>
      <c r="AH18" s="20">
        <f>IF(MONTH(AH17+1)=AI$16,AH17+1,"")</f>
        <v>41519</v>
      </c>
      <c r="AI18" s="21">
        <f>IF(MONTH(AI17+1)=AI$16,AI17+1,"")</f>
        <v>41519</v>
      </c>
      <c r="AJ18" s="22"/>
      <c r="AK18" s="50"/>
      <c r="AL18" s="20">
        <f>IF(MONTH(AL17+1)=AM$16,AL17+1,"")</f>
        <v>41549</v>
      </c>
      <c r="AM18" s="21">
        <f>IF(MONTH(AM17+1)=AM$16,AM17+1,"")</f>
        <v>41549</v>
      </c>
      <c r="AN18" s="22"/>
      <c r="AO18" s="50"/>
      <c r="AP18" s="20">
        <f>IF(MONTH(AP17+1)=AQ$16,AP17+1,"")</f>
        <v>41580</v>
      </c>
      <c r="AQ18" s="21">
        <f>IF(MONTH(AQ17+1)=AQ$16,AQ17+1,"")</f>
        <v>41580</v>
      </c>
      <c r="AR18" s="22"/>
      <c r="AS18" s="50"/>
      <c r="AT18" s="20">
        <f>IF(MONTH(AT17+1)=AU$16,AT17+1,"")</f>
        <v>41610</v>
      </c>
      <c r="AU18" s="21">
        <f>IF(MONTH(AU17+1)=AU$16,AU17+1,"")</f>
        <v>41610</v>
      </c>
      <c r="AV18" s="23"/>
      <c r="AW18" s="52"/>
      <c r="AX18" s="57"/>
      <c r="AY18" s="57"/>
      <c r="AZ18" s="57"/>
      <c r="BA18" s="57"/>
      <c r="BB18" s="57"/>
      <c r="BC18" s="57"/>
      <c r="BD18" s="57"/>
      <c r="BE18" s="57"/>
      <c r="BF18" s="57"/>
      <c r="BG18" s="57"/>
      <c r="BH18" s="57"/>
      <c r="BI18" s="57"/>
      <c r="BJ18" s="57"/>
      <c r="BK18" s="57"/>
      <c r="BL18" s="81"/>
      <c r="BM18" s="81"/>
      <c r="BN18" s="81"/>
      <c r="BU18" s="11" t="s">
        <v>16</v>
      </c>
      <c r="CO18" s="2" t="s">
        <v>5</v>
      </c>
      <c r="CP18">
        <v>3.5</v>
      </c>
      <c r="CQ18">
        <v>3.5</v>
      </c>
    </row>
    <row r="19" spans="1:139" ht="12.95" customHeight="1" x14ac:dyDescent="0.25">
      <c r="A19" s="109"/>
      <c r="B19" s="20">
        <f t="shared" ref="B19:B47" si="0">IF(MONTH(B18+1)=C$16,B18+1,"")</f>
        <v>41277</v>
      </c>
      <c r="C19" s="21">
        <f t="shared" ref="C19:C47" si="1">IF(MONTH(C18+1)=$C$16,C18+1,"")</f>
        <v>41277</v>
      </c>
      <c r="D19" s="22"/>
      <c r="E19" s="50"/>
      <c r="F19" s="20">
        <f t="shared" ref="F19:F45" si="2">IF(MONTH(F18+1)=G$16,F18+1,"")</f>
        <v>41308</v>
      </c>
      <c r="G19" s="21">
        <f t="shared" ref="G19:G45" si="3">IF(MONTH(G18+1)=$G$16,G18+1,"")</f>
        <v>41308</v>
      </c>
      <c r="H19" s="22"/>
      <c r="I19" s="50"/>
      <c r="J19" s="20">
        <f t="shared" ref="J19:J47" si="4">IF(MONTH(J18+1)=K$16,J18+1,"")</f>
        <v>41336</v>
      </c>
      <c r="K19" s="21">
        <f t="shared" ref="K19:K46" si="5">IF(MONTH(K18+1)=K$16,K18+1,"")</f>
        <v>41336</v>
      </c>
      <c r="L19" s="22"/>
      <c r="M19" s="50"/>
      <c r="N19" s="20">
        <f t="shared" ref="N19:N46" si="6">IF(MONTH(N18+1)=O$16,N18+1,"")</f>
        <v>41367</v>
      </c>
      <c r="O19" s="21">
        <f t="shared" ref="O19:O46" si="7">IF(MONTH(O18+1)=O$16,O18+1,"")</f>
        <v>41367</v>
      </c>
      <c r="P19" s="22"/>
      <c r="Q19" s="50"/>
      <c r="R19" s="20">
        <f t="shared" ref="R19:R47" si="8">IF(MONTH(R18+1)=S$16,R18+1,"")</f>
        <v>41397</v>
      </c>
      <c r="S19" s="21">
        <f t="shared" ref="S19:S47" si="9">IF(MONTH(S18+1)=S$16,S18+1,"")</f>
        <v>41397</v>
      </c>
      <c r="T19" s="22" t="s">
        <v>8</v>
      </c>
      <c r="U19" s="50"/>
      <c r="V19" s="20">
        <f t="shared" ref="V19:V46" si="10">IF(MONTH(V18+1)=W$16,V18+1,"")</f>
        <v>41428</v>
      </c>
      <c r="W19" s="21">
        <f t="shared" ref="W19:W46" si="11">IF(MONTH(W18+1)=W$16,W18+1,"")</f>
        <v>41428</v>
      </c>
      <c r="X19" s="22"/>
      <c r="Y19" s="50"/>
      <c r="Z19" s="20">
        <f t="shared" ref="Z19:Z47" si="12">IF(MONTH(Z18+1)=AA$16,Z18+1,"")</f>
        <v>41458</v>
      </c>
      <c r="AA19" s="21">
        <f t="shared" ref="AA19:AA47" si="13">IF(MONTH(AA18+1)=AA$16,AA18+1,"")</f>
        <v>41458</v>
      </c>
      <c r="AB19" s="22"/>
      <c r="AC19" s="50"/>
      <c r="AD19" s="20">
        <f t="shared" ref="AD19:AD47" si="14">IF(MONTH(AD18+1)=AE$16,AD18+1,"")</f>
        <v>41489</v>
      </c>
      <c r="AE19" s="21">
        <f t="shared" ref="AE19:AE47" si="15">IF(MONTH(AE18+1)=AE$16,AE18+1,"")</f>
        <v>41489</v>
      </c>
      <c r="AF19" s="22" t="s">
        <v>29</v>
      </c>
      <c r="AG19" s="50"/>
      <c r="AH19" s="20">
        <f t="shared" ref="AH19:AH46" si="16">IF(MONTH(AH18+1)=AI$16,AH18+1,"")</f>
        <v>41520</v>
      </c>
      <c r="AI19" s="21">
        <f t="shared" ref="AI19:AI46" si="17">IF(MONTH(AI18+1)=AI$16,AI18+1,"")</f>
        <v>41520</v>
      </c>
      <c r="AJ19" s="22"/>
      <c r="AK19" s="50"/>
      <c r="AL19" s="20">
        <f t="shared" ref="AL19:AL47" si="18">IF(MONTH(AL18+1)=AM$16,AL18+1,"")</f>
        <v>41550</v>
      </c>
      <c r="AM19" s="21">
        <f t="shared" ref="AM19:AM47" si="19">IF(MONTH(AM18+1)=AM$16,AM18+1,"")</f>
        <v>41550</v>
      </c>
      <c r="AN19" s="22"/>
      <c r="AO19" s="50"/>
      <c r="AP19" s="20">
        <f t="shared" ref="AP19:AP46" si="20">IF(MONTH(AP18+1)=AQ$16,AP18+1,"")</f>
        <v>41581</v>
      </c>
      <c r="AQ19" s="21">
        <f t="shared" ref="AQ19:AQ46" si="21">IF(MONTH(AQ18+1)=AQ$16,AQ18+1,"")</f>
        <v>41581</v>
      </c>
      <c r="AR19" s="22"/>
      <c r="AS19" s="50"/>
      <c r="AT19" s="20">
        <f t="shared" ref="AT19:AT47" si="22">IF(MONTH(AT18+1)=AU$16,AT18+1,"")</f>
        <v>41611</v>
      </c>
      <c r="AU19" s="21">
        <f t="shared" ref="AU19:AU47" si="23">IF(MONTH(AU18+1)=AU$16,AU18+1,"")</f>
        <v>41611</v>
      </c>
      <c r="AV19" s="23"/>
      <c r="AW19" s="52"/>
      <c r="AX19" s="57"/>
      <c r="AY19" s="57"/>
      <c r="AZ19" s="57"/>
      <c r="BA19" s="57"/>
      <c r="BB19" s="57"/>
      <c r="BC19" s="57"/>
      <c r="BD19" s="57"/>
      <c r="BE19" s="57"/>
      <c r="BF19" s="57"/>
      <c r="BG19" s="57"/>
      <c r="BH19" s="57"/>
      <c r="BI19" s="57"/>
      <c r="BJ19" s="57"/>
      <c r="BK19" s="57"/>
      <c r="BL19" s="81"/>
      <c r="BM19" s="81"/>
      <c r="BN19" s="81"/>
      <c r="BU19" s="24">
        <f>DATE(AT1,1,1)</f>
        <v>41275</v>
      </c>
      <c r="CG19"/>
      <c r="CH19"/>
      <c r="CI19"/>
      <c r="CJ19"/>
      <c r="CK19"/>
      <c r="CL19"/>
      <c r="CM19"/>
      <c r="CN19"/>
      <c r="CO19" t="s">
        <v>29</v>
      </c>
      <c r="CP19" s="2">
        <v>4</v>
      </c>
      <c r="CQ19" s="2">
        <v>4</v>
      </c>
      <c r="CR19"/>
      <c r="CS19"/>
      <c r="CT19"/>
      <c r="CU19"/>
      <c r="CV19"/>
      <c r="CW19"/>
      <c r="CX19" s="86"/>
      <c r="CY19" s="86"/>
      <c r="CZ19" s="86"/>
      <c r="DA19" s="86"/>
      <c r="DB19" s="86"/>
      <c r="DC19" s="86"/>
      <c r="DD19" s="86"/>
      <c r="DE19" s="86"/>
      <c r="DF19" s="86"/>
      <c r="DG19" s="86"/>
      <c r="DH19" s="86"/>
      <c r="DI19" s="86"/>
      <c r="DJ19" s="86"/>
      <c r="DK19" s="86"/>
      <c r="DL19" s="86"/>
      <c r="DM19" s="86"/>
      <c r="DN19" s="86"/>
      <c r="DO19" s="86"/>
      <c r="DP19" s="86"/>
      <c r="DQ19" s="86"/>
      <c r="DR19" s="86"/>
      <c r="DS19" s="86"/>
      <c r="DT19" s="86"/>
      <c r="DU19" s="86"/>
      <c r="DV19" s="86"/>
      <c r="DW19" s="86"/>
      <c r="DX19" s="86"/>
      <c r="DY19" s="86"/>
      <c r="DZ19" s="86"/>
      <c r="EA19" s="86"/>
      <c r="EB19" s="86"/>
      <c r="EC19" s="86"/>
      <c r="ED19" s="86"/>
      <c r="EE19" s="86"/>
      <c r="EF19"/>
      <c r="EG19"/>
      <c r="EH19"/>
      <c r="EI19"/>
    </row>
    <row r="20" spans="1:139" ht="12.95" customHeight="1" x14ac:dyDescent="0.25">
      <c r="B20" s="20">
        <f t="shared" si="0"/>
        <v>41278</v>
      </c>
      <c r="C20" s="21">
        <f t="shared" si="1"/>
        <v>41278</v>
      </c>
      <c r="D20" s="22"/>
      <c r="E20" s="50"/>
      <c r="F20" s="20">
        <f t="shared" si="2"/>
        <v>41309</v>
      </c>
      <c r="G20" s="21">
        <f t="shared" si="3"/>
        <v>41309</v>
      </c>
      <c r="H20" s="22" t="s">
        <v>8</v>
      </c>
      <c r="I20" s="50"/>
      <c r="J20" s="20">
        <f t="shared" si="4"/>
        <v>41337</v>
      </c>
      <c r="K20" s="21">
        <f t="shared" si="5"/>
        <v>41337</v>
      </c>
      <c r="L20" s="22"/>
      <c r="M20" s="50"/>
      <c r="N20" s="20">
        <f t="shared" si="6"/>
        <v>41368</v>
      </c>
      <c r="O20" s="21">
        <f t="shared" si="7"/>
        <v>41368</v>
      </c>
      <c r="P20" s="22"/>
      <c r="Q20" s="50"/>
      <c r="R20" s="20">
        <f t="shared" si="8"/>
        <v>41398</v>
      </c>
      <c r="S20" s="21">
        <f t="shared" si="9"/>
        <v>41398</v>
      </c>
      <c r="T20" s="22"/>
      <c r="U20" s="50"/>
      <c r="V20" s="20">
        <f t="shared" si="10"/>
        <v>41429</v>
      </c>
      <c r="W20" s="21">
        <f t="shared" si="11"/>
        <v>41429</v>
      </c>
      <c r="X20" s="22"/>
      <c r="Y20" s="50"/>
      <c r="Z20" s="20">
        <f t="shared" si="12"/>
        <v>41459</v>
      </c>
      <c r="AA20" s="21">
        <f t="shared" si="13"/>
        <v>41459</v>
      </c>
      <c r="AB20" s="22"/>
      <c r="AC20" s="50"/>
      <c r="AD20" s="20">
        <f t="shared" si="14"/>
        <v>41490</v>
      </c>
      <c r="AE20" s="21">
        <f t="shared" si="15"/>
        <v>41490</v>
      </c>
      <c r="AF20" s="22"/>
      <c r="AG20" s="50"/>
      <c r="AH20" s="20">
        <f t="shared" si="16"/>
        <v>41521</v>
      </c>
      <c r="AI20" s="21">
        <f t="shared" si="17"/>
        <v>41521</v>
      </c>
      <c r="AJ20" s="22"/>
      <c r="AK20" s="50"/>
      <c r="AL20" s="20">
        <f t="shared" si="18"/>
        <v>41551</v>
      </c>
      <c r="AM20" s="21">
        <f t="shared" si="19"/>
        <v>41551</v>
      </c>
      <c r="AN20" s="22"/>
      <c r="AO20" s="50"/>
      <c r="AP20" s="20">
        <f t="shared" si="20"/>
        <v>41582</v>
      </c>
      <c r="AQ20" s="21">
        <f t="shared" si="21"/>
        <v>41582</v>
      </c>
      <c r="AR20" s="22"/>
      <c r="AS20" s="50"/>
      <c r="AT20" s="20">
        <f t="shared" si="22"/>
        <v>41612</v>
      </c>
      <c r="AU20" s="21">
        <f t="shared" si="23"/>
        <v>41612</v>
      </c>
      <c r="AV20" s="23"/>
      <c r="AW20" s="52"/>
      <c r="AX20" s="57"/>
      <c r="AY20" s="57"/>
      <c r="AZ20" s="57"/>
      <c r="BA20" s="57"/>
      <c r="BB20" s="57"/>
      <c r="BC20" s="57"/>
      <c r="BD20" s="57"/>
      <c r="BE20" s="57"/>
      <c r="BF20" s="57"/>
      <c r="BG20" s="57"/>
      <c r="BH20" s="57"/>
      <c r="BI20" s="57"/>
      <c r="BJ20" s="57"/>
      <c r="BK20" s="57"/>
      <c r="BL20" s="81"/>
      <c r="BM20" s="81"/>
      <c r="BN20" s="81"/>
      <c r="BU20" s="25">
        <f>DATE(AT1,5,1)</f>
        <v>41395</v>
      </c>
      <c r="CG20"/>
      <c r="CH20"/>
      <c r="CI20"/>
      <c r="CJ20"/>
      <c r="CK20"/>
      <c r="CL20"/>
      <c r="CM20"/>
      <c r="CN20"/>
      <c r="CO20" s="2" t="s">
        <v>7</v>
      </c>
      <c r="CP20" s="2">
        <v>4.5</v>
      </c>
      <c r="CQ20" s="2">
        <v>4.5</v>
      </c>
      <c r="CR20"/>
      <c r="CS20"/>
      <c r="CT20"/>
      <c r="CU20"/>
      <c r="CV20"/>
      <c r="CW20"/>
      <c r="CX20" s="86"/>
      <c r="CY20" s="86"/>
      <c r="CZ20" s="86"/>
      <c r="DA20" s="86"/>
      <c r="DB20" s="86"/>
      <c r="DC20" s="86"/>
      <c r="DD20" s="86"/>
      <c r="DE20" s="86"/>
      <c r="DF20" s="86"/>
      <c r="DG20" s="86"/>
      <c r="DH20" s="86"/>
      <c r="DI20" s="86"/>
      <c r="DJ20" s="86"/>
      <c r="DK20" s="86"/>
      <c r="DL20" s="86"/>
      <c r="DM20" s="86"/>
      <c r="DN20" s="86"/>
      <c r="DO20" s="86"/>
      <c r="DP20" s="86"/>
      <c r="DQ20" s="86"/>
      <c r="DR20" s="86"/>
      <c r="DS20" s="86"/>
      <c r="DT20" s="86"/>
      <c r="DU20" s="86"/>
      <c r="DV20" s="86"/>
      <c r="DW20" s="86"/>
      <c r="DX20" s="86"/>
      <c r="DY20" s="86"/>
      <c r="DZ20" s="86"/>
      <c r="EA20" s="86"/>
      <c r="EB20" s="86"/>
      <c r="EC20" s="86"/>
      <c r="ED20" s="86"/>
      <c r="EE20" s="86"/>
      <c r="EF20"/>
      <c r="EG20"/>
      <c r="EH20"/>
      <c r="EI20"/>
    </row>
    <row r="21" spans="1:139" ht="12.95" customHeight="1" x14ac:dyDescent="0.25">
      <c r="B21" s="20">
        <f t="shared" si="0"/>
        <v>41279</v>
      </c>
      <c r="C21" s="21">
        <f t="shared" si="1"/>
        <v>41279</v>
      </c>
      <c r="D21" s="22"/>
      <c r="E21" s="50"/>
      <c r="F21" s="20">
        <f t="shared" si="2"/>
        <v>41310</v>
      </c>
      <c r="G21" s="21">
        <f t="shared" si="3"/>
        <v>41310</v>
      </c>
      <c r="H21" s="22" t="s">
        <v>8</v>
      </c>
      <c r="I21" s="50"/>
      <c r="J21" s="20">
        <f t="shared" si="4"/>
        <v>41338</v>
      </c>
      <c r="K21" s="21">
        <f t="shared" si="5"/>
        <v>41338</v>
      </c>
      <c r="L21" s="22"/>
      <c r="M21" s="50"/>
      <c r="N21" s="20">
        <f t="shared" si="6"/>
        <v>41369</v>
      </c>
      <c r="O21" s="21">
        <f t="shared" si="7"/>
        <v>41369</v>
      </c>
      <c r="P21" s="22"/>
      <c r="Q21" s="50"/>
      <c r="R21" s="20">
        <f t="shared" si="8"/>
        <v>41399</v>
      </c>
      <c r="S21" s="21">
        <f t="shared" si="9"/>
        <v>41399</v>
      </c>
      <c r="T21" s="22"/>
      <c r="U21" s="50"/>
      <c r="V21" s="20">
        <f t="shared" si="10"/>
        <v>41430</v>
      </c>
      <c r="W21" s="21">
        <f t="shared" si="11"/>
        <v>41430</v>
      </c>
      <c r="X21" s="22"/>
      <c r="Y21" s="50"/>
      <c r="Z21" s="20">
        <f t="shared" si="12"/>
        <v>41460</v>
      </c>
      <c r="AA21" s="21">
        <f t="shared" si="13"/>
        <v>41460</v>
      </c>
      <c r="AB21" s="22"/>
      <c r="AC21" s="50"/>
      <c r="AD21" s="20">
        <f t="shared" si="14"/>
        <v>41491</v>
      </c>
      <c r="AE21" s="21">
        <f t="shared" si="15"/>
        <v>41491</v>
      </c>
      <c r="AF21" s="22" t="s">
        <v>29</v>
      </c>
      <c r="AG21" s="50"/>
      <c r="AH21" s="20">
        <f t="shared" si="16"/>
        <v>41522</v>
      </c>
      <c r="AI21" s="21">
        <f t="shared" si="17"/>
        <v>41522</v>
      </c>
      <c r="AJ21" s="22"/>
      <c r="AK21" s="50"/>
      <c r="AL21" s="20">
        <f t="shared" si="18"/>
        <v>41552</v>
      </c>
      <c r="AM21" s="21">
        <f t="shared" si="19"/>
        <v>41552</v>
      </c>
      <c r="AN21" s="22"/>
      <c r="AO21" s="50"/>
      <c r="AP21" s="20">
        <f t="shared" si="20"/>
        <v>41583</v>
      </c>
      <c r="AQ21" s="21">
        <f t="shared" si="21"/>
        <v>41583</v>
      </c>
      <c r="AR21" s="22"/>
      <c r="AS21" s="50"/>
      <c r="AT21" s="20">
        <f t="shared" si="22"/>
        <v>41613</v>
      </c>
      <c r="AU21" s="21">
        <f t="shared" si="23"/>
        <v>41613</v>
      </c>
      <c r="AV21" s="23"/>
      <c r="AW21" s="52"/>
      <c r="AX21" s="57"/>
      <c r="AY21" s="57"/>
      <c r="AZ21" s="57"/>
      <c r="BA21" s="57"/>
      <c r="BB21" s="57"/>
      <c r="BC21" s="57"/>
      <c r="BD21" s="57"/>
      <c r="BE21" s="57"/>
      <c r="BF21" s="57"/>
      <c r="BG21" s="57"/>
      <c r="BH21" s="57"/>
      <c r="BI21" s="57"/>
      <c r="BJ21" s="57"/>
      <c r="BK21" s="57"/>
      <c r="BL21" s="81"/>
      <c r="BM21" s="81"/>
      <c r="BN21" s="81"/>
      <c r="BU21" s="25">
        <f>DATE(AT1,5,8)</f>
        <v>41402</v>
      </c>
      <c r="CC21" s="139" t="s">
        <v>17</v>
      </c>
      <c r="CD21" s="139" t="s">
        <v>18</v>
      </c>
      <c r="CE21" s="139" t="s">
        <v>19</v>
      </c>
      <c r="CF21" s="139" t="s">
        <v>20</v>
      </c>
      <c r="CG21"/>
      <c r="CH21"/>
      <c r="CI21"/>
      <c r="CJ21"/>
      <c r="CK21"/>
      <c r="CL21"/>
      <c r="CM21"/>
      <c r="CN21"/>
      <c r="CO21" t="s">
        <v>10</v>
      </c>
      <c r="CP21">
        <v>5</v>
      </c>
      <c r="CQ21">
        <v>5</v>
      </c>
      <c r="CR21"/>
      <c r="CS21"/>
      <c r="CT21"/>
      <c r="CU21"/>
      <c r="CV21"/>
      <c r="CW21"/>
      <c r="CX21" s="86"/>
      <c r="CY21" s="86"/>
      <c r="CZ21" s="86"/>
      <c r="DA21" s="86"/>
      <c r="DB21" s="86"/>
      <c r="DC21" s="86"/>
      <c r="DD21" s="86"/>
      <c r="DE21" s="86"/>
      <c r="DF21" s="86"/>
      <c r="DG21" s="86"/>
      <c r="DH21" s="86"/>
      <c r="DI21" s="86"/>
      <c r="DJ21" s="86"/>
      <c r="DK21" s="86"/>
      <c r="DL21" s="86"/>
      <c r="DM21" s="86"/>
      <c r="DN21" s="86"/>
      <c r="DO21" s="86"/>
      <c r="DP21" s="86"/>
      <c r="DQ21" s="86"/>
      <c r="DR21" s="86"/>
      <c r="DS21" s="86"/>
      <c r="DT21" s="86"/>
      <c r="DU21" s="86"/>
      <c r="DV21" s="86"/>
      <c r="DW21" s="86"/>
      <c r="DX21" s="86"/>
      <c r="DY21" s="86"/>
      <c r="DZ21" s="86"/>
      <c r="EA21" s="86"/>
      <c r="EB21" s="86"/>
      <c r="EC21" s="86"/>
      <c r="ED21" s="86"/>
      <c r="EE21" s="86"/>
      <c r="EF21"/>
      <c r="EG21"/>
      <c r="EH21"/>
      <c r="EI21"/>
    </row>
    <row r="22" spans="1:139" ht="12.95" customHeight="1" x14ac:dyDescent="0.25">
      <c r="B22" s="20">
        <f t="shared" si="0"/>
        <v>41280</v>
      </c>
      <c r="C22" s="21">
        <f t="shared" si="1"/>
        <v>41280</v>
      </c>
      <c r="D22" s="22"/>
      <c r="E22" s="50"/>
      <c r="F22" s="20">
        <f t="shared" si="2"/>
        <v>41311</v>
      </c>
      <c r="G22" s="21">
        <f t="shared" si="3"/>
        <v>41311</v>
      </c>
      <c r="H22" s="22" t="s">
        <v>8</v>
      </c>
      <c r="I22" s="50"/>
      <c r="J22" s="20">
        <f t="shared" si="4"/>
        <v>41339</v>
      </c>
      <c r="K22" s="21">
        <f t="shared" si="5"/>
        <v>41339</v>
      </c>
      <c r="L22" s="22"/>
      <c r="M22" s="50"/>
      <c r="N22" s="20">
        <f t="shared" si="6"/>
        <v>41370</v>
      </c>
      <c r="O22" s="21">
        <f t="shared" si="7"/>
        <v>41370</v>
      </c>
      <c r="P22" s="22"/>
      <c r="Q22" s="50"/>
      <c r="R22" s="20">
        <f t="shared" si="8"/>
        <v>41400</v>
      </c>
      <c r="S22" s="21">
        <f t="shared" si="9"/>
        <v>41400</v>
      </c>
      <c r="T22" s="22"/>
      <c r="U22" s="50"/>
      <c r="V22" s="20">
        <f t="shared" si="10"/>
        <v>41431</v>
      </c>
      <c r="W22" s="21">
        <f t="shared" si="11"/>
        <v>41431</v>
      </c>
      <c r="X22" s="22"/>
      <c r="Y22" s="50"/>
      <c r="Z22" s="20">
        <f t="shared" si="12"/>
        <v>41461</v>
      </c>
      <c r="AA22" s="21">
        <f t="shared" si="13"/>
        <v>41461</v>
      </c>
      <c r="AB22" s="22"/>
      <c r="AC22" s="50"/>
      <c r="AD22" s="20">
        <f t="shared" si="14"/>
        <v>41492</v>
      </c>
      <c r="AE22" s="21">
        <f t="shared" si="15"/>
        <v>41492</v>
      </c>
      <c r="AF22" s="22" t="s">
        <v>29</v>
      </c>
      <c r="AG22" s="50"/>
      <c r="AH22" s="20">
        <f t="shared" si="16"/>
        <v>41523</v>
      </c>
      <c r="AI22" s="21">
        <f t="shared" si="17"/>
        <v>41523</v>
      </c>
      <c r="AJ22" s="22"/>
      <c r="AK22" s="50"/>
      <c r="AL22" s="20">
        <f t="shared" si="18"/>
        <v>41553</v>
      </c>
      <c r="AM22" s="21">
        <f t="shared" si="19"/>
        <v>41553</v>
      </c>
      <c r="AN22" s="22"/>
      <c r="AO22" s="50"/>
      <c r="AP22" s="20">
        <f t="shared" si="20"/>
        <v>41584</v>
      </c>
      <c r="AQ22" s="21">
        <f t="shared" si="21"/>
        <v>41584</v>
      </c>
      <c r="AR22" s="22"/>
      <c r="AS22" s="50"/>
      <c r="AT22" s="20">
        <f t="shared" si="22"/>
        <v>41614</v>
      </c>
      <c r="AU22" s="21">
        <f t="shared" si="23"/>
        <v>41614</v>
      </c>
      <c r="AV22" s="23"/>
      <c r="AW22" s="52"/>
      <c r="AX22" s="57"/>
      <c r="AY22" s="57"/>
      <c r="AZ22" s="57"/>
      <c r="BA22" s="57"/>
      <c r="BB22" s="57"/>
      <c r="BC22" s="57"/>
      <c r="BD22" s="57"/>
      <c r="BE22" s="57"/>
      <c r="BF22" s="57"/>
      <c r="BG22" s="57"/>
      <c r="BH22" s="57"/>
      <c r="BI22" s="57"/>
      <c r="BJ22" s="57"/>
      <c r="BK22" s="57"/>
      <c r="BL22" s="81"/>
      <c r="BM22" s="81"/>
      <c r="BN22" s="81"/>
      <c r="BU22" s="25">
        <f>DATE(AT1,7,14)</f>
        <v>41469</v>
      </c>
      <c r="CC22" s="139"/>
      <c r="CD22" s="139"/>
      <c r="CE22" s="139"/>
      <c r="CF22" s="139"/>
      <c r="CG22"/>
      <c r="CH22"/>
      <c r="CI22"/>
      <c r="CJ22"/>
      <c r="CK22"/>
      <c r="CL22"/>
      <c r="CM22"/>
      <c r="CN22"/>
      <c r="CO22" t="s">
        <v>52</v>
      </c>
      <c r="CP22">
        <v>5.5</v>
      </c>
      <c r="CQ22">
        <v>5.5</v>
      </c>
      <c r="CR22"/>
      <c r="CS22"/>
      <c r="CT22"/>
      <c r="CU22"/>
      <c r="CV22"/>
      <c r="CW22"/>
      <c r="CX22" s="86"/>
      <c r="CY22" s="86"/>
      <c r="CZ22" s="86"/>
      <c r="DA22" s="86"/>
      <c r="DB22" s="86"/>
      <c r="DC22" s="86"/>
      <c r="DD22" s="86"/>
      <c r="DE22" s="86"/>
      <c r="DF22" s="86"/>
      <c r="DG22" s="86"/>
      <c r="DH22" s="86"/>
      <c r="DI22" s="86"/>
      <c r="DJ22" s="86"/>
      <c r="DK22" s="86"/>
      <c r="DL22" s="86"/>
      <c r="DM22" s="86"/>
      <c r="DN22" s="86"/>
      <c r="DO22" s="86"/>
      <c r="DP22" s="86"/>
      <c r="DQ22" s="86"/>
      <c r="DR22" s="86"/>
      <c r="DS22" s="86"/>
      <c r="DT22" s="86"/>
      <c r="DU22" s="86"/>
      <c r="DV22" s="86"/>
      <c r="DW22" s="86"/>
      <c r="DX22" s="86"/>
      <c r="DY22" s="86"/>
      <c r="DZ22" s="86"/>
      <c r="EA22" s="86"/>
      <c r="EB22" s="86"/>
      <c r="EC22" s="86"/>
      <c r="ED22" s="86"/>
      <c r="EE22" s="86"/>
      <c r="EF22"/>
      <c r="EG22"/>
      <c r="EH22"/>
      <c r="EI22"/>
    </row>
    <row r="23" spans="1:139" ht="12.95" customHeight="1" x14ac:dyDescent="0.25">
      <c r="B23" s="20">
        <f t="shared" si="0"/>
        <v>41281</v>
      </c>
      <c r="C23" s="21">
        <f t="shared" si="1"/>
        <v>41281</v>
      </c>
      <c r="D23" s="22" t="s">
        <v>29</v>
      </c>
      <c r="E23" s="50"/>
      <c r="F23" s="20">
        <f t="shared" si="2"/>
        <v>41312</v>
      </c>
      <c r="G23" s="21">
        <f t="shared" si="3"/>
        <v>41312</v>
      </c>
      <c r="H23" s="22" t="s">
        <v>8</v>
      </c>
      <c r="I23" s="50"/>
      <c r="J23" s="20">
        <f t="shared" si="4"/>
        <v>41340</v>
      </c>
      <c r="K23" s="21">
        <f t="shared" si="5"/>
        <v>41340</v>
      </c>
      <c r="L23" s="22"/>
      <c r="M23" s="50"/>
      <c r="N23" s="20">
        <f t="shared" si="6"/>
        <v>41371</v>
      </c>
      <c r="O23" s="21">
        <f t="shared" si="7"/>
        <v>41371</v>
      </c>
      <c r="P23" s="22"/>
      <c r="Q23" s="50"/>
      <c r="R23" s="20">
        <f t="shared" si="8"/>
        <v>41401</v>
      </c>
      <c r="S23" s="21">
        <f t="shared" si="9"/>
        <v>41401</v>
      </c>
      <c r="T23" s="22"/>
      <c r="U23" s="50"/>
      <c r="V23" s="20">
        <f t="shared" si="10"/>
        <v>41432</v>
      </c>
      <c r="W23" s="21">
        <f t="shared" si="11"/>
        <v>41432</v>
      </c>
      <c r="X23" s="22"/>
      <c r="Y23" s="50"/>
      <c r="Z23" s="20">
        <f t="shared" si="12"/>
        <v>41462</v>
      </c>
      <c r="AA23" s="21">
        <f t="shared" si="13"/>
        <v>41462</v>
      </c>
      <c r="AB23" s="22"/>
      <c r="AC23" s="50"/>
      <c r="AD23" s="20">
        <f t="shared" si="14"/>
        <v>41493</v>
      </c>
      <c r="AE23" s="21">
        <f t="shared" si="15"/>
        <v>41493</v>
      </c>
      <c r="AF23" s="22" t="s">
        <v>29</v>
      </c>
      <c r="AG23" s="50"/>
      <c r="AH23" s="20">
        <f t="shared" si="16"/>
        <v>41524</v>
      </c>
      <c r="AI23" s="21">
        <f t="shared" si="17"/>
        <v>41524</v>
      </c>
      <c r="AJ23" s="22"/>
      <c r="AK23" s="50"/>
      <c r="AL23" s="20">
        <f t="shared" si="18"/>
        <v>41554</v>
      </c>
      <c r="AM23" s="21">
        <f t="shared" si="19"/>
        <v>41554</v>
      </c>
      <c r="AN23" s="22"/>
      <c r="AO23" s="50"/>
      <c r="AP23" s="20">
        <f t="shared" si="20"/>
        <v>41585</v>
      </c>
      <c r="AQ23" s="21">
        <f t="shared" si="21"/>
        <v>41585</v>
      </c>
      <c r="AR23" s="22"/>
      <c r="AS23" s="50"/>
      <c r="AT23" s="20">
        <f t="shared" si="22"/>
        <v>41615</v>
      </c>
      <c r="AU23" s="21">
        <f t="shared" si="23"/>
        <v>41615</v>
      </c>
      <c r="AV23" s="23"/>
      <c r="AW23" s="52"/>
      <c r="AX23" s="57"/>
      <c r="AY23" s="57"/>
      <c r="AZ23" s="57"/>
      <c r="BA23" s="57"/>
      <c r="BB23" s="57"/>
      <c r="BC23" s="57"/>
      <c r="BD23" s="57"/>
      <c r="BE23" s="57"/>
      <c r="BF23" s="57"/>
      <c r="BG23" s="57"/>
      <c r="BH23" s="57"/>
      <c r="BI23" s="57"/>
      <c r="BJ23" s="57"/>
      <c r="BK23" s="57"/>
      <c r="BL23" s="81"/>
      <c r="BM23" s="81"/>
      <c r="BN23" s="81"/>
      <c r="BU23" s="25">
        <f>DATE(AT1,8,15)</f>
        <v>41501</v>
      </c>
      <c r="CC23" s="139"/>
      <c r="CD23" s="139"/>
      <c r="CE23" s="139"/>
      <c r="CF23" s="139"/>
      <c r="CG23"/>
      <c r="CH23"/>
      <c r="CI23"/>
      <c r="CJ23"/>
      <c r="CK23"/>
      <c r="CL23"/>
      <c r="CM23"/>
      <c r="CN23"/>
      <c r="CO23" t="s">
        <v>14</v>
      </c>
      <c r="CP23" s="2">
        <v>6</v>
      </c>
      <c r="CQ23" s="2">
        <v>6</v>
      </c>
      <c r="CR23"/>
      <c r="CS23"/>
      <c r="CT23"/>
      <c r="CU23"/>
      <c r="CV23"/>
      <c r="CW23"/>
      <c r="CX23" s="86"/>
      <c r="CY23" s="86"/>
      <c r="CZ23" s="86"/>
      <c r="DA23" s="86"/>
      <c r="DB23" s="86"/>
      <c r="DC23" s="86"/>
      <c r="DD23" s="86"/>
      <c r="DE23" s="86"/>
      <c r="DF23" s="86"/>
      <c r="DG23" s="86"/>
      <c r="DH23" s="86"/>
      <c r="DI23" s="86"/>
      <c r="DJ23" s="86"/>
      <c r="DK23" s="86"/>
      <c r="DL23" s="86"/>
      <c r="DM23" s="86"/>
      <c r="DN23" s="86"/>
      <c r="DO23" s="86"/>
      <c r="DP23" s="86"/>
      <c r="DQ23" s="86"/>
      <c r="DR23" s="86"/>
      <c r="DS23" s="86"/>
      <c r="DT23" s="86"/>
      <c r="DU23" s="86"/>
      <c r="DV23" s="86"/>
      <c r="DW23" s="86"/>
      <c r="DX23" s="86"/>
      <c r="DY23" s="86"/>
      <c r="DZ23" s="86"/>
      <c r="EA23" s="86"/>
      <c r="EB23" s="86"/>
      <c r="EC23" s="86"/>
      <c r="ED23" s="86"/>
      <c r="EE23" s="86"/>
      <c r="EF23"/>
      <c r="EG23"/>
      <c r="EH23"/>
      <c r="EI23"/>
    </row>
    <row r="24" spans="1:139" ht="12.95" customHeight="1" x14ac:dyDescent="0.25">
      <c r="A24" s="83"/>
      <c r="B24" s="20">
        <f t="shared" si="0"/>
        <v>41282</v>
      </c>
      <c r="C24" s="21">
        <f t="shared" si="1"/>
        <v>41282</v>
      </c>
      <c r="D24" s="22" t="s">
        <v>29</v>
      </c>
      <c r="E24" s="50"/>
      <c r="F24" s="20">
        <f t="shared" si="2"/>
        <v>41313</v>
      </c>
      <c r="G24" s="21">
        <f t="shared" si="3"/>
        <v>41313</v>
      </c>
      <c r="H24" s="22" t="s">
        <v>8</v>
      </c>
      <c r="I24" s="50"/>
      <c r="J24" s="20">
        <f t="shared" si="4"/>
        <v>41341</v>
      </c>
      <c r="K24" s="21">
        <f t="shared" si="5"/>
        <v>41341</v>
      </c>
      <c r="L24" s="22"/>
      <c r="M24" s="50"/>
      <c r="N24" s="20">
        <f t="shared" si="6"/>
        <v>41372</v>
      </c>
      <c r="O24" s="21">
        <f t="shared" si="7"/>
        <v>41372</v>
      </c>
      <c r="P24" s="22"/>
      <c r="Q24" s="50"/>
      <c r="R24" s="20">
        <f t="shared" si="8"/>
        <v>41402</v>
      </c>
      <c r="S24" s="21">
        <f t="shared" si="9"/>
        <v>41402</v>
      </c>
      <c r="T24" s="22"/>
      <c r="U24" s="50"/>
      <c r="V24" s="20">
        <f t="shared" si="10"/>
        <v>41433</v>
      </c>
      <c r="W24" s="21">
        <f t="shared" si="11"/>
        <v>41433</v>
      </c>
      <c r="X24" s="22"/>
      <c r="Y24" s="50"/>
      <c r="Z24" s="20">
        <f t="shared" si="12"/>
        <v>41463</v>
      </c>
      <c r="AA24" s="21">
        <f t="shared" si="13"/>
        <v>41463</v>
      </c>
      <c r="AB24" s="22"/>
      <c r="AC24" s="50"/>
      <c r="AD24" s="20">
        <f t="shared" si="14"/>
        <v>41494</v>
      </c>
      <c r="AE24" s="21">
        <f t="shared" si="15"/>
        <v>41494</v>
      </c>
      <c r="AF24" s="22" t="s">
        <v>29</v>
      </c>
      <c r="AG24" s="50"/>
      <c r="AH24" s="20">
        <f t="shared" si="16"/>
        <v>41525</v>
      </c>
      <c r="AI24" s="21">
        <f t="shared" si="17"/>
        <v>41525</v>
      </c>
      <c r="AJ24" s="22"/>
      <c r="AK24" s="50"/>
      <c r="AL24" s="20">
        <f t="shared" si="18"/>
        <v>41555</v>
      </c>
      <c r="AM24" s="21">
        <f t="shared" si="19"/>
        <v>41555</v>
      </c>
      <c r="AN24" s="22"/>
      <c r="AO24" s="50"/>
      <c r="AP24" s="20">
        <f t="shared" si="20"/>
        <v>41586</v>
      </c>
      <c r="AQ24" s="21">
        <f t="shared" si="21"/>
        <v>41586</v>
      </c>
      <c r="AR24" s="22"/>
      <c r="AS24" s="50"/>
      <c r="AT24" s="20">
        <f t="shared" si="22"/>
        <v>41616</v>
      </c>
      <c r="AU24" s="21">
        <f t="shared" si="23"/>
        <v>41616</v>
      </c>
      <c r="AV24" s="23"/>
      <c r="AW24" s="52"/>
      <c r="AX24" s="57"/>
      <c r="AY24" s="57"/>
      <c r="AZ24" s="57"/>
      <c r="BA24" s="57"/>
      <c r="BB24" s="57"/>
      <c r="BC24" s="57"/>
      <c r="BD24" s="57"/>
      <c r="BE24" s="57"/>
      <c r="BF24" s="57"/>
      <c r="BG24" s="57"/>
      <c r="BH24" s="57"/>
      <c r="BI24" s="57"/>
      <c r="BJ24" s="57"/>
      <c r="BK24" s="57"/>
      <c r="BL24" s="81"/>
      <c r="BM24" s="81"/>
      <c r="BN24" s="81"/>
      <c r="BU24" s="25">
        <f>DATE(AT1,11,1)</f>
        <v>41579</v>
      </c>
      <c r="CC24" s="139"/>
      <c r="CD24" s="139"/>
      <c r="CE24" s="139"/>
      <c r="CF24" s="139"/>
      <c r="CG24"/>
      <c r="CH24"/>
      <c r="CI24"/>
      <c r="CJ24"/>
      <c r="CK24"/>
      <c r="CL24"/>
      <c r="CM24"/>
      <c r="CN24"/>
      <c r="CO24" t="s">
        <v>8</v>
      </c>
      <c r="CP24" s="2">
        <v>6.5</v>
      </c>
      <c r="CQ24" s="2">
        <v>6.5</v>
      </c>
      <c r="CR24"/>
      <c r="CS24"/>
      <c r="CT24"/>
      <c r="CU24"/>
      <c r="CV24"/>
      <c r="CW24"/>
      <c r="CX24" s="86"/>
      <c r="CY24" s="86"/>
      <c r="CZ24" s="86"/>
      <c r="DA24" s="86"/>
      <c r="DB24" s="86"/>
      <c r="DC24" s="86"/>
      <c r="DD24" s="86"/>
      <c r="DE24" s="86"/>
      <c r="DF24" s="86"/>
      <c r="DG24" s="86"/>
      <c r="DH24" s="86"/>
      <c r="DI24" s="86"/>
      <c r="DJ24" s="86"/>
      <c r="DK24" s="86"/>
      <c r="DL24" s="86"/>
      <c r="DM24" s="86"/>
      <c r="DN24" s="86"/>
      <c r="DO24" s="86"/>
      <c r="DP24" s="86"/>
      <c r="DQ24" s="86"/>
      <c r="DR24" s="86"/>
      <c r="DS24" s="86"/>
      <c r="DT24" s="86"/>
      <c r="DU24" s="86"/>
      <c r="DV24" s="86"/>
      <c r="DW24" s="86"/>
      <c r="DX24" s="86"/>
      <c r="DY24" s="86"/>
      <c r="DZ24" s="86"/>
      <c r="EA24" s="86"/>
      <c r="EB24" s="86"/>
      <c r="EC24" s="86"/>
      <c r="ED24" s="86"/>
      <c r="EE24" s="86"/>
      <c r="EF24"/>
      <c r="EG24"/>
      <c r="EH24"/>
      <c r="EI24"/>
    </row>
    <row r="25" spans="1:139" ht="12.95" customHeight="1" x14ac:dyDescent="0.25">
      <c r="A25" s="83"/>
      <c r="B25" s="20">
        <f t="shared" si="0"/>
        <v>41283</v>
      </c>
      <c r="C25" s="21">
        <f t="shared" si="1"/>
        <v>41283</v>
      </c>
      <c r="D25" s="22" t="s">
        <v>29</v>
      </c>
      <c r="E25" s="50"/>
      <c r="F25" s="20">
        <f t="shared" si="2"/>
        <v>41314</v>
      </c>
      <c r="G25" s="21">
        <f t="shared" si="3"/>
        <v>41314</v>
      </c>
      <c r="H25" s="22"/>
      <c r="I25" s="50"/>
      <c r="J25" s="20">
        <f t="shared" si="4"/>
        <v>41342</v>
      </c>
      <c r="K25" s="21">
        <f t="shared" si="5"/>
        <v>41342</v>
      </c>
      <c r="L25" s="22"/>
      <c r="M25" s="50"/>
      <c r="N25" s="20">
        <f t="shared" si="6"/>
        <v>41373</v>
      </c>
      <c r="O25" s="21">
        <f t="shared" si="7"/>
        <v>41373</v>
      </c>
      <c r="P25" s="22"/>
      <c r="Q25" s="50"/>
      <c r="R25" s="20">
        <f t="shared" si="8"/>
        <v>41403</v>
      </c>
      <c r="S25" s="21">
        <f t="shared" si="9"/>
        <v>41403</v>
      </c>
      <c r="T25" s="22"/>
      <c r="U25" s="50"/>
      <c r="V25" s="20">
        <f t="shared" si="10"/>
        <v>41434</v>
      </c>
      <c r="W25" s="21">
        <f t="shared" si="11"/>
        <v>41434</v>
      </c>
      <c r="X25" s="22"/>
      <c r="Y25" s="50"/>
      <c r="Z25" s="20">
        <f t="shared" si="12"/>
        <v>41464</v>
      </c>
      <c r="AA25" s="21">
        <f t="shared" si="13"/>
        <v>41464</v>
      </c>
      <c r="AB25" s="22"/>
      <c r="AC25" s="50"/>
      <c r="AD25" s="20">
        <f t="shared" si="14"/>
        <v>41495</v>
      </c>
      <c r="AE25" s="21">
        <f t="shared" si="15"/>
        <v>41495</v>
      </c>
      <c r="AF25" s="22" t="s">
        <v>29</v>
      </c>
      <c r="AG25" s="50"/>
      <c r="AH25" s="20">
        <f t="shared" si="16"/>
        <v>41526</v>
      </c>
      <c r="AI25" s="21">
        <f t="shared" si="17"/>
        <v>41526</v>
      </c>
      <c r="AJ25" s="22"/>
      <c r="AK25" s="50"/>
      <c r="AL25" s="20">
        <f t="shared" si="18"/>
        <v>41556</v>
      </c>
      <c r="AM25" s="21">
        <f t="shared" si="19"/>
        <v>41556</v>
      </c>
      <c r="AN25" s="22"/>
      <c r="AO25" s="50"/>
      <c r="AP25" s="20">
        <f t="shared" si="20"/>
        <v>41587</v>
      </c>
      <c r="AQ25" s="21">
        <f t="shared" si="21"/>
        <v>41587</v>
      </c>
      <c r="AR25" s="22"/>
      <c r="AS25" s="50"/>
      <c r="AT25" s="20">
        <f t="shared" si="22"/>
        <v>41617</v>
      </c>
      <c r="AU25" s="21">
        <f t="shared" si="23"/>
        <v>41617</v>
      </c>
      <c r="AV25" s="23"/>
      <c r="AW25" s="52"/>
      <c r="AX25" s="57"/>
      <c r="AY25" s="171" t="s">
        <v>36</v>
      </c>
      <c r="AZ25" s="171"/>
      <c r="BA25" s="171"/>
      <c r="BB25" s="171"/>
      <c r="BC25" s="171"/>
      <c r="BD25" s="171"/>
      <c r="BE25" s="171"/>
      <c r="BF25" s="171"/>
      <c r="BG25" s="171"/>
      <c r="BH25" s="171"/>
      <c r="BI25" s="171"/>
      <c r="BJ25" s="171"/>
      <c r="BK25" s="171"/>
      <c r="BL25" s="171"/>
      <c r="BM25" s="57"/>
      <c r="BN25" s="57"/>
      <c r="BU25" s="25">
        <f>DATE(AT1,11,11)</f>
        <v>41589</v>
      </c>
      <c r="BW25" s="140" t="s">
        <v>21</v>
      </c>
      <c r="BY25" s="140" t="s">
        <v>22</v>
      </c>
      <c r="CA25" s="140" t="s">
        <v>23</v>
      </c>
      <c r="CC25" s="139"/>
      <c r="CD25" s="139"/>
      <c r="CE25" s="139"/>
      <c r="CF25" s="139"/>
      <c r="CG25"/>
      <c r="CH25"/>
      <c r="CI25"/>
      <c r="CJ25"/>
      <c r="CK25"/>
      <c r="CL25"/>
      <c r="CM25"/>
      <c r="CN25"/>
      <c r="CO25" t="s">
        <v>24</v>
      </c>
      <c r="CP25">
        <v>7</v>
      </c>
      <c r="CQ25">
        <v>7</v>
      </c>
      <c r="CR25"/>
      <c r="CS25"/>
      <c r="CT25"/>
      <c r="CU25"/>
      <c r="CV25"/>
      <c r="CW25"/>
      <c r="CX25" s="86"/>
      <c r="CY25" s="86"/>
      <c r="CZ25" s="86"/>
      <c r="DA25" s="86"/>
      <c r="DB25" s="86"/>
      <c r="DC25" s="86"/>
      <c r="DD25" s="86"/>
      <c r="DE25" s="86"/>
      <c r="DF25" s="86"/>
      <c r="DG25" s="86"/>
      <c r="DH25" s="86"/>
      <c r="DI25" s="86"/>
      <c r="DJ25" s="86"/>
      <c r="DK25" s="86"/>
      <c r="DL25" s="86"/>
      <c r="DM25" s="86"/>
      <c r="DN25" s="86"/>
      <c r="DO25" s="86"/>
      <c r="DP25" s="86"/>
      <c r="DQ25" s="86"/>
      <c r="DR25" s="86"/>
      <c r="DS25" s="86"/>
      <c r="DT25" s="86"/>
      <c r="DU25" s="86"/>
      <c r="DV25" s="86"/>
      <c r="DW25" s="86"/>
      <c r="DX25" s="86"/>
      <c r="DY25" s="86"/>
      <c r="DZ25" s="86"/>
      <c r="EA25" s="86"/>
      <c r="EB25" s="86"/>
      <c r="EC25" s="86"/>
      <c r="ED25" s="86"/>
      <c r="EE25" s="86"/>
      <c r="EF25"/>
      <c r="EG25"/>
      <c r="EH25"/>
      <c r="EI25"/>
    </row>
    <row r="26" spans="1:139" ht="12.95" customHeight="1" x14ac:dyDescent="0.25">
      <c r="A26" s="83"/>
      <c r="B26" s="20">
        <f t="shared" si="0"/>
        <v>41284</v>
      </c>
      <c r="C26" s="21">
        <f t="shared" si="1"/>
        <v>41284</v>
      </c>
      <c r="D26" s="22" t="s">
        <v>29</v>
      </c>
      <c r="E26" s="50"/>
      <c r="F26" s="20">
        <f t="shared" si="2"/>
        <v>41315</v>
      </c>
      <c r="G26" s="21">
        <f t="shared" si="3"/>
        <v>41315</v>
      </c>
      <c r="H26" s="22"/>
      <c r="I26" s="50"/>
      <c r="J26" s="20">
        <f t="shared" si="4"/>
        <v>41343</v>
      </c>
      <c r="K26" s="21">
        <f t="shared" si="5"/>
        <v>41343</v>
      </c>
      <c r="L26" s="22"/>
      <c r="M26" s="50"/>
      <c r="N26" s="20">
        <f t="shared" si="6"/>
        <v>41374</v>
      </c>
      <c r="O26" s="21">
        <f t="shared" si="7"/>
        <v>41374</v>
      </c>
      <c r="P26" s="22"/>
      <c r="Q26" s="50"/>
      <c r="R26" s="20">
        <f t="shared" si="8"/>
        <v>41404</v>
      </c>
      <c r="S26" s="21">
        <f t="shared" si="9"/>
        <v>41404</v>
      </c>
      <c r="T26" s="22" t="s">
        <v>8</v>
      </c>
      <c r="U26" s="50"/>
      <c r="V26" s="20">
        <f t="shared" si="10"/>
        <v>41435</v>
      </c>
      <c r="W26" s="21">
        <f t="shared" si="11"/>
        <v>41435</v>
      </c>
      <c r="X26" s="22"/>
      <c r="Y26" s="50"/>
      <c r="Z26" s="20">
        <f t="shared" si="12"/>
        <v>41465</v>
      </c>
      <c r="AA26" s="21">
        <f t="shared" si="13"/>
        <v>41465</v>
      </c>
      <c r="AB26" s="22"/>
      <c r="AC26" s="50"/>
      <c r="AD26" s="20">
        <f t="shared" si="14"/>
        <v>41496</v>
      </c>
      <c r="AE26" s="21">
        <f t="shared" si="15"/>
        <v>41496</v>
      </c>
      <c r="AF26" s="22" t="s">
        <v>29</v>
      </c>
      <c r="AG26" s="50"/>
      <c r="AH26" s="20">
        <f t="shared" si="16"/>
        <v>41527</v>
      </c>
      <c r="AI26" s="21">
        <f t="shared" si="17"/>
        <v>41527</v>
      </c>
      <c r="AJ26" s="22"/>
      <c r="AK26" s="50"/>
      <c r="AL26" s="20">
        <f t="shared" si="18"/>
        <v>41557</v>
      </c>
      <c r="AM26" s="21">
        <f t="shared" si="19"/>
        <v>41557</v>
      </c>
      <c r="AN26" s="22"/>
      <c r="AO26" s="50"/>
      <c r="AP26" s="20">
        <f t="shared" si="20"/>
        <v>41588</v>
      </c>
      <c r="AQ26" s="21">
        <f t="shared" si="21"/>
        <v>41588</v>
      </c>
      <c r="AR26" s="22"/>
      <c r="AS26" s="50"/>
      <c r="AT26" s="20">
        <f t="shared" si="22"/>
        <v>41618</v>
      </c>
      <c r="AU26" s="21">
        <f t="shared" si="23"/>
        <v>41618</v>
      </c>
      <c r="AV26" s="23"/>
      <c r="AW26" s="52"/>
      <c r="AX26" s="57"/>
      <c r="AY26" s="171"/>
      <c r="AZ26" s="171"/>
      <c r="BA26" s="171"/>
      <c r="BB26" s="171"/>
      <c r="BC26" s="171"/>
      <c r="BD26" s="171"/>
      <c r="BE26" s="171"/>
      <c r="BF26" s="171"/>
      <c r="BG26" s="171"/>
      <c r="BH26" s="171"/>
      <c r="BI26" s="171"/>
      <c r="BJ26" s="171"/>
      <c r="BK26" s="171"/>
      <c r="BL26" s="171"/>
      <c r="BM26" s="57"/>
      <c r="BN26" s="57"/>
      <c r="BU26" s="25">
        <f>DATE(AT1,12,25)</f>
        <v>41633</v>
      </c>
      <c r="BW26" s="140"/>
      <c r="BY26" s="140"/>
      <c r="CA26" s="140"/>
      <c r="CC26" s="139"/>
      <c r="CD26" s="139"/>
      <c r="CE26" s="139"/>
      <c r="CF26" s="139"/>
      <c r="CG26"/>
      <c r="CH26"/>
      <c r="CI26"/>
      <c r="CJ26"/>
      <c r="CK26"/>
      <c r="CL26"/>
      <c r="CM26"/>
      <c r="CN26"/>
      <c r="CO26" t="s">
        <v>12</v>
      </c>
      <c r="CP26">
        <v>7.5</v>
      </c>
      <c r="CQ26">
        <v>7.5</v>
      </c>
      <c r="CR26"/>
      <c r="CS26"/>
      <c r="CT26"/>
      <c r="CU26"/>
      <c r="CV26"/>
      <c r="CW26"/>
      <c r="CX26" s="86"/>
      <c r="CY26" s="86"/>
      <c r="CZ26" s="86"/>
      <c r="DA26" s="86"/>
      <c r="DB26" s="86"/>
      <c r="DC26" s="86"/>
      <c r="DD26" s="86"/>
      <c r="DE26" s="86"/>
      <c r="DF26" s="86"/>
      <c r="DG26" s="86"/>
      <c r="DH26" s="86"/>
      <c r="DI26" s="86"/>
      <c r="DJ26" s="86"/>
      <c r="DK26" s="86"/>
      <c r="DL26" s="86"/>
      <c r="DM26" s="86"/>
      <c r="DN26" s="86"/>
      <c r="DO26" s="86"/>
      <c r="DP26" s="86"/>
      <c r="DQ26" s="86"/>
      <c r="DR26" s="86"/>
      <c r="DS26" s="86"/>
      <c r="DT26" s="86"/>
      <c r="DU26" s="86"/>
      <c r="DV26" s="86"/>
      <c r="DW26" s="86"/>
      <c r="DX26" s="86"/>
      <c r="DY26" s="86"/>
      <c r="DZ26" s="86"/>
      <c r="EA26" s="86"/>
      <c r="EB26" s="86"/>
      <c r="EC26" s="86"/>
      <c r="ED26" s="86"/>
      <c r="EE26" s="86"/>
      <c r="EF26"/>
      <c r="EG26"/>
      <c r="EH26"/>
      <c r="EI26"/>
    </row>
    <row r="27" spans="1:139" ht="12.95" customHeight="1" x14ac:dyDescent="0.25">
      <c r="A27" s="83"/>
      <c r="B27" s="20">
        <f t="shared" si="0"/>
        <v>41285</v>
      </c>
      <c r="C27" s="21">
        <f t="shared" si="1"/>
        <v>41285</v>
      </c>
      <c r="D27" s="22" t="s">
        <v>29</v>
      </c>
      <c r="E27" s="50"/>
      <c r="F27" s="20">
        <f t="shared" si="2"/>
        <v>41316</v>
      </c>
      <c r="G27" s="21">
        <f t="shared" si="3"/>
        <v>41316</v>
      </c>
      <c r="H27" s="22"/>
      <c r="I27" s="50"/>
      <c r="J27" s="20">
        <f t="shared" si="4"/>
        <v>41344</v>
      </c>
      <c r="K27" s="21">
        <f t="shared" si="5"/>
        <v>41344</v>
      </c>
      <c r="L27" s="22"/>
      <c r="M27" s="50"/>
      <c r="N27" s="20">
        <f t="shared" si="6"/>
        <v>41375</v>
      </c>
      <c r="O27" s="21">
        <f t="shared" si="7"/>
        <v>41375</v>
      </c>
      <c r="P27" s="22"/>
      <c r="Q27" s="50"/>
      <c r="R27" s="20">
        <f t="shared" si="8"/>
        <v>41405</v>
      </c>
      <c r="S27" s="21">
        <f t="shared" si="9"/>
        <v>41405</v>
      </c>
      <c r="T27" s="22"/>
      <c r="U27" s="50"/>
      <c r="V27" s="20">
        <f t="shared" si="10"/>
        <v>41436</v>
      </c>
      <c r="W27" s="21">
        <f t="shared" si="11"/>
        <v>41436</v>
      </c>
      <c r="X27" s="22"/>
      <c r="Y27" s="50"/>
      <c r="Z27" s="20">
        <f t="shared" si="12"/>
        <v>41466</v>
      </c>
      <c r="AA27" s="21">
        <f t="shared" si="13"/>
        <v>41466</v>
      </c>
      <c r="AB27" s="22"/>
      <c r="AC27" s="50"/>
      <c r="AD27" s="20">
        <f t="shared" si="14"/>
        <v>41497</v>
      </c>
      <c r="AE27" s="21">
        <f t="shared" si="15"/>
        <v>41497</v>
      </c>
      <c r="AF27" s="22"/>
      <c r="AG27" s="50"/>
      <c r="AH27" s="20">
        <f t="shared" si="16"/>
        <v>41528</v>
      </c>
      <c r="AI27" s="21">
        <f t="shared" si="17"/>
        <v>41528</v>
      </c>
      <c r="AJ27" s="22"/>
      <c r="AK27" s="50"/>
      <c r="AL27" s="20">
        <f t="shared" si="18"/>
        <v>41558</v>
      </c>
      <c r="AM27" s="21">
        <f t="shared" si="19"/>
        <v>41558</v>
      </c>
      <c r="AN27" s="22"/>
      <c r="AO27" s="50"/>
      <c r="AP27" s="20">
        <f t="shared" si="20"/>
        <v>41589</v>
      </c>
      <c r="AQ27" s="21">
        <f t="shared" si="21"/>
        <v>41589</v>
      </c>
      <c r="AR27" s="22"/>
      <c r="AS27" s="50"/>
      <c r="AT27" s="20">
        <f t="shared" si="22"/>
        <v>41619</v>
      </c>
      <c r="AU27" s="21">
        <f t="shared" si="23"/>
        <v>41619</v>
      </c>
      <c r="AV27" s="23"/>
      <c r="AW27" s="52"/>
      <c r="AX27" s="57"/>
      <c r="AY27" s="159"/>
      <c r="AZ27" s="159"/>
      <c r="BA27" s="159"/>
      <c r="BB27" s="159"/>
      <c r="BC27" s="159"/>
      <c r="BD27" s="159"/>
      <c r="BE27" s="57"/>
      <c r="BF27" s="57"/>
      <c r="BG27" s="148"/>
      <c r="BH27" s="148"/>
      <c r="BI27" s="148"/>
      <c r="BJ27" s="59"/>
      <c r="BK27" s="59"/>
      <c r="BL27" s="57"/>
      <c r="BM27" s="57"/>
      <c r="BN27" s="57"/>
      <c r="BU27" s="26">
        <f>BU15+1</f>
        <v>41365</v>
      </c>
      <c r="BW27" s="140"/>
      <c r="BY27" s="140"/>
      <c r="CA27" s="140"/>
      <c r="CC27" s="139"/>
      <c r="CD27" s="139"/>
      <c r="CE27" s="139"/>
      <c r="CF27" s="139"/>
      <c r="CG27"/>
      <c r="CH27"/>
      <c r="CI27"/>
      <c r="CJ27"/>
      <c r="CK27"/>
      <c r="CL27"/>
      <c r="CM27"/>
      <c r="CN27"/>
      <c r="CP27" s="2">
        <v>8</v>
      </c>
      <c r="CQ27" s="2">
        <v>8</v>
      </c>
      <c r="CR27"/>
      <c r="CS27"/>
      <c r="CT27"/>
      <c r="CU27"/>
      <c r="CV27"/>
      <c r="CW27"/>
      <c r="CX27" s="86"/>
      <c r="CY27" s="86"/>
      <c r="CZ27" s="86"/>
      <c r="DA27" s="86"/>
      <c r="DB27" s="86"/>
      <c r="DC27" s="86"/>
      <c r="DD27" s="86"/>
      <c r="DE27" s="86"/>
      <c r="DF27" s="86"/>
      <c r="DG27" s="86"/>
      <c r="DH27" s="86"/>
      <c r="DI27" s="86"/>
      <c r="DJ27" s="86"/>
      <c r="DK27" s="86"/>
      <c r="DL27" s="86"/>
      <c r="DM27" s="86"/>
      <c r="DN27" s="86"/>
      <c r="DO27" s="86"/>
      <c r="DP27" s="86"/>
      <c r="DQ27" s="86"/>
      <c r="DR27" s="86"/>
      <c r="DS27" s="86"/>
      <c r="DT27" s="86"/>
      <c r="DU27" s="86"/>
      <c r="DV27" s="86"/>
      <c r="DW27" s="86"/>
      <c r="DX27" s="86"/>
      <c r="DY27" s="86"/>
      <c r="DZ27" s="86"/>
      <c r="EA27" s="86"/>
      <c r="EB27" s="86"/>
      <c r="EC27" s="86"/>
      <c r="ED27" s="86"/>
      <c r="EE27" s="86"/>
      <c r="EF27"/>
      <c r="EG27"/>
      <c r="EH27"/>
      <c r="EI27"/>
    </row>
    <row r="28" spans="1:139" ht="12.95" customHeight="1" x14ac:dyDescent="0.25">
      <c r="A28" s="83"/>
      <c r="B28" s="20">
        <f t="shared" si="0"/>
        <v>41286</v>
      </c>
      <c r="C28" s="21">
        <f t="shared" si="1"/>
        <v>41286</v>
      </c>
      <c r="D28" s="22" t="s">
        <v>29</v>
      </c>
      <c r="E28" s="50"/>
      <c r="F28" s="20">
        <f t="shared" si="2"/>
        <v>41317</v>
      </c>
      <c r="G28" s="21">
        <f t="shared" si="3"/>
        <v>41317</v>
      </c>
      <c r="H28" s="22"/>
      <c r="I28" s="50"/>
      <c r="J28" s="20">
        <f t="shared" si="4"/>
        <v>41345</v>
      </c>
      <c r="K28" s="21">
        <f t="shared" si="5"/>
        <v>41345</v>
      </c>
      <c r="L28" s="22"/>
      <c r="M28" s="50"/>
      <c r="N28" s="20">
        <f t="shared" si="6"/>
        <v>41376</v>
      </c>
      <c r="O28" s="21">
        <f t="shared" si="7"/>
        <v>41376</v>
      </c>
      <c r="P28" s="22"/>
      <c r="Q28" s="50"/>
      <c r="R28" s="20">
        <f t="shared" si="8"/>
        <v>41406</v>
      </c>
      <c r="S28" s="21">
        <f t="shared" si="9"/>
        <v>41406</v>
      </c>
      <c r="T28" s="22"/>
      <c r="U28" s="50"/>
      <c r="V28" s="20">
        <f t="shared" si="10"/>
        <v>41437</v>
      </c>
      <c r="W28" s="21">
        <f t="shared" si="11"/>
        <v>41437</v>
      </c>
      <c r="X28" s="22"/>
      <c r="Y28" s="50"/>
      <c r="Z28" s="20">
        <f t="shared" si="12"/>
        <v>41467</v>
      </c>
      <c r="AA28" s="21">
        <f t="shared" si="13"/>
        <v>41467</v>
      </c>
      <c r="AB28" s="22"/>
      <c r="AC28" s="50"/>
      <c r="AD28" s="20">
        <f t="shared" si="14"/>
        <v>41498</v>
      </c>
      <c r="AE28" s="21">
        <f t="shared" si="15"/>
        <v>41498</v>
      </c>
      <c r="AF28" s="22"/>
      <c r="AG28" s="50"/>
      <c r="AH28" s="20">
        <f t="shared" si="16"/>
        <v>41529</v>
      </c>
      <c r="AI28" s="21">
        <f t="shared" si="17"/>
        <v>41529</v>
      </c>
      <c r="AJ28" s="22"/>
      <c r="AK28" s="50"/>
      <c r="AL28" s="20">
        <f t="shared" si="18"/>
        <v>41559</v>
      </c>
      <c r="AM28" s="21">
        <f t="shared" si="19"/>
        <v>41559</v>
      </c>
      <c r="AN28" s="22"/>
      <c r="AO28" s="50"/>
      <c r="AP28" s="20">
        <f t="shared" si="20"/>
        <v>41590</v>
      </c>
      <c r="AQ28" s="21">
        <f t="shared" si="21"/>
        <v>41590</v>
      </c>
      <c r="AR28" s="22"/>
      <c r="AS28" s="50"/>
      <c r="AT28" s="20">
        <f t="shared" si="22"/>
        <v>41620</v>
      </c>
      <c r="AU28" s="21">
        <f t="shared" si="23"/>
        <v>41620</v>
      </c>
      <c r="AV28" s="23"/>
      <c r="AW28" s="52"/>
      <c r="AX28" s="57"/>
      <c r="AY28" s="135" t="s">
        <v>28</v>
      </c>
      <c r="AZ28" s="135"/>
      <c r="BA28" s="135"/>
      <c r="BB28" s="135"/>
      <c r="BC28" s="135"/>
      <c r="BD28" s="135"/>
      <c r="BE28" s="127" t="s">
        <v>29</v>
      </c>
      <c r="BF28" s="127"/>
      <c r="BG28" s="148">
        <v>30</v>
      </c>
      <c r="BH28" s="148"/>
      <c r="BI28" s="111" t="s">
        <v>40</v>
      </c>
      <c r="BJ28" s="57"/>
      <c r="BK28" s="57"/>
      <c r="BL28" s="57"/>
      <c r="BM28" s="57"/>
      <c r="BN28" s="57"/>
      <c r="BU28" s="26">
        <f>BU15+39</f>
        <v>41403</v>
      </c>
      <c r="BW28" s="140"/>
      <c r="BY28" s="140"/>
      <c r="CA28" s="140"/>
      <c r="CC28" s="139"/>
      <c r="CD28" s="139"/>
      <c r="CE28" s="139"/>
      <c r="CF28" s="139"/>
      <c r="CG28"/>
      <c r="CH28"/>
      <c r="CI28"/>
      <c r="CJ28"/>
      <c r="CK28"/>
      <c r="CL28"/>
      <c r="CM28"/>
      <c r="CN28"/>
      <c r="CP28" s="2">
        <v>8.5</v>
      </c>
      <c r="CQ28" s="2">
        <v>8.5</v>
      </c>
      <c r="CR28"/>
      <c r="CS28"/>
      <c r="CT28"/>
      <c r="CU28"/>
      <c r="CV28"/>
      <c r="CW28"/>
      <c r="CX28" s="86"/>
      <c r="CY28" s="86"/>
      <c r="CZ28" s="86"/>
      <c r="DA28" s="86"/>
      <c r="DB28" s="86"/>
      <c r="DC28" s="86"/>
      <c r="DD28" s="86"/>
      <c r="DE28" s="86"/>
      <c r="DF28" s="86"/>
      <c r="DG28" s="86"/>
      <c r="DH28" s="86"/>
      <c r="DI28" s="86"/>
      <c r="DJ28" s="86"/>
      <c r="DK28" s="86"/>
      <c r="DL28" s="86"/>
      <c r="DM28" s="86"/>
      <c r="DN28" s="86"/>
      <c r="DO28" s="86"/>
      <c r="DP28" s="86"/>
      <c r="DQ28" s="86"/>
      <c r="DR28" s="86"/>
      <c r="DS28" s="86"/>
      <c r="DT28" s="86"/>
      <c r="DU28" s="86"/>
      <c r="DV28" s="86"/>
      <c r="DW28" s="86"/>
      <c r="DX28" s="86"/>
      <c r="DY28" s="86"/>
      <c r="DZ28" s="86"/>
      <c r="EA28" s="86"/>
      <c r="EB28" s="86"/>
      <c r="EC28" s="86"/>
      <c r="ED28" s="86"/>
      <c r="EE28" s="86"/>
      <c r="EF28"/>
      <c r="EG28"/>
      <c r="EH28"/>
      <c r="EI28"/>
    </row>
    <row r="29" spans="1:139" ht="12.95" customHeight="1" x14ac:dyDescent="0.25">
      <c r="A29" s="83"/>
      <c r="B29" s="20">
        <f t="shared" si="0"/>
        <v>41287</v>
      </c>
      <c r="C29" s="21">
        <f t="shared" si="1"/>
        <v>41287</v>
      </c>
      <c r="D29" s="22"/>
      <c r="E29" s="50"/>
      <c r="F29" s="20">
        <f t="shared" si="2"/>
        <v>41318</v>
      </c>
      <c r="G29" s="21">
        <f t="shared" si="3"/>
        <v>41318</v>
      </c>
      <c r="H29" s="22"/>
      <c r="I29" s="50"/>
      <c r="J29" s="20">
        <f t="shared" si="4"/>
        <v>41346</v>
      </c>
      <c r="K29" s="21">
        <f t="shared" si="5"/>
        <v>41346</v>
      </c>
      <c r="L29" s="22"/>
      <c r="M29" s="50"/>
      <c r="N29" s="20">
        <f t="shared" si="6"/>
        <v>41377</v>
      </c>
      <c r="O29" s="21">
        <f t="shared" si="7"/>
        <v>41377</v>
      </c>
      <c r="P29" s="22"/>
      <c r="Q29" s="50"/>
      <c r="R29" s="20">
        <f t="shared" si="8"/>
        <v>41407</v>
      </c>
      <c r="S29" s="21">
        <f t="shared" si="9"/>
        <v>41407</v>
      </c>
      <c r="T29" s="22"/>
      <c r="U29" s="50"/>
      <c r="V29" s="20">
        <f t="shared" si="10"/>
        <v>41438</v>
      </c>
      <c r="W29" s="21">
        <f t="shared" si="11"/>
        <v>41438</v>
      </c>
      <c r="X29" s="22"/>
      <c r="Y29" s="50"/>
      <c r="Z29" s="20">
        <f t="shared" si="12"/>
        <v>41468</v>
      </c>
      <c r="AA29" s="21">
        <f t="shared" si="13"/>
        <v>41468</v>
      </c>
      <c r="AB29" s="22"/>
      <c r="AC29" s="50"/>
      <c r="AD29" s="20">
        <f t="shared" si="14"/>
        <v>41499</v>
      </c>
      <c r="AE29" s="21">
        <f t="shared" si="15"/>
        <v>41499</v>
      </c>
      <c r="AF29" s="22"/>
      <c r="AG29" s="50"/>
      <c r="AH29" s="20">
        <f t="shared" si="16"/>
        <v>41530</v>
      </c>
      <c r="AI29" s="21">
        <f t="shared" si="17"/>
        <v>41530</v>
      </c>
      <c r="AJ29" s="22"/>
      <c r="AK29" s="50"/>
      <c r="AL29" s="20">
        <f t="shared" si="18"/>
        <v>41560</v>
      </c>
      <c r="AM29" s="21">
        <f t="shared" si="19"/>
        <v>41560</v>
      </c>
      <c r="AN29" s="22"/>
      <c r="AO29" s="50"/>
      <c r="AP29" s="20">
        <f t="shared" si="20"/>
        <v>41591</v>
      </c>
      <c r="AQ29" s="21">
        <f t="shared" si="21"/>
        <v>41591</v>
      </c>
      <c r="AR29" s="22"/>
      <c r="AS29" s="50"/>
      <c r="AT29" s="20">
        <f t="shared" si="22"/>
        <v>41621</v>
      </c>
      <c r="AU29" s="21">
        <f t="shared" si="23"/>
        <v>41621</v>
      </c>
      <c r="AV29" s="23"/>
      <c r="AW29" s="52"/>
      <c r="AX29" s="57"/>
      <c r="AY29" s="135" t="s">
        <v>6</v>
      </c>
      <c r="AZ29" s="135"/>
      <c r="BA29" s="135"/>
      <c r="BB29" s="135"/>
      <c r="BC29" s="135"/>
      <c r="BD29" s="135"/>
      <c r="BE29" s="125" t="s">
        <v>7</v>
      </c>
      <c r="BF29" s="125"/>
      <c r="BG29" s="172">
        <v>0</v>
      </c>
      <c r="BH29" s="172"/>
      <c r="BI29" s="59"/>
      <c r="BJ29" s="57"/>
      <c r="BK29" s="57"/>
      <c r="BL29" s="57"/>
      <c r="BM29" s="57"/>
      <c r="BN29" s="57"/>
      <c r="BU29" s="27">
        <f>BU15+50</f>
        <v>41414</v>
      </c>
      <c r="BW29" s="140"/>
      <c r="BY29" s="140"/>
      <c r="CA29" s="140"/>
      <c r="CC29" s="139"/>
      <c r="CD29" s="139"/>
      <c r="CE29" s="139"/>
      <c r="CF29" s="139"/>
      <c r="CG29"/>
      <c r="CH29"/>
      <c r="CI29"/>
      <c r="CJ29"/>
      <c r="CK29"/>
      <c r="CL29"/>
      <c r="CM29"/>
      <c r="CN29"/>
      <c r="CP29">
        <v>9</v>
      </c>
      <c r="CQ29">
        <v>9</v>
      </c>
      <c r="CR29"/>
      <c r="CS29"/>
      <c r="CT29"/>
      <c r="CU29"/>
      <c r="CV29"/>
      <c r="CW29"/>
      <c r="CX29" s="86"/>
      <c r="CY29" s="86"/>
      <c r="CZ29" s="86"/>
      <c r="DA29" s="86"/>
      <c r="DB29" s="86"/>
      <c r="DC29" s="86"/>
      <c r="DD29" s="86"/>
      <c r="DE29" s="86"/>
      <c r="DF29" s="86"/>
      <c r="DG29" s="86"/>
      <c r="DH29" s="86"/>
      <c r="DI29" s="86"/>
      <c r="DJ29" s="86"/>
      <c r="DK29" s="86"/>
      <c r="DL29" s="86"/>
      <c r="DM29" s="86"/>
      <c r="DN29" s="86"/>
      <c r="DO29" s="86"/>
      <c r="DP29" s="86"/>
      <c r="DQ29" s="86"/>
      <c r="DR29" s="86"/>
      <c r="DS29" s="86"/>
      <c r="DT29" s="86"/>
      <c r="DU29" s="86"/>
      <c r="DV29" s="86"/>
      <c r="DW29" s="86"/>
      <c r="DX29" s="86"/>
      <c r="DY29" s="86"/>
      <c r="DZ29" s="86"/>
      <c r="EA29" s="86"/>
      <c r="EB29" s="86"/>
      <c r="EC29" s="86"/>
      <c r="ED29" s="86"/>
      <c r="EE29" s="86"/>
      <c r="EF29"/>
      <c r="EG29"/>
      <c r="EH29"/>
      <c r="EI29"/>
    </row>
    <row r="30" spans="1:139" ht="12.95" customHeight="1" x14ac:dyDescent="0.25">
      <c r="A30" s="83"/>
      <c r="B30" s="20">
        <f t="shared" si="0"/>
        <v>41288</v>
      </c>
      <c r="C30" s="21">
        <f t="shared" si="1"/>
        <v>41288</v>
      </c>
      <c r="D30" s="22"/>
      <c r="E30" s="50"/>
      <c r="F30" s="20">
        <f t="shared" si="2"/>
        <v>41319</v>
      </c>
      <c r="G30" s="21">
        <f t="shared" si="3"/>
        <v>41319</v>
      </c>
      <c r="H30" s="22"/>
      <c r="I30" s="50"/>
      <c r="J30" s="20">
        <f t="shared" si="4"/>
        <v>41347</v>
      </c>
      <c r="K30" s="21">
        <f t="shared" si="5"/>
        <v>41347</v>
      </c>
      <c r="L30" s="22"/>
      <c r="M30" s="50"/>
      <c r="N30" s="20">
        <f t="shared" si="6"/>
        <v>41378</v>
      </c>
      <c r="O30" s="21">
        <f t="shared" si="7"/>
        <v>41378</v>
      </c>
      <c r="P30" s="22"/>
      <c r="Q30" s="50"/>
      <c r="R30" s="20">
        <f t="shared" si="8"/>
        <v>41408</v>
      </c>
      <c r="S30" s="21">
        <f t="shared" si="9"/>
        <v>41408</v>
      </c>
      <c r="T30" s="22"/>
      <c r="U30" s="50"/>
      <c r="V30" s="20">
        <f t="shared" si="10"/>
        <v>41439</v>
      </c>
      <c r="W30" s="21">
        <f t="shared" si="11"/>
        <v>41439</v>
      </c>
      <c r="X30" s="22"/>
      <c r="Y30" s="50"/>
      <c r="Z30" s="20">
        <f t="shared" si="12"/>
        <v>41469</v>
      </c>
      <c r="AA30" s="21">
        <f t="shared" si="13"/>
        <v>41469</v>
      </c>
      <c r="AB30" s="22"/>
      <c r="AC30" s="50"/>
      <c r="AD30" s="20">
        <f t="shared" si="14"/>
        <v>41500</v>
      </c>
      <c r="AE30" s="21">
        <f t="shared" si="15"/>
        <v>41500</v>
      </c>
      <c r="AF30" s="22"/>
      <c r="AG30" s="50"/>
      <c r="AH30" s="20">
        <f t="shared" si="16"/>
        <v>41531</v>
      </c>
      <c r="AI30" s="21">
        <f t="shared" si="17"/>
        <v>41531</v>
      </c>
      <c r="AJ30" s="22"/>
      <c r="AK30" s="50"/>
      <c r="AL30" s="20">
        <f t="shared" si="18"/>
        <v>41561</v>
      </c>
      <c r="AM30" s="21">
        <f t="shared" si="19"/>
        <v>41561</v>
      </c>
      <c r="AN30" s="22"/>
      <c r="AO30" s="50"/>
      <c r="AP30" s="20">
        <f t="shared" si="20"/>
        <v>41592</v>
      </c>
      <c r="AQ30" s="21">
        <f t="shared" si="21"/>
        <v>41592</v>
      </c>
      <c r="AR30" s="22"/>
      <c r="AS30" s="50"/>
      <c r="AT30" s="20">
        <f t="shared" si="22"/>
        <v>41622</v>
      </c>
      <c r="AU30" s="21">
        <f t="shared" si="23"/>
        <v>41622</v>
      </c>
      <c r="AV30" s="23"/>
      <c r="AW30" s="52"/>
      <c r="AX30" s="57"/>
      <c r="AY30" s="135" t="s">
        <v>35</v>
      </c>
      <c r="AZ30" s="135"/>
      <c r="BA30" s="135"/>
      <c r="BB30" s="135"/>
      <c r="BC30" s="135"/>
      <c r="BD30" s="135"/>
      <c r="BE30" s="124" t="s">
        <v>10</v>
      </c>
      <c r="BF30" s="124"/>
      <c r="BG30" s="148">
        <v>0</v>
      </c>
      <c r="BH30" s="148"/>
      <c r="BI30" s="59"/>
      <c r="BJ30" s="57"/>
      <c r="BK30" s="57"/>
      <c r="BL30" s="57"/>
      <c r="BM30" s="57"/>
      <c r="BN30" s="57"/>
      <c r="BW30" s="140"/>
      <c r="BY30" s="140"/>
      <c r="CA30" s="140"/>
      <c r="CC30" s="139"/>
      <c r="CD30" s="139"/>
      <c r="CE30" s="139"/>
      <c r="CF30" s="139"/>
      <c r="CG30"/>
      <c r="CH30"/>
      <c r="CI30"/>
      <c r="CJ30"/>
      <c r="CK30"/>
      <c r="CL30"/>
      <c r="CM30"/>
      <c r="CN30"/>
      <c r="CP30"/>
      <c r="CQ30"/>
      <c r="CR30"/>
      <c r="CS30"/>
      <c r="CT30"/>
      <c r="CU30"/>
      <c r="CV30"/>
      <c r="CW30"/>
      <c r="CX30" s="86"/>
      <c r="CY30" s="86"/>
      <c r="CZ30" s="86"/>
      <c r="DA30" s="86"/>
      <c r="DB30" s="86"/>
      <c r="DC30" s="86"/>
      <c r="DD30" s="86"/>
      <c r="DE30" s="86"/>
      <c r="DF30" s="86"/>
      <c r="DG30" s="86"/>
      <c r="DH30" s="86"/>
      <c r="DI30" s="86"/>
      <c r="DJ30" s="86"/>
      <c r="DK30" s="86"/>
      <c r="DL30" s="86"/>
      <c r="DM30" s="86"/>
      <c r="DN30" s="86"/>
      <c r="DO30" s="86"/>
      <c r="DP30" s="86"/>
      <c r="DQ30" s="86"/>
      <c r="DR30" s="86"/>
      <c r="DS30" s="86"/>
      <c r="DT30" s="86"/>
      <c r="DU30" s="86"/>
      <c r="DV30" s="86"/>
      <c r="DW30" s="86"/>
      <c r="DX30" s="86"/>
      <c r="DY30" s="86"/>
      <c r="DZ30" s="86"/>
      <c r="EA30" s="86"/>
      <c r="EB30" s="86"/>
      <c r="EC30" s="86"/>
      <c r="ED30" s="86"/>
      <c r="EE30" s="86"/>
      <c r="EF30"/>
      <c r="EG30"/>
      <c r="EH30"/>
      <c r="EI30"/>
    </row>
    <row r="31" spans="1:139" ht="12.95" customHeight="1" x14ac:dyDescent="0.25">
      <c r="A31" s="83"/>
      <c r="B31" s="20">
        <f t="shared" si="0"/>
        <v>41289</v>
      </c>
      <c r="C31" s="21">
        <f t="shared" si="1"/>
        <v>41289</v>
      </c>
      <c r="D31" s="22"/>
      <c r="E31" s="50"/>
      <c r="F31" s="20">
        <f t="shared" si="2"/>
        <v>41320</v>
      </c>
      <c r="G31" s="21">
        <f t="shared" si="3"/>
        <v>41320</v>
      </c>
      <c r="H31" s="22"/>
      <c r="I31" s="50"/>
      <c r="J31" s="20">
        <f t="shared" si="4"/>
        <v>41348</v>
      </c>
      <c r="K31" s="21">
        <f t="shared" si="5"/>
        <v>41348</v>
      </c>
      <c r="L31" s="22"/>
      <c r="M31" s="50"/>
      <c r="N31" s="20">
        <f t="shared" si="6"/>
        <v>41379</v>
      </c>
      <c r="O31" s="21">
        <f t="shared" si="7"/>
        <v>41379</v>
      </c>
      <c r="P31" s="22"/>
      <c r="Q31" s="50"/>
      <c r="R31" s="20">
        <f t="shared" si="8"/>
        <v>41409</v>
      </c>
      <c r="S31" s="21">
        <f t="shared" si="9"/>
        <v>41409</v>
      </c>
      <c r="T31" s="22"/>
      <c r="U31" s="50"/>
      <c r="V31" s="20">
        <f t="shared" si="10"/>
        <v>41440</v>
      </c>
      <c r="W31" s="21">
        <f t="shared" si="11"/>
        <v>41440</v>
      </c>
      <c r="X31" s="22"/>
      <c r="Y31" s="50"/>
      <c r="Z31" s="20">
        <f t="shared" si="12"/>
        <v>41470</v>
      </c>
      <c r="AA31" s="21">
        <f t="shared" si="13"/>
        <v>41470</v>
      </c>
      <c r="AB31" s="22"/>
      <c r="AC31" s="50"/>
      <c r="AD31" s="20">
        <f t="shared" si="14"/>
        <v>41501</v>
      </c>
      <c r="AE31" s="21">
        <f t="shared" si="15"/>
        <v>41501</v>
      </c>
      <c r="AF31" s="22"/>
      <c r="AG31" s="50"/>
      <c r="AH31" s="20">
        <f t="shared" si="16"/>
        <v>41532</v>
      </c>
      <c r="AI31" s="21">
        <f t="shared" si="17"/>
        <v>41532</v>
      </c>
      <c r="AJ31" s="22"/>
      <c r="AK31" s="50"/>
      <c r="AL31" s="20">
        <f t="shared" si="18"/>
        <v>41562</v>
      </c>
      <c r="AM31" s="21">
        <f t="shared" si="19"/>
        <v>41562</v>
      </c>
      <c r="AN31" s="22"/>
      <c r="AO31" s="50"/>
      <c r="AP31" s="20">
        <f t="shared" si="20"/>
        <v>41593</v>
      </c>
      <c r="AQ31" s="21">
        <f t="shared" si="21"/>
        <v>41593</v>
      </c>
      <c r="AR31" s="22"/>
      <c r="AS31" s="50"/>
      <c r="AT31" s="20">
        <f t="shared" si="22"/>
        <v>41623</v>
      </c>
      <c r="AU31" s="21">
        <f t="shared" si="23"/>
        <v>41623</v>
      </c>
      <c r="AV31" s="23"/>
      <c r="AW31" s="52"/>
      <c r="AX31" s="57"/>
      <c r="AY31" s="135" t="s">
        <v>41</v>
      </c>
      <c r="AZ31" s="135"/>
      <c r="BA31" s="135"/>
      <c r="BB31" s="135"/>
      <c r="BC31" s="135"/>
      <c r="BD31" s="135"/>
      <c r="BE31" s="153" t="s">
        <v>51</v>
      </c>
      <c r="BF31" s="153"/>
      <c r="BG31" s="148">
        <v>0</v>
      </c>
      <c r="BH31" s="148"/>
      <c r="BI31" s="59"/>
      <c r="BJ31" s="57"/>
      <c r="BK31" s="57"/>
      <c r="BL31" s="57"/>
      <c r="BM31" s="57"/>
      <c r="BN31" s="57"/>
      <c r="BW31" s="140"/>
      <c r="BY31" s="140"/>
      <c r="CA31" s="140"/>
      <c r="CC31" s="139"/>
      <c r="CD31" s="139"/>
      <c r="CE31" s="139"/>
      <c r="CF31" s="139"/>
      <c r="CG31"/>
      <c r="CH31"/>
      <c r="CI31"/>
      <c r="CJ31"/>
      <c r="CK31"/>
      <c r="CL31"/>
      <c r="CM31"/>
      <c r="CN31"/>
      <c r="CO31"/>
      <c r="CP31"/>
      <c r="CQ31"/>
      <c r="CR31"/>
      <c r="CS31"/>
      <c r="CT31"/>
      <c r="CU31"/>
      <c r="CV31"/>
      <c r="CW31"/>
      <c r="CX31" s="86"/>
      <c r="CY31" s="86"/>
      <c r="CZ31" s="86"/>
      <c r="DA31" s="86"/>
      <c r="DB31" s="86"/>
      <c r="DC31" s="86"/>
      <c r="DD31" s="86"/>
      <c r="DE31" s="86"/>
      <c r="DF31" s="86"/>
      <c r="DG31" s="86"/>
      <c r="DH31" s="86"/>
      <c r="DI31" s="86"/>
      <c r="DJ31" s="86"/>
      <c r="DK31" s="86"/>
      <c r="DL31" s="86"/>
      <c r="DM31" s="86"/>
      <c r="DN31" s="86"/>
      <c r="DO31" s="86"/>
      <c r="DP31" s="86"/>
      <c r="DQ31" s="86"/>
      <c r="DR31" s="86"/>
      <c r="DS31" s="86"/>
      <c r="DT31" s="86"/>
      <c r="DU31" s="86"/>
      <c r="DV31" s="86"/>
      <c r="DW31" s="86"/>
      <c r="DX31" s="86"/>
      <c r="DY31" s="86"/>
      <c r="DZ31" s="86"/>
      <c r="EA31" s="86"/>
      <c r="EB31" s="86"/>
      <c r="EC31" s="86"/>
      <c r="ED31" s="86"/>
      <c r="EE31" s="86"/>
      <c r="EF31"/>
      <c r="EG31"/>
      <c r="EH31"/>
      <c r="EI31"/>
    </row>
    <row r="32" spans="1:139" ht="12.95" customHeight="1" x14ac:dyDescent="0.25">
      <c r="A32" s="83"/>
      <c r="B32" s="20">
        <f t="shared" si="0"/>
        <v>41290</v>
      </c>
      <c r="C32" s="21">
        <f t="shared" si="1"/>
        <v>41290</v>
      </c>
      <c r="D32" s="22"/>
      <c r="E32" s="50"/>
      <c r="F32" s="20">
        <f t="shared" si="2"/>
        <v>41321</v>
      </c>
      <c r="G32" s="21">
        <f t="shared" si="3"/>
        <v>41321</v>
      </c>
      <c r="H32" s="22"/>
      <c r="I32" s="50"/>
      <c r="J32" s="20">
        <f t="shared" si="4"/>
        <v>41349</v>
      </c>
      <c r="K32" s="21">
        <f t="shared" si="5"/>
        <v>41349</v>
      </c>
      <c r="L32" s="22"/>
      <c r="M32" s="50"/>
      <c r="N32" s="20">
        <f t="shared" si="6"/>
        <v>41380</v>
      </c>
      <c r="O32" s="21">
        <f t="shared" si="7"/>
        <v>41380</v>
      </c>
      <c r="P32" s="22"/>
      <c r="Q32" s="50"/>
      <c r="R32" s="20">
        <f t="shared" si="8"/>
        <v>41410</v>
      </c>
      <c r="S32" s="21">
        <f t="shared" si="9"/>
        <v>41410</v>
      </c>
      <c r="T32" s="22"/>
      <c r="U32" s="50"/>
      <c r="V32" s="20">
        <f t="shared" si="10"/>
        <v>41441</v>
      </c>
      <c r="W32" s="21">
        <f t="shared" si="11"/>
        <v>41441</v>
      </c>
      <c r="X32" s="22"/>
      <c r="Y32" s="50"/>
      <c r="Z32" s="20">
        <f t="shared" si="12"/>
        <v>41471</v>
      </c>
      <c r="AA32" s="21">
        <f t="shared" si="13"/>
        <v>41471</v>
      </c>
      <c r="AB32" s="22"/>
      <c r="AC32" s="50"/>
      <c r="AD32" s="20">
        <f t="shared" si="14"/>
        <v>41502</v>
      </c>
      <c r="AE32" s="21">
        <f t="shared" si="15"/>
        <v>41502</v>
      </c>
      <c r="AF32" s="22"/>
      <c r="AG32" s="50"/>
      <c r="AH32" s="20">
        <f t="shared" si="16"/>
        <v>41533</v>
      </c>
      <c r="AI32" s="21">
        <f t="shared" si="17"/>
        <v>41533</v>
      </c>
      <c r="AJ32" s="22"/>
      <c r="AK32" s="50"/>
      <c r="AL32" s="20">
        <f t="shared" si="18"/>
        <v>41563</v>
      </c>
      <c r="AM32" s="21">
        <f t="shared" si="19"/>
        <v>41563</v>
      </c>
      <c r="AN32" s="22"/>
      <c r="AO32" s="50"/>
      <c r="AP32" s="20">
        <f t="shared" si="20"/>
        <v>41594</v>
      </c>
      <c r="AQ32" s="21">
        <f t="shared" si="21"/>
        <v>41594</v>
      </c>
      <c r="AR32" s="22"/>
      <c r="AS32" s="50"/>
      <c r="AT32" s="20">
        <f t="shared" si="22"/>
        <v>41624</v>
      </c>
      <c r="AU32" s="21">
        <f t="shared" si="23"/>
        <v>41624</v>
      </c>
      <c r="AV32" s="23"/>
      <c r="AW32" s="52"/>
      <c r="AX32" s="57"/>
      <c r="AY32" s="135" t="s">
        <v>42</v>
      </c>
      <c r="AZ32" s="135"/>
      <c r="BA32" s="135"/>
      <c r="BB32" s="135"/>
      <c r="BC32" s="135"/>
      <c r="BD32" s="135"/>
      <c r="BE32" s="154" t="s">
        <v>14</v>
      </c>
      <c r="BF32" s="154"/>
      <c r="BG32" s="158">
        <v>0</v>
      </c>
      <c r="BH32" s="148"/>
      <c r="BI32" s="59"/>
      <c r="BJ32" s="57"/>
      <c r="BK32" s="57"/>
      <c r="BL32" s="57"/>
      <c r="BM32" s="57"/>
      <c r="BN32" s="57"/>
      <c r="BW32" s="140"/>
      <c r="BY32" s="140"/>
      <c r="CA32" s="140"/>
      <c r="CC32" s="139"/>
      <c r="CD32" s="139"/>
      <c r="CE32" s="139"/>
      <c r="CF32" s="139"/>
      <c r="CG32"/>
      <c r="CH32"/>
      <c r="CI32"/>
      <c r="CJ32"/>
      <c r="CK32"/>
      <c r="CL32"/>
      <c r="CM32"/>
      <c r="CN32"/>
      <c r="CO32"/>
      <c r="CP32"/>
      <c r="CQ32"/>
      <c r="CR32"/>
      <c r="CS32"/>
      <c r="CT32"/>
      <c r="CU32"/>
      <c r="CV32"/>
      <c r="CW32"/>
      <c r="CX32" s="86"/>
      <c r="CY32" s="86"/>
      <c r="CZ32" s="86"/>
      <c r="DA32" s="86"/>
      <c r="DB32" s="86"/>
      <c r="DC32" s="86"/>
      <c r="DD32" s="86"/>
      <c r="DE32" s="86"/>
      <c r="DF32" s="86"/>
      <c r="DG32" s="86"/>
      <c r="DH32" s="86"/>
      <c r="DI32" s="86"/>
      <c r="DJ32" s="86"/>
      <c r="DK32" s="86"/>
      <c r="DL32" s="86"/>
      <c r="DM32" s="86"/>
      <c r="DN32" s="86"/>
      <c r="DO32" s="86"/>
      <c r="DP32" s="86"/>
      <c r="DQ32" s="86"/>
      <c r="DR32" s="86"/>
      <c r="DS32" s="86"/>
      <c r="DT32" s="86"/>
      <c r="DU32" s="86"/>
      <c r="DV32" s="86"/>
      <c r="DW32" s="86"/>
      <c r="DX32" s="86"/>
      <c r="DY32" s="86"/>
      <c r="DZ32" s="86"/>
      <c r="EA32" s="86"/>
      <c r="EB32" s="86"/>
      <c r="EC32" s="86"/>
      <c r="ED32" s="86"/>
      <c r="EE32" s="86"/>
      <c r="EF32"/>
      <c r="EG32"/>
      <c r="EH32"/>
      <c r="EI32"/>
    </row>
    <row r="33" spans="1:139" ht="12.95" customHeight="1" x14ac:dyDescent="0.25">
      <c r="A33" s="83"/>
      <c r="B33" s="20">
        <f t="shared" si="0"/>
        <v>41291</v>
      </c>
      <c r="C33" s="21">
        <f t="shared" si="1"/>
        <v>41291</v>
      </c>
      <c r="D33" s="22"/>
      <c r="E33" s="50"/>
      <c r="F33" s="20">
        <f t="shared" si="2"/>
        <v>41322</v>
      </c>
      <c r="G33" s="21">
        <f t="shared" si="3"/>
        <v>41322</v>
      </c>
      <c r="H33" s="22"/>
      <c r="I33" s="50"/>
      <c r="J33" s="20">
        <f t="shared" si="4"/>
        <v>41350</v>
      </c>
      <c r="K33" s="21">
        <f t="shared" si="5"/>
        <v>41350</v>
      </c>
      <c r="L33" s="22"/>
      <c r="M33" s="50"/>
      <c r="N33" s="20">
        <f t="shared" si="6"/>
        <v>41381</v>
      </c>
      <c r="O33" s="21">
        <f t="shared" si="7"/>
        <v>41381</v>
      </c>
      <c r="P33" s="22"/>
      <c r="Q33" s="50"/>
      <c r="R33" s="20">
        <f t="shared" si="8"/>
        <v>41411</v>
      </c>
      <c r="S33" s="21">
        <f t="shared" si="9"/>
        <v>41411</v>
      </c>
      <c r="T33" s="22"/>
      <c r="U33" s="50"/>
      <c r="V33" s="20">
        <f t="shared" si="10"/>
        <v>41442</v>
      </c>
      <c r="W33" s="21">
        <f t="shared" si="11"/>
        <v>41442</v>
      </c>
      <c r="X33" s="22"/>
      <c r="Y33" s="50"/>
      <c r="Z33" s="20">
        <f t="shared" si="12"/>
        <v>41472</v>
      </c>
      <c r="AA33" s="21">
        <f t="shared" si="13"/>
        <v>41472</v>
      </c>
      <c r="AB33" s="22"/>
      <c r="AC33" s="50"/>
      <c r="AD33" s="20">
        <f t="shared" si="14"/>
        <v>41503</v>
      </c>
      <c r="AE33" s="21">
        <f t="shared" si="15"/>
        <v>41503</v>
      </c>
      <c r="AF33" s="22"/>
      <c r="AG33" s="50"/>
      <c r="AH33" s="20">
        <f t="shared" si="16"/>
        <v>41534</v>
      </c>
      <c r="AI33" s="21">
        <f t="shared" si="17"/>
        <v>41534</v>
      </c>
      <c r="AJ33" s="22"/>
      <c r="AK33" s="50"/>
      <c r="AL33" s="20">
        <f t="shared" si="18"/>
        <v>41564</v>
      </c>
      <c r="AM33" s="21">
        <f t="shared" si="19"/>
        <v>41564</v>
      </c>
      <c r="AN33" s="22"/>
      <c r="AO33" s="50"/>
      <c r="AP33" s="20">
        <f t="shared" si="20"/>
        <v>41595</v>
      </c>
      <c r="AQ33" s="21">
        <f t="shared" si="21"/>
        <v>41595</v>
      </c>
      <c r="AR33" s="22"/>
      <c r="AS33" s="50"/>
      <c r="AT33" s="20">
        <f t="shared" si="22"/>
        <v>41625</v>
      </c>
      <c r="AU33" s="21">
        <f t="shared" si="23"/>
        <v>41625</v>
      </c>
      <c r="AV33" s="23"/>
      <c r="AW33" s="52"/>
      <c r="AX33" s="57"/>
      <c r="AY33" s="135" t="s">
        <v>8</v>
      </c>
      <c r="AZ33" s="135"/>
      <c r="BA33" s="135"/>
      <c r="BB33" s="135"/>
      <c r="BC33" s="135"/>
      <c r="BD33" s="135"/>
      <c r="BE33" s="165" t="s">
        <v>8</v>
      </c>
      <c r="BF33" s="165"/>
      <c r="BG33" s="148">
        <f>ROUNDUP(IF(BL37="oui",6,IF(BL38="oui",12,IF(BL39="oui",15,IF(BL40="oui",18,IF(BL41="oui",23,0))))),0)</f>
        <v>0</v>
      </c>
      <c r="BH33" s="148"/>
      <c r="BI33" s="60"/>
      <c r="BJ33" s="57"/>
      <c r="BK33" s="57"/>
      <c r="BL33" s="57"/>
      <c r="BM33" s="57"/>
      <c r="BN33" s="57"/>
      <c r="BU33" s="28" t="s">
        <v>5</v>
      </c>
      <c r="BV33" s="29"/>
      <c r="BW33" s="29">
        <f>COUNTIF($B$15:$AV$47,BU33)</f>
        <v>0</v>
      </c>
      <c r="BX33" s="29"/>
      <c r="BY33" s="30">
        <f>BG4</f>
        <v>0</v>
      </c>
      <c r="BZ33" s="29"/>
      <c r="CA33" s="31">
        <f t="shared" ref="CA33:CA40" si="24">BY33-BW33</f>
        <v>0</v>
      </c>
      <c r="CG33"/>
      <c r="CH33"/>
      <c r="CI33"/>
      <c r="CJ33"/>
      <c r="CK33"/>
      <c r="CL33"/>
      <c r="CM33"/>
      <c r="CN33"/>
      <c r="CO33"/>
      <c r="CP33"/>
      <c r="CQ33"/>
      <c r="CR33"/>
      <c r="CS33"/>
      <c r="CT33"/>
      <c r="CU33"/>
      <c r="CV33"/>
      <c r="CW33"/>
      <c r="CX33" s="86"/>
      <c r="CY33" s="86"/>
      <c r="CZ33" s="86"/>
      <c r="DA33" s="86"/>
      <c r="DB33" s="86"/>
      <c r="DC33" s="86"/>
      <c r="DD33" s="86"/>
      <c r="DE33" s="86"/>
      <c r="DF33" s="86"/>
      <c r="DG33" s="86"/>
      <c r="DH33" s="86"/>
      <c r="DI33" s="86"/>
      <c r="DJ33" s="86"/>
      <c r="DK33" s="86"/>
      <c r="DL33" s="86"/>
      <c r="DM33" s="86"/>
      <c r="DN33" s="86"/>
      <c r="DO33" s="86"/>
      <c r="DP33" s="86"/>
      <c r="DQ33" s="86"/>
      <c r="DR33" s="86"/>
      <c r="DS33" s="86"/>
      <c r="DT33" s="86"/>
      <c r="DU33" s="86"/>
      <c r="DV33" s="86"/>
      <c r="DW33" s="86"/>
      <c r="DX33" s="86"/>
      <c r="DY33" s="86"/>
      <c r="DZ33" s="86"/>
      <c r="EA33" s="86"/>
      <c r="EB33" s="86"/>
      <c r="EC33" s="86"/>
      <c r="ED33" s="86"/>
      <c r="EE33" s="86"/>
      <c r="EF33"/>
      <c r="EG33"/>
      <c r="EH33"/>
      <c r="EI33"/>
    </row>
    <row r="34" spans="1:139" ht="12.95" customHeight="1" x14ac:dyDescent="0.25">
      <c r="A34" s="83"/>
      <c r="B34" s="20">
        <f t="shared" si="0"/>
        <v>41292</v>
      </c>
      <c r="C34" s="21">
        <f t="shared" si="1"/>
        <v>41292</v>
      </c>
      <c r="D34" s="22"/>
      <c r="E34" s="50"/>
      <c r="F34" s="20">
        <f t="shared" si="2"/>
        <v>41323</v>
      </c>
      <c r="G34" s="21">
        <f t="shared" si="3"/>
        <v>41323</v>
      </c>
      <c r="H34" s="22"/>
      <c r="I34" s="50"/>
      <c r="J34" s="20">
        <f t="shared" si="4"/>
        <v>41351</v>
      </c>
      <c r="K34" s="21">
        <f t="shared" si="5"/>
        <v>41351</v>
      </c>
      <c r="L34" s="22"/>
      <c r="M34" s="50"/>
      <c r="N34" s="20">
        <f t="shared" si="6"/>
        <v>41382</v>
      </c>
      <c r="O34" s="21">
        <f t="shared" si="7"/>
        <v>41382</v>
      </c>
      <c r="P34" s="22"/>
      <c r="Q34" s="50"/>
      <c r="R34" s="20">
        <f t="shared" si="8"/>
        <v>41412</v>
      </c>
      <c r="S34" s="21">
        <f t="shared" si="9"/>
        <v>41412</v>
      </c>
      <c r="T34" s="22"/>
      <c r="U34" s="50"/>
      <c r="V34" s="20">
        <f t="shared" si="10"/>
        <v>41443</v>
      </c>
      <c r="W34" s="21">
        <f t="shared" si="11"/>
        <v>41443</v>
      </c>
      <c r="X34" s="22"/>
      <c r="Y34" s="50"/>
      <c r="Z34" s="20">
        <f t="shared" si="12"/>
        <v>41473</v>
      </c>
      <c r="AA34" s="21">
        <f t="shared" si="13"/>
        <v>41473</v>
      </c>
      <c r="AB34" s="22"/>
      <c r="AC34" s="50"/>
      <c r="AD34" s="20">
        <f t="shared" si="14"/>
        <v>41504</v>
      </c>
      <c r="AE34" s="21">
        <f t="shared" si="15"/>
        <v>41504</v>
      </c>
      <c r="AF34" s="22"/>
      <c r="AG34" s="50"/>
      <c r="AH34" s="20">
        <f t="shared" si="16"/>
        <v>41535</v>
      </c>
      <c r="AI34" s="21">
        <f t="shared" si="17"/>
        <v>41535</v>
      </c>
      <c r="AJ34" s="22"/>
      <c r="AK34" s="50"/>
      <c r="AL34" s="20">
        <f t="shared" si="18"/>
        <v>41565</v>
      </c>
      <c r="AM34" s="21">
        <f t="shared" si="19"/>
        <v>41565</v>
      </c>
      <c r="AN34" s="22"/>
      <c r="AO34" s="50"/>
      <c r="AP34" s="20">
        <f t="shared" si="20"/>
        <v>41596</v>
      </c>
      <c r="AQ34" s="21">
        <f t="shared" si="21"/>
        <v>41596</v>
      </c>
      <c r="AR34" s="22"/>
      <c r="AS34" s="50"/>
      <c r="AT34" s="20">
        <f t="shared" si="22"/>
        <v>41626</v>
      </c>
      <c r="AU34" s="21">
        <f t="shared" si="23"/>
        <v>41626</v>
      </c>
      <c r="AV34" s="23"/>
      <c r="AW34" s="52"/>
      <c r="AX34" s="57"/>
      <c r="AY34" s="135" t="s">
        <v>11</v>
      </c>
      <c r="AZ34" s="135"/>
      <c r="BA34" s="135"/>
      <c r="BB34" s="135"/>
      <c r="BC34" s="135"/>
      <c r="BD34" s="135"/>
      <c r="BE34" s="155" t="s">
        <v>12</v>
      </c>
      <c r="BF34" s="155"/>
      <c r="BG34" s="148">
        <v>0</v>
      </c>
      <c r="BH34" s="148"/>
      <c r="BI34" s="111" t="str">
        <f>IF(BG34=18,"Dont 3 samedis","")</f>
        <v/>
      </c>
      <c r="BJ34" s="57"/>
      <c r="BK34" s="57"/>
      <c r="BL34" s="57"/>
      <c r="BM34" s="57"/>
      <c r="BN34" s="57"/>
      <c r="BU34" s="32" t="s">
        <v>7</v>
      </c>
      <c r="BV34" s="29"/>
      <c r="BW34" s="29">
        <f>COUNTIF($B$15:$AV$47,BU34)</f>
        <v>1</v>
      </c>
      <c r="BX34" s="29"/>
      <c r="BY34" s="30">
        <f>BG6</f>
        <v>0</v>
      </c>
      <c r="BZ34" s="29"/>
      <c r="CA34" s="31">
        <f t="shared" si="24"/>
        <v>-1</v>
      </c>
      <c r="CG34"/>
      <c r="CH34"/>
      <c r="CI34"/>
      <c r="CJ34"/>
      <c r="CK34"/>
      <c r="CL34"/>
      <c r="CM34"/>
      <c r="CN34"/>
      <c r="CO34"/>
      <c r="CP34"/>
      <c r="CQ34"/>
      <c r="CR34"/>
      <c r="CS34"/>
      <c r="CT34"/>
      <c r="CU34"/>
      <c r="CV34"/>
      <c r="CW34"/>
      <c r="CX34" s="86"/>
      <c r="CY34" s="86"/>
      <c r="CZ34" s="86"/>
      <c r="DA34" s="86"/>
      <c r="DB34" s="86"/>
      <c r="DC34" s="86"/>
      <c r="DD34" s="86"/>
      <c r="DE34" s="86"/>
      <c r="DF34" s="86"/>
      <c r="DG34" s="86"/>
      <c r="DH34" s="86"/>
      <c r="DI34" s="86"/>
      <c r="DJ34" s="86"/>
      <c r="DK34" s="86"/>
      <c r="DL34" s="86"/>
      <c r="DM34" s="86"/>
      <c r="DN34" s="86"/>
      <c r="DO34" s="86"/>
      <c r="DP34" s="86"/>
      <c r="DQ34" s="86"/>
      <c r="DR34" s="86"/>
      <c r="DS34" s="86"/>
      <c r="DT34" s="86"/>
      <c r="DU34" s="86"/>
      <c r="DV34" s="86"/>
      <c r="DW34" s="86"/>
      <c r="DX34" s="86"/>
      <c r="DY34" s="86"/>
      <c r="DZ34" s="86"/>
      <c r="EA34" s="86"/>
      <c r="EB34" s="86"/>
      <c r="EC34" s="86"/>
      <c r="ED34" s="86"/>
      <c r="EE34" s="86"/>
      <c r="EF34"/>
      <c r="EG34"/>
      <c r="EH34"/>
      <c r="EI34"/>
    </row>
    <row r="35" spans="1:139" ht="12.95" customHeight="1" x14ac:dyDescent="0.25">
      <c r="A35" s="83"/>
      <c r="B35" s="20">
        <f t="shared" si="0"/>
        <v>41293</v>
      </c>
      <c r="C35" s="21">
        <f t="shared" si="1"/>
        <v>41293</v>
      </c>
      <c r="D35" s="22"/>
      <c r="E35" s="50"/>
      <c r="F35" s="20">
        <f t="shared" si="2"/>
        <v>41324</v>
      </c>
      <c r="G35" s="21">
        <f t="shared" si="3"/>
        <v>41324</v>
      </c>
      <c r="H35" s="22"/>
      <c r="I35" s="50"/>
      <c r="J35" s="20">
        <f t="shared" si="4"/>
        <v>41352</v>
      </c>
      <c r="K35" s="21">
        <f t="shared" si="5"/>
        <v>41352</v>
      </c>
      <c r="L35" s="22"/>
      <c r="M35" s="50"/>
      <c r="N35" s="20">
        <f t="shared" si="6"/>
        <v>41383</v>
      </c>
      <c r="O35" s="21">
        <f t="shared" si="7"/>
        <v>41383</v>
      </c>
      <c r="P35" s="22"/>
      <c r="Q35" s="50"/>
      <c r="R35" s="20">
        <f t="shared" si="8"/>
        <v>41413</v>
      </c>
      <c r="S35" s="21">
        <f t="shared" si="9"/>
        <v>41413</v>
      </c>
      <c r="T35" s="22"/>
      <c r="U35" s="50"/>
      <c r="V35" s="20">
        <f t="shared" si="10"/>
        <v>41444</v>
      </c>
      <c r="W35" s="21">
        <f t="shared" si="11"/>
        <v>41444</v>
      </c>
      <c r="X35" s="22"/>
      <c r="Y35" s="50"/>
      <c r="Z35" s="20">
        <f t="shared" si="12"/>
        <v>41474</v>
      </c>
      <c r="AA35" s="21">
        <f t="shared" si="13"/>
        <v>41474</v>
      </c>
      <c r="AB35" s="22"/>
      <c r="AC35" s="50"/>
      <c r="AD35" s="20">
        <f t="shared" si="14"/>
        <v>41505</v>
      </c>
      <c r="AE35" s="21">
        <f t="shared" si="15"/>
        <v>41505</v>
      </c>
      <c r="AF35" s="22"/>
      <c r="AG35" s="50"/>
      <c r="AH35" s="20">
        <f t="shared" si="16"/>
        <v>41536</v>
      </c>
      <c r="AI35" s="21">
        <f t="shared" si="17"/>
        <v>41536</v>
      </c>
      <c r="AJ35" s="22"/>
      <c r="AK35" s="50"/>
      <c r="AL35" s="20">
        <f t="shared" si="18"/>
        <v>41566</v>
      </c>
      <c r="AM35" s="21">
        <f t="shared" si="19"/>
        <v>41566</v>
      </c>
      <c r="AN35" s="22"/>
      <c r="AO35" s="50"/>
      <c r="AP35" s="20">
        <f t="shared" si="20"/>
        <v>41597</v>
      </c>
      <c r="AQ35" s="21">
        <f t="shared" si="21"/>
        <v>41597</v>
      </c>
      <c r="AR35" s="22"/>
      <c r="AS35" s="50"/>
      <c r="AT35" s="20">
        <f t="shared" si="22"/>
        <v>41627</v>
      </c>
      <c r="AU35" s="21">
        <f t="shared" si="23"/>
        <v>41627</v>
      </c>
      <c r="AV35" s="23"/>
      <c r="AW35" s="52"/>
      <c r="AX35" s="57"/>
      <c r="AY35" s="62"/>
      <c r="AZ35" s="62"/>
      <c r="BA35" s="62"/>
      <c r="BB35" s="62"/>
      <c r="BC35" s="62"/>
      <c r="BD35" s="62"/>
      <c r="BE35" s="63"/>
      <c r="BF35" s="63"/>
      <c r="BG35" s="57"/>
      <c r="BH35" s="57"/>
      <c r="BI35" s="57"/>
      <c r="BJ35" s="57"/>
      <c r="BK35" s="57"/>
      <c r="BL35" s="57"/>
      <c r="BM35" s="57"/>
      <c r="BN35" s="57"/>
      <c r="BP35" s="149">
        <f>VLOOKUP($A$3,'[1]DONNEES variables'!$A$7:$AN$98,25)</f>
        <v>0</v>
      </c>
      <c r="BQ35" s="149"/>
      <c r="BU35" s="32" t="s">
        <v>8</v>
      </c>
      <c r="BV35" s="29"/>
      <c r="BW35" s="29">
        <f>COUNTIF($B$15:$AV$47,BU35)</f>
        <v>8</v>
      </c>
      <c r="BX35" s="29"/>
      <c r="BY35" s="30">
        <f>BG10</f>
        <v>0</v>
      </c>
      <c r="BZ35" s="29"/>
      <c r="CA35" s="31">
        <f t="shared" si="24"/>
        <v>-8</v>
      </c>
      <c r="CC35" s="29">
        <f>COUNTIF($B$15:$L$47,BU35)</f>
        <v>5</v>
      </c>
      <c r="CD35" s="29">
        <f>COUNTIF($N$15:$X$47, BU35)</f>
        <v>3</v>
      </c>
      <c r="CE35" s="29">
        <f>COUNTIF($Z$15:$AJ$47, BU35)</f>
        <v>0</v>
      </c>
      <c r="CF35" s="29">
        <f>COUNTIF($AL$15:$AV$47, BU35)</f>
        <v>0</v>
      </c>
      <c r="CG35"/>
      <c r="CH35"/>
      <c r="CI35"/>
      <c r="CJ35"/>
      <c r="CK35"/>
      <c r="CL35"/>
      <c r="CM35"/>
      <c r="CN35"/>
      <c r="CO35"/>
      <c r="CP35"/>
      <c r="CQ35"/>
      <c r="CR35"/>
      <c r="CS35"/>
      <c r="CT35"/>
      <c r="CU35"/>
      <c r="CV35"/>
      <c r="CW35"/>
      <c r="CX35" s="86"/>
      <c r="CY35" s="86"/>
      <c r="CZ35" s="86"/>
      <c r="DA35" s="86"/>
      <c r="DB35" s="86"/>
      <c r="DC35" s="86"/>
      <c r="DD35" s="86"/>
      <c r="DE35" s="86"/>
      <c r="DF35" s="86"/>
      <c r="DG35" s="86"/>
      <c r="DH35" s="86"/>
      <c r="DK35" s="86"/>
      <c r="DL35" s="86"/>
      <c r="DM35" s="86"/>
      <c r="DN35" s="86"/>
      <c r="DO35" s="86"/>
      <c r="DP35" s="86"/>
      <c r="DQ35" s="86"/>
      <c r="DR35" s="86"/>
      <c r="DS35" s="86"/>
      <c r="DT35" s="86"/>
      <c r="DU35" s="86"/>
      <c r="DV35" s="86"/>
      <c r="DW35" s="86"/>
      <c r="DX35" s="86"/>
      <c r="DY35" s="86"/>
      <c r="DZ35" s="86"/>
      <c r="EA35" s="86"/>
      <c r="EB35" s="86"/>
      <c r="EC35" s="86"/>
      <c r="ED35" s="86"/>
      <c r="EE35" s="86"/>
      <c r="EF35"/>
      <c r="EG35"/>
      <c r="EH35"/>
      <c r="EI35"/>
    </row>
    <row r="36" spans="1:139" ht="12.95" customHeight="1" x14ac:dyDescent="0.25">
      <c r="A36" s="83"/>
      <c r="B36" s="20">
        <f t="shared" si="0"/>
        <v>41294</v>
      </c>
      <c r="C36" s="21">
        <f t="shared" si="1"/>
        <v>41294</v>
      </c>
      <c r="D36" s="22"/>
      <c r="E36" s="50"/>
      <c r="F36" s="20">
        <f t="shared" si="2"/>
        <v>41325</v>
      </c>
      <c r="G36" s="21">
        <f t="shared" si="3"/>
        <v>41325</v>
      </c>
      <c r="H36" s="22"/>
      <c r="I36" s="50"/>
      <c r="J36" s="20">
        <f t="shared" si="4"/>
        <v>41353</v>
      </c>
      <c r="K36" s="21">
        <f t="shared" si="5"/>
        <v>41353</v>
      </c>
      <c r="L36" s="22"/>
      <c r="M36" s="50"/>
      <c r="N36" s="20">
        <f t="shared" si="6"/>
        <v>41384</v>
      </c>
      <c r="O36" s="21">
        <f t="shared" si="7"/>
        <v>41384</v>
      </c>
      <c r="P36" s="22"/>
      <c r="Q36" s="50"/>
      <c r="R36" s="20">
        <f t="shared" si="8"/>
        <v>41414</v>
      </c>
      <c r="S36" s="21">
        <f t="shared" si="9"/>
        <v>41414</v>
      </c>
      <c r="T36" s="22"/>
      <c r="U36" s="50"/>
      <c r="V36" s="20">
        <f t="shared" si="10"/>
        <v>41445</v>
      </c>
      <c r="W36" s="21">
        <f t="shared" si="11"/>
        <v>41445</v>
      </c>
      <c r="X36" s="22"/>
      <c r="Y36" s="50"/>
      <c r="Z36" s="20">
        <f t="shared" si="12"/>
        <v>41475</v>
      </c>
      <c r="AA36" s="21">
        <f t="shared" si="13"/>
        <v>41475</v>
      </c>
      <c r="AB36" s="22"/>
      <c r="AC36" s="50"/>
      <c r="AD36" s="20">
        <f t="shared" si="14"/>
        <v>41506</v>
      </c>
      <c r="AE36" s="21">
        <f t="shared" si="15"/>
        <v>41506</v>
      </c>
      <c r="AF36" s="22"/>
      <c r="AG36" s="50"/>
      <c r="AH36" s="20">
        <f t="shared" si="16"/>
        <v>41537</v>
      </c>
      <c r="AI36" s="21">
        <f t="shared" si="17"/>
        <v>41537</v>
      </c>
      <c r="AJ36" s="22"/>
      <c r="AK36" s="50"/>
      <c r="AL36" s="20">
        <f t="shared" si="18"/>
        <v>41567</v>
      </c>
      <c r="AM36" s="21">
        <f t="shared" si="19"/>
        <v>41567</v>
      </c>
      <c r="AN36" s="22"/>
      <c r="AO36" s="50"/>
      <c r="AP36" s="20">
        <f t="shared" si="20"/>
        <v>41598</v>
      </c>
      <c r="AQ36" s="21">
        <f t="shared" si="21"/>
        <v>41598</v>
      </c>
      <c r="AR36" s="22"/>
      <c r="AS36" s="50"/>
      <c r="AT36" s="20">
        <f t="shared" si="22"/>
        <v>41628</v>
      </c>
      <c r="AU36" s="21">
        <f t="shared" si="23"/>
        <v>41628</v>
      </c>
      <c r="AV36" s="23"/>
      <c r="AW36" s="52"/>
      <c r="AX36"/>
      <c r="AY36" s="169" t="s">
        <v>48</v>
      </c>
      <c r="AZ36" s="169"/>
      <c r="BA36" s="169"/>
      <c r="BB36" s="169"/>
      <c r="BC36" s="169"/>
      <c r="BD36" s="169"/>
      <c r="BE36" s="169"/>
      <c r="BF36" s="169"/>
      <c r="BG36" s="169"/>
      <c r="BH36" s="169"/>
      <c r="BI36" s="169"/>
      <c r="BJ36" s="169"/>
      <c r="BK36" s="169"/>
      <c r="BL36" s="169"/>
      <c r="BM36" s="169"/>
      <c r="BN36" s="57"/>
      <c r="BU36" s="32" t="s">
        <v>9</v>
      </c>
      <c r="BV36" s="29"/>
      <c r="BW36" s="29">
        <f>COUNTIF($B$15:$AV$47,BU36)</f>
        <v>0</v>
      </c>
      <c r="BX36" s="29"/>
      <c r="BY36" s="30">
        <f>BG5</f>
        <v>0</v>
      </c>
      <c r="BZ36" s="29"/>
      <c r="CA36" s="31">
        <f t="shared" si="24"/>
        <v>0</v>
      </c>
      <c r="CG36"/>
      <c r="CH36"/>
      <c r="CI36"/>
      <c r="CJ36"/>
      <c r="CK36"/>
      <c r="CL36"/>
      <c r="CM36"/>
      <c r="CN36"/>
      <c r="CO36"/>
      <c r="CP36"/>
      <c r="CQ36"/>
      <c r="CR36"/>
      <c r="CS36"/>
      <c r="CT36"/>
      <c r="CU36"/>
      <c r="CV36"/>
      <c r="CW36"/>
      <c r="CX36" s="86"/>
      <c r="CY36" s="86"/>
      <c r="CZ36" s="86"/>
      <c r="DA36" s="86"/>
      <c r="DB36" s="86"/>
      <c r="DC36" s="86"/>
      <c r="DD36" s="86"/>
      <c r="DE36" s="86"/>
      <c r="DF36" s="86"/>
      <c r="DG36" s="86"/>
      <c r="DH36" s="86"/>
      <c r="DI36" s="86"/>
      <c r="DJ36" s="86"/>
      <c r="DK36" s="86"/>
      <c r="DL36" s="86"/>
      <c r="DM36" s="86"/>
      <c r="DN36" s="86"/>
      <c r="DO36" s="86"/>
      <c r="DP36" s="86"/>
      <c r="DQ36" s="86"/>
      <c r="DR36" s="86"/>
      <c r="DS36" s="86"/>
      <c r="DT36" s="86"/>
      <c r="DU36" s="86"/>
      <c r="DV36" s="86"/>
      <c r="DW36" s="86"/>
      <c r="DX36" s="86"/>
      <c r="DY36" s="86"/>
      <c r="DZ36" s="86"/>
      <c r="EA36" s="86"/>
      <c r="EB36" s="86"/>
      <c r="EC36" s="86"/>
      <c r="ED36" s="86"/>
      <c r="EE36" s="86"/>
      <c r="EF36"/>
      <c r="EG36"/>
      <c r="EH36"/>
      <c r="EI36"/>
    </row>
    <row r="37" spans="1:139" ht="12.95" customHeight="1" x14ac:dyDescent="0.25">
      <c r="A37" s="83"/>
      <c r="B37" s="20">
        <f t="shared" si="0"/>
        <v>41295</v>
      </c>
      <c r="C37" s="21">
        <f t="shared" si="1"/>
        <v>41295</v>
      </c>
      <c r="D37" s="22"/>
      <c r="E37" s="50"/>
      <c r="F37" s="20">
        <f t="shared" si="2"/>
        <v>41326</v>
      </c>
      <c r="G37" s="21">
        <f t="shared" si="3"/>
        <v>41326</v>
      </c>
      <c r="H37" s="22"/>
      <c r="I37" s="50"/>
      <c r="J37" s="20">
        <f t="shared" si="4"/>
        <v>41354</v>
      </c>
      <c r="K37" s="21">
        <f t="shared" si="5"/>
        <v>41354</v>
      </c>
      <c r="L37" s="22"/>
      <c r="M37" s="50"/>
      <c r="N37" s="20">
        <f t="shared" si="6"/>
        <v>41385</v>
      </c>
      <c r="O37" s="21">
        <f t="shared" si="7"/>
        <v>41385</v>
      </c>
      <c r="P37" s="22"/>
      <c r="Q37" s="50"/>
      <c r="R37" s="20">
        <f t="shared" si="8"/>
        <v>41415</v>
      </c>
      <c r="S37" s="21">
        <f t="shared" si="9"/>
        <v>41415</v>
      </c>
      <c r="T37" s="22"/>
      <c r="U37" s="50"/>
      <c r="V37" s="20">
        <f t="shared" si="10"/>
        <v>41446</v>
      </c>
      <c r="W37" s="21">
        <f t="shared" si="11"/>
        <v>41446</v>
      </c>
      <c r="X37" s="22"/>
      <c r="Y37" s="50"/>
      <c r="Z37" s="20">
        <f t="shared" si="12"/>
        <v>41476</v>
      </c>
      <c r="AA37" s="21">
        <f t="shared" si="13"/>
        <v>41476</v>
      </c>
      <c r="AB37" s="22"/>
      <c r="AC37" s="50"/>
      <c r="AD37" s="20">
        <f t="shared" si="14"/>
        <v>41507</v>
      </c>
      <c r="AE37" s="21">
        <f t="shared" si="15"/>
        <v>41507</v>
      </c>
      <c r="AF37" s="22"/>
      <c r="AG37" s="50"/>
      <c r="AH37" s="20">
        <f t="shared" si="16"/>
        <v>41538</v>
      </c>
      <c r="AI37" s="21">
        <f t="shared" si="17"/>
        <v>41538</v>
      </c>
      <c r="AJ37" s="22"/>
      <c r="AK37" s="50"/>
      <c r="AL37" s="20">
        <f t="shared" si="18"/>
        <v>41568</v>
      </c>
      <c r="AM37" s="21">
        <f t="shared" si="19"/>
        <v>41568</v>
      </c>
      <c r="AN37" s="22"/>
      <c r="AO37" s="50"/>
      <c r="AP37" s="20">
        <f t="shared" si="20"/>
        <v>41599</v>
      </c>
      <c r="AQ37" s="21">
        <f t="shared" si="21"/>
        <v>41599</v>
      </c>
      <c r="AR37" s="22"/>
      <c r="AS37" s="50"/>
      <c r="AT37" s="20">
        <f t="shared" si="22"/>
        <v>41629</v>
      </c>
      <c r="AU37" s="21">
        <f t="shared" si="23"/>
        <v>41629</v>
      </c>
      <c r="AV37" s="23"/>
      <c r="AW37" s="52"/>
      <c r="AX37"/>
      <c r="AY37" s="161" t="s">
        <v>50</v>
      </c>
      <c r="AZ37" s="161"/>
      <c r="BA37" s="161"/>
      <c r="BB37" s="161"/>
      <c r="BC37" s="161"/>
      <c r="BD37" s="161"/>
      <c r="BE37" s="161"/>
      <c r="BF37" s="161"/>
      <c r="BG37" s="161"/>
      <c r="BH37" s="117" t="s">
        <v>43</v>
      </c>
      <c r="BI37" s="118"/>
      <c r="BJ37" s="117"/>
      <c r="BK37" s="117"/>
      <c r="BL37" s="160" t="s">
        <v>44</v>
      </c>
      <c r="BM37" s="160"/>
      <c r="BN37" s="57"/>
      <c r="BU37" s="32" t="s">
        <v>10</v>
      </c>
      <c r="BV37" s="29"/>
      <c r="BW37" s="29">
        <f>COUNTIF($B$15:$AV$47, BU37)</f>
        <v>0</v>
      </c>
      <c r="BX37" s="29"/>
      <c r="BY37" s="30">
        <f>BG7</f>
        <v>0</v>
      </c>
      <c r="BZ37" s="29"/>
      <c r="CA37" s="31">
        <f t="shared" si="24"/>
        <v>0</v>
      </c>
      <c r="CG37"/>
      <c r="CH37"/>
      <c r="CI37"/>
      <c r="CJ37"/>
      <c r="CK37"/>
      <c r="CL37"/>
      <c r="CM37"/>
      <c r="CN37"/>
      <c r="CO37"/>
      <c r="CP37"/>
      <c r="CQ37"/>
      <c r="CR37"/>
      <c r="CS37"/>
      <c r="CT37"/>
      <c r="CU37"/>
      <c r="CV37"/>
      <c r="CW37"/>
      <c r="CX37" s="86"/>
      <c r="CY37" s="86"/>
      <c r="CZ37" s="86"/>
      <c r="DA37" s="86"/>
      <c r="DB37" s="86"/>
      <c r="DC37" s="86"/>
      <c r="DD37" s="86"/>
      <c r="DE37" s="86"/>
      <c r="DF37" s="86"/>
      <c r="DG37" s="86"/>
      <c r="DH37" s="86"/>
      <c r="DI37" s="86"/>
      <c r="DJ37" s="86"/>
      <c r="DK37" s="86"/>
      <c r="DL37" s="86"/>
      <c r="DM37" s="86"/>
      <c r="DN37" s="86"/>
      <c r="DO37" s="86"/>
      <c r="DP37" s="86"/>
      <c r="DQ37" s="86"/>
      <c r="DR37" s="86"/>
      <c r="DS37" s="86"/>
      <c r="DT37" s="86"/>
      <c r="DU37" s="86"/>
      <c r="DV37" s="86"/>
      <c r="DW37" s="86"/>
      <c r="DX37" s="86"/>
      <c r="DY37" s="86"/>
      <c r="DZ37" s="86"/>
      <c r="EA37" s="86"/>
      <c r="EB37" s="86"/>
      <c r="EC37" s="86"/>
      <c r="ED37" s="86"/>
      <c r="EE37" s="86"/>
      <c r="EF37"/>
      <c r="EG37"/>
      <c r="EH37"/>
      <c r="EI37"/>
    </row>
    <row r="38" spans="1:139" ht="12.95" customHeight="1" x14ac:dyDescent="0.25">
      <c r="A38" s="83"/>
      <c r="B38" s="20">
        <f t="shared" si="0"/>
        <v>41296</v>
      </c>
      <c r="C38" s="21">
        <f t="shared" si="1"/>
        <v>41296</v>
      </c>
      <c r="D38" s="22"/>
      <c r="E38" s="50"/>
      <c r="F38" s="20">
        <f t="shared" si="2"/>
        <v>41327</v>
      </c>
      <c r="G38" s="21">
        <f t="shared" si="3"/>
        <v>41327</v>
      </c>
      <c r="H38" s="22"/>
      <c r="I38" s="50"/>
      <c r="J38" s="20">
        <f t="shared" si="4"/>
        <v>41355</v>
      </c>
      <c r="K38" s="21">
        <f t="shared" si="5"/>
        <v>41355</v>
      </c>
      <c r="L38" s="22"/>
      <c r="M38" s="50"/>
      <c r="N38" s="20">
        <f t="shared" si="6"/>
        <v>41386</v>
      </c>
      <c r="O38" s="21">
        <f t="shared" si="7"/>
        <v>41386</v>
      </c>
      <c r="P38" s="22"/>
      <c r="Q38" s="50"/>
      <c r="R38" s="20">
        <f t="shared" si="8"/>
        <v>41416</v>
      </c>
      <c r="S38" s="21">
        <f t="shared" si="9"/>
        <v>41416</v>
      </c>
      <c r="T38" s="22"/>
      <c r="U38" s="50"/>
      <c r="V38" s="20">
        <f t="shared" si="10"/>
        <v>41447</v>
      </c>
      <c r="W38" s="21">
        <f t="shared" si="11"/>
        <v>41447</v>
      </c>
      <c r="X38" s="22"/>
      <c r="Y38" s="50"/>
      <c r="Z38" s="20">
        <f t="shared" si="12"/>
        <v>41477</v>
      </c>
      <c r="AA38" s="21">
        <f t="shared" si="13"/>
        <v>41477</v>
      </c>
      <c r="AB38" s="22" t="s">
        <v>29</v>
      </c>
      <c r="AC38" s="50"/>
      <c r="AD38" s="20">
        <f t="shared" si="14"/>
        <v>41508</v>
      </c>
      <c r="AE38" s="21">
        <f t="shared" si="15"/>
        <v>41508</v>
      </c>
      <c r="AF38" s="22"/>
      <c r="AG38" s="50"/>
      <c r="AH38" s="20">
        <f t="shared" si="16"/>
        <v>41539</v>
      </c>
      <c r="AI38" s="21">
        <f t="shared" si="17"/>
        <v>41539</v>
      </c>
      <c r="AJ38" s="22"/>
      <c r="AK38" s="50"/>
      <c r="AL38" s="20">
        <f t="shared" si="18"/>
        <v>41569</v>
      </c>
      <c r="AM38" s="21">
        <f t="shared" si="19"/>
        <v>41569</v>
      </c>
      <c r="AN38" s="22"/>
      <c r="AO38" s="50"/>
      <c r="AP38" s="20">
        <f t="shared" si="20"/>
        <v>41600</v>
      </c>
      <c r="AQ38" s="21">
        <f t="shared" si="21"/>
        <v>41600</v>
      </c>
      <c r="AR38" s="22"/>
      <c r="AS38" s="50"/>
      <c r="AT38" s="20">
        <f t="shared" si="22"/>
        <v>41630</v>
      </c>
      <c r="AU38" s="21">
        <f t="shared" si="23"/>
        <v>41630</v>
      </c>
      <c r="AV38" s="23"/>
      <c r="AW38" s="52"/>
      <c r="AX38"/>
      <c r="AY38" s="161"/>
      <c r="AZ38" s="161"/>
      <c r="BA38" s="161"/>
      <c r="BB38" s="161"/>
      <c r="BC38" s="161"/>
      <c r="BD38" s="161"/>
      <c r="BE38" s="161"/>
      <c r="BF38" s="161"/>
      <c r="BG38" s="161"/>
      <c r="BH38" s="117" t="s">
        <v>45</v>
      </c>
      <c r="BI38" s="118"/>
      <c r="BJ38" s="117"/>
      <c r="BK38" s="117"/>
      <c r="BL38" s="160" t="s">
        <v>44</v>
      </c>
      <c r="BM38" s="160"/>
      <c r="BN38" s="57"/>
      <c r="BU38" s="32" t="s">
        <v>12</v>
      </c>
      <c r="BV38" s="29"/>
      <c r="BW38" s="29">
        <f>COUNTIF($B$15:$AV$47, BU38)</f>
        <v>0</v>
      </c>
      <c r="BX38" s="29"/>
      <c r="BY38" s="30">
        <f>BG11</f>
        <v>0</v>
      </c>
      <c r="BZ38" s="29"/>
      <c r="CA38" s="31">
        <f t="shared" si="24"/>
        <v>0</v>
      </c>
      <c r="CG38"/>
      <c r="CH38"/>
      <c r="CI38"/>
      <c r="CJ38"/>
      <c r="CK38"/>
      <c r="CL38"/>
      <c r="CM38"/>
      <c r="CN38"/>
      <c r="CO38"/>
      <c r="CP38"/>
      <c r="CQ38"/>
      <c r="CR38"/>
      <c r="CS38"/>
      <c r="CT38"/>
      <c r="CU38"/>
      <c r="CV38"/>
      <c r="CW38"/>
      <c r="CX38" s="86"/>
      <c r="CY38" s="86"/>
      <c r="CZ38" s="86"/>
      <c r="DA38" s="86"/>
      <c r="DB38" s="86"/>
      <c r="DC38" s="86"/>
      <c r="DD38" s="86"/>
      <c r="DE38" s="86"/>
      <c r="DF38" s="86"/>
      <c r="DG38" s="86"/>
      <c r="DH38" s="86"/>
      <c r="DI38" s="86"/>
      <c r="DJ38" s="86"/>
      <c r="DK38" s="86"/>
      <c r="DL38" s="86"/>
      <c r="DM38" s="86"/>
      <c r="DN38" s="86"/>
      <c r="DO38" s="86"/>
      <c r="DP38" s="86"/>
      <c r="DQ38" s="86"/>
      <c r="DR38" s="86"/>
      <c r="DS38" s="86"/>
      <c r="DT38" s="86"/>
      <c r="DU38" s="86"/>
      <c r="DV38" s="86"/>
      <c r="DW38" s="86"/>
      <c r="DX38" s="86"/>
      <c r="DY38" s="86"/>
      <c r="DZ38" s="86"/>
      <c r="EA38" s="86"/>
      <c r="EB38" s="86"/>
      <c r="EC38" s="86"/>
      <c r="ED38" s="86"/>
      <c r="EE38" s="86"/>
      <c r="EF38"/>
      <c r="EG38"/>
      <c r="EH38"/>
      <c r="EI38"/>
    </row>
    <row r="39" spans="1:139" ht="12.95" customHeight="1" x14ac:dyDescent="0.25">
      <c r="A39" s="83"/>
      <c r="B39" s="20">
        <f t="shared" si="0"/>
        <v>41297</v>
      </c>
      <c r="C39" s="21">
        <f t="shared" si="1"/>
        <v>41297</v>
      </c>
      <c r="D39" s="22"/>
      <c r="E39" s="50"/>
      <c r="F39" s="20">
        <f t="shared" si="2"/>
        <v>41328</v>
      </c>
      <c r="G39" s="21">
        <f t="shared" si="3"/>
        <v>41328</v>
      </c>
      <c r="H39" s="22"/>
      <c r="I39" s="50"/>
      <c r="J39" s="20">
        <f t="shared" si="4"/>
        <v>41356</v>
      </c>
      <c r="K39" s="21">
        <f t="shared" si="5"/>
        <v>41356</v>
      </c>
      <c r="L39" s="22"/>
      <c r="M39" s="50"/>
      <c r="N39" s="20">
        <f t="shared" si="6"/>
        <v>41387</v>
      </c>
      <c r="O39" s="21">
        <f t="shared" si="7"/>
        <v>41387</v>
      </c>
      <c r="P39" s="22"/>
      <c r="Q39" s="50"/>
      <c r="R39" s="20">
        <f t="shared" si="8"/>
        <v>41417</v>
      </c>
      <c r="S39" s="21">
        <f t="shared" si="9"/>
        <v>41417</v>
      </c>
      <c r="T39" s="22"/>
      <c r="U39" s="50"/>
      <c r="V39" s="20">
        <f t="shared" si="10"/>
        <v>41448</v>
      </c>
      <c r="W39" s="21">
        <f t="shared" si="11"/>
        <v>41448</v>
      </c>
      <c r="X39" s="22"/>
      <c r="Y39" s="50"/>
      <c r="Z39" s="20">
        <f t="shared" si="12"/>
        <v>41478</v>
      </c>
      <c r="AA39" s="21">
        <f t="shared" si="13"/>
        <v>41478</v>
      </c>
      <c r="AB39" s="22" t="s">
        <v>29</v>
      </c>
      <c r="AC39" s="50"/>
      <c r="AD39" s="20">
        <f t="shared" si="14"/>
        <v>41509</v>
      </c>
      <c r="AE39" s="21">
        <f t="shared" si="15"/>
        <v>41509</v>
      </c>
      <c r="AF39" s="22"/>
      <c r="AG39" s="50"/>
      <c r="AH39" s="20">
        <f t="shared" si="16"/>
        <v>41540</v>
      </c>
      <c r="AI39" s="21">
        <f t="shared" si="17"/>
        <v>41540</v>
      </c>
      <c r="AJ39" s="22"/>
      <c r="AK39" s="50"/>
      <c r="AL39" s="20">
        <f t="shared" si="18"/>
        <v>41570</v>
      </c>
      <c r="AM39" s="21">
        <f t="shared" si="19"/>
        <v>41570</v>
      </c>
      <c r="AN39" s="22"/>
      <c r="AO39" s="50"/>
      <c r="AP39" s="20">
        <f t="shared" si="20"/>
        <v>41601</v>
      </c>
      <c r="AQ39" s="21">
        <f t="shared" si="21"/>
        <v>41601</v>
      </c>
      <c r="AR39" s="22"/>
      <c r="AS39" s="50"/>
      <c r="AT39" s="20">
        <f t="shared" si="22"/>
        <v>41631</v>
      </c>
      <c r="AU39" s="21">
        <f t="shared" si="23"/>
        <v>41631</v>
      </c>
      <c r="AV39" s="23" t="s">
        <v>29</v>
      </c>
      <c r="AW39" s="52"/>
      <c r="AX39"/>
      <c r="AY39" s="161"/>
      <c r="AZ39" s="161"/>
      <c r="BA39" s="161"/>
      <c r="BB39" s="161"/>
      <c r="BC39" s="161"/>
      <c r="BD39" s="161"/>
      <c r="BE39" s="161"/>
      <c r="BF39" s="161"/>
      <c r="BG39" s="161"/>
      <c r="BH39" s="117" t="s">
        <v>49</v>
      </c>
      <c r="BI39" s="118"/>
      <c r="BJ39" s="117"/>
      <c r="BK39" s="117"/>
      <c r="BL39" s="160" t="s">
        <v>44</v>
      </c>
      <c r="BM39" s="160"/>
      <c r="BN39" s="57"/>
      <c r="BU39" s="33" t="s">
        <v>13</v>
      </c>
      <c r="BV39" s="29"/>
      <c r="BW39" s="29">
        <f>COUNTIF($B$15:$AV$47, BU39)</f>
        <v>0</v>
      </c>
      <c r="BX39" s="29"/>
      <c r="BY39" s="30">
        <f>BG8</f>
        <v>0</v>
      </c>
      <c r="BZ39" s="29"/>
      <c r="CA39" s="31">
        <f t="shared" si="24"/>
        <v>0</v>
      </c>
      <c r="CG39"/>
      <c r="CH39"/>
      <c r="CI39"/>
      <c r="CJ39"/>
      <c r="CK39"/>
      <c r="CL39"/>
      <c r="CM39"/>
      <c r="CN39"/>
      <c r="CO39"/>
      <c r="CP39"/>
      <c r="CQ39"/>
      <c r="CR39"/>
      <c r="CS39"/>
      <c r="CT39"/>
      <c r="CU39"/>
      <c r="CV39"/>
      <c r="CW39"/>
      <c r="CX39" s="86"/>
      <c r="CY39" s="86"/>
      <c r="CZ39" s="86"/>
      <c r="DA39" s="86"/>
      <c r="DB39" s="86"/>
      <c r="DC39" s="86"/>
      <c r="DD39" s="86"/>
      <c r="DE39" s="86"/>
      <c r="DF39" s="86"/>
      <c r="DG39" s="86"/>
      <c r="DH39" s="86"/>
      <c r="DI39" s="86"/>
      <c r="DJ39" s="86"/>
      <c r="DK39" s="86"/>
      <c r="DL39" s="86"/>
      <c r="DM39" s="86"/>
      <c r="DN39" s="86"/>
      <c r="DO39" s="86"/>
      <c r="DP39" s="86"/>
      <c r="DQ39" s="86"/>
      <c r="DR39" s="86"/>
      <c r="DS39" s="86"/>
      <c r="DT39" s="86"/>
      <c r="DU39" s="86"/>
      <c r="DV39" s="86"/>
      <c r="DW39" s="86"/>
      <c r="DX39" s="86"/>
      <c r="DY39" s="86"/>
      <c r="DZ39" s="86"/>
      <c r="EA39" s="86"/>
      <c r="EB39" s="86"/>
      <c r="EC39" s="86"/>
      <c r="ED39" s="86"/>
      <c r="EE39" s="86"/>
      <c r="EF39"/>
      <c r="EG39"/>
      <c r="EH39"/>
      <c r="EI39"/>
    </row>
    <row r="40" spans="1:139" ht="12.95" customHeight="1" x14ac:dyDescent="0.25">
      <c r="A40" s="83"/>
      <c r="B40" s="20">
        <f t="shared" si="0"/>
        <v>41298</v>
      </c>
      <c r="C40" s="21">
        <f t="shared" si="1"/>
        <v>41298</v>
      </c>
      <c r="D40" s="22"/>
      <c r="E40" s="50"/>
      <c r="F40" s="20">
        <f t="shared" si="2"/>
        <v>41329</v>
      </c>
      <c r="G40" s="21">
        <f t="shared" si="3"/>
        <v>41329</v>
      </c>
      <c r="H40" s="22"/>
      <c r="I40" s="50"/>
      <c r="J40" s="20">
        <f t="shared" si="4"/>
        <v>41357</v>
      </c>
      <c r="K40" s="21">
        <f t="shared" si="5"/>
        <v>41357</v>
      </c>
      <c r="L40" s="22"/>
      <c r="M40" s="50"/>
      <c r="N40" s="20">
        <f t="shared" si="6"/>
        <v>41388</v>
      </c>
      <c r="O40" s="21">
        <f t="shared" si="7"/>
        <v>41388</v>
      </c>
      <c r="P40" s="22"/>
      <c r="Q40" s="50"/>
      <c r="R40" s="20">
        <f t="shared" si="8"/>
        <v>41418</v>
      </c>
      <c r="S40" s="21">
        <f t="shared" si="9"/>
        <v>41418</v>
      </c>
      <c r="T40" s="22"/>
      <c r="U40" s="50"/>
      <c r="V40" s="20">
        <f t="shared" si="10"/>
        <v>41449</v>
      </c>
      <c r="W40" s="21">
        <f t="shared" si="11"/>
        <v>41449</v>
      </c>
      <c r="X40" s="22"/>
      <c r="Y40" s="50"/>
      <c r="Z40" s="20">
        <f t="shared" si="12"/>
        <v>41479</v>
      </c>
      <c r="AA40" s="21">
        <f t="shared" si="13"/>
        <v>41479</v>
      </c>
      <c r="AB40" s="22" t="s">
        <v>29</v>
      </c>
      <c r="AC40" s="50"/>
      <c r="AD40" s="20">
        <f t="shared" si="14"/>
        <v>41510</v>
      </c>
      <c r="AE40" s="21">
        <f t="shared" si="15"/>
        <v>41510</v>
      </c>
      <c r="AF40" s="22"/>
      <c r="AG40" s="50"/>
      <c r="AH40" s="20">
        <f t="shared" si="16"/>
        <v>41541</v>
      </c>
      <c r="AI40" s="21">
        <f t="shared" si="17"/>
        <v>41541</v>
      </c>
      <c r="AJ40" s="22"/>
      <c r="AK40" s="50"/>
      <c r="AL40" s="20">
        <f t="shared" si="18"/>
        <v>41571</v>
      </c>
      <c r="AM40" s="21">
        <f t="shared" si="19"/>
        <v>41571</v>
      </c>
      <c r="AN40" s="22"/>
      <c r="AO40" s="50"/>
      <c r="AP40" s="20">
        <f t="shared" si="20"/>
        <v>41602</v>
      </c>
      <c r="AQ40" s="21">
        <f t="shared" si="21"/>
        <v>41602</v>
      </c>
      <c r="AR40" s="22"/>
      <c r="AS40" s="50"/>
      <c r="AT40" s="20">
        <f t="shared" si="22"/>
        <v>41632</v>
      </c>
      <c r="AU40" s="21">
        <f t="shared" si="23"/>
        <v>41632</v>
      </c>
      <c r="AV40" s="23" t="s">
        <v>29</v>
      </c>
      <c r="AW40" s="52"/>
      <c r="AX40" s="57"/>
      <c r="AY40" s="161"/>
      <c r="AZ40" s="161"/>
      <c r="BA40" s="161"/>
      <c r="BB40" s="161"/>
      <c r="BC40" s="161"/>
      <c r="BD40" s="161"/>
      <c r="BE40" s="161"/>
      <c r="BF40" s="161"/>
      <c r="BG40" s="161"/>
      <c r="BH40" s="117" t="s">
        <v>46</v>
      </c>
      <c r="BI40" s="117"/>
      <c r="BJ40" s="117"/>
      <c r="BK40" s="117"/>
      <c r="BL40" s="160" t="s">
        <v>44</v>
      </c>
      <c r="BM40" s="160"/>
      <c r="BN40" s="57"/>
      <c r="BU40" s="32" t="s">
        <v>14</v>
      </c>
      <c r="BV40" s="29"/>
      <c r="BW40" s="29">
        <f>COUNTIF($B$15:$AV$47, BU40)</f>
        <v>0</v>
      </c>
      <c r="BX40" s="29"/>
      <c r="BY40" s="30">
        <f>BG9</f>
        <v>0</v>
      </c>
      <c r="BZ40" s="29"/>
      <c r="CA40" s="31">
        <f t="shared" si="24"/>
        <v>0</v>
      </c>
      <c r="CG40"/>
      <c r="CH40"/>
      <c r="CI40"/>
      <c r="CJ40"/>
      <c r="CK40"/>
      <c r="CL40"/>
      <c r="CM40"/>
      <c r="CN40"/>
      <c r="CO40"/>
      <c r="CP40"/>
      <c r="CQ40"/>
      <c r="CR40"/>
      <c r="CS40"/>
      <c r="CT40"/>
      <c r="CU40"/>
      <c r="CV40"/>
      <c r="CW40"/>
      <c r="CX40" s="86"/>
      <c r="CY40" s="86"/>
      <c r="CZ40" s="86"/>
      <c r="DA40" s="86"/>
      <c r="DB40" s="86"/>
      <c r="DC40" s="86"/>
      <c r="DD40" s="86"/>
      <c r="DE40" s="86"/>
      <c r="DF40" s="86"/>
      <c r="DG40" s="86"/>
      <c r="DH40" s="86"/>
      <c r="DI40" s="86"/>
      <c r="DK40" s="86"/>
      <c r="DL40" s="86"/>
      <c r="DM40" s="86"/>
      <c r="DN40" s="86"/>
      <c r="DO40" s="86"/>
      <c r="DP40" s="86"/>
      <c r="DQ40" s="86"/>
      <c r="DR40" s="86"/>
      <c r="DS40" s="86"/>
      <c r="DT40" s="86"/>
      <c r="DU40" s="86"/>
      <c r="DV40" s="86"/>
      <c r="DW40" s="86"/>
      <c r="DX40" s="86"/>
      <c r="DY40" s="86"/>
      <c r="DZ40" s="86"/>
      <c r="EA40" s="86"/>
      <c r="EB40" s="86"/>
      <c r="EC40" s="86"/>
      <c r="ED40" s="86"/>
      <c r="EE40" s="86"/>
      <c r="EF40"/>
      <c r="EG40"/>
      <c r="EH40"/>
      <c r="EI40"/>
    </row>
    <row r="41" spans="1:139" ht="12.95" customHeight="1" x14ac:dyDescent="0.25">
      <c r="A41" s="83"/>
      <c r="B41" s="20">
        <f t="shared" si="0"/>
        <v>41299</v>
      </c>
      <c r="C41" s="21">
        <f t="shared" si="1"/>
        <v>41299</v>
      </c>
      <c r="D41" s="22"/>
      <c r="E41" s="50"/>
      <c r="F41" s="20">
        <f t="shared" si="2"/>
        <v>41330</v>
      </c>
      <c r="G41" s="21">
        <f t="shared" si="3"/>
        <v>41330</v>
      </c>
      <c r="H41" s="22"/>
      <c r="I41" s="50"/>
      <c r="J41" s="20">
        <f t="shared" si="4"/>
        <v>41358</v>
      </c>
      <c r="K41" s="21">
        <f t="shared" si="5"/>
        <v>41358</v>
      </c>
      <c r="L41" s="22"/>
      <c r="M41" s="50"/>
      <c r="N41" s="20">
        <f t="shared" si="6"/>
        <v>41389</v>
      </c>
      <c r="O41" s="21">
        <f t="shared" si="7"/>
        <v>41389</v>
      </c>
      <c r="P41" s="22"/>
      <c r="Q41" s="50"/>
      <c r="R41" s="20">
        <f t="shared" si="8"/>
        <v>41419</v>
      </c>
      <c r="S41" s="21">
        <f t="shared" si="9"/>
        <v>41419</v>
      </c>
      <c r="T41" s="22"/>
      <c r="U41" s="50"/>
      <c r="V41" s="20">
        <f t="shared" si="10"/>
        <v>41450</v>
      </c>
      <c r="W41" s="21">
        <f t="shared" si="11"/>
        <v>41450</v>
      </c>
      <c r="X41" s="22"/>
      <c r="Y41" s="50"/>
      <c r="Z41" s="20">
        <f t="shared" si="12"/>
        <v>41480</v>
      </c>
      <c r="AA41" s="21">
        <f t="shared" si="13"/>
        <v>41480</v>
      </c>
      <c r="AB41" s="22" t="s">
        <v>29</v>
      </c>
      <c r="AC41" s="50"/>
      <c r="AD41" s="20">
        <f t="shared" si="14"/>
        <v>41511</v>
      </c>
      <c r="AE41" s="21">
        <f t="shared" si="15"/>
        <v>41511</v>
      </c>
      <c r="AF41" s="22"/>
      <c r="AG41" s="50"/>
      <c r="AH41" s="20">
        <f t="shared" si="16"/>
        <v>41542</v>
      </c>
      <c r="AI41" s="21">
        <f t="shared" si="17"/>
        <v>41542</v>
      </c>
      <c r="AJ41" s="22"/>
      <c r="AK41" s="50"/>
      <c r="AL41" s="20">
        <f t="shared" si="18"/>
        <v>41572</v>
      </c>
      <c r="AM41" s="21">
        <f t="shared" si="19"/>
        <v>41572</v>
      </c>
      <c r="AN41" s="22"/>
      <c r="AO41" s="50"/>
      <c r="AP41" s="20">
        <f t="shared" si="20"/>
        <v>41603</v>
      </c>
      <c r="AQ41" s="21">
        <f t="shared" si="21"/>
        <v>41603</v>
      </c>
      <c r="AR41" s="22"/>
      <c r="AS41" s="50"/>
      <c r="AT41" s="20">
        <f t="shared" si="22"/>
        <v>41633</v>
      </c>
      <c r="AU41" s="21">
        <f t="shared" si="23"/>
        <v>41633</v>
      </c>
      <c r="AV41" s="23" t="s">
        <v>29</v>
      </c>
      <c r="AW41" s="52"/>
      <c r="AY41" s="161"/>
      <c r="AZ41" s="161"/>
      <c r="BA41" s="161"/>
      <c r="BB41" s="161"/>
      <c r="BC41" s="161"/>
      <c r="BD41" s="161"/>
      <c r="BE41" s="161"/>
      <c r="BF41" s="161"/>
      <c r="BG41" s="161"/>
      <c r="BH41" s="117" t="s">
        <v>47</v>
      </c>
      <c r="BI41" s="119"/>
      <c r="BJ41" s="119"/>
      <c r="BK41" s="119"/>
      <c r="BL41" s="160" t="s">
        <v>44</v>
      </c>
      <c r="BM41" s="160"/>
      <c r="BN41" s="57"/>
      <c r="CG41"/>
      <c r="CH41"/>
      <c r="CI41"/>
      <c r="CJ41"/>
      <c r="CK41"/>
      <c r="CL41"/>
      <c r="CM41"/>
      <c r="CN41"/>
      <c r="CO41"/>
      <c r="CP41"/>
      <c r="CQ41"/>
      <c r="CR41"/>
      <c r="CS41"/>
      <c r="CT41"/>
      <c r="CU41"/>
      <c r="CV41"/>
      <c r="CW41"/>
      <c r="CX41" s="86"/>
      <c r="CY41" s="86"/>
      <c r="CZ41" s="86"/>
      <c r="DA41" s="86"/>
      <c r="DB41" s="86"/>
      <c r="DC41" s="86"/>
      <c r="DD41" s="86"/>
      <c r="DE41" s="86"/>
      <c r="DF41" s="86"/>
      <c r="DG41" s="86"/>
      <c r="DH41" s="86"/>
      <c r="DI41" s="86"/>
      <c r="DJ41" s="86"/>
      <c r="DK41" s="86"/>
      <c r="DL41" s="86"/>
      <c r="DM41" s="86"/>
      <c r="DN41" s="86"/>
      <c r="DO41" s="86"/>
      <c r="DP41" s="86"/>
      <c r="DQ41" s="86"/>
      <c r="DR41" s="86"/>
      <c r="DS41" s="86"/>
      <c r="DT41" s="86"/>
      <c r="DU41" s="86"/>
      <c r="DV41" s="86"/>
      <c r="DW41" s="86"/>
      <c r="DX41" s="86"/>
      <c r="DY41" s="86"/>
      <c r="DZ41" s="86"/>
      <c r="EA41" s="86"/>
      <c r="EB41" s="86"/>
      <c r="EC41" s="86"/>
      <c r="ED41" s="86"/>
      <c r="EE41" s="86"/>
      <c r="EF41"/>
      <c r="EG41"/>
      <c r="EH41"/>
      <c r="EI41"/>
    </row>
    <row r="42" spans="1:139" ht="12.95" customHeight="1" x14ac:dyDescent="0.25">
      <c r="A42" s="83"/>
      <c r="B42" s="20">
        <f t="shared" si="0"/>
        <v>41300</v>
      </c>
      <c r="C42" s="21">
        <f t="shared" si="1"/>
        <v>41300</v>
      </c>
      <c r="D42" s="22"/>
      <c r="E42" s="50"/>
      <c r="F42" s="20">
        <f t="shared" si="2"/>
        <v>41331</v>
      </c>
      <c r="G42" s="21">
        <f t="shared" si="3"/>
        <v>41331</v>
      </c>
      <c r="H42" s="22"/>
      <c r="I42" s="50"/>
      <c r="J42" s="20">
        <f t="shared" si="4"/>
        <v>41359</v>
      </c>
      <c r="K42" s="21">
        <f t="shared" si="5"/>
        <v>41359</v>
      </c>
      <c r="L42" s="22"/>
      <c r="M42" s="50"/>
      <c r="N42" s="20">
        <f t="shared" si="6"/>
        <v>41390</v>
      </c>
      <c r="O42" s="21">
        <f t="shared" si="7"/>
        <v>41390</v>
      </c>
      <c r="P42" s="22"/>
      <c r="Q42" s="50"/>
      <c r="R42" s="20">
        <f t="shared" si="8"/>
        <v>41420</v>
      </c>
      <c r="S42" s="21">
        <f t="shared" si="9"/>
        <v>41420</v>
      </c>
      <c r="T42" s="22"/>
      <c r="U42" s="50"/>
      <c r="V42" s="20">
        <f t="shared" si="10"/>
        <v>41451</v>
      </c>
      <c r="W42" s="21">
        <f t="shared" si="11"/>
        <v>41451</v>
      </c>
      <c r="X42" s="22"/>
      <c r="Y42" s="50"/>
      <c r="Z42" s="20">
        <f t="shared" si="12"/>
        <v>41481</v>
      </c>
      <c r="AA42" s="21">
        <f t="shared" si="13"/>
        <v>41481</v>
      </c>
      <c r="AB42" s="22" t="s">
        <v>29</v>
      </c>
      <c r="AC42" s="50"/>
      <c r="AD42" s="20">
        <f t="shared" si="14"/>
        <v>41512</v>
      </c>
      <c r="AE42" s="21">
        <f t="shared" si="15"/>
        <v>41512</v>
      </c>
      <c r="AF42" s="22"/>
      <c r="AG42" s="50"/>
      <c r="AH42" s="20">
        <f t="shared" si="16"/>
        <v>41543</v>
      </c>
      <c r="AI42" s="21">
        <f t="shared" si="17"/>
        <v>41543</v>
      </c>
      <c r="AJ42" s="22"/>
      <c r="AK42" s="50"/>
      <c r="AL42" s="20">
        <f t="shared" si="18"/>
        <v>41573</v>
      </c>
      <c r="AM42" s="21">
        <f t="shared" si="19"/>
        <v>41573</v>
      </c>
      <c r="AN42" s="22"/>
      <c r="AO42" s="50"/>
      <c r="AP42" s="20">
        <f t="shared" si="20"/>
        <v>41604</v>
      </c>
      <c r="AQ42" s="21">
        <f t="shared" si="21"/>
        <v>41604</v>
      </c>
      <c r="AR42" s="22"/>
      <c r="AS42" s="50"/>
      <c r="AT42" s="20">
        <f t="shared" si="22"/>
        <v>41634</v>
      </c>
      <c r="AU42" s="21">
        <f t="shared" si="23"/>
        <v>41634</v>
      </c>
      <c r="AV42" s="23" t="s">
        <v>29</v>
      </c>
      <c r="AW42" s="52"/>
      <c r="BH42" s="57"/>
      <c r="BI42" s="82"/>
      <c r="BJ42" s="57"/>
      <c r="BM42" s="82"/>
      <c r="BN42" s="116"/>
      <c r="CG42"/>
      <c r="CH42"/>
      <c r="CI42"/>
      <c r="CJ42"/>
      <c r="CK42"/>
      <c r="CL42"/>
      <c r="CM42"/>
      <c r="CN42"/>
      <c r="CO42"/>
      <c r="CP42"/>
      <c r="CQ42"/>
      <c r="CR42"/>
      <c r="CS42"/>
      <c r="CT42"/>
      <c r="CU42"/>
      <c r="CV42"/>
      <c r="CW42"/>
      <c r="CX42" s="86"/>
      <c r="CY42" s="86"/>
      <c r="CZ42" s="86"/>
      <c r="DA42" s="86"/>
      <c r="DB42" s="86"/>
      <c r="DC42" s="86"/>
      <c r="DD42" s="86"/>
      <c r="DE42" s="86"/>
      <c r="DF42" s="86"/>
      <c r="DG42" s="86"/>
      <c r="DH42" s="86"/>
      <c r="DI42" s="86"/>
      <c r="DJ42" s="86"/>
      <c r="DK42" s="86"/>
      <c r="DL42" s="86"/>
      <c r="DM42" s="86"/>
      <c r="DN42" s="86"/>
      <c r="DO42" s="86"/>
      <c r="DP42" s="86"/>
      <c r="DQ42" s="86"/>
      <c r="DR42" s="86"/>
      <c r="DS42" s="86"/>
      <c r="DT42" s="86"/>
      <c r="DU42" s="86"/>
      <c r="DV42" s="86"/>
      <c r="DW42" s="86"/>
      <c r="DX42" s="86"/>
      <c r="DY42" s="86"/>
      <c r="DZ42" s="86"/>
      <c r="EA42" s="86"/>
      <c r="EB42" s="86"/>
      <c r="EC42" s="86"/>
      <c r="ED42" s="86"/>
      <c r="EE42" s="86"/>
      <c r="EF42"/>
      <c r="EG42"/>
      <c r="EH42"/>
      <c r="EI42"/>
    </row>
    <row r="43" spans="1:139" ht="12.95" customHeight="1" x14ac:dyDescent="0.25">
      <c r="A43" s="83"/>
      <c r="B43" s="20">
        <f t="shared" si="0"/>
        <v>41301</v>
      </c>
      <c r="C43" s="21">
        <f t="shared" si="1"/>
        <v>41301</v>
      </c>
      <c r="D43" s="22"/>
      <c r="E43" s="50"/>
      <c r="F43" s="20">
        <f t="shared" si="2"/>
        <v>41332</v>
      </c>
      <c r="G43" s="21">
        <f t="shared" si="3"/>
        <v>41332</v>
      </c>
      <c r="H43" s="22"/>
      <c r="I43" s="50"/>
      <c r="J43" s="20">
        <f t="shared" si="4"/>
        <v>41360</v>
      </c>
      <c r="K43" s="21">
        <f t="shared" si="5"/>
        <v>41360</v>
      </c>
      <c r="L43" s="22"/>
      <c r="M43" s="50"/>
      <c r="N43" s="20">
        <f t="shared" si="6"/>
        <v>41391</v>
      </c>
      <c r="O43" s="21">
        <f t="shared" si="7"/>
        <v>41391</v>
      </c>
      <c r="P43" s="22"/>
      <c r="Q43" s="50"/>
      <c r="R43" s="20">
        <f t="shared" si="8"/>
        <v>41421</v>
      </c>
      <c r="S43" s="21">
        <f t="shared" si="9"/>
        <v>41421</v>
      </c>
      <c r="T43" s="22"/>
      <c r="U43" s="50"/>
      <c r="V43" s="20">
        <f t="shared" si="10"/>
        <v>41452</v>
      </c>
      <c r="W43" s="21">
        <f t="shared" si="11"/>
        <v>41452</v>
      </c>
      <c r="X43" s="22"/>
      <c r="Y43" s="50"/>
      <c r="Z43" s="20">
        <f t="shared" si="12"/>
        <v>41482</v>
      </c>
      <c r="AA43" s="21">
        <f t="shared" si="13"/>
        <v>41482</v>
      </c>
      <c r="AB43" s="22" t="s">
        <v>29</v>
      </c>
      <c r="AC43" s="50"/>
      <c r="AD43" s="20">
        <f t="shared" si="14"/>
        <v>41513</v>
      </c>
      <c r="AE43" s="21">
        <f t="shared" si="15"/>
        <v>41513</v>
      </c>
      <c r="AF43" s="22"/>
      <c r="AG43" s="50"/>
      <c r="AH43" s="20">
        <f t="shared" si="16"/>
        <v>41544</v>
      </c>
      <c r="AI43" s="21">
        <f t="shared" si="17"/>
        <v>41544</v>
      </c>
      <c r="AJ43" s="22"/>
      <c r="AK43" s="50"/>
      <c r="AL43" s="20">
        <f t="shared" si="18"/>
        <v>41574</v>
      </c>
      <c r="AM43" s="21">
        <f t="shared" si="19"/>
        <v>41574</v>
      </c>
      <c r="AN43" s="22"/>
      <c r="AO43" s="50"/>
      <c r="AP43" s="20">
        <f t="shared" si="20"/>
        <v>41605</v>
      </c>
      <c r="AQ43" s="21">
        <f t="shared" si="21"/>
        <v>41605</v>
      </c>
      <c r="AR43" s="22"/>
      <c r="AS43" s="50"/>
      <c r="AT43" s="20">
        <f t="shared" si="22"/>
        <v>41635</v>
      </c>
      <c r="AU43" s="21">
        <f t="shared" si="23"/>
        <v>41635</v>
      </c>
      <c r="AV43" s="23" t="s">
        <v>29</v>
      </c>
      <c r="AW43" s="52"/>
      <c r="BH43" s="57"/>
      <c r="BI43" s="82"/>
      <c r="BJ43" s="57"/>
      <c r="BM43" s="82"/>
      <c r="BN43" s="116"/>
      <c r="CG43"/>
      <c r="CH43"/>
      <c r="CI43"/>
      <c r="CJ43"/>
      <c r="CK43"/>
      <c r="CL43"/>
      <c r="CM43"/>
      <c r="CN43"/>
      <c r="CO43"/>
      <c r="CP43"/>
      <c r="CQ43"/>
      <c r="CR43"/>
      <c r="CS43"/>
      <c r="CT43"/>
      <c r="CU43"/>
      <c r="CV43"/>
      <c r="CW43"/>
      <c r="CX43" s="86"/>
      <c r="CY43" s="86"/>
      <c r="CZ43" s="86"/>
      <c r="DA43" s="86"/>
      <c r="DB43" s="86"/>
      <c r="DC43" s="86"/>
      <c r="DD43" s="86"/>
      <c r="DE43" s="86"/>
      <c r="DF43" s="86"/>
      <c r="DG43" s="86"/>
      <c r="DH43" s="86"/>
      <c r="DI43" s="86"/>
      <c r="DJ43" s="86"/>
      <c r="DK43" s="86"/>
      <c r="DL43" s="86"/>
      <c r="DM43" s="86"/>
      <c r="DN43" s="86"/>
      <c r="DO43" s="86"/>
      <c r="DP43" s="86"/>
      <c r="DQ43" s="86"/>
      <c r="DR43" s="86"/>
      <c r="DS43" s="86"/>
      <c r="DT43" s="86"/>
      <c r="DU43" s="86"/>
      <c r="DV43" s="86"/>
      <c r="DW43" s="86"/>
      <c r="DX43" s="86"/>
      <c r="DY43" s="86"/>
      <c r="DZ43" s="86"/>
      <c r="EA43" s="86"/>
      <c r="EB43" s="86"/>
      <c r="EC43" s="86"/>
      <c r="ED43" s="86"/>
      <c r="EE43" s="86"/>
      <c r="EF43"/>
      <c r="EG43"/>
      <c r="EH43"/>
      <c r="EI43"/>
    </row>
    <row r="44" spans="1:139" ht="12.95" customHeight="1" x14ac:dyDescent="0.25">
      <c r="A44" s="83"/>
      <c r="B44" s="20">
        <f t="shared" si="0"/>
        <v>41302</v>
      </c>
      <c r="C44" s="21">
        <f t="shared" si="1"/>
        <v>41302</v>
      </c>
      <c r="D44" s="22"/>
      <c r="E44" s="50"/>
      <c r="F44" s="20">
        <f t="shared" si="2"/>
        <v>41333</v>
      </c>
      <c r="G44" s="21">
        <f t="shared" si="3"/>
        <v>41333</v>
      </c>
      <c r="H44" s="22"/>
      <c r="I44" s="50"/>
      <c r="J44" s="20">
        <f t="shared" si="4"/>
        <v>41361</v>
      </c>
      <c r="K44" s="21">
        <f t="shared" si="5"/>
        <v>41361</v>
      </c>
      <c r="L44" s="22"/>
      <c r="M44" s="50"/>
      <c r="N44" s="20">
        <f t="shared" si="6"/>
        <v>41392</v>
      </c>
      <c r="O44" s="21">
        <f t="shared" si="7"/>
        <v>41392</v>
      </c>
      <c r="P44" s="22"/>
      <c r="Q44" s="50"/>
      <c r="R44" s="20">
        <f t="shared" si="8"/>
        <v>41422</v>
      </c>
      <c r="S44" s="21">
        <f t="shared" si="9"/>
        <v>41422</v>
      </c>
      <c r="T44" s="22"/>
      <c r="U44" s="50"/>
      <c r="V44" s="20">
        <f t="shared" si="10"/>
        <v>41453</v>
      </c>
      <c r="W44" s="21">
        <f t="shared" si="11"/>
        <v>41453</v>
      </c>
      <c r="X44" s="22"/>
      <c r="Y44" s="50"/>
      <c r="Z44" s="20">
        <f t="shared" si="12"/>
        <v>41483</v>
      </c>
      <c r="AA44" s="21">
        <f t="shared" si="13"/>
        <v>41483</v>
      </c>
      <c r="AB44" s="22"/>
      <c r="AC44" s="50"/>
      <c r="AD44" s="20">
        <f t="shared" si="14"/>
        <v>41514</v>
      </c>
      <c r="AE44" s="21">
        <f t="shared" si="15"/>
        <v>41514</v>
      </c>
      <c r="AF44" s="22"/>
      <c r="AG44" s="50"/>
      <c r="AH44" s="20">
        <f t="shared" si="16"/>
        <v>41545</v>
      </c>
      <c r="AI44" s="21">
        <f t="shared" si="17"/>
        <v>41545</v>
      </c>
      <c r="AJ44" s="22"/>
      <c r="AK44" s="50"/>
      <c r="AL44" s="20">
        <f t="shared" si="18"/>
        <v>41575</v>
      </c>
      <c r="AM44" s="21">
        <f t="shared" si="19"/>
        <v>41575</v>
      </c>
      <c r="AN44" s="22"/>
      <c r="AO44" s="50"/>
      <c r="AP44" s="20">
        <f t="shared" si="20"/>
        <v>41606</v>
      </c>
      <c r="AQ44" s="21">
        <f t="shared" si="21"/>
        <v>41606</v>
      </c>
      <c r="AR44" s="22"/>
      <c r="AS44" s="50"/>
      <c r="AT44" s="20">
        <f t="shared" si="22"/>
        <v>41636</v>
      </c>
      <c r="AU44" s="21">
        <f t="shared" si="23"/>
        <v>41636</v>
      </c>
      <c r="AV44" s="23" t="s">
        <v>29</v>
      </c>
      <c r="AW44" s="52"/>
      <c r="BH44" s="57"/>
      <c r="BI44" s="57"/>
      <c r="BJ44" s="57"/>
      <c r="BM44" s="57"/>
      <c r="BN44" s="116"/>
      <c r="CG44"/>
      <c r="CH44"/>
      <c r="CI44"/>
      <c r="CJ44"/>
      <c r="CK44"/>
      <c r="CL44"/>
      <c r="CM44"/>
      <c r="CN44"/>
      <c r="CO44"/>
      <c r="CP44"/>
      <c r="CQ44"/>
      <c r="CR44"/>
      <c r="CS44"/>
      <c r="CT44"/>
      <c r="CU44"/>
      <c r="CV44"/>
      <c r="CW44"/>
      <c r="CX44" s="86"/>
      <c r="CY44" s="86"/>
      <c r="CZ44" s="86"/>
      <c r="DA44" s="86"/>
      <c r="DB44" s="86"/>
      <c r="DC44" s="86"/>
      <c r="DD44" s="86"/>
      <c r="DE44" s="86"/>
      <c r="DF44" s="86"/>
      <c r="DG44" s="86"/>
      <c r="DH44" s="86"/>
      <c r="DI44" s="86"/>
      <c r="DJ44" s="86"/>
      <c r="DK44" s="86"/>
      <c r="DL44" s="86"/>
      <c r="DM44" s="86"/>
      <c r="DN44" s="86"/>
      <c r="DO44" s="86"/>
      <c r="DP44" s="86"/>
      <c r="DQ44" s="86"/>
      <c r="DR44" s="86"/>
      <c r="DS44" s="86"/>
      <c r="DT44" s="86"/>
      <c r="DU44" s="86"/>
      <c r="DV44" s="86"/>
      <c r="DW44" s="86"/>
      <c r="DX44" s="86"/>
      <c r="DY44" s="86"/>
      <c r="DZ44" s="86"/>
      <c r="EA44" s="86"/>
      <c r="EB44" s="86"/>
      <c r="EC44" s="86"/>
      <c r="ED44" s="86"/>
      <c r="EE44" s="86"/>
      <c r="EF44"/>
      <c r="EG44"/>
      <c r="EH44"/>
      <c r="EI44"/>
    </row>
    <row r="45" spans="1:139" ht="12.95" customHeight="1" x14ac:dyDescent="0.25">
      <c r="A45" s="83"/>
      <c r="B45" s="20">
        <f t="shared" si="0"/>
        <v>41303</v>
      </c>
      <c r="C45" s="21">
        <f t="shared" si="1"/>
        <v>41303</v>
      </c>
      <c r="D45" s="22"/>
      <c r="E45" s="50"/>
      <c r="F45" s="20" t="str">
        <f t="shared" si="2"/>
        <v/>
      </c>
      <c r="G45" s="21" t="str">
        <f t="shared" si="3"/>
        <v/>
      </c>
      <c r="H45" s="22"/>
      <c r="I45" s="50"/>
      <c r="J45" s="20">
        <f t="shared" si="4"/>
        <v>41362</v>
      </c>
      <c r="K45" s="21">
        <f t="shared" si="5"/>
        <v>41362</v>
      </c>
      <c r="L45" s="22"/>
      <c r="M45" s="50"/>
      <c r="N45" s="20">
        <f t="shared" si="6"/>
        <v>41393</v>
      </c>
      <c r="O45" s="21">
        <f t="shared" si="7"/>
        <v>41393</v>
      </c>
      <c r="P45" s="22"/>
      <c r="Q45" s="50"/>
      <c r="R45" s="20">
        <f t="shared" si="8"/>
        <v>41423</v>
      </c>
      <c r="S45" s="21">
        <f t="shared" si="9"/>
        <v>41423</v>
      </c>
      <c r="T45" s="22"/>
      <c r="U45" s="50"/>
      <c r="V45" s="20">
        <f t="shared" si="10"/>
        <v>41454</v>
      </c>
      <c r="W45" s="21">
        <f t="shared" si="11"/>
        <v>41454</v>
      </c>
      <c r="X45" s="22"/>
      <c r="Y45" s="50"/>
      <c r="Z45" s="20">
        <f t="shared" si="12"/>
        <v>41484</v>
      </c>
      <c r="AA45" s="21">
        <f t="shared" si="13"/>
        <v>41484</v>
      </c>
      <c r="AB45" s="22" t="s">
        <v>29</v>
      </c>
      <c r="AC45" s="50"/>
      <c r="AD45" s="20">
        <f t="shared" si="14"/>
        <v>41515</v>
      </c>
      <c r="AE45" s="21">
        <f t="shared" si="15"/>
        <v>41515</v>
      </c>
      <c r="AF45" s="22"/>
      <c r="AG45" s="50"/>
      <c r="AH45" s="20">
        <f t="shared" si="16"/>
        <v>41546</v>
      </c>
      <c r="AI45" s="21">
        <f t="shared" si="17"/>
        <v>41546</v>
      </c>
      <c r="AJ45" s="22"/>
      <c r="AK45" s="50"/>
      <c r="AL45" s="20">
        <f t="shared" si="18"/>
        <v>41576</v>
      </c>
      <c r="AM45" s="21">
        <f t="shared" si="19"/>
        <v>41576</v>
      </c>
      <c r="AN45" s="22"/>
      <c r="AO45" s="50"/>
      <c r="AP45" s="20">
        <f t="shared" si="20"/>
        <v>41607</v>
      </c>
      <c r="AQ45" s="21">
        <f t="shared" si="21"/>
        <v>41607</v>
      </c>
      <c r="AR45" s="22"/>
      <c r="AS45" s="50"/>
      <c r="AT45" s="20">
        <f t="shared" si="22"/>
        <v>41637</v>
      </c>
      <c r="AU45" s="21">
        <f t="shared" si="23"/>
        <v>41637</v>
      </c>
      <c r="AV45" s="23"/>
      <c r="AW45" s="52"/>
      <c r="BH45" s="57"/>
      <c r="BI45" s="57"/>
      <c r="BJ45" s="57"/>
      <c r="BM45" s="57"/>
      <c r="BN45" s="116"/>
      <c r="CG45"/>
      <c r="CH45"/>
      <c r="CI45"/>
      <c r="CJ45"/>
      <c r="CK45"/>
      <c r="CL45"/>
      <c r="CM45"/>
      <c r="CN45"/>
      <c r="CO45"/>
      <c r="CP45"/>
      <c r="CQ45"/>
      <c r="CR45"/>
      <c r="CS45"/>
      <c r="CT45"/>
      <c r="CU45"/>
      <c r="CV45"/>
      <c r="CW45"/>
      <c r="CX45" s="86"/>
      <c r="CY45" s="86"/>
      <c r="CZ45" s="86"/>
      <c r="DA45" s="86"/>
      <c r="DB45" s="86"/>
      <c r="DC45" s="86"/>
      <c r="DD45" s="86"/>
      <c r="DE45" s="86"/>
      <c r="DF45" s="86"/>
      <c r="DG45" s="86"/>
      <c r="DH45" s="86"/>
      <c r="DI45" s="86"/>
      <c r="DJ45" s="86"/>
      <c r="DK45" s="86"/>
      <c r="DL45" s="86"/>
      <c r="DM45" s="86"/>
      <c r="DN45" s="86"/>
      <c r="DO45" s="86"/>
      <c r="DP45" s="86"/>
      <c r="DQ45" s="86"/>
      <c r="DR45" s="86"/>
      <c r="DS45" s="86"/>
      <c r="DT45" s="86"/>
      <c r="DU45" s="86"/>
      <c r="DV45" s="86"/>
      <c r="DW45" s="86"/>
      <c r="DX45" s="86"/>
      <c r="DY45" s="86"/>
      <c r="DZ45" s="86"/>
      <c r="EA45" s="86"/>
      <c r="EB45" s="86"/>
      <c r="EC45" s="86"/>
      <c r="ED45" s="86"/>
      <c r="EE45" s="86"/>
      <c r="EF45"/>
      <c r="EG45"/>
      <c r="EH45"/>
      <c r="EI45"/>
    </row>
    <row r="46" spans="1:139" ht="12.95" customHeight="1" x14ac:dyDescent="0.25">
      <c r="A46" s="83"/>
      <c r="B46" s="20">
        <f t="shared" si="0"/>
        <v>41304</v>
      </c>
      <c r="C46" s="21">
        <f t="shared" si="1"/>
        <v>41304</v>
      </c>
      <c r="D46" s="22"/>
      <c r="E46" s="50"/>
      <c r="F46" s="20"/>
      <c r="G46" s="21"/>
      <c r="H46" s="22"/>
      <c r="I46" s="50"/>
      <c r="J46" s="20">
        <f t="shared" si="4"/>
        <v>41363</v>
      </c>
      <c r="K46" s="21">
        <f t="shared" si="5"/>
        <v>41363</v>
      </c>
      <c r="L46" s="22"/>
      <c r="M46" s="50"/>
      <c r="N46" s="20">
        <f t="shared" si="6"/>
        <v>41394</v>
      </c>
      <c r="O46" s="21">
        <f t="shared" si="7"/>
        <v>41394</v>
      </c>
      <c r="P46" s="22"/>
      <c r="Q46" s="50"/>
      <c r="R46" s="20">
        <f t="shared" si="8"/>
        <v>41424</v>
      </c>
      <c r="S46" s="21">
        <f t="shared" si="9"/>
        <v>41424</v>
      </c>
      <c r="T46" s="22"/>
      <c r="U46" s="50"/>
      <c r="V46" s="20">
        <f t="shared" si="10"/>
        <v>41455</v>
      </c>
      <c r="W46" s="21">
        <f t="shared" si="11"/>
        <v>41455</v>
      </c>
      <c r="X46" s="22"/>
      <c r="Y46" s="50"/>
      <c r="Z46" s="20">
        <f t="shared" si="12"/>
        <v>41485</v>
      </c>
      <c r="AA46" s="21">
        <f t="shared" si="13"/>
        <v>41485</v>
      </c>
      <c r="AB46" s="22" t="s">
        <v>29</v>
      </c>
      <c r="AC46" s="50"/>
      <c r="AD46" s="20">
        <f t="shared" si="14"/>
        <v>41516</v>
      </c>
      <c r="AE46" s="21">
        <f t="shared" si="15"/>
        <v>41516</v>
      </c>
      <c r="AF46" s="22"/>
      <c r="AG46" s="50"/>
      <c r="AH46" s="20">
        <f t="shared" si="16"/>
        <v>41547</v>
      </c>
      <c r="AI46" s="21">
        <f t="shared" si="17"/>
        <v>41547</v>
      </c>
      <c r="AJ46" s="22"/>
      <c r="AK46" s="50"/>
      <c r="AL46" s="20">
        <f t="shared" si="18"/>
        <v>41577</v>
      </c>
      <c r="AM46" s="21">
        <f t="shared" si="19"/>
        <v>41577</v>
      </c>
      <c r="AN46" s="22"/>
      <c r="AO46" s="50"/>
      <c r="AP46" s="20">
        <f t="shared" si="20"/>
        <v>41608</v>
      </c>
      <c r="AQ46" s="21">
        <f t="shared" si="21"/>
        <v>41608</v>
      </c>
      <c r="AR46" s="22"/>
      <c r="AS46" s="50"/>
      <c r="AT46" s="20">
        <f t="shared" si="22"/>
        <v>41638</v>
      </c>
      <c r="AU46" s="21">
        <f t="shared" si="23"/>
        <v>41638</v>
      </c>
      <c r="AV46" s="23" t="s">
        <v>7</v>
      </c>
      <c r="AW46" s="52"/>
      <c r="BH46" s="57"/>
      <c r="BI46" s="57"/>
      <c r="BJ46" s="57"/>
      <c r="BM46" s="57"/>
      <c r="BN46" s="116"/>
      <c r="CG46"/>
      <c r="CH46"/>
      <c r="CI46"/>
      <c r="CJ46"/>
      <c r="CK46"/>
      <c r="CL46"/>
      <c r="CM46"/>
      <c r="CN46"/>
      <c r="CO46"/>
      <c r="CP46"/>
      <c r="CQ46"/>
      <c r="CR46"/>
      <c r="CS46"/>
      <c r="CT46"/>
      <c r="CU46"/>
      <c r="CV46"/>
      <c r="CW46"/>
      <c r="CX46" s="86"/>
      <c r="CY46" s="86"/>
      <c r="CZ46" s="86"/>
      <c r="DA46" s="86"/>
      <c r="DB46" s="86"/>
      <c r="DC46" s="86"/>
      <c r="DD46" s="86"/>
      <c r="DE46" s="86"/>
      <c r="DF46" s="86"/>
      <c r="DG46" s="86"/>
      <c r="DH46" s="86"/>
      <c r="DI46" s="86"/>
      <c r="DJ46" s="86"/>
      <c r="DK46" s="86"/>
      <c r="DL46" s="86"/>
      <c r="DM46" s="86"/>
      <c r="DN46" s="86"/>
      <c r="DO46" s="86"/>
      <c r="DP46" s="86"/>
      <c r="DQ46" s="86"/>
      <c r="DR46" s="86"/>
      <c r="DS46" s="86"/>
      <c r="DT46" s="86"/>
      <c r="DU46" s="86"/>
      <c r="DV46" s="86"/>
      <c r="DW46" s="86"/>
      <c r="DX46" s="86"/>
      <c r="DY46" s="86"/>
      <c r="DZ46" s="86"/>
      <c r="EA46" s="86"/>
      <c r="EB46" s="86"/>
      <c r="EC46" s="86"/>
      <c r="ED46" s="86"/>
      <c r="EE46" s="86"/>
      <c r="EF46"/>
      <c r="EG46"/>
      <c r="EH46"/>
      <c r="EI46"/>
    </row>
    <row r="47" spans="1:139" ht="12.75" customHeight="1" x14ac:dyDescent="0.25">
      <c r="A47" s="83"/>
      <c r="B47" s="20">
        <f t="shared" si="0"/>
        <v>41305</v>
      </c>
      <c r="C47" s="21">
        <f t="shared" si="1"/>
        <v>41305</v>
      </c>
      <c r="D47" s="22"/>
      <c r="E47" s="74"/>
      <c r="F47" s="20"/>
      <c r="G47" s="21"/>
      <c r="H47" s="22"/>
      <c r="I47" s="74"/>
      <c r="J47" s="20">
        <f t="shared" si="4"/>
        <v>41364</v>
      </c>
      <c r="K47" s="21">
        <f>IF(MONTH(K46+1)=K$16,K46+1,"")</f>
        <v>41364</v>
      </c>
      <c r="L47" s="22"/>
      <c r="M47" s="74"/>
      <c r="N47" s="20"/>
      <c r="O47" s="21"/>
      <c r="P47" s="22"/>
      <c r="Q47" s="74"/>
      <c r="R47" s="20">
        <f t="shared" si="8"/>
        <v>41425</v>
      </c>
      <c r="S47" s="21">
        <f t="shared" si="9"/>
        <v>41425</v>
      </c>
      <c r="T47" s="22"/>
      <c r="U47" s="74"/>
      <c r="V47" s="20"/>
      <c r="W47" s="21"/>
      <c r="X47" s="22"/>
      <c r="Y47" s="74"/>
      <c r="Z47" s="20">
        <f t="shared" si="12"/>
        <v>41486</v>
      </c>
      <c r="AA47" s="21">
        <f t="shared" si="13"/>
        <v>41486</v>
      </c>
      <c r="AB47" s="22" t="s">
        <v>29</v>
      </c>
      <c r="AC47" s="74"/>
      <c r="AD47" s="20">
        <f t="shared" si="14"/>
        <v>41517</v>
      </c>
      <c r="AE47" s="21">
        <f t="shared" si="15"/>
        <v>41517</v>
      </c>
      <c r="AF47" s="22"/>
      <c r="AG47" s="74"/>
      <c r="AH47" s="20"/>
      <c r="AI47" s="21"/>
      <c r="AJ47" s="22"/>
      <c r="AK47" s="74"/>
      <c r="AL47" s="20">
        <f t="shared" si="18"/>
        <v>41578</v>
      </c>
      <c r="AM47" s="21">
        <f t="shared" si="19"/>
        <v>41578</v>
      </c>
      <c r="AN47" s="22"/>
      <c r="AO47" s="74"/>
      <c r="AP47" s="20"/>
      <c r="AQ47" s="21"/>
      <c r="AR47" s="22"/>
      <c r="AS47" s="74"/>
      <c r="AT47" s="20">
        <f t="shared" si="22"/>
        <v>41639</v>
      </c>
      <c r="AU47" s="21">
        <f t="shared" si="23"/>
        <v>41639</v>
      </c>
      <c r="AV47" s="23"/>
      <c r="AW47" s="53"/>
      <c r="AX47" s="57"/>
      <c r="AY47" s="57"/>
      <c r="AZ47" s="57"/>
      <c r="BA47" s="57"/>
      <c r="BB47" s="57"/>
      <c r="BC47" s="57"/>
      <c r="BD47" s="57"/>
      <c r="BE47" s="57"/>
      <c r="BF47" s="57"/>
      <c r="BG47" s="57"/>
      <c r="BH47" s="57"/>
      <c r="BI47" s="57"/>
      <c r="BJ47" s="57"/>
      <c r="BK47" s="57"/>
      <c r="BL47" s="57"/>
      <c r="BM47" s="57"/>
      <c r="BN47" s="57"/>
      <c r="CG47"/>
      <c r="CH47"/>
      <c r="CI47"/>
      <c r="CJ47"/>
      <c r="CK47"/>
      <c r="CL47"/>
      <c r="CM47"/>
      <c r="CN47"/>
      <c r="CO47"/>
      <c r="CP47"/>
      <c r="CQ47"/>
      <c r="CR47"/>
      <c r="CS47"/>
      <c r="CT47"/>
      <c r="CU47"/>
      <c r="CV47"/>
      <c r="CW47"/>
      <c r="CX47" s="86"/>
      <c r="CY47" s="86"/>
      <c r="CZ47" s="86"/>
      <c r="DA47" s="86"/>
      <c r="DB47" s="86"/>
      <c r="DC47" s="86"/>
      <c r="DD47" s="86"/>
      <c r="DE47" s="86"/>
      <c r="DF47" s="86"/>
      <c r="DG47" s="86"/>
      <c r="DH47" s="86"/>
      <c r="DI47" s="86"/>
      <c r="DJ47" s="86"/>
      <c r="DK47" s="86"/>
      <c r="DL47" s="86"/>
      <c r="DM47" s="86"/>
      <c r="DN47" s="86"/>
      <c r="DO47" s="86"/>
      <c r="DP47" s="86"/>
      <c r="DQ47" s="86"/>
      <c r="DR47" s="86"/>
      <c r="DS47" s="86"/>
      <c r="DT47" s="86"/>
      <c r="DU47" s="86"/>
      <c r="DV47" s="86"/>
      <c r="DW47" s="86"/>
      <c r="DX47" s="86"/>
      <c r="DY47" s="86"/>
      <c r="DZ47" s="86"/>
      <c r="EA47" s="86"/>
      <c r="EB47" s="86"/>
      <c r="EC47" s="86"/>
      <c r="ED47" s="86"/>
      <c r="EE47" s="86"/>
      <c r="EF47"/>
      <c r="EG47"/>
      <c r="EH47"/>
      <c r="EI47"/>
    </row>
    <row r="48" spans="1:139" s="86" customFormat="1" ht="12" customHeight="1" x14ac:dyDescent="0.25">
      <c r="A48" s="83"/>
      <c r="B48" s="83"/>
      <c r="C48" s="84"/>
      <c r="D48" s="83"/>
      <c r="E48" s="85"/>
      <c r="F48" s="83"/>
      <c r="H48" s="83"/>
      <c r="I48" s="87"/>
      <c r="J48" s="83"/>
      <c r="L48" s="83"/>
      <c r="M48" s="87"/>
      <c r="N48" s="83"/>
      <c r="Q48" s="85"/>
      <c r="U48" s="85"/>
      <c r="AX48" s="88"/>
      <c r="AY48" s="88"/>
      <c r="AZ48" s="88"/>
      <c r="BA48" s="88"/>
      <c r="BB48" s="88"/>
      <c r="BC48" s="88"/>
      <c r="BD48" s="88"/>
      <c r="BE48" s="88"/>
      <c r="BF48" s="88"/>
      <c r="BG48" s="88"/>
      <c r="BH48" s="88"/>
      <c r="BI48" s="88"/>
      <c r="BJ48" s="88"/>
      <c r="BK48" s="88"/>
      <c r="BL48" s="88"/>
      <c r="BM48" s="88"/>
      <c r="BN48" s="88"/>
      <c r="BO48" s="88"/>
      <c r="BP48" s="88"/>
      <c r="BQ48" s="88"/>
      <c r="BR48" s="88"/>
      <c r="BS48" s="88"/>
      <c r="BT48" s="88"/>
      <c r="BU48" s="88"/>
      <c r="BV48" s="88"/>
      <c r="BW48" s="88"/>
      <c r="BX48" s="88"/>
      <c r="BY48" s="88"/>
      <c r="BZ48" s="88"/>
      <c r="CA48" s="88"/>
      <c r="CB48" s="88"/>
      <c r="CC48" s="88"/>
      <c r="CD48" s="88"/>
      <c r="CE48" s="88"/>
      <c r="CF48" s="88"/>
    </row>
    <row r="49" spans="1:139" s="86" customFormat="1" ht="12" hidden="1" customHeight="1" x14ac:dyDescent="0.25">
      <c r="A49" s="89"/>
      <c r="B49" s="121"/>
      <c r="C49" s="90"/>
      <c r="D49" s="89"/>
      <c r="E49" s="87"/>
      <c r="F49" s="89"/>
      <c r="G49" s="89"/>
      <c r="H49" s="89"/>
      <c r="I49" s="87"/>
      <c r="J49" s="94"/>
      <c r="K49" s="89"/>
      <c r="L49" s="89"/>
      <c r="M49" s="87"/>
      <c r="N49" s="89"/>
      <c r="Q49" s="85"/>
      <c r="U49" s="85"/>
      <c r="AX49" s="92"/>
      <c r="AY49" s="92"/>
      <c r="AZ49" s="93">
        <f>SUM(D51:AV51)</f>
        <v>0</v>
      </c>
      <c r="BA49" s="95"/>
      <c r="BB49" s="95"/>
      <c r="BC49" s="168">
        <f>SUM(E51,I51,M51,Q51,U51,Y51,AC51,AG51,AK51,AO51,AS51)</f>
        <v>0</v>
      </c>
      <c r="BD49" s="168"/>
      <c r="BE49" s="93"/>
      <c r="BF49" s="93"/>
      <c r="BG49" s="93"/>
      <c r="BH49" s="93"/>
      <c r="BI49" s="93"/>
      <c r="BJ49" s="93"/>
      <c r="BK49" s="93"/>
      <c r="BL49" s="93"/>
      <c r="BM49" s="93"/>
      <c r="BN49" s="93"/>
      <c r="BO49" s="88"/>
      <c r="BP49" s="88"/>
      <c r="BQ49" s="88"/>
      <c r="BR49" s="88"/>
      <c r="BS49" s="88"/>
      <c r="BT49" s="88"/>
      <c r="BU49" s="88"/>
      <c r="BV49" s="88"/>
      <c r="BW49" s="88"/>
      <c r="BX49" s="88"/>
      <c r="BY49" s="88"/>
    </row>
    <row r="50" spans="1:139" s="95" customFormat="1" ht="12" hidden="1" customHeight="1" x14ac:dyDescent="0.2">
      <c r="A50" s="96"/>
      <c r="B50" s="95">
        <f>NETWORKDAYS(B17,B47,fériés)</f>
        <v>22</v>
      </c>
      <c r="C50" s="97"/>
      <c r="D50" s="96"/>
      <c r="E50" s="87"/>
      <c r="F50" s="95">
        <f>NETWORKDAYS(F17,F44,fériés)</f>
        <v>20</v>
      </c>
      <c r="G50" s="96"/>
      <c r="H50" s="96"/>
      <c r="I50" s="87"/>
      <c r="J50" s="95">
        <f>NETWORKDAYS(J17,J47,fériés)</f>
        <v>21</v>
      </c>
      <c r="K50" s="96"/>
      <c r="L50" s="96"/>
      <c r="M50" s="87"/>
      <c r="N50" s="95">
        <f>NETWORKDAYS(N17,N46,fériés)</f>
        <v>21</v>
      </c>
      <c r="Q50" s="85"/>
      <c r="R50" s="95">
        <f>NETWORKDAYS(R17,R47,fériés)</f>
        <v>19</v>
      </c>
      <c r="U50" s="85"/>
      <c r="V50" s="95">
        <f>NETWORKDAYS(V17,V46,fériés)</f>
        <v>20</v>
      </c>
      <c r="Z50" s="95">
        <f>NETWORKDAYS(Z17,Z47,fériés)</f>
        <v>23</v>
      </c>
      <c r="AD50" s="95">
        <f>NETWORKDAYS(AD17,AD47,fériés)</f>
        <v>21</v>
      </c>
      <c r="AH50" s="95">
        <f>NETWORKDAYS(AH17,AH46,fériés)</f>
        <v>21</v>
      </c>
      <c r="AL50" s="95">
        <f>NETWORKDAYS(AL17,AL47,fériés)</f>
        <v>23</v>
      </c>
      <c r="AP50" s="95">
        <f>NETWORKDAYS(AP17,AP46,fériés)</f>
        <v>19</v>
      </c>
      <c r="AT50" s="95">
        <f>NETWORKDAYS(AT17,AT47,fériés)</f>
        <v>21</v>
      </c>
      <c r="AW50" s="92" t="s">
        <v>25</v>
      </c>
      <c r="AX50" s="92"/>
      <c r="AY50" s="92"/>
      <c r="AZ50" s="93">
        <f>SUM(B50:AU50)</f>
        <v>251</v>
      </c>
      <c r="BA50" s="93"/>
      <c r="BB50" s="93"/>
      <c r="BC50" s="93"/>
      <c r="BD50" s="93"/>
      <c r="BE50" s="93">
        <f>D52+H52+L52+P52+T52</f>
        <v>6</v>
      </c>
      <c r="BF50" s="93"/>
      <c r="BG50" s="93"/>
      <c r="BH50" s="93"/>
      <c r="BI50" s="93"/>
      <c r="BJ50" s="93"/>
      <c r="BK50" s="93"/>
      <c r="BL50" s="93"/>
      <c r="BM50" s="93"/>
      <c r="BN50" s="93"/>
      <c r="BO50" s="93"/>
      <c r="BP50" s="93"/>
      <c r="BQ50" s="93"/>
      <c r="BR50" s="93"/>
      <c r="BS50" s="93"/>
      <c r="BT50" s="93"/>
      <c r="BU50" s="93"/>
      <c r="BV50" s="93"/>
      <c r="BW50" s="93"/>
      <c r="BX50" s="93"/>
      <c r="BY50" s="93"/>
    </row>
    <row r="51" spans="1:139" s="95" customFormat="1" ht="12" hidden="1" customHeight="1" x14ac:dyDescent="0.2">
      <c r="A51" s="96"/>
      <c r="C51" s="97"/>
      <c r="D51" s="96">
        <f t="shared" ref="D51:D59" si="25">COUNTIF($D$17:$D$47,AW51)</f>
        <v>0</v>
      </c>
      <c r="E51" s="156">
        <f>SUM(E17:E47)</f>
        <v>0</v>
      </c>
      <c r="F51" s="156"/>
      <c r="G51" s="96"/>
      <c r="H51" s="96">
        <f t="shared" ref="H51:H59" si="26">COUNTIF($H$17:$H$47,AW51)</f>
        <v>0</v>
      </c>
      <c r="I51" s="156">
        <f>SUM(I17:I47)</f>
        <v>0</v>
      </c>
      <c r="J51" s="156"/>
      <c r="K51" s="96"/>
      <c r="L51" s="96">
        <f t="shared" ref="L51:L59" si="27">COUNTIF($L$17:$L$47,AW51)</f>
        <v>0</v>
      </c>
      <c r="M51" s="156">
        <f>SUM(M17:M47)</f>
        <v>0</v>
      </c>
      <c r="N51" s="156"/>
      <c r="P51" s="96">
        <f t="shared" ref="P51:P59" si="28">COUNTIF($P$17:$P$47,AW51)</f>
        <v>0</v>
      </c>
      <c r="Q51" s="156">
        <f>SUM(Q17:Q47)</f>
        <v>0</v>
      </c>
      <c r="R51" s="156"/>
      <c r="T51" s="96">
        <f t="shared" ref="T51:T59" si="29">COUNTIF($T$17:$T$47,AW51)</f>
        <v>0</v>
      </c>
      <c r="U51" s="156">
        <f>SUM(U17:U47)</f>
        <v>0</v>
      </c>
      <c r="V51" s="156"/>
      <c r="X51" s="96">
        <f t="shared" ref="X51:X59" si="30">COUNTIF($X$17:$X$47,AW51)</f>
        <v>0</v>
      </c>
      <c r="Y51" s="156">
        <f>SUM(Y17:Y47)</f>
        <v>0</v>
      </c>
      <c r="Z51" s="156"/>
      <c r="AB51" s="96">
        <f t="shared" ref="AB51:AB59" si="31">COUNTIF($AB$17:$AB$47,AW51)</f>
        <v>0</v>
      </c>
      <c r="AC51" s="156">
        <f>SUM(AC17:AC47)</f>
        <v>0</v>
      </c>
      <c r="AD51" s="156"/>
      <c r="AF51" s="96">
        <f t="shared" ref="AF51:AF59" si="32">COUNTIF($AF$17:$AF$47,AW51)</f>
        <v>0</v>
      </c>
      <c r="AG51" s="156">
        <f>SUM(AG17:AG47)</f>
        <v>0</v>
      </c>
      <c r="AH51" s="156"/>
      <c r="AJ51" s="96">
        <f t="shared" ref="AJ51:AJ59" si="33">COUNTIF($AJ$17:$AJ$47,AW51)</f>
        <v>0</v>
      </c>
      <c r="AK51" s="156">
        <f>SUM(AK17:AK47)</f>
        <v>0</v>
      </c>
      <c r="AL51" s="156"/>
      <c r="AN51" s="96">
        <f t="shared" ref="AN51:AN59" si="34">COUNTIF($AN$17:$AN$47,AW51)</f>
        <v>0</v>
      </c>
      <c r="AO51" s="156">
        <f>SUM(AO17:AO47)</f>
        <v>0</v>
      </c>
      <c r="AP51" s="156"/>
      <c r="AR51" s="96">
        <f t="shared" ref="AR51:AR59" si="35">COUNTIF($AR$17:$AR$47,AW51)</f>
        <v>0</v>
      </c>
      <c r="AS51" s="156">
        <f>SUM(AS17:AS47)</f>
        <v>0</v>
      </c>
      <c r="AT51" s="156"/>
      <c r="AU51" s="98">
        <f>SUM(AW17:AW47)</f>
        <v>0</v>
      </c>
      <c r="AV51" s="96">
        <f t="shared" ref="AV51:AV59" si="36">COUNTIF($AV$17:$AV$47,AW51)</f>
        <v>0</v>
      </c>
      <c r="AW51" s="92" t="s">
        <v>5</v>
      </c>
      <c r="AX51" s="92"/>
      <c r="AY51" s="92"/>
      <c r="AZ51" s="93">
        <f>SUM(D51+H51+L51+P51+T51+X51+AB51+AF51+AJ51+AN51+AR51+AV51)</f>
        <v>0</v>
      </c>
      <c r="BA51" s="93"/>
      <c r="BB51" s="93"/>
      <c r="BC51" s="93"/>
      <c r="BD51" s="93"/>
      <c r="BE51" s="93"/>
      <c r="BF51" s="93"/>
      <c r="BG51" s="93"/>
      <c r="BH51" s="93"/>
      <c r="BI51" s="93"/>
      <c r="BJ51" s="93"/>
      <c r="BK51" s="93"/>
      <c r="BL51" s="93"/>
      <c r="BM51" s="93"/>
      <c r="BN51" s="93"/>
      <c r="BO51" s="93"/>
      <c r="BP51" s="93"/>
      <c r="BQ51" s="93"/>
      <c r="BR51" s="93"/>
      <c r="BS51" s="93"/>
      <c r="BT51" s="93"/>
      <c r="BU51" s="93"/>
      <c r="BV51" s="93"/>
      <c r="BW51" s="93"/>
      <c r="BX51" s="93"/>
      <c r="BY51" s="93"/>
    </row>
    <row r="52" spans="1:139" s="95" customFormat="1" ht="12" hidden="1" customHeight="1" x14ac:dyDescent="0.2">
      <c r="A52" s="96"/>
      <c r="C52" s="97"/>
      <c r="D52" s="96">
        <f t="shared" si="25"/>
        <v>6</v>
      </c>
      <c r="E52" s="96"/>
      <c r="G52" s="97"/>
      <c r="H52" s="96">
        <f t="shared" si="26"/>
        <v>0</v>
      </c>
      <c r="I52" s="87"/>
      <c r="K52" s="96"/>
      <c r="L52" s="96">
        <f t="shared" si="27"/>
        <v>0</v>
      </c>
      <c r="M52" s="87"/>
      <c r="P52" s="96">
        <f t="shared" si="28"/>
        <v>0</v>
      </c>
      <c r="Q52" s="85"/>
      <c r="T52" s="96">
        <f t="shared" si="29"/>
        <v>0</v>
      </c>
      <c r="U52" s="85"/>
      <c r="X52" s="96">
        <f t="shared" si="30"/>
        <v>0</v>
      </c>
      <c r="AB52" s="96">
        <f t="shared" si="31"/>
        <v>9</v>
      </c>
      <c r="AF52" s="96">
        <f t="shared" si="32"/>
        <v>9</v>
      </c>
      <c r="AJ52" s="96">
        <f t="shared" si="33"/>
        <v>0</v>
      </c>
      <c r="AN52" s="96">
        <f t="shared" si="34"/>
        <v>0</v>
      </c>
      <c r="AR52" s="96">
        <f t="shared" si="35"/>
        <v>0</v>
      </c>
      <c r="AV52" s="96">
        <f t="shared" si="36"/>
        <v>6</v>
      </c>
      <c r="AW52" s="92" t="s">
        <v>29</v>
      </c>
      <c r="AX52" s="92"/>
      <c r="AY52" s="92"/>
      <c r="AZ52" s="93">
        <f t="shared" ref="AZ52:AZ57" si="37">SUM(D52:AV52)</f>
        <v>30</v>
      </c>
      <c r="BA52" s="93"/>
      <c r="BB52" s="93"/>
      <c r="BC52" s="93"/>
      <c r="BD52" s="93"/>
      <c r="BE52" s="93"/>
      <c r="BF52" s="93"/>
      <c r="BG52" s="93"/>
      <c r="BH52" s="93"/>
      <c r="BI52" s="93"/>
      <c r="BJ52" s="93"/>
      <c r="BK52" s="93"/>
      <c r="BL52" s="93"/>
      <c r="BM52" s="93"/>
      <c r="BN52" s="93"/>
      <c r="BO52" s="93"/>
      <c r="BP52" s="93"/>
      <c r="BQ52" s="93"/>
      <c r="BR52" s="93"/>
      <c r="BS52" s="93"/>
      <c r="BT52" s="93"/>
      <c r="BU52" s="93"/>
      <c r="BV52" s="93"/>
      <c r="BW52" s="93"/>
      <c r="BX52" s="93"/>
      <c r="BY52" s="93"/>
    </row>
    <row r="53" spans="1:139" s="95" customFormat="1" ht="12" hidden="1" customHeight="1" x14ac:dyDescent="0.2">
      <c r="A53" s="96"/>
      <c r="C53" s="97"/>
      <c r="D53" s="96">
        <f t="shared" si="25"/>
        <v>0</v>
      </c>
      <c r="E53" s="87"/>
      <c r="G53" s="96"/>
      <c r="H53" s="96">
        <f t="shared" si="26"/>
        <v>0</v>
      </c>
      <c r="I53" s="87"/>
      <c r="K53" s="96"/>
      <c r="L53" s="96">
        <f t="shared" si="27"/>
        <v>0</v>
      </c>
      <c r="M53" s="87"/>
      <c r="P53" s="96">
        <f t="shared" si="28"/>
        <v>0</v>
      </c>
      <c r="Q53" s="85"/>
      <c r="T53" s="96">
        <f t="shared" si="29"/>
        <v>0</v>
      </c>
      <c r="U53" s="85"/>
      <c r="X53" s="96">
        <f t="shared" si="30"/>
        <v>0</v>
      </c>
      <c r="AB53" s="96">
        <f t="shared" si="31"/>
        <v>0</v>
      </c>
      <c r="AF53" s="96">
        <f t="shared" si="32"/>
        <v>0</v>
      </c>
      <c r="AJ53" s="96">
        <f t="shared" si="33"/>
        <v>0</v>
      </c>
      <c r="AN53" s="96">
        <f t="shared" si="34"/>
        <v>0</v>
      </c>
      <c r="AR53" s="96">
        <f t="shared" si="35"/>
        <v>0</v>
      </c>
      <c r="AV53" s="96">
        <f t="shared" si="36"/>
        <v>1</v>
      </c>
      <c r="AW53" s="92" t="s">
        <v>7</v>
      </c>
      <c r="AX53" s="92"/>
      <c r="AY53" s="92"/>
      <c r="AZ53" s="93">
        <f t="shared" si="37"/>
        <v>1</v>
      </c>
      <c r="BA53" s="93"/>
      <c r="BB53" s="93"/>
      <c r="BC53" s="93"/>
      <c r="BD53" s="93"/>
      <c r="BE53" s="93"/>
      <c r="BF53" s="93"/>
      <c r="BG53" s="93"/>
      <c r="BH53" s="93"/>
      <c r="BI53" s="93"/>
      <c r="BJ53" s="93"/>
      <c r="BK53" s="93"/>
      <c r="BL53" s="93"/>
      <c r="BM53" s="93"/>
      <c r="BN53" s="93"/>
      <c r="BO53" s="93"/>
      <c r="BP53" s="93"/>
      <c r="BQ53" s="93"/>
      <c r="BR53" s="93"/>
      <c r="BS53" s="93"/>
      <c r="BT53" s="93"/>
      <c r="BU53" s="93"/>
      <c r="BV53" s="93"/>
      <c r="BW53" s="93"/>
      <c r="BX53" s="93"/>
      <c r="BY53" s="93"/>
    </row>
    <row r="54" spans="1:139" s="95" customFormat="1" ht="12" hidden="1" customHeight="1" x14ac:dyDescent="0.2">
      <c r="A54" s="96"/>
      <c r="C54" s="97"/>
      <c r="D54" s="96">
        <f t="shared" si="25"/>
        <v>0</v>
      </c>
      <c r="E54" s="87"/>
      <c r="G54" s="96"/>
      <c r="H54" s="96">
        <f t="shared" si="26"/>
        <v>0</v>
      </c>
      <c r="I54" s="87"/>
      <c r="K54" s="96"/>
      <c r="L54" s="96">
        <f t="shared" si="27"/>
        <v>0</v>
      </c>
      <c r="M54" s="87"/>
      <c r="P54" s="96">
        <f t="shared" si="28"/>
        <v>0</v>
      </c>
      <c r="Q54" s="85"/>
      <c r="T54" s="96">
        <f t="shared" si="29"/>
        <v>0</v>
      </c>
      <c r="U54" s="85"/>
      <c r="X54" s="96">
        <f t="shared" si="30"/>
        <v>0</v>
      </c>
      <c r="AB54" s="96">
        <f t="shared" si="31"/>
        <v>0</v>
      </c>
      <c r="AF54" s="96">
        <f t="shared" si="32"/>
        <v>0</v>
      </c>
      <c r="AJ54" s="96">
        <f t="shared" si="33"/>
        <v>0</v>
      </c>
      <c r="AN54" s="96">
        <f t="shared" si="34"/>
        <v>0</v>
      </c>
      <c r="AR54" s="96">
        <f t="shared" si="35"/>
        <v>0</v>
      </c>
      <c r="AV54" s="96">
        <f t="shared" si="36"/>
        <v>0</v>
      </c>
      <c r="AW54" s="92" t="s">
        <v>10</v>
      </c>
      <c r="AX54" s="92"/>
      <c r="AY54" s="92"/>
      <c r="AZ54" s="93">
        <f t="shared" si="37"/>
        <v>0</v>
      </c>
      <c r="BA54" s="93"/>
      <c r="BB54" s="93"/>
      <c r="BC54" s="93"/>
      <c r="BD54" s="93"/>
      <c r="BE54" s="93"/>
      <c r="BF54" s="93"/>
      <c r="BG54" s="93"/>
      <c r="BH54" s="93"/>
      <c r="BI54" s="93"/>
      <c r="BJ54" s="93"/>
      <c r="BK54" s="93"/>
      <c r="BL54" s="93"/>
      <c r="BM54" s="93"/>
      <c r="BN54" s="93"/>
      <c r="BO54" s="93"/>
      <c r="BP54" s="93"/>
      <c r="BQ54" s="93"/>
      <c r="BR54" s="93"/>
      <c r="BS54" s="93"/>
      <c r="BT54" s="93"/>
      <c r="BU54" s="93"/>
      <c r="BV54" s="93"/>
      <c r="BW54" s="93"/>
      <c r="BX54" s="93"/>
      <c r="BY54" s="93"/>
    </row>
    <row r="55" spans="1:139" s="95" customFormat="1" ht="12" hidden="1" customHeight="1" x14ac:dyDescent="0.2">
      <c r="A55" s="96"/>
      <c r="C55" s="97"/>
      <c r="D55" s="96">
        <f t="shared" si="25"/>
        <v>0</v>
      </c>
      <c r="E55" s="87"/>
      <c r="G55" s="96"/>
      <c r="H55" s="96">
        <f t="shared" si="26"/>
        <v>0</v>
      </c>
      <c r="I55" s="87"/>
      <c r="K55" s="96"/>
      <c r="L55" s="96">
        <f t="shared" si="27"/>
        <v>0</v>
      </c>
      <c r="M55" s="87"/>
      <c r="P55" s="96">
        <f t="shared" si="28"/>
        <v>0</v>
      </c>
      <c r="Q55" s="85"/>
      <c r="T55" s="96">
        <f t="shared" si="29"/>
        <v>0</v>
      </c>
      <c r="U55" s="85"/>
      <c r="X55" s="96">
        <f t="shared" si="30"/>
        <v>0</v>
      </c>
      <c r="AB55" s="96">
        <f t="shared" si="31"/>
        <v>0</v>
      </c>
      <c r="AF55" s="96">
        <f t="shared" si="32"/>
        <v>0</v>
      </c>
      <c r="AJ55" s="96">
        <f t="shared" si="33"/>
        <v>0</v>
      </c>
      <c r="AN55" s="96">
        <f t="shared" si="34"/>
        <v>0</v>
      </c>
      <c r="AR55" s="96">
        <f t="shared" si="35"/>
        <v>0</v>
      </c>
      <c r="AV55" s="96">
        <f t="shared" si="36"/>
        <v>0</v>
      </c>
      <c r="AW55" s="92" t="s">
        <v>51</v>
      </c>
      <c r="AX55" s="92"/>
      <c r="AY55" s="92"/>
      <c r="AZ55" s="93">
        <f t="shared" si="37"/>
        <v>0</v>
      </c>
      <c r="BA55" s="93"/>
      <c r="BB55" s="93"/>
      <c r="BC55" s="93"/>
      <c r="BD55" s="93"/>
      <c r="BE55" s="93"/>
      <c r="BF55" s="93"/>
      <c r="BG55" s="93"/>
      <c r="BH55" s="93"/>
      <c r="BI55" s="93"/>
      <c r="BJ55" s="93"/>
      <c r="BK55" s="93"/>
      <c r="BL55" s="93"/>
      <c r="BM55" s="93"/>
      <c r="BN55" s="93"/>
      <c r="BO55" s="93"/>
      <c r="BP55" s="93"/>
      <c r="BQ55" s="93"/>
      <c r="BR55" s="93"/>
      <c r="BS55" s="93"/>
      <c r="BT55" s="93"/>
      <c r="BU55" s="93"/>
      <c r="BV55" s="93"/>
      <c r="BW55" s="93"/>
      <c r="BX55" s="93"/>
      <c r="BY55" s="93"/>
    </row>
    <row r="56" spans="1:139" s="95" customFormat="1" ht="12" hidden="1" customHeight="1" x14ac:dyDescent="0.2">
      <c r="A56" s="96"/>
      <c r="C56" s="97"/>
      <c r="D56" s="96">
        <f t="shared" si="25"/>
        <v>0</v>
      </c>
      <c r="E56" s="87"/>
      <c r="G56" s="96"/>
      <c r="H56" s="96">
        <f t="shared" si="26"/>
        <v>0</v>
      </c>
      <c r="I56" s="87"/>
      <c r="K56" s="96"/>
      <c r="L56" s="96">
        <f t="shared" si="27"/>
        <v>0</v>
      </c>
      <c r="M56" s="87"/>
      <c r="P56" s="96">
        <f t="shared" si="28"/>
        <v>0</v>
      </c>
      <c r="Q56" s="85"/>
      <c r="T56" s="96">
        <f t="shared" si="29"/>
        <v>0</v>
      </c>
      <c r="U56" s="85"/>
      <c r="X56" s="96">
        <f t="shared" si="30"/>
        <v>0</v>
      </c>
      <c r="AB56" s="96">
        <f t="shared" si="31"/>
        <v>0</v>
      </c>
      <c r="AF56" s="96">
        <f t="shared" si="32"/>
        <v>0</v>
      </c>
      <c r="AJ56" s="96">
        <f t="shared" si="33"/>
        <v>0</v>
      </c>
      <c r="AN56" s="96">
        <f t="shared" si="34"/>
        <v>0</v>
      </c>
      <c r="AR56" s="96">
        <f t="shared" si="35"/>
        <v>0</v>
      </c>
      <c r="AV56" s="96">
        <f t="shared" si="36"/>
        <v>0</v>
      </c>
      <c r="AW56" s="92" t="s">
        <v>14</v>
      </c>
      <c r="AX56" s="92"/>
      <c r="AY56" s="92"/>
      <c r="AZ56" s="93">
        <f t="shared" si="37"/>
        <v>0</v>
      </c>
      <c r="BA56" s="93"/>
      <c r="BB56" s="93"/>
      <c r="BC56" s="93"/>
      <c r="BD56" s="93"/>
      <c r="BE56" s="93"/>
      <c r="BF56" s="93"/>
      <c r="BG56" s="93"/>
      <c r="BH56" s="93"/>
      <c r="BI56" s="93"/>
      <c r="BJ56" s="93"/>
      <c r="BK56" s="93"/>
      <c r="BL56" s="93"/>
      <c r="BM56" s="93"/>
      <c r="BN56" s="93"/>
      <c r="BO56" s="93"/>
      <c r="BP56" s="93"/>
      <c r="BQ56" s="93"/>
      <c r="BR56" s="93"/>
      <c r="BS56" s="93"/>
      <c r="BT56" s="93"/>
      <c r="BU56" s="93"/>
      <c r="BV56" s="93"/>
      <c r="BW56" s="93"/>
      <c r="BX56" s="93"/>
      <c r="BY56" s="93"/>
    </row>
    <row r="57" spans="1:139" s="95" customFormat="1" ht="12" hidden="1" customHeight="1" x14ac:dyDescent="0.2">
      <c r="A57" s="96"/>
      <c r="C57" s="97"/>
      <c r="D57" s="96">
        <f t="shared" si="25"/>
        <v>0</v>
      </c>
      <c r="E57" s="87"/>
      <c r="G57" s="96"/>
      <c r="H57" s="96">
        <f t="shared" si="26"/>
        <v>5</v>
      </c>
      <c r="I57" s="87"/>
      <c r="K57" s="96"/>
      <c r="L57" s="96">
        <f t="shared" si="27"/>
        <v>0</v>
      </c>
      <c r="M57" s="87"/>
      <c r="P57" s="96">
        <f t="shared" si="28"/>
        <v>0</v>
      </c>
      <c r="Q57" s="85"/>
      <c r="T57" s="96">
        <f t="shared" si="29"/>
        <v>3</v>
      </c>
      <c r="U57" s="85"/>
      <c r="X57" s="96">
        <f t="shared" si="30"/>
        <v>0</v>
      </c>
      <c r="AB57" s="96">
        <f t="shared" si="31"/>
        <v>0</v>
      </c>
      <c r="AF57" s="96">
        <f t="shared" si="32"/>
        <v>0</v>
      </c>
      <c r="AJ57" s="96">
        <f t="shared" si="33"/>
        <v>0</v>
      </c>
      <c r="AN57" s="96">
        <f t="shared" si="34"/>
        <v>0</v>
      </c>
      <c r="AR57" s="96">
        <f t="shared" si="35"/>
        <v>0</v>
      </c>
      <c r="AV57" s="96">
        <f t="shared" si="36"/>
        <v>0</v>
      </c>
      <c r="AW57" s="92" t="s">
        <v>8</v>
      </c>
      <c r="AX57" s="92"/>
      <c r="AY57" s="92"/>
      <c r="AZ57" s="93">
        <f t="shared" si="37"/>
        <v>8</v>
      </c>
      <c r="BA57" s="93"/>
      <c r="BB57" s="93"/>
      <c r="BC57" s="93"/>
      <c r="BD57" s="93"/>
      <c r="BE57" s="93"/>
      <c r="BF57" s="93"/>
      <c r="BG57" s="93"/>
      <c r="BH57" s="93"/>
      <c r="BI57" s="93"/>
      <c r="BJ57" s="93"/>
      <c r="BK57" s="93"/>
      <c r="BL57" s="93"/>
      <c r="BM57" s="93"/>
      <c r="BN57" s="93"/>
      <c r="BO57" s="93"/>
      <c r="BP57" s="93"/>
      <c r="BQ57" s="93"/>
      <c r="BR57" s="93"/>
      <c r="BS57" s="93"/>
      <c r="BT57" s="93"/>
      <c r="BU57" s="93"/>
      <c r="BV57" s="93"/>
      <c r="BW57" s="93"/>
      <c r="BX57" s="93"/>
      <c r="BY57" s="93"/>
    </row>
    <row r="58" spans="1:139" s="95" customFormat="1" ht="12" hidden="1" customHeight="1" x14ac:dyDescent="0.2">
      <c r="A58" s="96"/>
      <c r="C58" s="97"/>
      <c r="D58" s="96">
        <f t="shared" si="25"/>
        <v>0</v>
      </c>
      <c r="E58" s="87"/>
      <c r="G58" s="96"/>
      <c r="H58" s="96">
        <f t="shared" si="26"/>
        <v>0</v>
      </c>
      <c r="I58" s="87"/>
      <c r="K58" s="96"/>
      <c r="L58" s="96">
        <f t="shared" si="27"/>
        <v>0</v>
      </c>
      <c r="M58" s="87"/>
      <c r="P58" s="96">
        <f t="shared" si="28"/>
        <v>0</v>
      </c>
      <c r="Q58" s="85"/>
      <c r="T58" s="96">
        <f t="shared" si="29"/>
        <v>0</v>
      </c>
      <c r="U58" s="85"/>
      <c r="X58" s="96">
        <f t="shared" si="30"/>
        <v>0</v>
      </c>
      <c r="AB58" s="96">
        <f t="shared" si="31"/>
        <v>0</v>
      </c>
      <c r="AF58" s="96">
        <f t="shared" si="32"/>
        <v>0</v>
      </c>
      <c r="AJ58" s="96">
        <f t="shared" si="33"/>
        <v>0</v>
      </c>
      <c r="AN58" s="96">
        <f t="shared" si="34"/>
        <v>0</v>
      </c>
      <c r="AR58" s="96">
        <f t="shared" si="35"/>
        <v>0</v>
      </c>
      <c r="AV58" s="96">
        <f t="shared" si="36"/>
        <v>0</v>
      </c>
      <c r="AW58" s="92" t="s">
        <v>24</v>
      </c>
      <c r="AX58" s="93"/>
      <c r="AY58" s="93"/>
      <c r="AZ58" s="99">
        <f>(D58/2)+(H58/2)+(L58/2)+(P58/2)+(T58/2)+(X58/2)+(AB58/2)+(AF58/2)+(AJ58/2)+(AN58/2)+(AR58/2)+(AV58/2)</f>
        <v>0</v>
      </c>
      <c r="BA58" s="93"/>
      <c r="BB58" s="93"/>
      <c r="BC58" s="93"/>
      <c r="BD58" s="93"/>
      <c r="BE58" s="93"/>
      <c r="BF58" s="93"/>
      <c r="BG58" s="93"/>
      <c r="BH58" s="93"/>
      <c r="BI58" s="93"/>
      <c r="BJ58" s="93"/>
      <c r="BK58" s="93"/>
      <c r="BL58" s="93"/>
      <c r="BM58" s="93"/>
      <c r="BN58" s="93"/>
      <c r="BO58" s="93"/>
      <c r="BP58" s="93"/>
      <c r="BQ58" s="93"/>
      <c r="BR58" s="93"/>
      <c r="BS58" s="93"/>
      <c r="BT58" s="93"/>
      <c r="BU58" s="93"/>
      <c r="BV58" s="93"/>
      <c r="BW58" s="93"/>
      <c r="BX58" s="93"/>
      <c r="BY58" s="93"/>
    </row>
    <row r="59" spans="1:139" s="95" customFormat="1" ht="12" hidden="1" customHeight="1" x14ac:dyDescent="0.2">
      <c r="A59" s="96"/>
      <c r="C59" s="97"/>
      <c r="D59" s="96">
        <f t="shared" si="25"/>
        <v>0</v>
      </c>
      <c r="E59" s="87"/>
      <c r="G59" s="96"/>
      <c r="H59" s="96">
        <f t="shared" si="26"/>
        <v>0</v>
      </c>
      <c r="I59" s="87"/>
      <c r="K59" s="96"/>
      <c r="L59" s="96">
        <f t="shared" si="27"/>
        <v>0</v>
      </c>
      <c r="M59" s="87"/>
      <c r="P59" s="96">
        <f t="shared" si="28"/>
        <v>0</v>
      </c>
      <c r="Q59" s="85"/>
      <c r="T59" s="96">
        <f t="shared" si="29"/>
        <v>0</v>
      </c>
      <c r="U59" s="85"/>
      <c r="X59" s="96">
        <f t="shared" si="30"/>
        <v>0</v>
      </c>
      <c r="AB59" s="96">
        <f t="shared" si="31"/>
        <v>0</v>
      </c>
      <c r="AF59" s="96">
        <f t="shared" si="32"/>
        <v>0</v>
      </c>
      <c r="AJ59" s="96">
        <f t="shared" si="33"/>
        <v>0</v>
      </c>
      <c r="AN59" s="96">
        <f t="shared" si="34"/>
        <v>0</v>
      </c>
      <c r="AR59" s="96">
        <f t="shared" si="35"/>
        <v>0</v>
      </c>
      <c r="AV59" s="96">
        <f t="shared" si="36"/>
        <v>0</v>
      </c>
      <c r="AW59" s="92" t="s">
        <v>12</v>
      </c>
      <c r="AX59" s="93"/>
      <c r="AY59" s="93"/>
      <c r="AZ59" s="93">
        <f>SUM(D59:AV59)</f>
        <v>0</v>
      </c>
      <c r="BA59" s="93"/>
      <c r="BB59" s="93"/>
      <c r="BC59" s="93"/>
      <c r="BD59" s="93"/>
      <c r="BE59" s="93"/>
      <c r="BF59" s="93"/>
      <c r="BG59" s="93"/>
      <c r="BH59" s="93"/>
      <c r="BI59" s="93"/>
      <c r="BJ59" s="93"/>
      <c r="BK59" s="93"/>
      <c r="BL59" s="93"/>
      <c r="BM59" s="100"/>
      <c r="BN59" s="100"/>
      <c r="BO59" s="93"/>
      <c r="BP59" s="93"/>
      <c r="BQ59" s="93"/>
      <c r="BR59" s="93"/>
      <c r="BS59" s="93"/>
      <c r="BT59" s="93"/>
      <c r="BU59" s="93"/>
      <c r="BV59" s="93"/>
      <c r="BW59" s="93"/>
      <c r="BX59" s="93"/>
      <c r="BY59" s="93"/>
    </row>
    <row r="60" spans="1:139" s="95" customFormat="1" ht="12" hidden="1" customHeight="1" x14ac:dyDescent="0.2">
      <c r="A60" s="96" t="s">
        <v>26</v>
      </c>
      <c r="C60" s="97"/>
      <c r="D60" s="96">
        <f>SUM(D51:D57)+(D58/2)+D59</f>
        <v>6</v>
      </c>
      <c r="E60" s="87"/>
      <c r="G60" s="96"/>
      <c r="H60" s="96">
        <f>SUM(H51:H57)+(H58/2)+H59</f>
        <v>5</v>
      </c>
      <c r="I60" s="87"/>
      <c r="K60" s="96"/>
      <c r="L60" s="96">
        <f>SUM(L51:L57)+(L58/2)+L59</f>
        <v>0</v>
      </c>
      <c r="M60" s="87"/>
      <c r="P60" s="96">
        <f>SUM(P51:P57)+(P58/2)+P59</f>
        <v>0</v>
      </c>
      <c r="Q60" s="85"/>
      <c r="T60" s="96">
        <f>SUM(T51:T57)+(T58/2)+T59</f>
        <v>3</v>
      </c>
      <c r="U60" s="85"/>
      <c r="X60" s="96">
        <f>SUM(X51:X57)+(X58/2)+X59</f>
        <v>0</v>
      </c>
      <c r="AB60" s="96">
        <f>SUM(AB51:AB57)+(AB58/2)+AB59</f>
        <v>9</v>
      </c>
      <c r="AF60" s="96">
        <f>SUM(AF51:AF57)+(AF58/2)+AF59</f>
        <v>9</v>
      </c>
      <c r="AJ60" s="96">
        <f>SUM(AJ51:AJ57)+(AJ58/2)+AJ59</f>
        <v>0</v>
      </c>
      <c r="AN60" s="96">
        <f>SUM(AN51:AN57)+(AN58/2)+AN59</f>
        <v>0</v>
      </c>
      <c r="AR60" s="96">
        <f>SUM(AR51:AR57)+(AR58/2)+AR59</f>
        <v>0</v>
      </c>
      <c r="AV60" s="96">
        <f>SUM(AV51:AV57)+(AV58/2)+AV59</f>
        <v>7</v>
      </c>
      <c r="BB60" s="157"/>
      <c r="BC60" s="157"/>
      <c r="BD60" s="157"/>
      <c r="BE60" s="157"/>
      <c r="BF60" s="157"/>
      <c r="BG60" s="157"/>
      <c r="BH60" s="157"/>
      <c r="BI60" s="157"/>
      <c r="BJ60" s="157"/>
      <c r="BK60" s="157"/>
      <c r="BL60" s="101"/>
      <c r="BM60" s="100"/>
      <c r="BN60" s="100"/>
      <c r="BO60" s="93"/>
      <c r="BP60" s="93"/>
      <c r="BQ60" s="93"/>
      <c r="BR60" s="93"/>
      <c r="BS60" s="93"/>
      <c r="BT60" s="93"/>
      <c r="BU60" s="93"/>
      <c r="BV60" s="93"/>
      <c r="BW60" s="93"/>
      <c r="BX60" s="93"/>
      <c r="BY60" s="93"/>
    </row>
    <row r="61" spans="1:139" s="86" customFormat="1" ht="12" customHeight="1" x14ac:dyDescent="0.25">
      <c r="A61" s="170"/>
      <c r="B61" s="170"/>
      <c r="C61" s="170"/>
      <c r="E61" s="85"/>
      <c r="I61" s="85"/>
      <c r="M61" s="85"/>
      <c r="Q61" s="85"/>
      <c r="U61" s="85"/>
      <c r="AX61" s="88"/>
      <c r="AY61" s="88"/>
      <c r="AZ61" s="88"/>
      <c r="BA61" s="88"/>
      <c r="BB61" s="88"/>
      <c r="BC61" s="88"/>
      <c r="BD61" s="88"/>
      <c r="BE61" s="88"/>
      <c r="BF61" s="88"/>
      <c r="BG61" s="88"/>
      <c r="BH61" s="88"/>
      <c r="BI61" s="88"/>
      <c r="BJ61" s="88"/>
      <c r="BK61" s="88"/>
      <c r="BL61" s="88"/>
      <c r="BM61" s="88"/>
      <c r="BN61" s="88"/>
      <c r="BO61" s="88"/>
      <c r="BP61" s="88"/>
      <c r="BQ61" s="88"/>
      <c r="BR61" s="88"/>
      <c r="BS61" s="88"/>
      <c r="BT61" s="88"/>
      <c r="BU61" s="88"/>
      <c r="BV61" s="88"/>
      <c r="BW61" s="88"/>
      <c r="BX61" s="88"/>
      <c r="BY61" s="88"/>
      <c r="BZ61" s="88"/>
      <c r="CA61" s="88"/>
      <c r="CB61" s="88"/>
      <c r="CC61" s="88"/>
      <c r="CD61" s="88"/>
      <c r="CE61" s="88"/>
      <c r="CF61" s="88"/>
      <c r="CG61" s="88"/>
      <c r="CH61" s="88"/>
      <c r="CI61" s="88"/>
      <c r="CJ61" s="88"/>
      <c r="CK61" s="88"/>
      <c r="CL61" s="88"/>
      <c r="CM61" s="88"/>
      <c r="CN61" s="88"/>
      <c r="CO61" s="88"/>
      <c r="CP61" s="88"/>
      <c r="CQ61" s="88"/>
      <c r="CR61" s="88"/>
      <c r="CS61" s="88"/>
      <c r="CT61" s="88"/>
      <c r="CU61" s="88"/>
      <c r="CV61" s="88"/>
      <c r="CW61" s="88"/>
      <c r="CX61" s="88"/>
      <c r="CY61" s="88"/>
      <c r="CZ61" s="88"/>
      <c r="DA61" s="88"/>
      <c r="DB61" s="88"/>
      <c r="DC61" s="88"/>
      <c r="DD61" s="88"/>
      <c r="DE61" s="88"/>
      <c r="DF61" s="88"/>
      <c r="DG61" s="88"/>
      <c r="DH61" s="88"/>
      <c r="DI61" s="88"/>
      <c r="DJ61" s="88"/>
      <c r="DK61" s="88"/>
      <c r="DL61" s="88"/>
      <c r="DM61" s="88"/>
      <c r="DN61" s="88"/>
      <c r="DO61" s="88"/>
      <c r="DP61" s="88"/>
      <c r="DQ61" s="88"/>
      <c r="DR61" s="88"/>
      <c r="DS61" s="88"/>
      <c r="DT61" s="88"/>
      <c r="DU61" s="88"/>
      <c r="DV61" s="88"/>
      <c r="DW61" s="88"/>
      <c r="DX61" s="88"/>
      <c r="DY61" s="88"/>
      <c r="DZ61" s="88"/>
      <c r="EA61" s="88"/>
      <c r="EB61" s="88"/>
      <c r="EC61" s="88"/>
      <c r="ED61" s="88"/>
      <c r="EE61" s="88"/>
      <c r="EF61" s="88"/>
      <c r="EG61" s="88"/>
      <c r="EH61" s="88"/>
      <c r="EI61" s="88"/>
    </row>
    <row r="62" spans="1:139" s="86" customFormat="1" x14ac:dyDescent="0.25">
      <c r="C62" s="84"/>
      <c r="E62" s="85"/>
      <c r="I62" s="85"/>
      <c r="M62" s="85"/>
      <c r="Q62" s="85"/>
      <c r="U62" s="85"/>
      <c r="AX62" s="88"/>
      <c r="AY62" s="88"/>
      <c r="AZ62" s="88"/>
      <c r="BA62" s="88"/>
      <c r="BB62" s="88"/>
      <c r="BC62" s="88"/>
      <c r="BD62" s="88"/>
      <c r="BE62" s="88"/>
      <c r="BF62" s="88"/>
      <c r="BG62" s="88"/>
      <c r="BH62" s="88"/>
      <c r="BI62" s="88"/>
      <c r="BJ62" s="88"/>
      <c r="BK62" s="88"/>
      <c r="BL62" s="88"/>
      <c r="BM62" s="88"/>
      <c r="BN62" s="88"/>
      <c r="BO62" s="88"/>
      <c r="BP62" s="88"/>
      <c r="BQ62" s="88"/>
      <c r="BR62" s="88"/>
      <c r="BS62" s="88"/>
      <c r="BT62" s="88"/>
      <c r="BU62" s="88"/>
      <c r="BV62" s="88"/>
      <c r="BW62" s="88"/>
      <c r="BX62" s="88"/>
      <c r="BY62" s="88"/>
      <c r="BZ62" s="88"/>
      <c r="CA62" s="88"/>
      <c r="CB62" s="88"/>
      <c r="CC62" s="88"/>
      <c r="CD62" s="88"/>
      <c r="CE62" s="88"/>
      <c r="CF62" s="88"/>
      <c r="CG62" s="88"/>
      <c r="CH62" s="88"/>
      <c r="CI62" s="88"/>
      <c r="CJ62" s="88"/>
      <c r="CK62" s="88"/>
      <c r="CL62" s="88"/>
      <c r="CM62" s="88"/>
      <c r="CN62" s="88"/>
      <c r="CO62" s="88"/>
      <c r="CP62" s="88"/>
      <c r="CQ62" s="88"/>
      <c r="CR62" s="88"/>
      <c r="CS62" s="88"/>
      <c r="CT62" s="88"/>
      <c r="CU62" s="88"/>
      <c r="CV62" s="88"/>
      <c r="CW62" s="88"/>
      <c r="CX62" s="88"/>
      <c r="CY62" s="88"/>
      <c r="CZ62" s="88"/>
      <c r="DA62" s="88"/>
      <c r="DB62" s="88"/>
      <c r="DC62" s="88"/>
      <c r="DD62" s="88"/>
      <c r="DE62" s="88"/>
      <c r="DF62" s="88"/>
      <c r="DG62" s="88"/>
      <c r="DH62" s="88"/>
      <c r="DI62" s="88"/>
      <c r="DJ62" s="88"/>
      <c r="DK62" s="88"/>
      <c r="DL62" s="88"/>
      <c r="DM62" s="88"/>
      <c r="DN62" s="88"/>
      <c r="DO62" s="88"/>
      <c r="DP62" s="88"/>
      <c r="DQ62" s="88"/>
      <c r="DR62" s="88"/>
      <c r="DS62" s="88"/>
      <c r="DT62" s="88"/>
      <c r="DU62" s="88"/>
      <c r="DV62" s="88"/>
      <c r="DW62" s="88"/>
      <c r="DX62" s="88"/>
      <c r="DY62" s="88"/>
      <c r="DZ62" s="88"/>
      <c r="EA62" s="88"/>
      <c r="EB62" s="88"/>
      <c r="EC62" s="88"/>
      <c r="ED62" s="88"/>
      <c r="EE62" s="88"/>
      <c r="EF62" s="88"/>
      <c r="EG62" s="88"/>
      <c r="EH62" s="88"/>
      <c r="EI62" s="88"/>
    </row>
    <row r="63" spans="1:139" s="86" customFormat="1" x14ac:dyDescent="0.25">
      <c r="C63" s="84"/>
      <c r="E63" s="85"/>
      <c r="I63" s="85"/>
      <c r="M63" s="85"/>
      <c r="Q63" s="85"/>
      <c r="U63" s="85"/>
      <c r="AX63" s="88"/>
      <c r="AY63" s="88"/>
      <c r="AZ63" s="88"/>
      <c r="BA63" s="88"/>
      <c r="BB63" s="88"/>
      <c r="BC63" s="88"/>
      <c r="BD63" s="88"/>
      <c r="BE63" s="88"/>
      <c r="BF63" s="88"/>
      <c r="BG63" s="88"/>
      <c r="BH63" s="88"/>
      <c r="BI63" s="88"/>
      <c r="BJ63" s="88"/>
      <c r="BK63" s="88"/>
      <c r="BL63" s="88"/>
      <c r="BM63" s="88"/>
      <c r="BN63" s="88"/>
      <c r="BO63" s="88"/>
      <c r="BP63" s="88"/>
      <c r="BQ63" s="88"/>
      <c r="BR63" s="88"/>
      <c r="BS63" s="88"/>
      <c r="BT63" s="88"/>
      <c r="BU63" s="88"/>
      <c r="BV63" s="88"/>
      <c r="BW63" s="88"/>
      <c r="BX63" s="88"/>
      <c r="BY63" s="88"/>
      <c r="BZ63" s="88"/>
      <c r="CA63" s="88"/>
      <c r="CB63" s="88"/>
      <c r="CC63" s="88"/>
      <c r="CD63" s="88"/>
      <c r="CE63" s="88"/>
      <c r="CF63" s="88"/>
      <c r="CG63" s="88"/>
      <c r="CH63" s="88"/>
      <c r="CI63" s="88"/>
      <c r="CJ63" s="88"/>
      <c r="CK63" s="88"/>
      <c r="CL63" s="88"/>
      <c r="CM63" s="88"/>
      <c r="CN63" s="88"/>
      <c r="CO63" s="88"/>
      <c r="CP63" s="88"/>
      <c r="CQ63" s="88"/>
      <c r="CR63" s="88"/>
      <c r="CS63" s="88"/>
      <c r="CT63" s="88"/>
      <c r="CU63" s="88"/>
      <c r="CV63" s="88"/>
      <c r="CW63" s="88"/>
      <c r="CX63" s="88"/>
      <c r="CY63" s="88"/>
      <c r="CZ63" s="88"/>
      <c r="DA63" s="88"/>
      <c r="DB63" s="88"/>
      <c r="DC63" s="88"/>
      <c r="DD63" s="88"/>
      <c r="DE63" s="88"/>
      <c r="DF63" s="88"/>
      <c r="DG63" s="88"/>
      <c r="DH63" s="88"/>
      <c r="DI63" s="88"/>
      <c r="DJ63" s="88"/>
      <c r="DK63" s="88"/>
      <c r="DL63" s="88"/>
      <c r="DM63" s="88"/>
      <c r="DN63" s="88"/>
      <c r="DO63" s="88"/>
      <c r="DP63" s="88"/>
      <c r="DQ63" s="88"/>
      <c r="DR63" s="88"/>
      <c r="DS63" s="88"/>
      <c r="DT63" s="88"/>
      <c r="DU63" s="88"/>
      <c r="DV63" s="88"/>
      <c r="DW63" s="88"/>
      <c r="DX63" s="88"/>
      <c r="DY63" s="88"/>
      <c r="DZ63" s="88"/>
      <c r="EA63" s="88"/>
      <c r="EB63" s="88"/>
      <c r="EC63" s="88"/>
      <c r="ED63" s="88"/>
      <c r="EE63" s="88"/>
      <c r="EF63" s="88"/>
      <c r="EG63" s="88"/>
      <c r="EH63" s="88"/>
      <c r="EI63" s="88"/>
    </row>
    <row r="64" spans="1:139" s="86" customFormat="1" x14ac:dyDescent="0.25">
      <c r="C64" s="84"/>
      <c r="E64" s="85"/>
      <c r="I64" s="85"/>
      <c r="M64" s="85"/>
      <c r="Q64" s="85"/>
      <c r="U64" s="85"/>
      <c r="AX64" s="88"/>
      <c r="AY64" s="88"/>
      <c r="AZ64" s="88"/>
      <c r="BA64" s="88"/>
      <c r="BB64" s="88"/>
      <c r="BC64" s="88"/>
      <c r="BD64" s="88"/>
      <c r="BE64" s="88"/>
      <c r="BF64" s="88"/>
      <c r="BG64" s="88"/>
      <c r="BH64" s="88"/>
      <c r="BI64" s="88"/>
      <c r="BJ64" s="88"/>
      <c r="BK64" s="88"/>
      <c r="BL64" s="88"/>
      <c r="BM64" s="88"/>
      <c r="BN64" s="88"/>
      <c r="BO64" s="88"/>
      <c r="BP64" s="88"/>
      <c r="BQ64" s="88"/>
      <c r="BR64" s="88"/>
      <c r="BS64" s="88"/>
      <c r="BT64" s="88"/>
      <c r="BU64" s="88"/>
      <c r="BV64" s="88"/>
      <c r="BW64" s="88"/>
      <c r="BX64" s="88"/>
      <c r="BY64" s="88"/>
      <c r="BZ64" s="88"/>
      <c r="CA64" s="88"/>
      <c r="CB64" s="88"/>
      <c r="CC64" s="88"/>
      <c r="CD64" s="88"/>
      <c r="CE64" s="88"/>
      <c r="CF64" s="88"/>
      <c r="CG64" s="88"/>
      <c r="CH64" s="88"/>
      <c r="CI64" s="88"/>
      <c r="CJ64" s="88"/>
      <c r="CK64" s="88"/>
      <c r="CL64" s="88"/>
      <c r="CM64" s="88"/>
      <c r="CN64" s="88"/>
      <c r="CO64" s="88"/>
      <c r="CP64" s="88"/>
      <c r="CQ64" s="88"/>
      <c r="CR64" s="88"/>
      <c r="CS64" s="88"/>
      <c r="CT64" s="88"/>
      <c r="CU64" s="88"/>
      <c r="CV64" s="88"/>
      <c r="CW64" s="88"/>
      <c r="CX64" s="88"/>
      <c r="CY64" s="88"/>
      <c r="CZ64" s="88"/>
      <c r="DA64" s="88"/>
      <c r="DB64" s="88"/>
      <c r="DC64" s="88"/>
      <c r="DD64" s="88"/>
      <c r="DE64" s="88"/>
      <c r="DF64" s="88"/>
      <c r="DG64" s="88"/>
      <c r="DH64" s="88"/>
      <c r="DI64" s="88"/>
      <c r="DJ64" s="88"/>
      <c r="DK64" s="88"/>
      <c r="DL64" s="88"/>
      <c r="DM64" s="88"/>
      <c r="DN64" s="88"/>
      <c r="DO64" s="88"/>
      <c r="DP64" s="88"/>
      <c r="DQ64" s="88"/>
      <c r="DR64" s="88"/>
      <c r="DS64" s="88"/>
      <c r="DT64" s="88"/>
      <c r="DU64" s="88"/>
      <c r="DV64" s="88"/>
      <c r="DW64" s="88"/>
      <c r="DX64" s="88"/>
      <c r="DY64" s="88"/>
      <c r="DZ64" s="88"/>
      <c r="EA64" s="88"/>
      <c r="EB64" s="88"/>
      <c r="EC64" s="88"/>
      <c r="ED64" s="88"/>
      <c r="EE64" s="88"/>
      <c r="EF64" s="88"/>
      <c r="EG64" s="88"/>
      <c r="EH64" s="88"/>
      <c r="EI64" s="88"/>
    </row>
    <row r="65" spans="3:139" s="86" customFormat="1" x14ac:dyDescent="0.25">
      <c r="C65" s="84"/>
      <c r="E65" s="85"/>
      <c r="I65" s="85"/>
      <c r="M65" s="85"/>
      <c r="Q65" s="85"/>
      <c r="U65" s="85"/>
      <c r="AX65" s="88"/>
      <c r="AY65" s="88"/>
      <c r="AZ65" s="88"/>
      <c r="BA65" s="88"/>
      <c r="BB65" s="88"/>
      <c r="BC65" s="88"/>
      <c r="BD65" s="88"/>
      <c r="BE65" s="88"/>
      <c r="BF65" s="88"/>
      <c r="BG65" s="88"/>
      <c r="BH65" s="88"/>
      <c r="BI65" s="88"/>
      <c r="BJ65" s="88"/>
      <c r="BK65" s="88"/>
      <c r="BL65" s="88"/>
      <c r="BM65" s="88"/>
      <c r="BN65" s="88"/>
      <c r="BO65" s="88"/>
      <c r="BP65" s="88"/>
      <c r="BQ65" s="88"/>
      <c r="BR65" s="88"/>
      <c r="BS65" s="88"/>
      <c r="BT65" s="88"/>
      <c r="BU65" s="88"/>
      <c r="BV65" s="88"/>
      <c r="BW65" s="88"/>
      <c r="BX65" s="88"/>
      <c r="BY65" s="88"/>
      <c r="BZ65" s="88"/>
      <c r="CA65" s="88"/>
      <c r="CB65" s="88"/>
      <c r="CC65" s="88"/>
      <c r="CD65" s="88"/>
      <c r="CE65" s="88"/>
      <c r="CF65" s="88"/>
      <c r="CG65" s="88"/>
      <c r="CH65" s="88"/>
      <c r="CI65" s="88"/>
      <c r="CJ65" s="88"/>
      <c r="CK65" s="88"/>
      <c r="CL65" s="88"/>
      <c r="CM65" s="88"/>
      <c r="CN65" s="88"/>
      <c r="CO65" s="88"/>
      <c r="CP65" s="88"/>
      <c r="CQ65" s="88"/>
      <c r="CR65" s="88"/>
      <c r="CS65" s="88"/>
      <c r="CT65" s="88"/>
      <c r="CU65" s="88"/>
      <c r="CV65" s="88"/>
      <c r="CW65" s="88"/>
      <c r="CX65" s="88"/>
      <c r="CY65" s="88"/>
      <c r="CZ65" s="88"/>
      <c r="DA65" s="88"/>
      <c r="DB65" s="88"/>
      <c r="DC65" s="88"/>
      <c r="DD65" s="88"/>
      <c r="DE65" s="88"/>
      <c r="DF65" s="88"/>
      <c r="DG65" s="88"/>
      <c r="DH65" s="88"/>
      <c r="DI65" s="88"/>
      <c r="DJ65" s="88"/>
      <c r="DK65" s="88"/>
      <c r="DL65" s="88"/>
      <c r="DM65" s="88"/>
      <c r="DN65" s="88"/>
      <c r="DO65" s="88"/>
      <c r="DP65" s="88"/>
      <c r="DQ65" s="88"/>
      <c r="DR65" s="88"/>
      <c r="DS65" s="88"/>
      <c r="DT65" s="88"/>
      <c r="DU65" s="88"/>
      <c r="DV65" s="88"/>
      <c r="DW65" s="88"/>
      <c r="DX65" s="88"/>
      <c r="DY65" s="88"/>
      <c r="DZ65" s="88"/>
      <c r="EA65" s="88"/>
      <c r="EB65" s="88"/>
      <c r="EC65" s="88"/>
      <c r="ED65" s="88"/>
      <c r="EE65" s="88"/>
      <c r="EF65" s="88"/>
      <c r="EG65" s="88"/>
      <c r="EH65" s="88"/>
      <c r="EI65" s="88"/>
    </row>
    <row r="66" spans="3:139" s="86" customFormat="1" x14ac:dyDescent="0.25">
      <c r="C66" s="84"/>
      <c r="E66" s="85"/>
      <c r="I66" s="85"/>
      <c r="M66" s="85"/>
      <c r="Q66" s="85"/>
      <c r="U66" s="85"/>
      <c r="AX66" s="88"/>
      <c r="AY66" s="88"/>
      <c r="AZ66" s="88"/>
      <c r="BA66" s="88"/>
      <c r="BB66" s="88"/>
      <c r="BC66" s="88"/>
      <c r="BD66" s="88"/>
      <c r="BE66" s="88"/>
      <c r="BF66" s="88"/>
      <c r="BG66" s="88"/>
      <c r="BH66" s="88"/>
      <c r="BI66" s="88"/>
      <c r="BJ66" s="88"/>
      <c r="BK66" s="88"/>
      <c r="BL66" s="88"/>
      <c r="BM66" s="88"/>
      <c r="BN66" s="88"/>
      <c r="BO66" s="88"/>
      <c r="BP66" s="88"/>
      <c r="BQ66" s="88"/>
      <c r="BR66" s="88"/>
      <c r="BS66" s="88"/>
      <c r="BT66" s="88"/>
      <c r="BU66" s="88"/>
      <c r="BV66" s="88"/>
      <c r="BW66" s="88"/>
      <c r="BX66" s="88"/>
      <c r="BY66" s="88"/>
      <c r="BZ66" s="88"/>
      <c r="CA66" s="88"/>
      <c r="CB66" s="88"/>
      <c r="CC66" s="88"/>
      <c r="CD66" s="88"/>
      <c r="CE66" s="88"/>
      <c r="CF66" s="88"/>
      <c r="CG66" s="88"/>
      <c r="CH66" s="88"/>
      <c r="CI66" s="88"/>
      <c r="CJ66" s="88"/>
      <c r="CK66" s="88"/>
      <c r="CL66" s="88"/>
      <c r="CM66" s="88"/>
      <c r="CN66" s="88"/>
      <c r="CO66" s="88"/>
      <c r="CP66" s="88"/>
      <c r="CQ66" s="88"/>
      <c r="CR66" s="88"/>
      <c r="CS66" s="88"/>
      <c r="CT66" s="88"/>
      <c r="CU66" s="88"/>
      <c r="CV66" s="88"/>
      <c r="CW66" s="88"/>
      <c r="CX66" s="88"/>
      <c r="CY66" s="88"/>
      <c r="CZ66" s="88"/>
      <c r="DA66" s="88"/>
      <c r="DB66" s="88"/>
      <c r="DC66" s="88"/>
      <c r="DD66" s="88"/>
      <c r="DE66" s="88"/>
      <c r="DF66" s="88"/>
      <c r="DG66" s="88"/>
      <c r="DH66" s="88"/>
      <c r="DI66" s="88"/>
      <c r="DJ66" s="88"/>
      <c r="DK66" s="88"/>
      <c r="DL66" s="88"/>
      <c r="DM66" s="88"/>
      <c r="DN66" s="88"/>
      <c r="DO66" s="88"/>
      <c r="DP66" s="88"/>
      <c r="DQ66" s="88"/>
      <c r="DR66" s="88"/>
      <c r="DS66" s="88"/>
      <c r="DT66" s="88"/>
      <c r="DU66" s="88"/>
      <c r="DV66" s="88"/>
      <c r="DW66" s="88"/>
      <c r="DX66" s="88"/>
      <c r="DY66" s="88"/>
      <c r="DZ66" s="88"/>
      <c r="EA66" s="88"/>
      <c r="EB66" s="88"/>
      <c r="EC66" s="88"/>
      <c r="ED66" s="88"/>
      <c r="EE66" s="88"/>
      <c r="EF66" s="88"/>
      <c r="EG66" s="88"/>
      <c r="EH66" s="88"/>
      <c r="EI66" s="88"/>
    </row>
    <row r="67" spans="3:139" s="86" customFormat="1" x14ac:dyDescent="0.25">
      <c r="C67" s="84"/>
      <c r="E67" s="85"/>
      <c r="I67" s="85"/>
      <c r="M67" s="85"/>
      <c r="Q67" s="85"/>
      <c r="U67" s="85"/>
      <c r="AX67" s="88"/>
      <c r="AY67" s="88"/>
      <c r="AZ67" s="88"/>
      <c r="BA67" s="88"/>
      <c r="BB67" s="88"/>
      <c r="BC67" s="88"/>
      <c r="BD67" s="88"/>
      <c r="BE67" s="88"/>
      <c r="BF67" s="88"/>
      <c r="BG67" s="88"/>
      <c r="BH67" s="88"/>
      <c r="BI67" s="88"/>
      <c r="BJ67" s="88"/>
      <c r="BK67" s="88"/>
      <c r="BL67" s="88"/>
      <c r="BM67" s="88"/>
      <c r="BN67" s="88"/>
      <c r="BO67" s="88"/>
      <c r="BP67" s="88"/>
      <c r="BQ67" s="88"/>
      <c r="BR67" s="88"/>
      <c r="BS67" s="88"/>
      <c r="BT67" s="88"/>
      <c r="BU67" s="88"/>
      <c r="BV67" s="88"/>
      <c r="BW67" s="88"/>
      <c r="BX67" s="88"/>
      <c r="BY67" s="88"/>
      <c r="BZ67" s="88"/>
      <c r="CA67" s="88"/>
      <c r="CB67" s="88"/>
      <c r="CC67" s="88"/>
      <c r="CD67" s="88"/>
      <c r="CE67" s="88"/>
      <c r="CF67" s="88"/>
      <c r="CG67" s="88"/>
      <c r="CH67" s="88"/>
      <c r="CI67" s="88"/>
      <c r="CJ67" s="88"/>
      <c r="CK67" s="88"/>
      <c r="CL67" s="88"/>
      <c r="CM67" s="88"/>
      <c r="CN67" s="88"/>
      <c r="CO67" s="88"/>
      <c r="CP67" s="88"/>
      <c r="CQ67" s="88"/>
      <c r="CR67" s="88"/>
      <c r="CS67" s="88"/>
      <c r="CT67" s="88"/>
      <c r="CU67" s="88"/>
      <c r="CV67" s="88"/>
      <c r="CW67" s="88"/>
      <c r="CX67" s="88"/>
      <c r="CY67" s="88"/>
      <c r="CZ67" s="88"/>
      <c r="DA67" s="88"/>
      <c r="DB67" s="88"/>
      <c r="DC67" s="88"/>
      <c r="DD67" s="88"/>
      <c r="DE67" s="88"/>
      <c r="DF67" s="88"/>
      <c r="DG67" s="88"/>
      <c r="DH67" s="88"/>
      <c r="DI67" s="88"/>
      <c r="DJ67" s="88"/>
      <c r="DK67" s="88"/>
      <c r="DL67" s="88"/>
      <c r="DM67" s="88"/>
      <c r="DN67" s="88"/>
      <c r="DO67" s="88"/>
      <c r="DP67" s="88"/>
      <c r="DQ67" s="88"/>
      <c r="DR67" s="88"/>
      <c r="DS67" s="88"/>
      <c r="DT67" s="88"/>
      <c r="DU67" s="88"/>
      <c r="DV67" s="88"/>
      <c r="DW67" s="88"/>
      <c r="DX67" s="88"/>
      <c r="DY67" s="88"/>
      <c r="DZ67" s="88"/>
      <c r="EA67" s="88"/>
      <c r="EB67" s="88"/>
      <c r="EC67" s="88"/>
      <c r="ED67" s="88"/>
      <c r="EE67" s="88"/>
      <c r="EF67" s="88"/>
      <c r="EG67" s="88"/>
      <c r="EH67" s="88"/>
      <c r="EI67" s="88"/>
    </row>
    <row r="68" spans="3:139" s="86" customFormat="1" x14ac:dyDescent="0.25">
      <c r="C68" s="84"/>
      <c r="E68" s="85"/>
      <c r="I68" s="85"/>
      <c r="M68" s="85"/>
      <c r="Q68" s="85"/>
      <c r="U68" s="85"/>
      <c r="AX68" s="88"/>
      <c r="AY68" s="88"/>
      <c r="AZ68" s="88"/>
      <c r="BA68" s="88"/>
      <c r="BB68" s="88"/>
      <c r="BC68" s="88"/>
      <c r="BD68" s="88"/>
      <c r="BE68" s="88"/>
      <c r="BF68" s="88"/>
      <c r="BG68" s="88"/>
      <c r="BH68" s="88"/>
      <c r="BI68" s="88"/>
      <c r="BJ68" s="88"/>
      <c r="BK68" s="88"/>
      <c r="BL68" s="88"/>
      <c r="BM68" s="88"/>
      <c r="BN68" s="88"/>
      <c r="BO68" s="88"/>
      <c r="BP68" s="88"/>
      <c r="BQ68" s="88"/>
      <c r="BR68" s="88"/>
      <c r="BS68" s="88"/>
      <c r="BT68" s="88"/>
      <c r="BU68" s="88"/>
      <c r="BV68" s="88"/>
      <c r="BW68" s="88"/>
      <c r="BX68" s="88"/>
      <c r="BY68" s="88"/>
      <c r="BZ68" s="88"/>
      <c r="CA68" s="88"/>
      <c r="CB68" s="88"/>
      <c r="CC68" s="88"/>
      <c r="CD68" s="88"/>
      <c r="CE68" s="88"/>
      <c r="CF68" s="88"/>
      <c r="CG68" s="88"/>
      <c r="CH68" s="88"/>
      <c r="CI68" s="88"/>
      <c r="CJ68" s="88"/>
      <c r="CK68" s="88"/>
      <c r="CL68" s="88"/>
      <c r="CM68" s="88"/>
      <c r="CN68" s="88"/>
      <c r="CO68" s="88"/>
      <c r="CP68" s="88"/>
      <c r="CQ68" s="88"/>
      <c r="CR68" s="88"/>
      <c r="CS68" s="88"/>
      <c r="CT68" s="88"/>
      <c r="CU68" s="88"/>
      <c r="CV68" s="88"/>
      <c r="CW68" s="88"/>
      <c r="CX68" s="88"/>
      <c r="CY68" s="88"/>
      <c r="CZ68" s="88"/>
      <c r="DA68" s="88"/>
      <c r="DB68" s="88"/>
      <c r="DC68" s="88"/>
      <c r="DD68" s="88"/>
      <c r="DE68" s="88"/>
      <c r="DF68" s="88"/>
      <c r="DG68" s="88"/>
      <c r="DH68" s="88"/>
      <c r="DI68" s="88"/>
      <c r="DJ68" s="88"/>
      <c r="DK68" s="88"/>
      <c r="DL68" s="88"/>
      <c r="DM68" s="88"/>
      <c r="DN68" s="88"/>
      <c r="DO68" s="88"/>
      <c r="DP68" s="88"/>
      <c r="DQ68" s="88"/>
      <c r="DR68" s="88"/>
      <c r="DS68" s="88"/>
      <c r="DT68" s="88"/>
      <c r="DU68" s="88"/>
      <c r="DV68" s="88"/>
      <c r="DW68" s="88"/>
      <c r="DX68" s="88"/>
      <c r="DY68" s="88"/>
      <c r="DZ68" s="88"/>
      <c r="EA68" s="88"/>
      <c r="EB68" s="88"/>
      <c r="EC68" s="88"/>
      <c r="ED68" s="88"/>
      <c r="EE68" s="88"/>
      <c r="EF68" s="88"/>
      <c r="EG68" s="88"/>
      <c r="EH68" s="88"/>
      <c r="EI68" s="88"/>
    </row>
    <row r="69" spans="3:139" s="86" customFormat="1" x14ac:dyDescent="0.25">
      <c r="C69" s="84"/>
      <c r="E69" s="85"/>
      <c r="I69" s="85"/>
      <c r="M69" s="85"/>
      <c r="Q69" s="85"/>
      <c r="U69" s="85"/>
      <c r="AX69" s="88"/>
      <c r="AY69" s="88"/>
      <c r="AZ69" s="88"/>
      <c r="BA69" s="88"/>
      <c r="BB69" s="88"/>
      <c r="BC69" s="88"/>
      <c r="BD69" s="88"/>
      <c r="BE69" s="88"/>
      <c r="BF69" s="88"/>
      <c r="BG69" s="88"/>
      <c r="BH69" s="88"/>
      <c r="BI69" s="88"/>
      <c r="BJ69" s="88"/>
      <c r="BK69" s="88"/>
      <c r="BL69" s="88"/>
      <c r="BM69" s="88"/>
      <c r="BN69" s="88"/>
      <c r="BO69" s="88"/>
      <c r="BP69" s="88"/>
      <c r="BQ69" s="88"/>
      <c r="BR69" s="88"/>
      <c r="BS69" s="88"/>
      <c r="BT69" s="88"/>
      <c r="BU69" s="88"/>
      <c r="BV69" s="88"/>
      <c r="BW69" s="88"/>
      <c r="BX69" s="88"/>
      <c r="BY69" s="88"/>
      <c r="BZ69" s="88"/>
      <c r="CA69" s="88"/>
      <c r="CB69" s="88"/>
      <c r="CC69" s="88"/>
      <c r="CD69" s="88"/>
      <c r="CE69" s="88"/>
      <c r="CF69" s="88"/>
      <c r="CG69" s="88"/>
      <c r="CH69" s="88"/>
      <c r="CI69" s="88"/>
      <c r="CJ69" s="88"/>
      <c r="CK69" s="88"/>
      <c r="CL69" s="88"/>
      <c r="CM69" s="88"/>
      <c r="CN69" s="88"/>
      <c r="CO69" s="88"/>
      <c r="CP69" s="88"/>
      <c r="CQ69" s="88"/>
      <c r="CR69" s="88"/>
      <c r="CS69" s="88"/>
      <c r="CT69" s="88"/>
      <c r="CU69" s="88"/>
      <c r="CV69" s="88"/>
      <c r="CW69" s="88"/>
      <c r="CX69" s="88"/>
      <c r="CY69" s="88"/>
      <c r="CZ69" s="88"/>
      <c r="DA69" s="88"/>
      <c r="DB69" s="88"/>
      <c r="DC69" s="88"/>
      <c r="DD69" s="88"/>
      <c r="DE69" s="88"/>
      <c r="DF69" s="88"/>
      <c r="DG69" s="88"/>
      <c r="DH69" s="88"/>
      <c r="DI69" s="88"/>
      <c r="DJ69" s="88"/>
      <c r="DK69" s="88"/>
      <c r="DL69" s="88"/>
      <c r="DM69" s="88"/>
      <c r="DN69" s="88"/>
      <c r="DO69" s="88"/>
      <c r="DP69" s="88"/>
      <c r="DQ69" s="88"/>
      <c r="DR69" s="88"/>
      <c r="DS69" s="88"/>
      <c r="DT69" s="88"/>
      <c r="DU69" s="88"/>
      <c r="DV69" s="88"/>
      <c r="DW69" s="88"/>
      <c r="DX69" s="88"/>
      <c r="DY69" s="88"/>
      <c r="DZ69" s="88"/>
      <c r="EA69" s="88"/>
      <c r="EB69" s="88"/>
      <c r="EC69" s="88"/>
      <c r="ED69" s="88"/>
      <c r="EE69" s="88"/>
      <c r="EF69" s="88"/>
      <c r="EG69" s="88"/>
      <c r="EH69" s="88"/>
      <c r="EI69" s="88"/>
    </row>
    <row r="70" spans="3:139" s="86" customFormat="1" x14ac:dyDescent="0.25">
      <c r="C70" s="84"/>
      <c r="E70" s="85"/>
      <c r="I70" s="85"/>
      <c r="M70" s="85"/>
      <c r="Q70" s="85"/>
      <c r="U70" s="85"/>
      <c r="AX70" s="88"/>
      <c r="AY70" s="88"/>
      <c r="AZ70" s="88"/>
      <c r="BA70" s="88"/>
      <c r="BB70" s="88"/>
      <c r="BC70" s="88"/>
      <c r="BD70" s="88"/>
      <c r="BE70" s="88"/>
      <c r="BF70" s="88"/>
      <c r="BG70" s="88"/>
      <c r="BH70" s="88"/>
      <c r="BI70" s="88"/>
      <c r="BJ70" s="88"/>
      <c r="BK70" s="88"/>
      <c r="BL70" s="88"/>
      <c r="BM70" s="88"/>
      <c r="BN70" s="88"/>
      <c r="BO70" s="88"/>
      <c r="BP70" s="88"/>
      <c r="BQ70" s="88"/>
      <c r="BR70" s="88"/>
      <c r="BS70" s="88"/>
      <c r="BT70" s="88"/>
      <c r="BU70" s="88"/>
      <c r="BV70" s="88"/>
      <c r="BW70" s="88"/>
      <c r="BX70" s="88"/>
      <c r="BY70" s="88"/>
      <c r="BZ70" s="88"/>
      <c r="CA70" s="88"/>
      <c r="CB70" s="88"/>
      <c r="CC70" s="88"/>
      <c r="CD70" s="88"/>
      <c r="CE70" s="88"/>
      <c r="CF70" s="88"/>
      <c r="CG70" s="88"/>
      <c r="CH70" s="88"/>
      <c r="CI70" s="88"/>
      <c r="CJ70" s="88"/>
      <c r="CK70" s="88"/>
      <c r="CL70" s="88"/>
      <c r="CM70" s="88"/>
      <c r="CN70" s="88"/>
      <c r="CO70" s="88"/>
      <c r="CP70" s="88"/>
      <c r="CQ70" s="88"/>
      <c r="CR70" s="88"/>
      <c r="CS70" s="88"/>
      <c r="CT70" s="88"/>
      <c r="CU70" s="88"/>
      <c r="CV70" s="88"/>
      <c r="CW70" s="88"/>
      <c r="CX70" s="88"/>
      <c r="CY70" s="88"/>
      <c r="CZ70" s="88"/>
      <c r="DA70" s="88"/>
      <c r="DB70" s="88"/>
      <c r="DC70" s="88"/>
      <c r="DD70" s="88"/>
      <c r="DE70" s="88"/>
      <c r="DF70" s="88"/>
      <c r="DG70" s="88"/>
      <c r="DH70" s="88"/>
      <c r="DI70" s="88"/>
      <c r="DJ70" s="88"/>
      <c r="DK70" s="88"/>
      <c r="DL70" s="88"/>
      <c r="DM70" s="88"/>
      <c r="DN70" s="88"/>
      <c r="DO70" s="88"/>
      <c r="DP70" s="88"/>
      <c r="DQ70" s="88"/>
      <c r="DR70" s="88"/>
      <c r="DS70" s="88"/>
      <c r="DT70" s="88"/>
      <c r="DU70" s="88"/>
      <c r="DV70" s="88"/>
      <c r="DW70" s="88"/>
      <c r="DX70" s="88"/>
      <c r="DY70" s="88"/>
      <c r="DZ70" s="88"/>
      <c r="EA70" s="88"/>
      <c r="EB70" s="88"/>
      <c r="EC70" s="88"/>
      <c r="ED70" s="88"/>
      <c r="EE70" s="88"/>
      <c r="EF70" s="88"/>
      <c r="EG70" s="88"/>
      <c r="EH70" s="88"/>
      <c r="EI70" s="88"/>
    </row>
    <row r="71" spans="3:139" s="86" customFormat="1" x14ac:dyDescent="0.25">
      <c r="C71" s="84"/>
      <c r="E71" s="85"/>
      <c r="I71" s="85"/>
      <c r="M71" s="85"/>
      <c r="Q71" s="85"/>
      <c r="U71" s="85"/>
      <c r="AX71" s="88"/>
      <c r="AY71" s="88"/>
      <c r="AZ71" s="88"/>
      <c r="BA71" s="88"/>
      <c r="BB71" s="88"/>
      <c r="BC71" s="88"/>
      <c r="BD71" s="88"/>
      <c r="BE71" s="88"/>
      <c r="BF71" s="88"/>
      <c r="BG71" s="88"/>
      <c r="BH71" s="88"/>
      <c r="BI71" s="88"/>
      <c r="BJ71" s="88"/>
      <c r="BK71" s="88"/>
      <c r="BL71" s="88"/>
      <c r="BM71" s="88"/>
      <c r="BN71" s="88"/>
      <c r="BO71" s="88"/>
      <c r="BP71" s="88"/>
      <c r="BQ71" s="88"/>
      <c r="BR71" s="88"/>
      <c r="BS71" s="88"/>
      <c r="BT71" s="88"/>
      <c r="BU71" s="88"/>
      <c r="BV71" s="88"/>
      <c r="BW71" s="88"/>
      <c r="BX71" s="88"/>
      <c r="BY71" s="88"/>
      <c r="BZ71" s="88"/>
      <c r="CA71" s="88"/>
      <c r="CB71" s="88"/>
      <c r="CC71" s="88"/>
      <c r="CD71" s="88"/>
      <c r="CE71" s="88"/>
      <c r="CF71" s="88"/>
      <c r="CG71" s="88"/>
      <c r="CH71" s="88"/>
      <c r="CI71" s="88"/>
      <c r="CJ71" s="88"/>
      <c r="CK71" s="88"/>
      <c r="CL71" s="88"/>
      <c r="CM71" s="88"/>
      <c r="CN71" s="88"/>
      <c r="CO71" s="88"/>
      <c r="CP71" s="88"/>
      <c r="CQ71" s="88"/>
      <c r="CR71" s="88"/>
      <c r="CS71" s="88"/>
      <c r="CT71" s="88"/>
      <c r="CU71" s="88"/>
      <c r="CV71" s="88"/>
      <c r="CW71" s="88"/>
      <c r="CX71" s="88"/>
      <c r="CY71" s="88"/>
      <c r="CZ71" s="88"/>
      <c r="DA71" s="88"/>
      <c r="DB71" s="88"/>
      <c r="DC71" s="88"/>
      <c r="DD71" s="88"/>
      <c r="DE71" s="88"/>
      <c r="DF71" s="88"/>
      <c r="DG71" s="88"/>
      <c r="DH71" s="88"/>
      <c r="DI71" s="88"/>
      <c r="DJ71" s="88"/>
      <c r="DK71" s="88"/>
      <c r="DL71" s="88"/>
      <c r="DM71" s="88"/>
      <c r="DN71" s="88"/>
      <c r="DO71" s="88"/>
      <c r="DP71" s="88"/>
      <c r="DQ71" s="88"/>
      <c r="DR71" s="88"/>
      <c r="DS71" s="88"/>
      <c r="DT71" s="88"/>
      <c r="DU71" s="88"/>
      <c r="DV71" s="88"/>
      <c r="DW71" s="88"/>
      <c r="DX71" s="88"/>
      <c r="DY71" s="88"/>
      <c r="DZ71" s="88"/>
      <c r="EA71" s="88"/>
      <c r="EB71" s="88"/>
      <c r="EC71" s="88"/>
      <c r="ED71" s="88"/>
      <c r="EE71" s="88"/>
      <c r="EF71" s="88"/>
      <c r="EG71" s="88"/>
      <c r="EH71" s="88"/>
      <c r="EI71" s="88"/>
    </row>
    <row r="72" spans="3:139" s="86" customFormat="1" x14ac:dyDescent="0.25">
      <c r="C72" s="84"/>
      <c r="E72" s="85"/>
      <c r="I72" s="85"/>
      <c r="M72" s="85"/>
      <c r="Q72" s="85"/>
      <c r="U72" s="85"/>
      <c r="AX72" s="88"/>
      <c r="AY72" s="88"/>
      <c r="AZ72" s="88"/>
      <c r="BA72" s="88"/>
      <c r="BB72" s="88"/>
      <c r="BC72" s="88"/>
      <c r="BD72" s="88"/>
      <c r="BE72" s="88"/>
      <c r="BF72" s="88"/>
      <c r="BG72" s="88"/>
      <c r="BH72" s="88"/>
      <c r="BI72" s="88"/>
      <c r="BJ72" s="88"/>
      <c r="BK72" s="88"/>
      <c r="BL72" s="88"/>
      <c r="BM72" s="88"/>
      <c r="BN72" s="88"/>
      <c r="BO72" s="88"/>
      <c r="BP72" s="88"/>
      <c r="BQ72" s="88"/>
      <c r="BR72" s="88"/>
      <c r="BS72" s="88"/>
      <c r="BT72" s="88"/>
      <c r="BU72" s="88"/>
      <c r="BV72" s="88"/>
      <c r="BW72" s="88"/>
      <c r="BX72" s="88"/>
      <c r="BY72" s="88"/>
      <c r="BZ72" s="88"/>
      <c r="CA72" s="88"/>
      <c r="CB72" s="88"/>
      <c r="CC72" s="88"/>
      <c r="CD72" s="88"/>
      <c r="CE72" s="88"/>
      <c r="CF72" s="88"/>
      <c r="CG72" s="88"/>
      <c r="CH72" s="88"/>
      <c r="CI72" s="88"/>
      <c r="CJ72" s="88"/>
      <c r="CK72" s="88"/>
      <c r="CL72" s="88"/>
      <c r="CM72" s="88"/>
      <c r="CN72" s="88"/>
      <c r="CO72" s="88"/>
      <c r="CP72" s="88"/>
      <c r="CQ72" s="88"/>
      <c r="CR72" s="88"/>
      <c r="CS72" s="88"/>
      <c r="CT72" s="88"/>
      <c r="CU72" s="88"/>
      <c r="CV72" s="88"/>
      <c r="CW72" s="88"/>
      <c r="CX72" s="88"/>
      <c r="CY72" s="88"/>
      <c r="CZ72" s="88"/>
      <c r="DA72" s="88"/>
      <c r="DB72" s="88"/>
      <c r="DC72" s="88"/>
      <c r="DD72" s="88"/>
      <c r="DE72" s="88"/>
      <c r="DF72" s="88"/>
      <c r="DG72" s="88"/>
      <c r="DH72" s="88"/>
      <c r="DI72" s="88"/>
      <c r="DJ72" s="88"/>
      <c r="DK72" s="88"/>
      <c r="DL72" s="88"/>
      <c r="DM72" s="88"/>
      <c r="DN72" s="88"/>
      <c r="DO72" s="88"/>
      <c r="DP72" s="88"/>
      <c r="DQ72" s="88"/>
      <c r="DR72" s="88"/>
      <c r="DS72" s="88"/>
      <c r="DT72" s="88"/>
      <c r="DU72" s="88"/>
      <c r="DV72" s="88"/>
      <c r="DW72" s="88"/>
      <c r="DX72" s="88"/>
      <c r="DY72" s="88"/>
      <c r="DZ72" s="88"/>
      <c r="EA72" s="88"/>
      <c r="EB72" s="88"/>
      <c r="EC72" s="88"/>
      <c r="ED72" s="88"/>
      <c r="EE72" s="88"/>
      <c r="EF72" s="88"/>
      <c r="EG72" s="88"/>
      <c r="EH72" s="88"/>
      <c r="EI72" s="88"/>
    </row>
    <row r="73" spans="3:139" s="86" customFormat="1" x14ac:dyDescent="0.25">
      <c r="C73" s="84"/>
      <c r="E73" s="85"/>
      <c r="I73" s="85"/>
      <c r="M73" s="85"/>
      <c r="Q73" s="85"/>
      <c r="U73" s="85"/>
      <c r="AX73" s="88"/>
      <c r="AY73" s="88"/>
      <c r="AZ73" s="88"/>
      <c r="BA73" s="88"/>
      <c r="BB73" s="88"/>
      <c r="BC73" s="88"/>
      <c r="BD73" s="88"/>
      <c r="BE73" s="88"/>
      <c r="BF73" s="88"/>
      <c r="BG73" s="88"/>
      <c r="BH73" s="88"/>
      <c r="BI73" s="88"/>
      <c r="BJ73" s="88"/>
      <c r="BK73" s="88"/>
      <c r="BL73" s="88"/>
      <c r="BM73" s="88"/>
      <c r="BN73" s="88"/>
      <c r="BO73" s="88"/>
      <c r="BP73" s="88"/>
      <c r="BQ73" s="88"/>
      <c r="BR73" s="88"/>
      <c r="BS73" s="88"/>
      <c r="BT73" s="88"/>
      <c r="BU73" s="88"/>
      <c r="BV73" s="88"/>
      <c r="BW73" s="88"/>
      <c r="BX73" s="88"/>
      <c r="BY73" s="88"/>
      <c r="BZ73" s="88"/>
      <c r="CA73" s="88"/>
      <c r="CB73" s="88"/>
      <c r="CC73" s="88"/>
      <c r="CD73" s="88"/>
      <c r="CE73" s="88"/>
      <c r="CF73" s="88"/>
      <c r="CG73" s="88"/>
      <c r="CH73" s="88"/>
      <c r="CI73" s="88"/>
      <c r="CJ73" s="88"/>
      <c r="CK73" s="88"/>
      <c r="CL73" s="88"/>
      <c r="CM73" s="88"/>
      <c r="CN73" s="88"/>
      <c r="CO73" s="88"/>
      <c r="CP73" s="88"/>
      <c r="CQ73" s="88"/>
      <c r="CR73" s="88"/>
      <c r="CS73" s="88"/>
      <c r="CT73" s="88"/>
      <c r="CU73" s="88"/>
      <c r="CV73" s="88"/>
      <c r="CW73" s="88"/>
      <c r="CX73" s="88"/>
      <c r="CY73" s="88"/>
      <c r="CZ73" s="88"/>
      <c r="DA73" s="88"/>
      <c r="DB73" s="88"/>
      <c r="DC73" s="88"/>
      <c r="DD73" s="88"/>
      <c r="DE73" s="88"/>
      <c r="DF73" s="88"/>
      <c r="DG73" s="88"/>
      <c r="DH73" s="88"/>
      <c r="DI73" s="88"/>
      <c r="DJ73" s="88"/>
      <c r="DK73" s="88"/>
      <c r="DL73" s="88"/>
      <c r="DM73" s="88"/>
      <c r="DN73" s="88"/>
      <c r="DO73" s="88"/>
      <c r="DP73" s="88"/>
      <c r="DQ73" s="88"/>
      <c r="DR73" s="88"/>
      <c r="DS73" s="88"/>
      <c r="DT73" s="88"/>
      <c r="DU73" s="88"/>
      <c r="DV73" s="88"/>
      <c r="DW73" s="88"/>
      <c r="DX73" s="88"/>
      <c r="DY73" s="88"/>
      <c r="DZ73" s="88"/>
      <c r="EA73" s="88"/>
      <c r="EB73" s="88"/>
      <c r="EC73" s="88"/>
      <c r="ED73" s="88"/>
      <c r="EE73" s="88"/>
      <c r="EF73" s="88"/>
      <c r="EG73" s="88"/>
      <c r="EH73" s="88"/>
      <c r="EI73" s="88"/>
    </row>
    <row r="74" spans="3:139" s="86" customFormat="1" x14ac:dyDescent="0.25">
      <c r="C74" s="84"/>
      <c r="E74" s="85"/>
      <c r="I74" s="85"/>
      <c r="M74" s="85"/>
      <c r="Q74" s="85"/>
      <c r="U74" s="85"/>
      <c r="AX74" s="88"/>
      <c r="AY74" s="88"/>
      <c r="AZ74" s="88"/>
      <c r="BA74" s="88"/>
      <c r="BB74" s="88"/>
      <c r="BC74" s="88"/>
      <c r="BD74" s="88"/>
      <c r="BE74" s="88"/>
      <c r="BF74" s="88"/>
      <c r="BG74" s="88"/>
      <c r="BH74" s="88"/>
      <c r="BI74" s="88"/>
      <c r="BJ74" s="88"/>
      <c r="BK74" s="88"/>
      <c r="BL74" s="88"/>
      <c r="BM74" s="88"/>
      <c r="BN74" s="88"/>
      <c r="BO74" s="88"/>
      <c r="BP74" s="88"/>
      <c r="BQ74" s="88"/>
      <c r="BR74" s="88"/>
      <c r="BS74" s="88"/>
      <c r="BT74" s="88"/>
      <c r="BU74" s="88"/>
      <c r="BV74" s="88"/>
      <c r="BW74" s="88"/>
      <c r="BX74" s="88"/>
      <c r="BY74" s="88"/>
      <c r="BZ74" s="88"/>
      <c r="CA74" s="88"/>
      <c r="CB74" s="88"/>
      <c r="CC74" s="88"/>
      <c r="CD74" s="88"/>
      <c r="CE74" s="88"/>
      <c r="CF74" s="88"/>
      <c r="CG74" s="88"/>
      <c r="CH74" s="88"/>
      <c r="CI74" s="88"/>
      <c r="CJ74" s="88"/>
      <c r="CK74" s="88"/>
      <c r="CL74" s="88"/>
      <c r="CM74" s="88"/>
      <c r="CN74" s="88"/>
      <c r="CO74" s="88"/>
      <c r="CP74" s="88"/>
      <c r="CQ74" s="88"/>
      <c r="CR74" s="88"/>
      <c r="CS74" s="88"/>
      <c r="CT74" s="88"/>
      <c r="CU74" s="88"/>
      <c r="CV74" s="88"/>
      <c r="CW74" s="88"/>
      <c r="CX74" s="88"/>
      <c r="CY74" s="88"/>
      <c r="CZ74" s="88"/>
      <c r="DA74" s="88"/>
      <c r="DB74" s="88"/>
      <c r="DC74" s="88"/>
      <c r="DD74" s="88"/>
      <c r="DE74" s="88"/>
      <c r="DF74" s="88"/>
      <c r="DG74" s="88"/>
      <c r="DH74" s="88"/>
      <c r="DI74" s="88"/>
      <c r="DJ74" s="88"/>
      <c r="DK74" s="88"/>
      <c r="DL74" s="88"/>
      <c r="DM74" s="88"/>
      <c r="DN74" s="88"/>
      <c r="DO74" s="88"/>
      <c r="DP74" s="88"/>
      <c r="DQ74" s="88"/>
      <c r="DR74" s="88"/>
      <c r="DS74" s="88"/>
      <c r="DT74" s="88"/>
      <c r="DU74" s="88"/>
      <c r="DV74" s="88"/>
      <c r="DW74" s="88"/>
      <c r="DX74" s="88"/>
      <c r="DY74" s="88"/>
      <c r="DZ74" s="88"/>
      <c r="EA74" s="88"/>
      <c r="EB74" s="88"/>
      <c r="EC74" s="88"/>
      <c r="ED74" s="88"/>
      <c r="EE74" s="88"/>
      <c r="EF74" s="88"/>
      <c r="EG74" s="88"/>
      <c r="EH74" s="88"/>
      <c r="EI74" s="88"/>
    </row>
    <row r="75" spans="3:139" s="86" customFormat="1" x14ac:dyDescent="0.25">
      <c r="C75" s="84"/>
      <c r="E75" s="85"/>
      <c r="I75" s="85"/>
      <c r="M75" s="85"/>
      <c r="Q75" s="85"/>
      <c r="U75" s="85"/>
      <c r="AX75" s="88"/>
      <c r="AY75" s="88"/>
      <c r="AZ75" s="88"/>
      <c r="BA75" s="88"/>
      <c r="BB75" s="88"/>
      <c r="BC75" s="88"/>
      <c r="BD75" s="88"/>
      <c r="BE75" s="88"/>
      <c r="BF75" s="88"/>
      <c r="BG75" s="88"/>
      <c r="BH75" s="88"/>
      <c r="BI75" s="88"/>
      <c r="BJ75" s="88"/>
      <c r="BK75" s="88"/>
      <c r="BL75" s="88"/>
      <c r="BM75" s="88"/>
      <c r="BN75" s="88"/>
      <c r="BO75" s="88"/>
      <c r="BP75" s="88"/>
      <c r="BQ75" s="88"/>
      <c r="BR75" s="88"/>
      <c r="BS75" s="88"/>
      <c r="BT75" s="88"/>
      <c r="BU75" s="88"/>
      <c r="BV75" s="88"/>
      <c r="BW75" s="88"/>
      <c r="BX75" s="88"/>
      <c r="BY75" s="88"/>
      <c r="BZ75" s="88"/>
      <c r="CA75" s="88"/>
      <c r="CB75" s="88"/>
      <c r="CC75" s="88"/>
      <c r="CD75" s="88"/>
      <c r="CE75" s="88"/>
      <c r="CF75" s="88"/>
      <c r="CG75" s="88"/>
      <c r="CH75" s="88"/>
      <c r="CI75" s="88"/>
      <c r="CJ75" s="88"/>
      <c r="CK75" s="88"/>
      <c r="CL75" s="88"/>
      <c r="CM75" s="88"/>
      <c r="CN75" s="88"/>
      <c r="CO75" s="88"/>
      <c r="CP75" s="88"/>
      <c r="CQ75" s="88"/>
      <c r="CR75" s="88"/>
      <c r="CS75" s="88"/>
      <c r="CT75" s="88"/>
      <c r="CU75" s="88"/>
      <c r="CV75" s="88"/>
      <c r="CW75" s="88"/>
      <c r="CX75" s="88"/>
      <c r="CY75" s="88"/>
      <c r="CZ75" s="88"/>
      <c r="DA75" s="88"/>
      <c r="DB75" s="88"/>
      <c r="DC75" s="88"/>
      <c r="DD75" s="88"/>
      <c r="DE75" s="88"/>
      <c r="DF75" s="88"/>
      <c r="DG75" s="88"/>
      <c r="DH75" s="88"/>
      <c r="DI75" s="88"/>
      <c r="DJ75" s="88"/>
      <c r="DK75" s="88"/>
      <c r="DL75" s="88"/>
      <c r="DM75" s="88"/>
      <c r="DN75" s="88"/>
      <c r="DO75" s="88"/>
      <c r="DP75" s="88"/>
      <c r="DQ75" s="88"/>
      <c r="DR75" s="88"/>
      <c r="DS75" s="88"/>
      <c r="DT75" s="88"/>
      <c r="DU75" s="88"/>
      <c r="DV75" s="88"/>
      <c r="DW75" s="88"/>
      <c r="DX75" s="88"/>
      <c r="DY75" s="88"/>
      <c r="DZ75" s="88"/>
      <c r="EA75" s="88"/>
      <c r="EB75" s="88"/>
      <c r="EC75" s="88"/>
      <c r="ED75" s="88"/>
      <c r="EE75" s="88"/>
      <c r="EF75" s="88"/>
      <c r="EG75" s="88"/>
      <c r="EH75" s="88"/>
      <c r="EI75" s="88"/>
    </row>
    <row r="76" spans="3:139" s="86" customFormat="1" x14ac:dyDescent="0.25">
      <c r="C76" s="84"/>
      <c r="E76" s="85"/>
      <c r="I76" s="85"/>
      <c r="M76" s="85"/>
      <c r="Q76" s="85"/>
      <c r="U76" s="85"/>
      <c r="AX76" s="88"/>
      <c r="AY76" s="88"/>
      <c r="AZ76" s="88"/>
      <c r="BA76" s="88"/>
      <c r="BB76" s="88"/>
      <c r="BC76" s="88"/>
      <c r="BD76" s="88"/>
      <c r="BE76" s="88"/>
      <c r="BF76" s="88"/>
      <c r="BG76" s="88"/>
      <c r="BH76" s="88"/>
      <c r="BI76" s="88"/>
      <c r="BJ76" s="88"/>
      <c r="BK76" s="88"/>
      <c r="BL76" s="88"/>
      <c r="BM76" s="88"/>
      <c r="BN76" s="88"/>
      <c r="BO76" s="88"/>
      <c r="BP76" s="88"/>
      <c r="BQ76" s="88"/>
      <c r="BR76" s="88"/>
      <c r="BS76" s="88"/>
      <c r="BT76" s="88"/>
      <c r="BU76" s="88"/>
      <c r="BV76" s="88"/>
      <c r="BW76" s="88"/>
      <c r="BX76" s="88"/>
      <c r="BY76" s="88"/>
      <c r="BZ76" s="88"/>
      <c r="CA76" s="88"/>
      <c r="CB76" s="88"/>
      <c r="CC76" s="88"/>
      <c r="CD76" s="88"/>
      <c r="CE76" s="88"/>
      <c r="CF76" s="88"/>
      <c r="CG76" s="88"/>
      <c r="CH76" s="88"/>
      <c r="CI76" s="88"/>
      <c r="CJ76" s="88"/>
      <c r="CK76" s="88"/>
      <c r="CL76" s="88"/>
      <c r="CM76" s="88"/>
      <c r="CN76" s="88"/>
      <c r="CO76" s="88"/>
      <c r="CP76" s="88"/>
      <c r="CQ76" s="88"/>
      <c r="CR76" s="88"/>
      <c r="CS76" s="88"/>
      <c r="CT76" s="88"/>
      <c r="CU76" s="88"/>
      <c r="CV76" s="88"/>
      <c r="CW76" s="88"/>
      <c r="CX76" s="88"/>
      <c r="CY76" s="88"/>
      <c r="CZ76" s="88"/>
      <c r="DA76" s="88"/>
      <c r="DB76" s="88"/>
      <c r="DC76" s="88"/>
      <c r="DD76" s="88"/>
      <c r="DE76" s="88"/>
      <c r="DF76" s="88"/>
      <c r="DG76" s="88"/>
      <c r="DH76" s="88"/>
      <c r="DI76" s="88"/>
      <c r="DJ76" s="88"/>
      <c r="DK76" s="88"/>
      <c r="DL76" s="88"/>
      <c r="DM76" s="88"/>
      <c r="DN76" s="88"/>
      <c r="DO76" s="88"/>
      <c r="DP76" s="88"/>
      <c r="DQ76" s="88"/>
      <c r="DR76" s="88"/>
      <c r="DS76" s="88"/>
      <c r="DT76" s="88"/>
      <c r="DU76" s="88"/>
      <c r="DV76" s="88"/>
      <c r="DW76" s="88"/>
      <c r="DX76" s="88"/>
      <c r="DY76" s="88"/>
      <c r="DZ76" s="88"/>
      <c r="EA76" s="88"/>
      <c r="EB76" s="88"/>
      <c r="EC76" s="88"/>
      <c r="ED76" s="88"/>
      <c r="EE76" s="88"/>
      <c r="EF76" s="88"/>
      <c r="EG76" s="88"/>
      <c r="EH76" s="88"/>
      <c r="EI76" s="88"/>
    </row>
    <row r="77" spans="3:139" s="86" customFormat="1" x14ac:dyDescent="0.25">
      <c r="C77" s="84"/>
      <c r="E77" s="85"/>
      <c r="I77" s="85"/>
      <c r="M77" s="85"/>
      <c r="Q77" s="85"/>
      <c r="U77" s="85"/>
      <c r="AX77" s="88"/>
      <c r="AY77" s="88"/>
      <c r="AZ77" s="88"/>
      <c r="BA77" s="88"/>
      <c r="BB77" s="88"/>
      <c r="BC77" s="88"/>
      <c r="BD77" s="88"/>
      <c r="BE77" s="88"/>
      <c r="BF77" s="88"/>
      <c r="BG77" s="88"/>
      <c r="BH77" s="88"/>
      <c r="BI77" s="88"/>
      <c r="BJ77" s="88"/>
      <c r="BK77" s="88"/>
      <c r="BL77" s="88"/>
      <c r="BM77" s="88"/>
      <c r="BN77" s="88"/>
      <c r="BO77" s="88"/>
      <c r="BP77" s="88"/>
      <c r="BQ77" s="88"/>
      <c r="BR77" s="88"/>
      <c r="BS77" s="88"/>
      <c r="BT77" s="88"/>
      <c r="BU77" s="88"/>
      <c r="BV77" s="88"/>
      <c r="BW77" s="88"/>
      <c r="BX77" s="88"/>
      <c r="BY77" s="88"/>
      <c r="BZ77" s="88"/>
      <c r="CA77" s="88"/>
      <c r="CB77" s="88"/>
      <c r="CC77" s="88"/>
      <c r="CD77" s="88"/>
      <c r="CE77" s="88"/>
      <c r="CF77" s="88"/>
      <c r="CG77" s="88"/>
      <c r="CH77" s="88"/>
      <c r="CI77" s="88"/>
      <c r="CJ77" s="88"/>
      <c r="CK77" s="88"/>
      <c r="CL77" s="88"/>
      <c r="CM77" s="88"/>
      <c r="CN77" s="88"/>
      <c r="CO77" s="88"/>
      <c r="CP77" s="88"/>
      <c r="CQ77" s="88"/>
      <c r="CR77" s="88"/>
      <c r="CS77" s="88"/>
      <c r="CT77" s="88"/>
      <c r="CU77" s="88"/>
      <c r="CV77" s="88"/>
      <c r="CW77" s="88"/>
      <c r="CX77" s="88"/>
      <c r="CY77" s="88"/>
      <c r="CZ77" s="88"/>
      <c r="DA77" s="88"/>
      <c r="DB77" s="88"/>
      <c r="DC77" s="88"/>
      <c r="DD77" s="88"/>
      <c r="DE77" s="88"/>
      <c r="DF77" s="88"/>
      <c r="DG77" s="88"/>
      <c r="DH77" s="88"/>
      <c r="DI77" s="88"/>
      <c r="DJ77" s="88"/>
      <c r="DK77" s="88"/>
      <c r="DL77" s="88"/>
      <c r="DM77" s="88"/>
      <c r="DN77" s="88"/>
      <c r="DO77" s="88"/>
      <c r="DP77" s="88"/>
      <c r="DQ77" s="88"/>
      <c r="DR77" s="88"/>
      <c r="DS77" s="88"/>
      <c r="DT77" s="88"/>
      <c r="DU77" s="88"/>
      <c r="DV77" s="88"/>
      <c r="DW77" s="88"/>
      <c r="DX77" s="88"/>
      <c r="DY77" s="88"/>
      <c r="DZ77" s="88"/>
      <c r="EA77" s="88"/>
      <c r="EB77" s="88"/>
      <c r="EC77" s="88"/>
      <c r="ED77" s="88"/>
      <c r="EE77" s="88"/>
      <c r="EF77" s="88"/>
      <c r="EG77" s="88"/>
      <c r="EH77" s="88"/>
      <c r="EI77" s="88"/>
    </row>
    <row r="78" spans="3:139" s="86" customFormat="1" x14ac:dyDescent="0.25">
      <c r="C78" s="84"/>
      <c r="E78" s="85"/>
      <c r="I78" s="85"/>
      <c r="M78" s="85"/>
      <c r="Q78" s="85"/>
      <c r="U78" s="85"/>
      <c r="AX78" s="88"/>
      <c r="AY78" s="88"/>
      <c r="AZ78" s="88"/>
      <c r="BA78" s="88"/>
      <c r="BB78" s="88"/>
      <c r="BC78" s="88"/>
      <c r="BD78" s="88"/>
      <c r="BE78" s="88"/>
      <c r="BF78" s="88"/>
      <c r="BG78" s="88"/>
      <c r="BH78" s="88"/>
      <c r="BI78" s="88"/>
      <c r="BJ78" s="88"/>
      <c r="BK78" s="88"/>
      <c r="BL78" s="88"/>
      <c r="BM78" s="88"/>
      <c r="BN78" s="88"/>
      <c r="BO78" s="88"/>
      <c r="BP78" s="88"/>
      <c r="BQ78" s="88"/>
      <c r="BR78" s="88"/>
      <c r="BS78" s="88"/>
      <c r="BT78" s="88"/>
      <c r="BU78" s="88"/>
      <c r="BV78" s="88"/>
      <c r="BW78" s="88"/>
      <c r="BX78" s="88"/>
      <c r="BY78" s="88"/>
      <c r="BZ78" s="88"/>
      <c r="CA78" s="88"/>
      <c r="CB78" s="88"/>
      <c r="CC78" s="88"/>
      <c r="CD78" s="88"/>
      <c r="CE78" s="88"/>
      <c r="CF78" s="88"/>
      <c r="CG78" s="88"/>
      <c r="CH78" s="88"/>
      <c r="CI78" s="88"/>
      <c r="CJ78" s="88"/>
      <c r="CK78" s="88"/>
      <c r="CL78" s="88"/>
      <c r="CM78" s="88"/>
      <c r="CN78" s="88"/>
      <c r="CO78" s="88"/>
      <c r="CP78" s="88"/>
      <c r="CQ78" s="88"/>
      <c r="CR78" s="88"/>
      <c r="CS78" s="88"/>
      <c r="CT78" s="88"/>
      <c r="CU78" s="88"/>
      <c r="CV78" s="88"/>
      <c r="CW78" s="88"/>
      <c r="CX78" s="88"/>
      <c r="CY78" s="88"/>
      <c r="CZ78" s="88"/>
      <c r="DA78" s="88"/>
      <c r="DB78" s="88"/>
      <c r="DC78" s="88"/>
      <c r="DD78" s="88"/>
      <c r="DE78" s="88"/>
      <c r="DF78" s="88"/>
      <c r="DG78" s="88"/>
      <c r="DH78" s="88"/>
      <c r="DI78" s="88"/>
      <c r="DJ78" s="88"/>
      <c r="DK78" s="88"/>
      <c r="DL78" s="88"/>
      <c r="DM78" s="88"/>
      <c r="DN78" s="88"/>
      <c r="DO78" s="88"/>
      <c r="DP78" s="88"/>
      <c r="DQ78" s="88"/>
      <c r="DR78" s="88"/>
      <c r="DS78" s="88"/>
      <c r="DT78" s="88"/>
      <c r="DU78" s="88"/>
      <c r="DV78" s="88"/>
      <c r="DW78" s="88"/>
      <c r="DX78" s="88"/>
      <c r="DY78" s="88"/>
      <c r="DZ78" s="88"/>
      <c r="EA78" s="88"/>
      <c r="EB78" s="88"/>
      <c r="EC78" s="88"/>
      <c r="ED78" s="88"/>
      <c r="EE78" s="88"/>
      <c r="EF78" s="88"/>
      <c r="EG78" s="88"/>
      <c r="EH78" s="88"/>
      <c r="EI78" s="88"/>
    </row>
    <row r="79" spans="3:139" s="86" customFormat="1" x14ac:dyDescent="0.25">
      <c r="C79" s="84"/>
      <c r="E79" s="85"/>
      <c r="I79" s="85"/>
      <c r="M79" s="85"/>
      <c r="Q79" s="85"/>
      <c r="U79" s="85"/>
      <c r="AX79" s="88"/>
      <c r="AY79" s="88"/>
      <c r="AZ79" s="88"/>
      <c r="BA79" s="88"/>
      <c r="BB79" s="88"/>
      <c r="BC79" s="88"/>
      <c r="BD79" s="88"/>
      <c r="BE79" s="88"/>
      <c r="BF79" s="88"/>
      <c r="BG79" s="88"/>
      <c r="BH79" s="88"/>
      <c r="BI79" s="88"/>
      <c r="BJ79" s="88"/>
      <c r="BK79" s="88"/>
      <c r="BL79" s="88"/>
      <c r="BM79" s="88"/>
      <c r="BN79" s="88"/>
      <c r="BO79" s="88"/>
      <c r="BP79" s="88"/>
      <c r="BQ79" s="88"/>
      <c r="BR79" s="88"/>
      <c r="BS79" s="88"/>
      <c r="BT79" s="88"/>
      <c r="BU79" s="88"/>
      <c r="BV79" s="88"/>
      <c r="BW79" s="88"/>
      <c r="BX79" s="88"/>
      <c r="BY79" s="88"/>
      <c r="BZ79" s="88"/>
      <c r="CA79" s="88"/>
      <c r="CB79" s="88"/>
      <c r="CC79" s="88"/>
      <c r="CD79" s="88"/>
      <c r="CE79" s="88"/>
      <c r="CF79" s="88"/>
      <c r="CG79" s="88"/>
      <c r="CH79" s="88"/>
      <c r="CI79" s="88"/>
      <c r="CJ79" s="88"/>
      <c r="CK79" s="88"/>
      <c r="CL79" s="88"/>
      <c r="CM79" s="88"/>
      <c r="CN79" s="88"/>
      <c r="CO79" s="88"/>
      <c r="CP79" s="88"/>
      <c r="CQ79" s="88"/>
      <c r="CR79" s="88"/>
      <c r="CS79" s="88"/>
      <c r="CT79" s="88"/>
      <c r="CU79" s="88"/>
      <c r="CV79" s="88"/>
      <c r="CW79" s="88"/>
      <c r="CX79" s="88"/>
      <c r="CY79" s="88"/>
      <c r="CZ79" s="88"/>
      <c r="DA79" s="88"/>
      <c r="DB79" s="88"/>
      <c r="DC79" s="88"/>
      <c r="DD79" s="88"/>
      <c r="DE79" s="88"/>
      <c r="DF79" s="88"/>
      <c r="DG79" s="88"/>
      <c r="DH79" s="88"/>
      <c r="DI79" s="88"/>
      <c r="DJ79" s="88"/>
      <c r="DK79" s="88"/>
      <c r="DL79" s="88"/>
      <c r="DM79" s="88"/>
      <c r="DN79" s="88"/>
      <c r="DO79" s="88"/>
      <c r="DP79" s="88"/>
      <c r="DQ79" s="88"/>
      <c r="DR79" s="88"/>
      <c r="DS79" s="88"/>
      <c r="DT79" s="88"/>
      <c r="DU79" s="88"/>
      <c r="DV79" s="88"/>
      <c r="DW79" s="88"/>
      <c r="DX79" s="88"/>
      <c r="DY79" s="88"/>
      <c r="DZ79" s="88"/>
      <c r="EA79" s="88"/>
      <c r="EB79" s="88"/>
      <c r="EC79" s="88"/>
      <c r="ED79" s="88"/>
      <c r="EE79" s="88"/>
      <c r="EF79" s="88"/>
      <c r="EG79" s="88"/>
      <c r="EH79" s="88"/>
      <c r="EI79" s="88"/>
    </row>
    <row r="80" spans="3:139" s="86" customFormat="1" x14ac:dyDescent="0.25">
      <c r="C80" s="84"/>
      <c r="E80" s="85"/>
      <c r="I80" s="85"/>
      <c r="M80" s="85"/>
      <c r="Q80" s="85"/>
      <c r="U80" s="85"/>
      <c r="AX80" s="88"/>
      <c r="AY80" s="88"/>
      <c r="AZ80" s="88"/>
      <c r="BA80" s="88"/>
      <c r="BB80" s="88"/>
      <c r="BC80" s="88"/>
      <c r="BD80" s="88"/>
      <c r="BE80" s="88"/>
      <c r="BF80" s="88"/>
      <c r="BG80" s="88"/>
      <c r="BH80" s="88"/>
      <c r="BI80" s="88"/>
      <c r="BJ80" s="88"/>
      <c r="BK80" s="88"/>
      <c r="BL80" s="88"/>
      <c r="BM80" s="88"/>
      <c r="BN80" s="88"/>
      <c r="BO80" s="88"/>
      <c r="BP80" s="88"/>
      <c r="BQ80" s="88"/>
      <c r="BR80" s="88"/>
      <c r="BS80" s="88"/>
      <c r="BT80" s="88"/>
      <c r="BU80" s="88"/>
      <c r="BV80" s="88"/>
      <c r="BW80" s="88"/>
      <c r="BX80" s="88"/>
      <c r="BY80" s="88"/>
      <c r="BZ80" s="88"/>
      <c r="CA80" s="88"/>
      <c r="CB80" s="88"/>
      <c r="CC80" s="88"/>
      <c r="CD80" s="88"/>
      <c r="CE80" s="88"/>
      <c r="CF80" s="88"/>
      <c r="CG80" s="88"/>
      <c r="CH80" s="88"/>
      <c r="CI80" s="88"/>
      <c r="CJ80" s="88"/>
      <c r="CK80" s="88"/>
      <c r="CL80" s="88"/>
      <c r="CM80" s="88"/>
      <c r="CN80" s="88"/>
      <c r="CO80" s="88"/>
      <c r="CP80" s="88"/>
      <c r="CQ80" s="88"/>
      <c r="CR80" s="88"/>
      <c r="CS80" s="88"/>
      <c r="CT80" s="88"/>
      <c r="CU80" s="88"/>
      <c r="CV80" s="88"/>
      <c r="CW80" s="88"/>
      <c r="CX80" s="88"/>
      <c r="CY80" s="88"/>
      <c r="CZ80" s="88"/>
      <c r="DA80" s="88"/>
      <c r="DB80" s="88"/>
      <c r="DC80" s="88"/>
      <c r="DD80" s="88"/>
      <c r="DE80" s="88"/>
      <c r="DF80" s="88"/>
      <c r="DG80" s="88"/>
      <c r="DH80" s="88"/>
      <c r="DI80" s="88"/>
      <c r="DJ80" s="88"/>
      <c r="DK80" s="88"/>
      <c r="DL80" s="88"/>
      <c r="DM80" s="88"/>
      <c r="DN80" s="88"/>
      <c r="DO80" s="88"/>
      <c r="DP80" s="88"/>
      <c r="DQ80" s="88"/>
      <c r="DR80" s="88"/>
      <c r="DS80" s="88"/>
      <c r="DT80" s="88"/>
      <c r="DU80" s="88"/>
      <c r="DV80" s="88"/>
      <c r="DW80" s="88"/>
      <c r="DX80" s="88"/>
      <c r="DY80" s="88"/>
      <c r="DZ80" s="88"/>
      <c r="EA80" s="88"/>
      <c r="EB80" s="88"/>
      <c r="EC80" s="88"/>
      <c r="ED80" s="88"/>
      <c r="EE80" s="88"/>
      <c r="EF80" s="88"/>
      <c r="EG80" s="88"/>
      <c r="EH80" s="88"/>
      <c r="EI80" s="88"/>
    </row>
    <row r="81" spans="3:139" s="86" customFormat="1" x14ac:dyDescent="0.25">
      <c r="C81" s="84"/>
      <c r="E81" s="85"/>
      <c r="I81" s="85"/>
      <c r="M81" s="85"/>
      <c r="Q81" s="85"/>
      <c r="U81" s="85"/>
      <c r="AX81" s="88"/>
      <c r="AY81" s="88"/>
      <c r="AZ81" s="88"/>
      <c r="BA81" s="88"/>
      <c r="BB81" s="88"/>
      <c r="BC81" s="88"/>
      <c r="BD81" s="88"/>
      <c r="BE81" s="88"/>
      <c r="BF81" s="88"/>
      <c r="BG81" s="88"/>
      <c r="BH81" s="88"/>
      <c r="BI81" s="88"/>
      <c r="BJ81" s="88"/>
      <c r="BK81" s="88"/>
      <c r="BL81" s="88"/>
      <c r="BM81" s="88"/>
      <c r="BN81" s="88"/>
      <c r="BO81" s="88"/>
      <c r="BP81" s="88"/>
      <c r="BQ81" s="88"/>
      <c r="BR81" s="88"/>
      <c r="BS81" s="88"/>
      <c r="BT81" s="88"/>
      <c r="BU81" s="88"/>
      <c r="BV81" s="88"/>
      <c r="BW81" s="88"/>
      <c r="BX81" s="88"/>
      <c r="BY81" s="88"/>
      <c r="BZ81" s="88"/>
      <c r="CA81" s="88"/>
      <c r="CB81" s="88"/>
      <c r="CC81" s="88"/>
      <c r="CD81" s="88"/>
      <c r="CE81" s="88"/>
      <c r="CF81" s="88"/>
      <c r="CG81" s="88"/>
      <c r="CH81" s="88"/>
      <c r="CI81" s="88"/>
      <c r="CJ81" s="88"/>
      <c r="CK81" s="88"/>
      <c r="CL81" s="88"/>
      <c r="CM81" s="88"/>
      <c r="CN81" s="88"/>
      <c r="CO81" s="88"/>
      <c r="CP81" s="88"/>
      <c r="CQ81" s="88"/>
      <c r="CR81" s="88"/>
      <c r="CS81" s="88"/>
      <c r="CT81" s="88"/>
      <c r="CU81" s="88"/>
      <c r="CV81" s="88"/>
      <c r="CW81" s="88"/>
      <c r="CX81" s="88"/>
      <c r="CY81" s="88"/>
      <c r="CZ81" s="88"/>
      <c r="DA81" s="88"/>
      <c r="DB81" s="88"/>
      <c r="DC81" s="88"/>
      <c r="DD81" s="88"/>
      <c r="DE81" s="88"/>
      <c r="DF81" s="88"/>
      <c r="DG81" s="88"/>
      <c r="DH81" s="88"/>
      <c r="DI81" s="88"/>
      <c r="DJ81" s="88"/>
      <c r="DK81" s="88"/>
      <c r="DL81" s="88"/>
      <c r="DM81" s="88"/>
      <c r="DN81" s="88"/>
      <c r="DO81" s="88"/>
      <c r="DP81" s="88"/>
      <c r="DQ81" s="88"/>
      <c r="DR81" s="88"/>
      <c r="DS81" s="88"/>
      <c r="DT81" s="88"/>
      <c r="DU81" s="88"/>
      <c r="DV81" s="88"/>
      <c r="DW81" s="88"/>
      <c r="DX81" s="88"/>
      <c r="DY81" s="88"/>
      <c r="DZ81" s="88"/>
      <c r="EA81" s="88"/>
      <c r="EB81" s="88"/>
      <c r="EC81" s="88"/>
      <c r="ED81" s="88"/>
      <c r="EE81" s="88"/>
      <c r="EF81" s="88"/>
      <c r="EG81" s="88"/>
      <c r="EH81" s="88"/>
      <c r="EI81" s="88"/>
    </row>
    <row r="82" spans="3:139" s="86" customFormat="1" x14ac:dyDescent="0.25">
      <c r="C82" s="84"/>
      <c r="E82" s="85"/>
      <c r="I82" s="85"/>
      <c r="M82" s="85"/>
      <c r="Q82" s="85"/>
      <c r="U82" s="85"/>
      <c r="AX82" s="88"/>
      <c r="AY82" s="88"/>
      <c r="AZ82" s="88"/>
      <c r="BA82" s="88"/>
      <c r="BB82" s="88"/>
      <c r="BC82" s="88"/>
      <c r="BD82" s="88"/>
      <c r="BE82" s="88"/>
      <c r="BF82" s="88"/>
      <c r="BG82" s="88"/>
      <c r="BH82" s="88"/>
      <c r="BI82" s="88"/>
      <c r="BJ82" s="88"/>
      <c r="BK82" s="88"/>
      <c r="BL82" s="88"/>
      <c r="BM82" s="88"/>
      <c r="BN82" s="88"/>
      <c r="BO82" s="88"/>
      <c r="BP82" s="88"/>
      <c r="BQ82" s="88"/>
      <c r="BR82" s="88"/>
      <c r="BS82" s="88"/>
      <c r="BT82" s="88"/>
      <c r="BU82" s="88"/>
      <c r="BV82" s="88"/>
      <c r="BW82" s="88"/>
      <c r="BX82" s="88"/>
      <c r="BY82" s="88"/>
      <c r="BZ82" s="88"/>
      <c r="CA82" s="88"/>
      <c r="CB82" s="88"/>
      <c r="CC82" s="88"/>
      <c r="CD82" s="88"/>
      <c r="CE82" s="88"/>
      <c r="CF82" s="88"/>
      <c r="CG82" s="88"/>
      <c r="CH82" s="88"/>
      <c r="CI82" s="88"/>
      <c r="CJ82" s="88"/>
      <c r="CK82" s="88"/>
      <c r="CL82" s="88"/>
      <c r="CM82" s="88"/>
      <c r="CN82" s="88"/>
      <c r="CO82" s="88"/>
      <c r="CP82" s="88"/>
      <c r="CQ82" s="88"/>
      <c r="CR82" s="88"/>
      <c r="CS82" s="88"/>
      <c r="CT82" s="88"/>
      <c r="CU82" s="88"/>
      <c r="CV82" s="88"/>
      <c r="CW82" s="88"/>
      <c r="CX82" s="88"/>
      <c r="CY82" s="88"/>
      <c r="CZ82" s="88"/>
      <c r="DA82" s="88"/>
      <c r="DB82" s="88"/>
      <c r="DC82" s="88"/>
      <c r="DD82" s="88"/>
      <c r="DE82" s="88"/>
      <c r="DF82" s="88"/>
      <c r="DG82" s="88"/>
      <c r="DH82" s="88"/>
      <c r="DI82" s="88"/>
      <c r="DJ82" s="88"/>
      <c r="DK82" s="88"/>
      <c r="DL82" s="88"/>
      <c r="DM82" s="88"/>
      <c r="DN82" s="88"/>
      <c r="DO82" s="88"/>
      <c r="DP82" s="88"/>
      <c r="DQ82" s="88"/>
      <c r="DR82" s="88"/>
      <c r="DS82" s="88"/>
      <c r="DT82" s="88"/>
      <c r="DU82" s="88"/>
      <c r="DV82" s="88"/>
      <c r="DW82" s="88"/>
      <c r="DX82" s="88"/>
      <c r="DY82" s="88"/>
      <c r="DZ82" s="88"/>
      <c r="EA82" s="88"/>
      <c r="EB82" s="88"/>
      <c r="EC82" s="88"/>
      <c r="ED82" s="88"/>
      <c r="EE82" s="88"/>
      <c r="EF82" s="88"/>
      <c r="EG82" s="88"/>
      <c r="EH82" s="88"/>
      <c r="EI82" s="88"/>
    </row>
    <row r="83" spans="3:139" s="86" customFormat="1" x14ac:dyDescent="0.25">
      <c r="C83" s="84"/>
      <c r="E83" s="85"/>
      <c r="I83" s="85"/>
      <c r="M83" s="85"/>
      <c r="Q83" s="85"/>
      <c r="U83" s="85"/>
      <c r="AX83" s="88"/>
      <c r="AY83" s="88"/>
      <c r="AZ83" s="88"/>
      <c r="BA83" s="88"/>
      <c r="BB83" s="88"/>
      <c r="BC83" s="88"/>
      <c r="BD83" s="88"/>
      <c r="BE83" s="88"/>
      <c r="BF83" s="88"/>
      <c r="BG83" s="88"/>
      <c r="BH83" s="88"/>
      <c r="BI83" s="88"/>
      <c r="BJ83" s="88"/>
      <c r="BK83" s="88"/>
      <c r="BL83" s="88"/>
      <c r="BM83" s="88"/>
      <c r="BN83" s="88"/>
      <c r="BO83" s="88"/>
      <c r="BP83" s="88"/>
      <c r="BQ83" s="88"/>
      <c r="BR83" s="88"/>
      <c r="BS83" s="88"/>
      <c r="BT83" s="88"/>
      <c r="BU83" s="88"/>
      <c r="BV83" s="88"/>
      <c r="BW83" s="88"/>
      <c r="BX83" s="88"/>
      <c r="BY83" s="88"/>
      <c r="BZ83" s="88"/>
      <c r="CA83" s="88"/>
      <c r="CB83" s="88"/>
      <c r="CC83" s="88"/>
      <c r="CD83" s="88"/>
      <c r="CE83" s="88"/>
      <c r="CF83" s="88"/>
      <c r="CG83" s="88"/>
      <c r="CH83" s="88"/>
      <c r="CI83" s="88"/>
      <c r="CJ83" s="88"/>
      <c r="CK83" s="88"/>
      <c r="CL83" s="88"/>
      <c r="CM83" s="88"/>
      <c r="CN83" s="88"/>
      <c r="CO83" s="88"/>
      <c r="CP83" s="88"/>
      <c r="CQ83" s="88"/>
      <c r="CR83" s="88"/>
      <c r="CS83" s="88"/>
      <c r="CT83" s="88"/>
      <c r="CU83" s="88"/>
      <c r="CV83" s="88"/>
      <c r="CW83" s="88"/>
      <c r="CX83" s="88"/>
      <c r="CY83" s="88"/>
      <c r="CZ83" s="88"/>
      <c r="DA83" s="88"/>
      <c r="DB83" s="88"/>
      <c r="DC83" s="88"/>
      <c r="DD83" s="88"/>
      <c r="DE83" s="88"/>
      <c r="DF83" s="88"/>
      <c r="DG83" s="88"/>
      <c r="DH83" s="88"/>
      <c r="DI83" s="88"/>
      <c r="DJ83" s="88"/>
      <c r="DK83" s="88"/>
      <c r="DL83" s="88"/>
      <c r="DM83" s="88"/>
      <c r="DN83" s="88"/>
      <c r="DO83" s="88"/>
      <c r="DP83" s="88"/>
      <c r="DQ83" s="88"/>
      <c r="DR83" s="88"/>
      <c r="DS83" s="88"/>
      <c r="DT83" s="88"/>
      <c r="DU83" s="88"/>
      <c r="DV83" s="88"/>
      <c r="DW83" s="88"/>
      <c r="DX83" s="88"/>
      <c r="DY83" s="88"/>
      <c r="DZ83" s="88"/>
      <c r="EA83" s="88"/>
      <c r="EB83" s="88"/>
      <c r="EC83" s="88"/>
      <c r="ED83" s="88"/>
      <c r="EE83" s="88"/>
      <c r="EF83" s="88"/>
      <c r="EG83" s="88"/>
      <c r="EH83" s="88"/>
      <c r="EI83" s="88"/>
    </row>
    <row r="84" spans="3:139" s="86" customFormat="1" x14ac:dyDescent="0.25">
      <c r="C84" s="84"/>
      <c r="E84" s="85"/>
      <c r="I84" s="85"/>
      <c r="M84" s="85"/>
      <c r="Q84" s="85"/>
      <c r="U84" s="85"/>
      <c r="AX84" s="88"/>
      <c r="AY84" s="88"/>
      <c r="AZ84" s="88"/>
      <c r="BA84" s="88"/>
      <c r="BB84" s="88"/>
      <c r="BC84" s="88"/>
      <c r="BD84" s="88"/>
      <c r="BE84" s="88"/>
      <c r="BF84" s="88"/>
      <c r="BG84" s="88"/>
      <c r="BH84" s="88"/>
      <c r="BI84" s="88"/>
      <c r="BJ84" s="88"/>
      <c r="BK84" s="88"/>
      <c r="BL84" s="88"/>
      <c r="BM84" s="88"/>
      <c r="BN84" s="88"/>
      <c r="BO84" s="88"/>
      <c r="BP84" s="88"/>
      <c r="BQ84" s="88"/>
      <c r="BR84" s="88"/>
      <c r="BS84" s="88"/>
      <c r="BT84" s="88"/>
      <c r="BU84" s="88"/>
      <c r="BV84" s="88"/>
      <c r="BW84" s="88"/>
      <c r="BX84" s="88"/>
      <c r="BY84" s="88"/>
      <c r="BZ84" s="88"/>
      <c r="CA84" s="88"/>
      <c r="CB84" s="88"/>
      <c r="CC84" s="88"/>
      <c r="CD84" s="88"/>
      <c r="CE84" s="88"/>
      <c r="CF84" s="88"/>
      <c r="CG84" s="88"/>
      <c r="CH84" s="88"/>
      <c r="CI84" s="88"/>
      <c r="CJ84" s="88"/>
      <c r="CK84" s="88"/>
      <c r="CL84" s="88"/>
      <c r="CM84" s="88"/>
      <c r="CN84" s="88"/>
      <c r="CO84" s="88"/>
      <c r="CP84" s="88"/>
      <c r="CQ84" s="88"/>
      <c r="CR84" s="88"/>
      <c r="CS84" s="88"/>
      <c r="CT84" s="88"/>
      <c r="CU84" s="88"/>
      <c r="CV84" s="88"/>
      <c r="CW84" s="88"/>
      <c r="CX84" s="88"/>
      <c r="CY84" s="88"/>
      <c r="CZ84" s="88"/>
      <c r="DA84" s="88"/>
      <c r="DB84" s="88"/>
      <c r="DC84" s="88"/>
      <c r="DD84" s="88"/>
      <c r="DE84" s="88"/>
      <c r="DF84" s="88"/>
      <c r="DG84" s="88"/>
      <c r="DH84" s="88"/>
      <c r="DI84" s="88"/>
      <c r="DJ84" s="88"/>
      <c r="DK84" s="88"/>
      <c r="DL84" s="88"/>
      <c r="DM84" s="88"/>
      <c r="DN84" s="88"/>
      <c r="DO84" s="88"/>
      <c r="DP84" s="88"/>
      <c r="DQ84" s="88"/>
      <c r="DR84" s="88"/>
      <c r="DS84" s="88"/>
      <c r="DT84" s="88"/>
      <c r="DU84" s="88"/>
      <c r="DV84" s="88"/>
      <c r="DW84" s="88"/>
      <c r="DX84" s="88"/>
      <c r="DY84" s="88"/>
      <c r="DZ84" s="88"/>
      <c r="EA84" s="88"/>
      <c r="EB84" s="88"/>
      <c r="EC84" s="88"/>
      <c r="ED84" s="88"/>
      <c r="EE84" s="88"/>
      <c r="EF84" s="88"/>
      <c r="EG84" s="88"/>
      <c r="EH84" s="88"/>
      <c r="EI84" s="88"/>
    </row>
    <row r="85" spans="3:139" s="86" customFormat="1" x14ac:dyDescent="0.25">
      <c r="C85" s="84"/>
      <c r="E85" s="85"/>
      <c r="I85" s="85"/>
      <c r="M85" s="85"/>
      <c r="Q85" s="85"/>
      <c r="U85" s="85"/>
      <c r="AX85" s="88"/>
      <c r="AY85" s="88"/>
      <c r="AZ85" s="88"/>
      <c r="BA85" s="88"/>
      <c r="BB85" s="88"/>
      <c r="BC85" s="88"/>
      <c r="BD85" s="88"/>
      <c r="BE85" s="88"/>
      <c r="BF85" s="88"/>
      <c r="BG85" s="88"/>
      <c r="BH85" s="88"/>
      <c r="BI85" s="88"/>
      <c r="BJ85" s="88"/>
      <c r="BK85" s="88"/>
      <c r="BL85" s="88"/>
      <c r="BM85" s="88"/>
      <c r="BN85" s="88"/>
      <c r="BO85" s="88"/>
      <c r="BP85" s="88"/>
      <c r="BQ85" s="88"/>
      <c r="BR85" s="88"/>
      <c r="BS85" s="88"/>
      <c r="BT85" s="88"/>
      <c r="BU85" s="88"/>
      <c r="BV85" s="88"/>
      <c r="BW85" s="88"/>
      <c r="BX85" s="88"/>
      <c r="BY85" s="88"/>
      <c r="BZ85" s="88"/>
      <c r="CA85" s="88"/>
      <c r="CB85" s="88"/>
      <c r="CC85" s="88"/>
      <c r="CD85" s="88"/>
      <c r="CE85" s="88"/>
      <c r="CF85" s="88"/>
      <c r="CG85" s="88"/>
      <c r="CH85" s="88"/>
      <c r="CI85" s="88"/>
      <c r="CJ85" s="88"/>
      <c r="CK85" s="88"/>
      <c r="CL85" s="88"/>
      <c r="CM85" s="88"/>
      <c r="CN85" s="88"/>
      <c r="CO85" s="88"/>
      <c r="CP85" s="88"/>
      <c r="CQ85" s="88"/>
      <c r="CR85" s="88"/>
      <c r="CS85" s="88"/>
      <c r="CT85" s="88"/>
      <c r="CU85" s="88"/>
      <c r="CV85" s="88"/>
      <c r="CW85" s="88"/>
      <c r="CX85" s="88"/>
      <c r="CY85" s="88"/>
      <c r="CZ85" s="88"/>
      <c r="DA85" s="88"/>
      <c r="DB85" s="88"/>
      <c r="DC85" s="88"/>
      <c r="DD85" s="88"/>
      <c r="DE85" s="88"/>
      <c r="DF85" s="88"/>
      <c r="DG85" s="88"/>
      <c r="DH85" s="88"/>
      <c r="DI85" s="88"/>
      <c r="DJ85" s="88"/>
      <c r="DK85" s="88"/>
      <c r="DL85" s="88"/>
      <c r="DM85" s="88"/>
      <c r="DN85" s="88"/>
      <c r="DO85" s="88"/>
      <c r="DP85" s="88"/>
      <c r="DQ85" s="88"/>
      <c r="DR85" s="88"/>
      <c r="DS85" s="88"/>
      <c r="DT85" s="88"/>
      <c r="DU85" s="88"/>
      <c r="DV85" s="88"/>
      <c r="DW85" s="88"/>
      <c r="DX85" s="88"/>
      <c r="DY85" s="88"/>
      <c r="DZ85" s="88"/>
      <c r="EA85" s="88"/>
      <c r="EB85" s="88"/>
      <c r="EC85" s="88"/>
      <c r="ED85" s="88"/>
      <c r="EE85" s="88"/>
      <c r="EF85" s="88"/>
      <c r="EG85" s="88"/>
      <c r="EH85" s="88"/>
      <c r="EI85" s="88"/>
    </row>
    <row r="86" spans="3:139" s="86" customFormat="1" x14ac:dyDescent="0.25">
      <c r="C86" s="84"/>
      <c r="E86" s="85"/>
      <c r="I86" s="85"/>
      <c r="M86" s="85"/>
      <c r="Q86" s="85"/>
      <c r="U86" s="85"/>
      <c r="AX86" s="88"/>
      <c r="AY86" s="88"/>
      <c r="AZ86" s="88"/>
      <c r="BA86" s="88"/>
      <c r="BB86" s="88"/>
      <c r="BC86" s="88"/>
      <c r="BD86" s="88"/>
      <c r="BE86" s="88"/>
      <c r="BF86" s="88"/>
      <c r="BG86" s="88"/>
      <c r="BH86" s="88"/>
      <c r="BI86" s="88"/>
      <c r="BJ86" s="88"/>
      <c r="BK86" s="88"/>
      <c r="BL86" s="88"/>
      <c r="BM86" s="88"/>
      <c r="BN86" s="88"/>
      <c r="BO86" s="88"/>
      <c r="BP86" s="88"/>
      <c r="BQ86" s="88"/>
      <c r="BR86" s="88"/>
      <c r="BS86" s="88"/>
      <c r="BT86" s="88"/>
      <c r="BU86" s="88"/>
      <c r="BV86" s="88"/>
      <c r="BW86" s="88"/>
      <c r="BX86" s="88"/>
      <c r="BY86" s="88"/>
      <c r="BZ86" s="88"/>
      <c r="CA86" s="88"/>
      <c r="CB86" s="88"/>
      <c r="CC86" s="88"/>
      <c r="CD86" s="88"/>
      <c r="CE86" s="88"/>
      <c r="CF86" s="88"/>
      <c r="CG86" s="88"/>
      <c r="CH86" s="88"/>
      <c r="CI86" s="88"/>
      <c r="CJ86" s="88"/>
      <c r="CK86" s="88"/>
      <c r="CL86" s="88"/>
      <c r="CM86" s="88"/>
      <c r="CN86" s="88"/>
      <c r="CO86" s="88"/>
      <c r="CP86" s="88"/>
      <c r="CQ86" s="88"/>
      <c r="CR86" s="88"/>
      <c r="CS86" s="88"/>
      <c r="CT86" s="88"/>
      <c r="CU86" s="88"/>
      <c r="CV86" s="88"/>
      <c r="CW86" s="88"/>
      <c r="CX86" s="88"/>
      <c r="CY86" s="88"/>
      <c r="CZ86" s="88"/>
      <c r="DA86" s="88"/>
      <c r="DB86" s="88"/>
      <c r="DC86" s="88"/>
      <c r="DD86" s="88"/>
      <c r="DE86" s="88"/>
      <c r="DF86" s="88"/>
      <c r="DG86" s="88"/>
      <c r="DH86" s="88"/>
      <c r="DI86" s="88"/>
      <c r="DJ86" s="88"/>
      <c r="DK86" s="88"/>
      <c r="DL86" s="88"/>
      <c r="DM86" s="88"/>
      <c r="DN86" s="88"/>
      <c r="DO86" s="88"/>
      <c r="DP86" s="88"/>
      <c r="DQ86" s="88"/>
      <c r="DR86" s="88"/>
      <c r="DS86" s="88"/>
      <c r="DT86" s="88"/>
      <c r="DU86" s="88"/>
      <c r="DV86" s="88"/>
      <c r="DW86" s="88"/>
      <c r="DX86" s="88"/>
      <c r="DY86" s="88"/>
      <c r="DZ86" s="88"/>
      <c r="EA86" s="88"/>
      <c r="EB86" s="88"/>
      <c r="EC86" s="88"/>
      <c r="ED86" s="88"/>
      <c r="EE86" s="88"/>
      <c r="EF86" s="88"/>
      <c r="EG86" s="88"/>
      <c r="EH86" s="88"/>
      <c r="EI86" s="88"/>
    </row>
    <row r="87" spans="3:139" s="86" customFormat="1" x14ac:dyDescent="0.25">
      <c r="C87" s="84"/>
      <c r="E87" s="85"/>
      <c r="I87" s="85"/>
      <c r="M87" s="85"/>
      <c r="Q87" s="85"/>
      <c r="U87" s="85"/>
      <c r="AX87" s="88"/>
      <c r="AY87" s="88"/>
      <c r="AZ87" s="88"/>
      <c r="BA87" s="88"/>
      <c r="BB87" s="88"/>
      <c r="BC87" s="88"/>
      <c r="BD87" s="88"/>
      <c r="BE87" s="88"/>
      <c r="BF87" s="88"/>
      <c r="BG87" s="88"/>
      <c r="BH87" s="88"/>
      <c r="BI87" s="88"/>
      <c r="BJ87" s="88"/>
      <c r="BK87" s="88"/>
      <c r="BL87" s="88"/>
      <c r="BM87" s="88"/>
      <c r="BN87" s="88"/>
      <c r="BO87" s="88"/>
      <c r="BP87" s="88"/>
      <c r="BQ87" s="88"/>
      <c r="BR87" s="88"/>
      <c r="BS87" s="88"/>
      <c r="BT87" s="88"/>
      <c r="BU87" s="88"/>
      <c r="BV87" s="88"/>
      <c r="BW87" s="88"/>
      <c r="BX87" s="88"/>
      <c r="BY87" s="88"/>
      <c r="BZ87" s="88"/>
      <c r="CA87" s="88"/>
      <c r="CB87" s="88"/>
      <c r="CC87" s="88"/>
      <c r="CD87" s="88"/>
      <c r="CE87" s="88"/>
      <c r="CF87" s="88"/>
      <c r="CG87" s="88"/>
      <c r="CH87" s="88"/>
      <c r="CI87" s="88"/>
      <c r="CJ87" s="88"/>
      <c r="CK87" s="88"/>
      <c r="CL87" s="88"/>
      <c r="CM87" s="88"/>
      <c r="CN87" s="88"/>
      <c r="CO87" s="88"/>
      <c r="CP87" s="88"/>
      <c r="CQ87" s="88"/>
      <c r="CR87" s="88"/>
      <c r="CS87" s="88"/>
      <c r="CT87" s="88"/>
      <c r="CU87" s="88"/>
      <c r="CV87" s="88"/>
      <c r="CW87" s="88"/>
      <c r="CX87" s="88"/>
      <c r="CY87" s="88"/>
      <c r="CZ87" s="88"/>
      <c r="DA87" s="88"/>
      <c r="DB87" s="88"/>
      <c r="DC87" s="88"/>
      <c r="DD87" s="88"/>
      <c r="DE87" s="88"/>
      <c r="DF87" s="88"/>
      <c r="DG87" s="88"/>
      <c r="DH87" s="88"/>
      <c r="DI87" s="88"/>
      <c r="DJ87" s="88"/>
      <c r="DK87" s="88"/>
      <c r="DL87" s="88"/>
      <c r="DM87" s="88"/>
      <c r="DN87" s="88"/>
      <c r="DO87" s="88"/>
      <c r="DP87" s="88"/>
      <c r="DQ87" s="88"/>
      <c r="DR87" s="88"/>
      <c r="DS87" s="88"/>
      <c r="DT87" s="88"/>
      <c r="DU87" s="88"/>
      <c r="DV87" s="88"/>
      <c r="DW87" s="88"/>
      <c r="DX87" s="88"/>
      <c r="DY87" s="88"/>
      <c r="DZ87" s="88"/>
      <c r="EA87" s="88"/>
      <c r="EB87" s="88"/>
      <c r="EC87" s="88"/>
      <c r="ED87" s="88"/>
      <c r="EE87" s="88"/>
      <c r="EF87" s="88"/>
      <c r="EG87" s="88"/>
      <c r="EH87" s="88"/>
      <c r="EI87" s="88"/>
    </row>
    <row r="88" spans="3:139" s="86" customFormat="1" x14ac:dyDescent="0.25">
      <c r="C88" s="84"/>
      <c r="E88" s="85"/>
      <c r="I88" s="85"/>
      <c r="M88" s="85"/>
      <c r="Q88" s="85"/>
      <c r="U88" s="85"/>
      <c r="AX88" s="88"/>
      <c r="AY88" s="88"/>
      <c r="AZ88" s="88"/>
      <c r="BA88" s="88"/>
      <c r="BB88" s="88"/>
      <c r="BC88" s="88"/>
      <c r="BD88" s="88"/>
      <c r="BE88" s="88"/>
      <c r="BF88" s="88"/>
      <c r="BG88" s="88"/>
      <c r="BH88" s="88"/>
      <c r="BI88" s="88"/>
      <c r="BJ88" s="88"/>
      <c r="BK88" s="88"/>
      <c r="BL88" s="88"/>
      <c r="BM88" s="88"/>
      <c r="BN88" s="88"/>
      <c r="BO88" s="88"/>
      <c r="BP88" s="88"/>
      <c r="BQ88" s="88"/>
      <c r="BR88" s="88"/>
      <c r="BS88" s="88"/>
      <c r="BT88" s="88"/>
      <c r="BU88" s="88"/>
      <c r="BV88" s="88"/>
      <c r="BW88" s="88"/>
      <c r="BX88" s="88"/>
      <c r="BY88" s="88"/>
      <c r="BZ88" s="88"/>
      <c r="CA88" s="88"/>
      <c r="CB88" s="88"/>
      <c r="CC88" s="88"/>
      <c r="CD88" s="88"/>
      <c r="CE88" s="88"/>
      <c r="CF88" s="88"/>
      <c r="CG88" s="88"/>
      <c r="CH88" s="88"/>
      <c r="CI88" s="88"/>
      <c r="CJ88" s="88"/>
      <c r="CK88" s="88"/>
      <c r="CL88" s="88"/>
      <c r="CM88" s="88"/>
      <c r="CN88" s="88"/>
      <c r="CO88" s="88"/>
      <c r="CP88" s="88"/>
      <c r="CQ88" s="88"/>
      <c r="CR88" s="88"/>
      <c r="CS88" s="88"/>
      <c r="CT88" s="88"/>
      <c r="CU88" s="88"/>
      <c r="CV88" s="88"/>
      <c r="CW88" s="88"/>
      <c r="CX88" s="88"/>
      <c r="CY88" s="88"/>
      <c r="CZ88" s="88"/>
      <c r="DA88" s="88"/>
      <c r="DB88" s="88"/>
      <c r="DC88" s="88"/>
      <c r="DD88" s="88"/>
      <c r="DE88" s="88"/>
      <c r="DF88" s="88"/>
      <c r="DG88" s="88"/>
      <c r="DH88" s="88"/>
      <c r="DI88" s="88"/>
      <c r="DJ88" s="88"/>
      <c r="DK88" s="88"/>
      <c r="DL88" s="88"/>
      <c r="DM88" s="88"/>
      <c r="DN88" s="88"/>
      <c r="DO88" s="88"/>
      <c r="DP88" s="88"/>
      <c r="DQ88" s="88"/>
      <c r="DR88" s="88"/>
      <c r="DS88" s="88"/>
      <c r="DT88" s="88"/>
      <c r="DU88" s="88"/>
      <c r="DV88" s="88"/>
      <c r="DW88" s="88"/>
      <c r="DX88" s="88"/>
      <c r="DY88" s="88"/>
      <c r="DZ88" s="88"/>
      <c r="EA88" s="88"/>
      <c r="EB88" s="88"/>
      <c r="EC88" s="88"/>
      <c r="ED88" s="88"/>
      <c r="EE88" s="88"/>
      <c r="EF88" s="88"/>
      <c r="EG88" s="88"/>
      <c r="EH88" s="88"/>
      <c r="EI88" s="88"/>
    </row>
    <row r="89" spans="3:139" s="86" customFormat="1" x14ac:dyDescent="0.25">
      <c r="C89" s="84"/>
      <c r="E89" s="85"/>
      <c r="I89" s="85"/>
      <c r="M89" s="85"/>
      <c r="Q89" s="85"/>
      <c r="U89" s="85"/>
      <c r="AX89" s="88"/>
      <c r="AY89" s="88"/>
      <c r="AZ89" s="88"/>
      <c r="BA89" s="88"/>
      <c r="BB89" s="88"/>
      <c r="BC89" s="88"/>
      <c r="BD89" s="88"/>
      <c r="BE89" s="88"/>
      <c r="BF89" s="88"/>
      <c r="BG89" s="88"/>
      <c r="BH89" s="88"/>
      <c r="BI89" s="88"/>
      <c r="BJ89" s="88"/>
      <c r="BK89" s="88"/>
      <c r="BL89" s="88"/>
      <c r="BM89" s="88"/>
      <c r="BN89" s="88"/>
      <c r="BO89" s="88"/>
      <c r="BP89" s="88"/>
      <c r="BQ89" s="88"/>
      <c r="BR89" s="88"/>
      <c r="BS89" s="88"/>
      <c r="BT89" s="88"/>
      <c r="BU89" s="88"/>
      <c r="BV89" s="88"/>
      <c r="BW89" s="88"/>
      <c r="BX89" s="88"/>
      <c r="BY89" s="88"/>
      <c r="BZ89" s="88"/>
      <c r="CA89" s="88"/>
      <c r="CB89" s="88"/>
      <c r="CC89" s="88"/>
      <c r="CD89" s="88"/>
      <c r="CE89" s="88"/>
      <c r="CF89" s="88"/>
      <c r="CG89" s="88"/>
      <c r="CH89" s="88"/>
      <c r="CI89" s="88"/>
      <c r="CJ89" s="88"/>
      <c r="CK89" s="88"/>
      <c r="CL89" s="88"/>
      <c r="CM89" s="88"/>
      <c r="CN89" s="88"/>
      <c r="CO89" s="88"/>
      <c r="CP89" s="88"/>
      <c r="CQ89" s="88"/>
      <c r="CR89" s="88"/>
      <c r="CS89" s="88"/>
      <c r="CT89" s="88"/>
      <c r="CU89" s="88"/>
      <c r="CV89" s="88"/>
      <c r="CW89" s="88"/>
      <c r="CX89" s="88"/>
      <c r="CY89" s="88"/>
      <c r="CZ89" s="88"/>
      <c r="DA89" s="88"/>
      <c r="DB89" s="88"/>
      <c r="DC89" s="88"/>
      <c r="DD89" s="88"/>
      <c r="DE89" s="88"/>
      <c r="DF89" s="88"/>
      <c r="DG89" s="88"/>
      <c r="DH89" s="88"/>
      <c r="DI89" s="88"/>
      <c r="DJ89" s="88"/>
      <c r="DK89" s="88"/>
      <c r="DL89" s="88"/>
      <c r="DM89" s="88"/>
      <c r="DN89" s="88"/>
      <c r="DO89" s="88"/>
      <c r="DP89" s="88"/>
      <c r="DQ89" s="88"/>
      <c r="DR89" s="88"/>
      <c r="DS89" s="88"/>
      <c r="DT89" s="88"/>
      <c r="DU89" s="88"/>
      <c r="DV89" s="88"/>
      <c r="DW89" s="88"/>
      <c r="DX89" s="88"/>
      <c r="DY89" s="88"/>
      <c r="DZ89" s="88"/>
      <c r="EA89" s="88"/>
      <c r="EB89" s="88"/>
      <c r="EC89" s="88"/>
      <c r="ED89" s="88"/>
      <c r="EE89" s="88"/>
      <c r="EF89" s="88"/>
      <c r="EG89" s="88"/>
      <c r="EH89" s="88"/>
      <c r="EI89" s="88"/>
    </row>
    <row r="90" spans="3:139" s="86" customFormat="1" x14ac:dyDescent="0.25">
      <c r="C90" s="84"/>
      <c r="E90" s="85"/>
      <c r="I90" s="85"/>
      <c r="M90" s="85"/>
      <c r="Q90" s="85"/>
      <c r="U90" s="85"/>
      <c r="AX90" s="88"/>
      <c r="AY90" s="88"/>
      <c r="AZ90" s="88"/>
      <c r="BA90" s="88"/>
      <c r="BB90" s="88"/>
      <c r="BC90" s="88"/>
      <c r="BD90" s="88"/>
      <c r="BE90" s="88"/>
      <c r="BF90" s="88"/>
      <c r="BG90" s="88"/>
      <c r="BH90" s="88"/>
      <c r="BI90" s="88"/>
      <c r="BJ90" s="88"/>
      <c r="BK90" s="88"/>
      <c r="BL90" s="88"/>
      <c r="BM90" s="88"/>
      <c r="BN90" s="88"/>
      <c r="BO90" s="88"/>
      <c r="BP90" s="88"/>
      <c r="BQ90" s="88"/>
      <c r="BR90" s="88"/>
      <c r="BS90" s="88"/>
      <c r="BT90" s="88"/>
      <c r="BU90" s="88"/>
      <c r="BV90" s="88"/>
      <c r="BW90" s="88"/>
      <c r="BX90" s="88"/>
      <c r="BY90" s="88"/>
      <c r="BZ90" s="88"/>
      <c r="CA90" s="88"/>
      <c r="CB90" s="88"/>
      <c r="CC90" s="88"/>
      <c r="CD90" s="88"/>
      <c r="CE90" s="88"/>
      <c r="CF90" s="88"/>
      <c r="CG90" s="88"/>
      <c r="CH90" s="88"/>
      <c r="CI90" s="88"/>
      <c r="CJ90" s="88"/>
      <c r="CK90" s="88"/>
      <c r="CL90" s="88"/>
      <c r="CM90" s="88"/>
      <c r="CN90" s="88"/>
      <c r="CO90" s="88"/>
      <c r="CP90" s="88"/>
      <c r="CQ90" s="88"/>
      <c r="CR90" s="88"/>
      <c r="CS90" s="88"/>
      <c r="CT90" s="88"/>
      <c r="CU90" s="88"/>
      <c r="CV90" s="88"/>
      <c r="CW90" s="88"/>
      <c r="CX90" s="88"/>
      <c r="CY90" s="88"/>
      <c r="CZ90" s="88"/>
      <c r="DA90" s="88"/>
      <c r="DB90" s="88"/>
      <c r="DC90" s="88"/>
      <c r="DD90" s="88"/>
      <c r="DE90" s="88"/>
      <c r="DF90" s="88"/>
      <c r="DG90" s="88"/>
      <c r="DH90" s="88"/>
      <c r="DI90" s="88"/>
      <c r="DJ90" s="88"/>
      <c r="DK90" s="88"/>
      <c r="DL90" s="88"/>
      <c r="DM90" s="88"/>
      <c r="DN90" s="88"/>
      <c r="DO90" s="88"/>
      <c r="DP90" s="88"/>
      <c r="DQ90" s="88"/>
      <c r="DR90" s="88"/>
      <c r="DS90" s="88"/>
      <c r="DT90" s="88"/>
      <c r="DU90" s="88"/>
      <c r="DV90" s="88"/>
      <c r="DW90" s="88"/>
      <c r="DX90" s="88"/>
      <c r="DY90" s="88"/>
      <c r="DZ90" s="88"/>
      <c r="EA90" s="88"/>
      <c r="EB90" s="88"/>
      <c r="EC90" s="88"/>
      <c r="ED90" s="88"/>
      <c r="EE90" s="88"/>
      <c r="EF90" s="88"/>
      <c r="EG90" s="88"/>
      <c r="EH90" s="88"/>
      <c r="EI90" s="88"/>
    </row>
    <row r="91" spans="3:139" s="86" customFormat="1" x14ac:dyDescent="0.25">
      <c r="C91" s="84"/>
      <c r="E91" s="85"/>
      <c r="I91" s="85"/>
      <c r="M91" s="85"/>
      <c r="Q91" s="85"/>
      <c r="U91" s="85"/>
      <c r="AX91" s="88"/>
      <c r="AY91" s="88"/>
      <c r="AZ91" s="88"/>
      <c r="BA91" s="88"/>
      <c r="BB91" s="88"/>
      <c r="BC91" s="88"/>
      <c r="BD91" s="88"/>
      <c r="BE91" s="88"/>
      <c r="BF91" s="88"/>
      <c r="BG91" s="88"/>
      <c r="BH91" s="88"/>
      <c r="BI91" s="88"/>
      <c r="BJ91" s="88"/>
      <c r="BK91" s="88"/>
      <c r="BL91" s="88"/>
      <c r="BM91" s="88"/>
      <c r="BN91" s="88"/>
      <c r="BO91" s="88"/>
      <c r="BP91" s="88"/>
      <c r="BQ91" s="88"/>
      <c r="BR91" s="88"/>
      <c r="BS91" s="88"/>
      <c r="BT91" s="88"/>
      <c r="BU91" s="88"/>
      <c r="BV91" s="88"/>
      <c r="BW91" s="88"/>
      <c r="BX91" s="88"/>
      <c r="BY91" s="88"/>
      <c r="BZ91" s="88"/>
      <c r="CA91" s="88"/>
      <c r="CB91" s="88"/>
      <c r="CC91" s="88"/>
      <c r="CD91" s="88"/>
      <c r="CE91" s="88"/>
      <c r="CF91" s="88"/>
      <c r="CG91" s="88"/>
      <c r="CH91" s="88"/>
      <c r="CI91" s="88"/>
      <c r="CJ91" s="88"/>
      <c r="CK91" s="88"/>
      <c r="CL91" s="88"/>
      <c r="CM91" s="88"/>
      <c r="CN91" s="88"/>
      <c r="CO91" s="88"/>
      <c r="CP91" s="88"/>
      <c r="CQ91" s="88"/>
      <c r="CR91" s="88"/>
      <c r="CS91" s="88"/>
      <c r="CT91" s="88"/>
      <c r="CU91" s="88"/>
      <c r="CV91" s="88"/>
      <c r="CW91" s="88"/>
      <c r="CX91" s="88"/>
      <c r="CY91" s="88"/>
      <c r="CZ91" s="88"/>
      <c r="DA91" s="88"/>
      <c r="DB91" s="88"/>
      <c r="DC91" s="88"/>
      <c r="DD91" s="88"/>
      <c r="DE91" s="88"/>
      <c r="DF91" s="88"/>
      <c r="DG91" s="88"/>
      <c r="DH91" s="88"/>
      <c r="DI91" s="88"/>
      <c r="DJ91" s="88"/>
      <c r="DK91" s="88"/>
      <c r="DL91" s="88"/>
      <c r="DM91" s="88"/>
      <c r="DN91" s="88"/>
      <c r="DO91" s="88"/>
      <c r="DP91" s="88"/>
      <c r="DQ91" s="88"/>
      <c r="DR91" s="88"/>
      <c r="DS91" s="88"/>
      <c r="DT91" s="88"/>
      <c r="DU91" s="88"/>
      <c r="DV91" s="88"/>
      <c r="DW91" s="88"/>
      <c r="DX91" s="88"/>
      <c r="DY91" s="88"/>
      <c r="DZ91" s="88"/>
      <c r="EA91" s="88"/>
      <c r="EB91" s="88"/>
      <c r="EC91" s="88"/>
      <c r="ED91" s="88"/>
      <c r="EE91" s="88"/>
      <c r="EF91" s="88"/>
      <c r="EG91" s="88"/>
      <c r="EH91" s="88"/>
      <c r="EI91" s="88"/>
    </row>
    <row r="92" spans="3:139" s="86" customFormat="1" x14ac:dyDescent="0.25">
      <c r="C92" s="84"/>
      <c r="E92" s="85"/>
      <c r="I92" s="85"/>
      <c r="M92" s="85"/>
      <c r="Q92" s="85"/>
      <c r="U92" s="85"/>
      <c r="AX92" s="88"/>
      <c r="AY92" s="88"/>
      <c r="AZ92" s="88"/>
      <c r="BA92" s="88"/>
      <c r="BB92" s="88"/>
      <c r="BC92" s="88"/>
      <c r="BD92" s="88"/>
      <c r="BE92" s="88"/>
      <c r="BF92" s="88"/>
      <c r="BG92" s="88"/>
      <c r="BH92" s="88"/>
      <c r="BI92" s="88"/>
      <c r="BJ92" s="88"/>
      <c r="BK92" s="88"/>
      <c r="BL92" s="88"/>
      <c r="BM92" s="88"/>
      <c r="BN92" s="88"/>
      <c r="BO92" s="88"/>
      <c r="BP92" s="88"/>
      <c r="BQ92" s="88"/>
      <c r="BR92" s="88"/>
      <c r="BS92" s="88"/>
      <c r="BT92" s="88"/>
      <c r="BU92" s="88"/>
      <c r="BV92" s="88"/>
      <c r="BW92" s="88"/>
      <c r="BX92" s="88"/>
      <c r="BY92" s="88"/>
      <c r="BZ92" s="88"/>
      <c r="CA92" s="88"/>
      <c r="CB92" s="88"/>
      <c r="CC92" s="88"/>
      <c r="CD92" s="88"/>
      <c r="CE92" s="88"/>
      <c r="CF92" s="88"/>
      <c r="CG92" s="88"/>
      <c r="CH92" s="88"/>
      <c r="CI92" s="88"/>
      <c r="CJ92" s="88"/>
      <c r="CK92" s="88"/>
      <c r="CL92" s="88"/>
      <c r="CM92" s="88"/>
      <c r="CN92" s="88"/>
      <c r="CO92" s="88"/>
      <c r="CP92" s="88"/>
      <c r="CQ92" s="88"/>
      <c r="CR92" s="88"/>
      <c r="CS92" s="88"/>
      <c r="CT92" s="88"/>
      <c r="CU92" s="88"/>
      <c r="CV92" s="88"/>
      <c r="CW92" s="88"/>
      <c r="CX92" s="88"/>
      <c r="CY92" s="88"/>
      <c r="CZ92" s="88"/>
      <c r="DA92" s="88"/>
      <c r="DB92" s="88"/>
      <c r="DC92" s="88"/>
      <c r="DD92" s="88"/>
      <c r="DE92" s="88"/>
      <c r="DF92" s="88"/>
      <c r="DG92" s="88"/>
      <c r="DH92" s="88"/>
      <c r="DI92" s="88"/>
      <c r="DJ92" s="88"/>
      <c r="DK92" s="88"/>
      <c r="DL92" s="88"/>
      <c r="DM92" s="88"/>
      <c r="DN92" s="88"/>
      <c r="DO92" s="88"/>
      <c r="DP92" s="88"/>
      <c r="DQ92" s="88"/>
      <c r="DR92" s="88"/>
      <c r="DS92" s="88"/>
      <c r="DT92" s="88"/>
      <c r="DU92" s="88"/>
      <c r="DV92" s="88"/>
      <c r="DW92" s="88"/>
      <c r="DX92" s="88"/>
      <c r="DY92" s="88"/>
      <c r="DZ92" s="88"/>
      <c r="EA92" s="88"/>
      <c r="EB92" s="88"/>
      <c r="EC92" s="88"/>
      <c r="ED92" s="88"/>
      <c r="EE92" s="88"/>
      <c r="EF92" s="88"/>
      <c r="EG92" s="88"/>
      <c r="EH92" s="88"/>
      <c r="EI92" s="88"/>
    </row>
    <row r="93" spans="3:139" s="86" customFormat="1" x14ac:dyDescent="0.25">
      <c r="C93" s="84"/>
      <c r="E93" s="85"/>
      <c r="I93" s="85"/>
      <c r="M93" s="85"/>
      <c r="Q93" s="85"/>
      <c r="U93" s="85"/>
      <c r="AX93" s="88"/>
      <c r="AY93" s="88"/>
      <c r="AZ93" s="88"/>
      <c r="BA93" s="88"/>
      <c r="BB93" s="88"/>
      <c r="BC93" s="88"/>
      <c r="BD93" s="88"/>
      <c r="BE93" s="88"/>
      <c r="BF93" s="88"/>
      <c r="BG93" s="88"/>
      <c r="BH93" s="88"/>
      <c r="BI93" s="88"/>
      <c r="BJ93" s="88"/>
      <c r="BK93" s="88"/>
      <c r="BL93" s="88"/>
      <c r="BM93" s="88"/>
      <c r="BN93" s="88"/>
      <c r="BO93" s="88"/>
      <c r="BP93" s="88"/>
      <c r="BQ93" s="88"/>
      <c r="BR93" s="88"/>
      <c r="BS93" s="88"/>
      <c r="BT93" s="88"/>
      <c r="BU93" s="88"/>
      <c r="BV93" s="88"/>
      <c r="BW93" s="88"/>
      <c r="BX93" s="88"/>
      <c r="BY93" s="88"/>
      <c r="BZ93" s="88"/>
      <c r="CA93" s="88"/>
      <c r="CB93" s="88"/>
      <c r="CC93" s="88"/>
      <c r="CD93" s="88"/>
      <c r="CE93" s="88"/>
      <c r="CF93" s="88"/>
      <c r="CG93" s="88"/>
      <c r="CH93" s="88"/>
      <c r="CI93" s="88"/>
      <c r="CJ93" s="88"/>
      <c r="CK93" s="88"/>
      <c r="CL93" s="88"/>
      <c r="CM93" s="88"/>
      <c r="CN93" s="88"/>
      <c r="CO93" s="88"/>
      <c r="CP93" s="88"/>
      <c r="CQ93" s="88"/>
      <c r="CR93" s="88"/>
      <c r="CS93" s="88"/>
      <c r="CT93" s="88"/>
      <c r="CU93" s="88"/>
      <c r="CV93" s="88"/>
      <c r="CW93" s="88"/>
      <c r="CX93" s="88"/>
      <c r="CY93" s="88"/>
      <c r="CZ93" s="88"/>
      <c r="DA93" s="88"/>
      <c r="DB93" s="88"/>
      <c r="DC93" s="88"/>
      <c r="DD93" s="88"/>
      <c r="DE93" s="88"/>
      <c r="DF93" s="88"/>
      <c r="DG93" s="88"/>
      <c r="DH93" s="88"/>
      <c r="DI93" s="88"/>
      <c r="DJ93" s="88"/>
      <c r="DK93" s="88"/>
      <c r="DL93" s="88"/>
      <c r="DM93" s="88"/>
      <c r="DN93" s="88"/>
      <c r="DO93" s="88"/>
      <c r="DP93" s="88"/>
      <c r="DQ93" s="88"/>
      <c r="DR93" s="88"/>
      <c r="DS93" s="88"/>
      <c r="DT93" s="88"/>
      <c r="DU93" s="88"/>
      <c r="DV93" s="88"/>
      <c r="DW93" s="88"/>
      <c r="DX93" s="88"/>
      <c r="DY93" s="88"/>
      <c r="DZ93" s="88"/>
      <c r="EA93" s="88"/>
      <c r="EB93" s="88"/>
      <c r="EC93" s="88"/>
      <c r="ED93" s="88"/>
      <c r="EE93" s="88"/>
      <c r="EF93" s="88"/>
      <c r="EG93" s="88"/>
      <c r="EH93" s="88"/>
      <c r="EI93" s="88"/>
    </row>
    <row r="94" spans="3:139" s="86" customFormat="1" x14ac:dyDescent="0.25">
      <c r="C94" s="84"/>
      <c r="E94" s="85"/>
      <c r="I94" s="85"/>
      <c r="M94" s="85"/>
      <c r="Q94" s="85"/>
      <c r="U94" s="85"/>
      <c r="AX94" s="88"/>
      <c r="AY94" s="88"/>
      <c r="AZ94" s="88"/>
      <c r="BA94" s="88"/>
      <c r="BB94" s="88"/>
      <c r="BC94" s="88"/>
      <c r="BD94" s="88"/>
      <c r="BE94" s="88"/>
      <c r="BF94" s="88"/>
      <c r="BG94" s="88"/>
      <c r="BH94" s="88"/>
      <c r="BI94" s="88"/>
      <c r="BJ94" s="88"/>
      <c r="BK94" s="88"/>
      <c r="BL94" s="88"/>
      <c r="BM94" s="88"/>
      <c r="BN94" s="88"/>
      <c r="BO94" s="88"/>
      <c r="BP94" s="88"/>
      <c r="BQ94" s="88"/>
      <c r="BR94" s="88"/>
      <c r="BS94" s="88"/>
      <c r="BT94" s="88"/>
      <c r="BU94" s="88"/>
      <c r="BV94" s="88"/>
      <c r="BW94" s="88"/>
      <c r="BX94" s="88"/>
      <c r="BY94" s="88"/>
      <c r="BZ94" s="88"/>
      <c r="CA94" s="88"/>
      <c r="CB94" s="88"/>
      <c r="CC94" s="88"/>
      <c r="CD94" s="88"/>
      <c r="CE94" s="88"/>
      <c r="CF94" s="88"/>
      <c r="CG94" s="88"/>
      <c r="CH94" s="88"/>
      <c r="CI94" s="88"/>
      <c r="CJ94" s="88"/>
      <c r="CK94" s="88"/>
      <c r="CL94" s="88"/>
      <c r="CM94" s="88"/>
      <c r="CN94" s="88"/>
      <c r="CO94" s="88"/>
      <c r="CP94" s="88"/>
      <c r="CQ94" s="88"/>
      <c r="CR94" s="88"/>
      <c r="CS94" s="88"/>
      <c r="CT94" s="88"/>
      <c r="CU94" s="88"/>
      <c r="CV94" s="88"/>
      <c r="CW94" s="88"/>
      <c r="CX94" s="88"/>
      <c r="CY94" s="88"/>
      <c r="CZ94" s="88"/>
      <c r="DA94" s="88"/>
      <c r="DB94" s="88"/>
      <c r="DC94" s="88"/>
      <c r="DD94" s="88"/>
      <c r="DE94" s="88"/>
      <c r="DF94" s="88"/>
      <c r="DG94" s="88"/>
      <c r="DH94" s="88"/>
      <c r="DI94" s="88"/>
      <c r="DJ94" s="88"/>
      <c r="DK94" s="88"/>
      <c r="DL94" s="88"/>
      <c r="DM94" s="88"/>
      <c r="DN94" s="88"/>
      <c r="DO94" s="88"/>
      <c r="DP94" s="88"/>
      <c r="DQ94" s="88"/>
      <c r="DR94" s="88"/>
      <c r="DS94" s="88"/>
      <c r="DT94" s="88"/>
      <c r="DU94" s="88"/>
      <c r="DV94" s="88"/>
      <c r="DW94" s="88"/>
      <c r="DX94" s="88"/>
      <c r="DY94" s="88"/>
      <c r="DZ94" s="88"/>
      <c r="EA94" s="88"/>
      <c r="EB94" s="88"/>
      <c r="EC94" s="88"/>
      <c r="ED94" s="88"/>
      <c r="EE94" s="88"/>
      <c r="EF94" s="88"/>
      <c r="EG94" s="88"/>
      <c r="EH94" s="88"/>
      <c r="EI94" s="88"/>
    </row>
    <row r="95" spans="3:139" s="86" customFormat="1" x14ac:dyDescent="0.25">
      <c r="C95" s="84"/>
      <c r="E95" s="85"/>
      <c r="I95" s="85"/>
      <c r="M95" s="85"/>
      <c r="Q95" s="85"/>
      <c r="U95" s="85"/>
      <c r="AX95" s="88"/>
      <c r="AY95" s="88"/>
      <c r="AZ95" s="88"/>
      <c r="BA95" s="88"/>
      <c r="BB95" s="88"/>
      <c r="BC95" s="88"/>
      <c r="BD95" s="88"/>
      <c r="BE95" s="88"/>
      <c r="BF95" s="88"/>
      <c r="BG95" s="88"/>
      <c r="BH95" s="88"/>
      <c r="BI95" s="88"/>
      <c r="BJ95" s="88"/>
      <c r="BK95" s="88"/>
      <c r="BL95" s="88"/>
      <c r="BM95" s="88"/>
      <c r="BN95" s="88"/>
      <c r="BO95" s="88"/>
      <c r="BP95" s="88"/>
      <c r="BQ95" s="88"/>
      <c r="BR95" s="88"/>
      <c r="BS95" s="88"/>
      <c r="BT95" s="88"/>
      <c r="BU95" s="88"/>
      <c r="BV95" s="88"/>
      <c r="BW95" s="88"/>
      <c r="BX95" s="88"/>
      <c r="BY95" s="88"/>
      <c r="BZ95" s="88"/>
      <c r="CA95" s="88"/>
      <c r="CB95" s="88"/>
      <c r="CC95" s="88"/>
      <c r="CD95" s="88"/>
      <c r="CE95" s="88"/>
      <c r="CF95" s="88"/>
      <c r="CG95" s="88"/>
      <c r="CH95" s="88"/>
      <c r="CI95" s="88"/>
      <c r="CJ95" s="88"/>
      <c r="CK95" s="88"/>
      <c r="CL95" s="88"/>
      <c r="CM95" s="88"/>
      <c r="CN95" s="88"/>
      <c r="CO95" s="88"/>
      <c r="CP95" s="88"/>
      <c r="CQ95" s="88"/>
      <c r="CR95" s="88"/>
      <c r="CS95" s="88"/>
      <c r="CT95" s="88"/>
      <c r="CU95" s="88"/>
      <c r="CV95" s="88"/>
      <c r="CW95" s="88"/>
      <c r="CX95" s="88"/>
      <c r="CY95" s="88"/>
      <c r="CZ95" s="88"/>
      <c r="DA95" s="88"/>
      <c r="DB95" s="88"/>
      <c r="DC95" s="88"/>
      <c r="DD95" s="88"/>
      <c r="DE95" s="88"/>
      <c r="DF95" s="88"/>
      <c r="DG95" s="88"/>
      <c r="DH95" s="88"/>
      <c r="DI95" s="88"/>
      <c r="DJ95" s="88"/>
      <c r="DK95" s="88"/>
      <c r="DL95" s="88"/>
      <c r="DM95" s="88"/>
      <c r="DN95" s="88"/>
      <c r="DO95" s="88"/>
      <c r="DP95" s="88"/>
      <c r="DQ95" s="88"/>
      <c r="DR95" s="88"/>
      <c r="DS95" s="88"/>
      <c r="DT95" s="88"/>
      <c r="DU95" s="88"/>
      <c r="DV95" s="88"/>
      <c r="DW95" s="88"/>
      <c r="DX95" s="88"/>
      <c r="DY95" s="88"/>
      <c r="DZ95" s="88"/>
      <c r="EA95" s="88"/>
      <c r="EB95" s="88"/>
      <c r="EC95" s="88"/>
      <c r="ED95" s="88"/>
      <c r="EE95" s="88"/>
      <c r="EF95" s="88"/>
      <c r="EG95" s="88"/>
      <c r="EH95" s="88"/>
      <c r="EI95" s="88"/>
    </row>
    <row r="96" spans="3:139" s="86" customFormat="1" x14ac:dyDescent="0.25">
      <c r="C96" s="84"/>
      <c r="E96" s="85"/>
      <c r="I96" s="85"/>
      <c r="M96" s="85"/>
      <c r="Q96" s="85"/>
      <c r="U96" s="85"/>
      <c r="AX96" s="88"/>
      <c r="AY96" s="88"/>
      <c r="AZ96" s="88"/>
      <c r="BA96" s="88"/>
      <c r="BB96" s="88"/>
      <c r="BC96" s="88"/>
      <c r="BD96" s="88"/>
      <c r="BE96" s="88"/>
      <c r="BF96" s="88"/>
      <c r="BG96" s="88"/>
      <c r="BH96" s="88"/>
      <c r="BI96" s="88"/>
      <c r="BJ96" s="88"/>
      <c r="BK96" s="88"/>
      <c r="BL96" s="88"/>
      <c r="BM96" s="88"/>
      <c r="BN96" s="88"/>
      <c r="BO96" s="88"/>
      <c r="BP96" s="88"/>
      <c r="BQ96" s="88"/>
      <c r="BR96" s="88"/>
      <c r="BS96" s="88"/>
      <c r="BT96" s="88"/>
      <c r="BU96" s="88"/>
      <c r="BV96" s="88"/>
      <c r="BW96" s="88"/>
      <c r="BX96" s="88"/>
      <c r="BY96" s="88"/>
      <c r="BZ96" s="88"/>
      <c r="CA96" s="88"/>
      <c r="CB96" s="88"/>
      <c r="CC96" s="88"/>
      <c r="CD96" s="88"/>
      <c r="CE96" s="88"/>
      <c r="CF96" s="88"/>
      <c r="CG96" s="88"/>
      <c r="CH96" s="88"/>
      <c r="CI96" s="88"/>
      <c r="CJ96" s="88"/>
      <c r="CK96" s="88"/>
      <c r="CL96" s="88"/>
      <c r="CM96" s="88"/>
      <c r="CN96" s="88"/>
      <c r="CO96" s="88"/>
      <c r="CP96" s="88"/>
      <c r="CQ96" s="88"/>
      <c r="CR96" s="88"/>
      <c r="CS96" s="88"/>
      <c r="CT96" s="88"/>
      <c r="CU96" s="88"/>
      <c r="CV96" s="88"/>
      <c r="CW96" s="88"/>
      <c r="CX96" s="88"/>
      <c r="CY96" s="88"/>
      <c r="CZ96" s="88"/>
      <c r="DA96" s="88"/>
      <c r="DB96" s="88"/>
      <c r="DC96" s="88"/>
      <c r="DD96" s="88"/>
      <c r="DE96" s="88"/>
      <c r="DF96" s="88"/>
      <c r="DG96" s="88"/>
      <c r="DH96" s="88"/>
      <c r="DI96" s="88"/>
      <c r="DJ96" s="88"/>
      <c r="DK96" s="88"/>
      <c r="DL96" s="88"/>
      <c r="DM96" s="88"/>
      <c r="DN96" s="88"/>
      <c r="DO96" s="88"/>
      <c r="DP96" s="88"/>
      <c r="DQ96" s="88"/>
      <c r="DR96" s="88"/>
      <c r="DS96" s="88"/>
      <c r="DT96" s="88"/>
      <c r="DU96" s="88"/>
      <c r="DV96" s="88"/>
      <c r="DW96" s="88"/>
      <c r="DX96" s="88"/>
      <c r="DY96" s="88"/>
      <c r="DZ96" s="88"/>
      <c r="EA96" s="88"/>
      <c r="EB96" s="88"/>
      <c r="EC96" s="88"/>
      <c r="ED96" s="88"/>
      <c r="EE96" s="88"/>
      <c r="EF96" s="88"/>
      <c r="EG96" s="88"/>
      <c r="EH96" s="88"/>
      <c r="EI96" s="88"/>
    </row>
    <row r="97" spans="3:139" s="86" customFormat="1" x14ac:dyDescent="0.25">
      <c r="C97" s="84"/>
      <c r="E97" s="85"/>
      <c r="I97" s="85"/>
      <c r="M97" s="85"/>
      <c r="Q97" s="85"/>
      <c r="U97" s="85"/>
      <c r="AX97" s="88"/>
      <c r="AY97" s="88"/>
      <c r="AZ97" s="88"/>
      <c r="BA97" s="88"/>
      <c r="BB97" s="88"/>
      <c r="BC97" s="88"/>
      <c r="BD97" s="88"/>
      <c r="BE97" s="88"/>
      <c r="BF97" s="88"/>
      <c r="BG97" s="88"/>
      <c r="BH97" s="88"/>
      <c r="BI97" s="88"/>
      <c r="BJ97" s="88"/>
      <c r="BK97" s="88"/>
      <c r="BL97" s="88"/>
      <c r="BM97" s="88"/>
      <c r="BN97" s="88"/>
      <c r="BO97" s="88"/>
      <c r="BP97" s="88"/>
      <c r="BQ97" s="88"/>
      <c r="BR97" s="88"/>
      <c r="BS97" s="88"/>
      <c r="BT97" s="88"/>
      <c r="BU97" s="88"/>
      <c r="BV97" s="88"/>
      <c r="BW97" s="88"/>
      <c r="BX97" s="88"/>
      <c r="BY97" s="88"/>
      <c r="BZ97" s="88"/>
      <c r="CA97" s="88"/>
      <c r="CB97" s="88"/>
      <c r="CC97" s="88"/>
      <c r="CD97" s="88"/>
      <c r="CE97" s="88"/>
      <c r="CF97" s="88"/>
      <c r="CG97" s="88"/>
      <c r="CH97" s="88"/>
      <c r="CI97" s="88"/>
      <c r="CJ97" s="88"/>
      <c r="CK97" s="88"/>
      <c r="CL97" s="88"/>
      <c r="CM97" s="88"/>
      <c r="CN97" s="88"/>
      <c r="CO97" s="88"/>
      <c r="CP97" s="88"/>
      <c r="CQ97" s="88"/>
      <c r="CR97" s="88"/>
      <c r="CS97" s="88"/>
      <c r="CT97" s="88"/>
      <c r="CU97" s="88"/>
      <c r="CV97" s="88"/>
      <c r="CW97" s="88"/>
      <c r="CX97" s="88"/>
      <c r="CY97" s="88"/>
      <c r="CZ97" s="88"/>
      <c r="DA97" s="88"/>
      <c r="DB97" s="88"/>
      <c r="DC97" s="88"/>
      <c r="DD97" s="88"/>
      <c r="DE97" s="88"/>
      <c r="DF97" s="88"/>
      <c r="DG97" s="88"/>
      <c r="DH97" s="88"/>
      <c r="DI97" s="88"/>
      <c r="DJ97" s="88"/>
      <c r="DK97" s="88"/>
      <c r="DL97" s="88"/>
      <c r="DM97" s="88"/>
      <c r="DN97" s="88"/>
      <c r="DO97" s="88"/>
      <c r="DP97" s="88"/>
      <c r="DQ97" s="88"/>
      <c r="DR97" s="88"/>
      <c r="DS97" s="88"/>
      <c r="DT97" s="88"/>
      <c r="DU97" s="88"/>
      <c r="DV97" s="88"/>
      <c r="DW97" s="88"/>
      <c r="DX97" s="88"/>
      <c r="DY97" s="88"/>
      <c r="DZ97" s="88"/>
      <c r="EA97" s="88"/>
      <c r="EB97" s="88"/>
      <c r="EC97" s="88"/>
      <c r="ED97" s="88"/>
      <c r="EE97" s="88"/>
      <c r="EF97" s="88"/>
      <c r="EG97" s="88"/>
      <c r="EH97" s="88"/>
      <c r="EI97" s="88"/>
    </row>
    <row r="98" spans="3:139" s="86" customFormat="1" x14ac:dyDescent="0.25">
      <c r="C98" s="84"/>
      <c r="E98" s="85"/>
      <c r="I98" s="85"/>
      <c r="M98" s="85"/>
      <c r="Q98" s="85"/>
      <c r="U98" s="85"/>
      <c r="AX98" s="88"/>
      <c r="AY98" s="88"/>
      <c r="AZ98" s="88"/>
      <c r="BA98" s="88"/>
      <c r="BB98" s="88"/>
      <c r="BC98" s="88"/>
      <c r="BD98" s="88"/>
      <c r="BE98" s="88"/>
      <c r="BF98" s="88"/>
      <c r="BG98" s="88"/>
      <c r="BH98" s="88"/>
      <c r="BI98" s="88"/>
      <c r="BJ98" s="88"/>
      <c r="BK98" s="88"/>
      <c r="BL98" s="88"/>
      <c r="BM98" s="88"/>
      <c r="BN98" s="88"/>
      <c r="BO98" s="88"/>
      <c r="BP98" s="88"/>
      <c r="BQ98" s="88"/>
      <c r="BR98" s="88"/>
      <c r="BS98" s="88"/>
      <c r="BT98" s="88"/>
      <c r="BU98" s="88"/>
      <c r="BV98" s="88"/>
      <c r="BW98" s="88"/>
      <c r="BX98" s="88"/>
      <c r="BY98" s="88"/>
      <c r="BZ98" s="88"/>
      <c r="CA98" s="88"/>
      <c r="CB98" s="88"/>
      <c r="CC98" s="88"/>
      <c r="CD98" s="88"/>
      <c r="CE98" s="88"/>
      <c r="CF98" s="88"/>
      <c r="CG98" s="88"/>
      <c r="CH98" s="88"/>
      <c r="CI98" s="88"/>
      <c r="CJ98" s="88"/>
      <c r="CK98" s="88"/>
      <c r="CL98" s="88"/>
      <c r="CM98" s="88"/>
      <c r="CN98" s="88"/>
      <c r="CO98" s="88"/>
      <c r="CP98" s="88"/>
      <c r="CQ98" s="88"/>
      <c r="CR98" s="88"/>
      <c r="CS98" s="88"/>
      <c r="CT98" s="88"/>
      <c r="CU98" s="88"/>
      <c r="CV98" s="88"/>
      <c r="CW98" s="88"/>
      <c r="CX98" s="88"/>
      <c r="CY98" s="88"/>
      <c r="CZ98" s="88"/>
      <c r="DA98" s="88"/>
      <c r="DB98" s="88"/>
      <c r="DC98" s="88"/>
      <c r="DD98" s="88"/>
      <c r="DE98" s="88"/>
      <c r="DF98" s="88"/>
      <c r="DG98" s="88"/>
      <c r="DH98" s="88"/>
      <c r="DI98" s="88"/>
      <c r="DJ98" s="88"/>
      <c r="DK98" s="88"/>
      <c r="DL98" s="88"/>
      <c r="DM98" s="88"/>
      <c r="DN98" s="88"/>
      <c r="DO98" s="88"/>
      <c r="DP98" s="88"/>
      <c r="DQ98" s="88"/>
      <c r="DR98" s="88"/>
      <c r="DS98" s="88"/>
      <c r="DT98" s="88"/>
      <c r="DU98" s="88"/>
      <c r="DV98" s="88"/>
      <c r="DW98" s="88"/>
      <c r="DX98" s="88"/>
      <c r="DY98" s="88"/>
      <c r="DZ98" s="88"/>
      <c r="EA98" s="88"/>
      <c r="EB98" s="88"/>
      <c r="EC98" s="88"/>
      <c r="ED98" s="88"/>
      <c r="EE98" s="88"/>
      <c r="EF98" s="88"/>
      <c r="EG98" s="88"/>
      <c r="EH98" s="88"/>
      <c r="EI98" s="88"/>
    </row>
    <row r="99" spans="3:139" s="86" customFormat="1" x14ac:dyDescent="0.25">
      <c r="C99" s="84"/>
      <c r="E99" s="85"/>
      <c r="I99" s="85"/>
      <c r="M99" s="85"/>
      <c r="Q99" s="85"/>
      <c r="U99" s="85"/>
      <c r="AX99" s="88"/>
      <c r="AY99" s="88"/>
      <c r="AZ99" s="88"/>
      <c r="BA99" s="88"/>
      <c r="BB99" s="88"/>
      <c r="BC99" s="88"/>
      <c r="BD99" s="88"/>
      <c r="BE99" s="88"/>
      <c r="BF99" s="88"/>
      <c r="BG99" s="88"/>
      <c r="BH99" s="88"/>
      <c r="BI99" s="88"/>
      <c r="BJ99" s="88"/>
      <c r="BK99" s="88"/>
      <c r="BL99" s="88"/>
      <c r="BM99" s="88"/>
      <c r="BN99" s="88"/>
      <c r="BO99" s="88"/>
      <c r="BP99" s="88"/>
      <c r="BQ99" s="88"/>
      <c r="BR99" s="88"/>
      <c r="BS99" s="88"/>
      <c r="BT99" s="88"/>
      <c r="BU99" s="88"/>
      <c r="BV99" s="88"/>
      <c r="BW99" s="88"/>
      <c r="BX99" s="88"/>
      <c r="BY99" s="88"/>
      <c r="BZ99" s="88"/>
      <c r="CA99" s="88"/>
      <c r="CB99" s="88"/>
      <c r="CC99" s="88"/>
      <c r="CD99" s="88"/>
      <c r="CE99" s="88"/>
      <c r="CF99" s="88"/>
      <c r="CG99" s="88"/>
      <c r="CH99" s="88"/>
      <c r="CI99" s="88"/>
      <c r="CJ99" s="88"/>
      <c r="CK99" s="88"/>
      <c r="CL99" s="88"/>
      <c r="CM99" s="88"/>
      <c r="CN99" s="88"/>
      <c r="CO99" s="88"/>
      <c r="CP99" s="88"/>
      <c r="CQ99" s="88"/>
      <c r="CR99" s="88"/>
      <c r="CS99" s="88"/>
      <c r="CT99" s="88"/>
      <c r="CU99" s="88"/>
      <c r="CV99" s="88"/>
      <c r="CW99" s="88"/>
      <c r="CX99" s="88"/>
      <c r="CY99" s="88"/>
      <c r="CZ99" s="88"/>
      <c r="DA99" s="88"/>
      <c r="DB99" s="88"/>
      <c r="DC99" s="88"/>
      <c r="DD99" s="88"/>
      <c r="DE99" s="88"/>
      <c r="DF99" s="88"/>
      <c r="DG99" s="88"/>
      <c r="DH99" s="88"/>
      <c r="DI99" s="88"/>
      <c r="DJ99" s="88"/>
      <c r="DK99" s="88"/>
      <c r="DL99" s="88"/>
      <c r="DM99" s="88"/>
      <c r="DN99" s="88"/>
      <c r="DO99" s="88"/>
      <c r="DP99" s="88"/>
      <c r="DQ99" s="88"/>
      <c r="DR99" s="88"/>
      <c r="DS99" s="88"/>
      <c r="DT99" s="88"/>
      <c r="DU99" s="88"/>
      <c r="DV99" s="88"/>
      <c r="DW99" s="88"/>
      <c r="DX99" s="88"/>
      <c r="DY99" s="88"/>
      <c r="DZ99" s="88"/>
      <c r="EA99" s="88"/>
      <c r="EB99" s="88"/>
      <c r="EC99" s="88"/>
      <c r="ED99" s="88"/>
      <c r="EE99" s="88"/>
      <c r="EF99" s="88"/>
      <c r="EG99" s="88"/>
      <c r="EH99" s="88"/>
      <c r="EI99" s="88"/>
    </row>
    <row r="100" spans="3:139" s="86" customFormat="1" x14ac:dyDescent="0.25">
      <c r="C100" s="84"/>
      <c r="E100" s="85"/>
      <c r="I100" s="85"/>
      <c r="M100" s="85"/>
      <c r="Q100" s="85"/>
      <c r="U100" s="85"/>
      <c r="AX100" s="88"/>
      <c r="AY100" s="88"/>
      <c r="AZ100" s="88"/>
      <c r="BA100" s="88"/>
      <c r="BB100" s="88"/>
      <c r="BC100" s="88"/>
      <c r="BD100" s="88"/>
      <c r="BE100" s="88"/>
      <c r="BF100" s="88"/>
      <c r="BG100" s="88"/>
      <c r="BH100" s="88"/>
      <c r="BI100" s="88"/>
      <c r="BJ100" s="88"/>
      <c r="BK100" s="88"/>
      <c r="BL100" s="88"/>
      <c r="BM100" s="88"/>
      <c r="BN100" s="88"/>
      <c r="BO100" s="88"/>
      <c r="BP100" s="88"/>
      <c r="BQ100" s="88"/>
      <c r="BR100" s="88"/>
      <c r="BS100" s="88"/>
      <c r="BT100" s="88"/>
      <c r="BU100" s="88"/>
      <c r="BV100" s="88"/>
      <c r="BW100" s="88"/>
      <c r="BX100" s="88"/>
      <c r="BY100" s="88"/>
      <c r="BZ100" s="88"/>
      <c r="CA100" s="88"/>
      <c r="CB100" s="88"/>
      <c r="CC100" s="88"/>
      <c r="CD100" s="88"/>
      <c r="CE100" s="88"/>
      <c r="CF100" s="88"/>
      <c r="CG100" s="88"/>
      <c r="CH100" s="88"/>
      <c r="CI100" s="88"/>
      <c r="CJ100" s="88"/>
      <c r="CK100" s="88"/>
      <c r="CL100" s="88"/>
      <c r="CM100" s="88"/>
      <c r="CN100" s="88"/>
      <c r="CO100" s="88"/>
      <c r="CP100" s="88"/>
      <c r="CQ100" s="88"/>
      <c r="CR100" s="88"/>
      <c r="CS100" s="88"/>
      <c r="CT100" s="88"/>
      <c r="CU100" s="88"/>
      <c r="CV100" s="88"/>
      <c r="CW100" s="88"/>
      <c r="CX100" s="88"/>
      <c r="CY100" s="88"/>
      <c r="CZ100" s="88"/>
      <c r="DA100" s="88"/>
      <c r="DB100" s="88"/>
      <c r="DC100" s="88"/>
      <c r="DD100" s="88"/>
      <c r="DE100" s="88"/>
      <c r="DF100" s="88"/>
      <c r="DG100" s="88"/>
      <c r="DH100" s="88"/>
      <c r="DI100" s="88"/>
      <c r="DJ100" s="88"/>
      <c r="DK100" s="88"/>
      <c r="DL100" s="88"/>
      <c r="DM100" s="88"/>
      <c r="DN100" s="88"/>
      <c r="DO100" s="88"/>
      <c r="DP100" s="88"/>
      <c r="DQ100" s="88"/>
      <c r="DR100" s="88"/>
      <c r="DS100" s="88"/>
      <c r="DT100" s="88"/>
      <c r="DU100" s="88"/>
      <c r="DV100" s="88"/>
      <c r="DW100" s="88"/>
      <c r="DX100" s="88"/>
      <c r="DY100" s="88"/>
      <c r="DZ100" s="88"/>
      <c r="EA100" s="88"/>
      <c r="EB100" s="88"/>
      <c r="EC100" s="88"/>
      <c r="ED100" s="88"/>
      <c r="EE100" s="88"/>
      <c r="EF100" s="88"/>
      <c r="EG100" s="88"/>
      <c r="EH100" s="88"/>
      <c r="EI100" s="88"/>
    </row>
    <row r="101" spans="3:139" s="86" customFormat="1" x14ac:dyDescent="0.25">
      <c r="C101" s="84"/>
      <c r="E101" s="85"/>
      <c r="I101" s="85"/>
      <c r="M101" s="85"/>
      <c r="Q101" s="85"/>
      <c r="U101" s="85"/>
      <c r="AX101" s="88"/>
      <c r="AY101" s="88"/>
      <c r="AZ101" s="88"/>
      <c r="BA101" s="88"/>
      <c r="BB101" s="88"/>
      <c r="BC101" s="88"/>
      <c r="BD101" s="88"/>
      <c r="BE101" s="88"/>
      <c r="BF101" s="88"/>
      <c r="BG101" s="88"/>
      <c r="BH101" s="88"/>
      <c r="BI101" s="88"/>
      <c r="BJ101" s="88"/>
      <c r="BK101" s="88"/>
      <c r="BL101" s="88"/>
      <c r="BM101" s="88"/>
      <c r="BN101" s="88"/>
      <c r="BO101" s="88"/>
      <c r="BP101" s="88"/>
      <c r="BQ101" s="88"/>
      <c r="BR101" s="88"/>
      <c r="BS101" s="88"/>
      <c r="BT101" s="88"/>
      <c r="BU101" s="88"/>
      <c r="BV101" s="88"/>
      <c r="BW101" s="88"/>
      <c r="BX101" s="88"/>
      <c r="BY101" s="88"/>
      <c r="BZ101" s="88"/>
      <c r="CA101" s="88"/>
      <c r="CB101" s="88"/>
      <c r="CC101" s="88"/>
      <c r="CD101" s="88"/>
      <c r="CE101" s="88"/>
      <c r="CF101" s="88"/>
      <c r="CG101" s="88"/>
      <c r="CH101" s="88"/>
      <c r="CI101" s="88"/>
      <c r="CJ101" s="88"/>
      <c r="CK101" s="88"/>
      <c r="CL101" s="88"/>
      <c r="CM101" s="88"/>
      <c r="CN101" s="88"/>
      <c r="CO101" s="88"/>
      <c r="CP101" s="88"/>
      <c r="CQ101" s="88"/>
      <c r="CR101" s="88"/>
      <c r="CS101" s="88"/>
      <c r="CT101" s="88"/>
      <c r="CU101" s="88"/>
      <c r="CV101" s="88"/>
      <c r="CW101" s="88"/>
      <c r="CX101" s="88"/>
      <c r="CY101" s="88"/>
      <c r="CZ101" s="88"/>
      <c r="DA101" s="88"/>
      <c r="DB101" s="88"/>
      <c r="DC101" s="88"/>
      <c r="DD101" s="88"/>
      <c r="DE101" s="88"/>
      <c r="DF101" s="88"/>
      <c r="DG101" s="88"/>
      <c r="DH101" s="88"/>
      <c r="DI101" s="88"/>
      <c r="DJ101" s="88"/>
      <c r="DK101" s="88"/>
      <c r="DL101" s="88"/>
      <c r="DM101" s="88"/>
      <c r="DN101" s="88"/>
      <c r="DO101" s="88"/>
      <c r="DP101" s="88"/>
      <c r="DQ101" s="88"/>
      <c r="DR101" s="88"/>
      <c r="DS101" s="88"/>
      <c r="DT101" s="88"/>
      <c r="DU101" s="88"/>
      <c r="DV101" s="88"/>
      <c r="DW101" s="88"/>
      <c r="DX101" s="88"/>
      <c r="DY101" s="88"/>
      <c r="DZ101" s="88"/>
      <c r="EA101" s="88"/>
      <c r="EB101" s="88"/>
      <c r="EC101" s="88"/>
      <c r="ED101" s="88"/>
      <c r="EE101" s="88"/>
      <c r="EF101" s="88"/>
      <c r="EG101" s="88"/>
      <c r="EH101" s="88"/>
      <c r="EI101" s="88"/>
    </row>
    <row r="102" spans="3:139" s="86" customFormat="1" x14ac:dyDescent="0.25">
      <c r="C102" s="84"/>
      <c r="E102" s="85"/>
      <c r="I102" s="85"/>
      <c r="M102" s="85"/>
      <c r="Q102" s="85"/>
      <c r="U102" s="85"/>
      <c r="AX102" s="88"/>
      <c r="AY102" s="88"/>
      <c r="AZ102" s="88"/>
      <c r="BA102" s="88"/>
      <c r="BB102" s="88"/>
      <c r="BC102" s="88"/>
      <c r="BD102" s="88"/>
      <c r="BE102" s="88"/>
      <c r="BF102" s="88"/>
      <c r="BG102" s="88"/>
      <c r="BH102" s="88"/>
      <c r="BI102" s="88"/>
      <c r="BJ102" s="88"/>
      <c r="BK102" s="88"/>
      <c r="BL102" s="88"/>
      <c r="BM102" s="88"/>
      <c r="BN102" s="88"/>
      <c r="BO102" s="88"/>
      <c r="BP102" s="88"/>
      <c r="BQ102" s="88"/>
      <c r="BR102" s="88"/>
      <c r="BS102" s="88"/>
      <c r="BT102" s="88"/>
      <c r="BU102" s="88"/>
      <c r="BV102" s="88"/>
      <c r="BW102" s="88"/>
      <c r="BX102" s="88"/>
      <c r="BY102" s="88"/>
      <c r="BZ102" s="88"/>
      <c r="CA102" s="88"/>
      <c r="CB102" s="88"/>
      <c r="CC102" s="88"/>
      <c r="CD102" s="88"/>
      <c r="CE102" s="88"/>
      <c r="CF102" s="88"/>
      <c r="CG102" s="88"/>
      <c r="CH102" s="88"/>
      <c r="CI102" s="88"/>
      <c r="CJ102" s="88"/>
      <c r="CK102" s="88"/>
      <c r="CL102" s="88"/>
      <c r="CM102" s="88"/>
      <c r="CN102" s="88"/>
      <c r="CO102" s="88"/>
      <c r="CP102" s="88"/>
      <c r="CQ102" s="88"/>
      <c r="CR102" s="88"/>
      <c r="CS102" s="88"/>
      <c r="CT102" s="88"/>
      <c r="CU102" s="88"/>
      <c r="CV102" s="88"/>
      <c r="CW102" s="88"/>
      <c r="CX102" s="88"/>
      <c r="CY102" s="88"/>
      <c r="CZ102" s="88"/>
      <c r="DA102" s="88"/>
      <c r="DB102" s="88"/>
      <c r="DC102" s="88"/>
      <c r="DD102" s="88"/>
      <c r="DE102" s="88"/>
      <c r="DF102" s="88"/>
      <c r="DG102" s="88"/>
      <c r="DH102" s="88"/>
      <c r="DI102" s="88"/>
      <c r="DJ102" s="88"/>
      <c r="DK102" s="88"/>
      <c r="DL102" s="88"/>
      <c r="DM102" s="88"/>
      <c r="DN102" s="88"/>
      <c r="DO102" s="88"/>
      <c r="DP102" s="88"/>
      <c r="DQ102" s="88"/>
      <c r="DR102" s="88"/>
      <c r="DS102" s="88"/>
      <c r="DT102" s="88"/>
      <c r="DU102" s="88"/>
      <c r="DV102" s="88"/>
      <c r="DW102" s="88"/>
      <c r="DX102" s="88"/>
      <c r="DY102" s="88"/>
      <c r="DZ102" s="88"/>
      <c r="EA102" s="88"/>
      <c r="EB102" s="88"/>
      <c r="EC102" s="88"/>
      <c r="ED102" s="88"/>
      <c r="EE102" s="88"/>
      <c r="EF102" s="88"/>
      <c r="EG102" s="88"/>
      <c r="EH102" s="88"/>
      <c r="EI102" s="88"/>
    </row>
    <row r="103" spans="3:139" s="86" customFormat="1" x14ac:dyDescent="0.25">
      <c r="C103" s="84"/>
      <c r="E103" s="85"/>
      <c r="I103" s="85"/>
      <c r="M103" s="85"/>
      <c r="Q103" s="85"/>
      <c r="U103" s="85"/>
      <c r="AX103" s="88"/>
      <c r="AY103" s="88"/>
      <c r="AZ103" s="88"/>
      <c r="BA103" s="88"/>
      <c r="BB103" s="88"/>
      <c r="BC103" s="88"/>
      <c r="BD103" s="88"/>
      <c r="BE103" s="88"/>
      <c r="BF103" s="88"/>
      <c r="BG103" s="88"/>
      <c r="BH103" s="88"/>
      <c r="BI103" s="88"/>
      <c r="BJ103" s="88"/>
      <c r="BK103" s="88"/>
      <c r="BL103" s="88"/>
      <c r="BM103" s="88"/>
      <c r="BN103" s="88"/>
      <c r="BO103" s="88"/>
      <c r="BP103" s="88"/>
      <c r="BQ103" s="88"/>
      <c r="BR103" s="88"/>
      <c r="BS103" s="88"/>
      <c r="BT103" s="88"/>
      <c r="BU103" s="88"/>
      <c r="BV103" s="88"/>
      <c r="BW103" s="88"/>
      <c r="BX103" s="88"/>
      <c r="BY103" s="88"/>
      <c r="BZ103" s="88"/>
      <c r="CA103" s="88"/>
      <c r="CB103" s="88"/>
      <c r="CC103" s="88"/>
      <c r="CD103" s="88"/>
      <c r="CE103" s="88"/>
      <c r="CF103" s="88"/>
      <c r="CG103" s="88"/>
      <c r="CH103" s="88"/>
      <c r="CI103" s="88"/>
      <c r="CJ103" s="88"/>
      <c r="CK103" s="88"/>
      <c r="CL103" s="88"/>
      <c r="CM103" s="88"/>
      <c r="CN103" s="88"/>
      <c r="CO103" s="88"/>
      <c r="CP103" s="88"/>
      <c r="CQ103" s="88"/>
      <c r="CR103" s="88"/>
      <c r="CS103" s="88"/>
      <c r="CT103" s="88"/>
      <c r="CU103" s="88"/>
      <c r="CV103" s="88"/>
      <c r="CW103" s="88"/>
      <c r="CX103" s="88"/>
      <c r="CY103" s="88"/>
      <c r="CZ103" s="88"/>
      <c r="DA103" s="88"/>
      <c r="DB103" s="88"/>
      <c r="DC103" s="88"/>
      <c r="DD103" s="88"/>
      <c r="DE103" s="88"/>
      <c r="DF103" s="88"/>
      <c r="DG103" s="88"/>
      <c r="DH103" s="88"/>
      <c r="DI103" s="88"/>
      <c r="DJ103" s="88"/>
      <c r="DK103" s="88"/>
      <c r="DL103" s="88"/>
      <c r="DM103" s="88"/>
      <c r="DN103" s="88"/>
      <c r="DO103" s="88"/>
      <c r="DP103" s="88"/>
      <c r="DQ103" s="88"/>
      <c r="DR103" s="88"/>
      <c r="DS103" s="88"/>
      <c r="DT103" s="88"/>
      <c r="DU103" s="88"/>
      <c r="DV103" s="88"/>
      <c r="DW103" s="88"/>
      <c r="DX103" s="88"/>
      <c r="DY103" s="88"/>
      <c r="DZ103" s="88"/>
      <c r="EA103" s="88"/>
      <c r="EB103" s="88"/>
      <c r="EC103" s="88"/>
      <c r="ED103" s="88"/>
      <c r="EE103" s="88"/>
      <c r="EF103" s="88"/>
      <c r="EG103" s="88"/>
      <c r="EH103" s="88"/>
      <c r="EI103" s="88"/>
    </row>
    <row r="104" spans="3:139" s="86" customFormat="1" x14ac:dyDescent="0.25">
      <c r="C104" s="84"/>
      <c r="E104" s="85"/>
      <c r="I104" s="85"/>
      <c r="M104" s="85"/>
      <c r="Q104" s="85"/>
      <c r="U104" s="85"/>
      <c r="AX104" s="88"/>
      <c r="AY104" s="88"/>
      <c r="AZ104" s="88"/>
      <c r="BA104" s="88"/>
      <c r="BB104" s="88"/>
      <c r="BC104" s="88"/>
      <c r="BD104" s="88"/>
      <c r="BE104" s="88"/>
      <c r="BF104" s="88"/>
      <c r="BG104" s="88"/>
      <c r="BH104" s="88"/>
      <c r="BI104" s="88"/>
      <c r="BJ104" s="88"/>
      <c r="BK104" s="88"/>
      <c r="BL104" s="88"/>
      <c r="BM104" s="88"/>
      <c r="BN104" s="88"/>
      <c r="BO104" s="88"/>
      <c r="BP104" s="88"/>
      <c r="BQ104" s="88"/>
      <c r="BR104" s="88"/>
      <c r="BS104" s="88"/>
      <c r="BT104" s="88"/>
      <c r="BU104" s="88"/>
      <c r="BV104" s="88"/>
      <c r="BW104" s="88"/>
      <c r="BX104" s="88"/>
      <c r="BY104" s="88"/>
      <c r="BZ104" s="88"/>
      <c r="CA104" s="88"/>
      <c r="CB104" s="88"/>
      <c r="CC104" s="88"/>
      <c r="CD104" s="88"/>
      <c r="CE104" s="88"/>
      <c r="CF104" s="88"/>
      <c r="CG104" s="88"/>
      <c r="CH104" s="88"/>
      <c r="CI104" s="88"/>
      <c r="CJ104" s="88"/>
      <c r="CK104" s="88"/>
      <c r="CL104" s="88"/>
      <c r="CM104" s="88"/>
      <c r="CN104" s="88"/>
      <c r="CO104" s="88"/>
      <c r="CP104" s="88"/>
      <c r="CQ104" s="88"/>
      <c r="CR104" s="88"/>
      <c r="CS104" s="88"/>
      <c r="CT104" s="88"/>
      <c r="CU104" s="88"/>
      <c r="CV104" s="88"/>
      <c r="CW104" s="88"/>
      <c r="CX104" s="88"/>
      <c r="CY104" s="88"/>
      <c r="CZ104" s="88"/>
      <c r="DA104" s="88"/>
      <c r="DB104" s="88"/>
      <c r="DC104" s="88"/>
      <c r="DD104" s="88"/>
      <c r="DE104" s="88"/>
      <c r="DF104" s="88"/>
      <c r="DG104" s="88"/>
      <c r="DH104" s="88"/>
      <c r="DI104" s="88"/>
      <c r="DJ104" s="88"/>
      <c r="DK104" s="88"/>
      <c r="DL104" s="88"/>
      <c r="DM104" s="88"/>
      <c r="DN104" s="88"/>
      <c r="DO104" s="88"/>
      <c r="DP104" s="88"/>
      <c r="DQ104" s="88"/>
      <c r="DR104" s="88"/>
      <c r="DS104" s="88"/>
      <c r="DT104" s="88"/>
      <c r="DU104" s="88"/>
      <c r="DV104" s="88"/>
      <c r="DW104" s="88"/>
      <c r="DX104" s="88"/>
      <c r="DY104" s="88"/>
      <c r="DZ104" s="88"/>
      <c r="EA104" s="88"/>
      <c r="EB104" s="88"/>
      <c r="EC104" s="88"/>
      <c r="ED104" s="88"/>
      <c r="EE104" s="88"/>
      <c r="EF104" s="88"/>
      <c r="EG104" s="88"/>
      <c r="EH104" s="88"/>
      <c r="EI104" s="88"/>
    </row>
    <row r="105" spans="3:139" s="86" customFormat="1" x14ac:dyDescent="0.25">
      <c r="C105" s="84"/>
      <c r="E105" s="85"/>
      <c r="I105" s="85"/>
      <c r="M105" s="85"/>
      <c r="Q105" s="85"/>
      <c r="U105" s="85"/>
      <c r="AX105" s="88"/>
      <c r="AY105" s="88"/>
      <c r="AZ105" s="88"/>
      <c r="BA105" s="88"/>
      <c r="BB105" s="88"/>
      <c r="BC105" s="88"/>
      <c r="BD105" s="88"/>
      <c r="BE105" s="88"/>
      <c r="BF105" s="88"/>
      <c r="BG105" s="88"/>
      <c r="BH105" s="88"/>
      <c r="BI105" s="88"/>
      <c r="BJ105" s="88"/>
      <c r="BK105" s="88"/>
      <c r="BL105" s="88"/>
      <c r="BM105" s="88"/>
      <c r="BN105" s="88"/>
      <c r="BO105" s="88"/>
      <c r="BP105" s="88"/>
      <c r="BQ105" s="88"/>
      <c r="BR105" s="88"/>
      <c r="BS105" s="88"/>
      <c r="BT105" s="88"/>
      <c r="BU105" s="88"/>
      <c r="BV105" s="88"/>
      <c r="BW105" s="88"/>
      <c r="BX105" s="88"/>
      <c r="BY105" s="88"/>
      <c r="BZ105" s="88"/>
      <c r="CA105" s="88"/>
      <c r="CB105" s="88"/>
      <c r="CC105" s="88"/>
      <c r="CD105" s="88"/>
      <c r="CE105" s="88"/>
      <c r="CF105" s="88"/>
      <c r="CG105" s="88"/>
      <c r="CH105" s="88"/>
      <c r="CI105" s="88"/>
      <c r="CJ105" s="88"/>
      <c r="CK105" s="88"/>
      <c r="CL105" s="88"/>
      <c r="CM105" s="88"/>
      <c r="CN105" s="88"/>
      <c r="CO105" s="88"/>
      <c r="CP105" s="88"/>
      <c r="CQ105" s="88"/>
      <c r="CR105" s="88"/>
      <c r="CS105" s="88"/>
      <c r="CT105" s="88"/>
      <c r="CU105" s="88"/>
      <c r="CV105" s="88"/>
      <c r="CW105" s="88"/>
      <c r="CX105" s="88"/>
      <c r="CY105" s="88"/>
      <c r="CZ105" s="88"/>
      <c r="DA105" s="88"/>
      <c r="DB105" s="88"/>
      <c r="DC105" s="88"/>
      <c r="DD105" s="88"/>
      <c r="DE105" s="88"/>
      <c r="DF105" s="88"/>
      <c r="DG105" s="88"/>
      <c r="DH105" s="88"/>
      <c r="DI105" s="88"/>
      <c r="DJ105" s="88"/>
      <c r="DK105" s="88"/>
      <c r="DL105" s="88"/>
      <c r="DM105" s="88"/>
      <c r="DN105" s="88"/>
      <c r="DO105" s="88"/>
      <c r="DP105" s="88"/>
      <c r="DQ105" s="88"/>
      <c r="DR105" s="88"/>
      <c r="DS105" s="88"/>
      <c r="DT105" s="88"/>
      <c r="DU105" s="88"/>
      <c r="DV105" s="88"/>
      <c r="DW105" s="88"/>
      <c r="DX105" s="88"/>
      <c r="DY105" s="88"/>
      <c r="DZ105" s="88"/>
      <c r="EA105" s="88"/>
      <c r="EB105" s="88"/>
      <c r="EC105" s="88"/>
      <c r="ED105" s="88"/>
      <c r="EE105" s="88"/>
      <c r="EF105" s="88"/>
      <c r="EG105" s="88"/>
      <c r="EH105" s="88"/>
      <c r="EI105" s="88"/>
    </row>
    <row r="106" spans="3:139" s="86" customFormat="1" x14ac:dyDescent="0.25">
      <c r="C106" s="84"/>
      <c r="E106" s="85"/>
      <c r="I106" s="85"/>
      <c r="M106" s="85"/>
      <c r="Q106" s="85"/>
      <c r="U106" s="85"/>
      <c r="AX106" s="88"/>
      <c r="AY106" s="88"/>
      <c r="AZ106" s="88"/>
      <c r="BA106" s="88"/>
      <c r="BB106" s="88"/>
      <c r="BC106" s="88"/>
      <c r="BD106" s="88"/>
      <c r="BE106" s="88"/>
      <c r="BF106" s="88"/>
      <c r="BG106" s="88"/>
      <c r="BH106" s="88"/>
      <c r="BI106" s="88"/>
      <c r="BJ106" s="88"/>
      <c r="BK106" s="88"/>
      <c r="BL106" s="88"/>
      <c r="BM106" s="88"/>
      <c r="BN106" s="88"/>
      <c r="BO106" s="88"/>
      <c r="BP106" s="88"/>
      <c r="BQ106" s="88"/>
      <c r="BR106" s="88"/>
      <c r="BS106" s="88"/>
      <c r="BT106" s="88"/>
      <c r="BU106" s="88"/>
      <c r="BV106" s="88"/>
      <c r="BW106" s="88"/>
      <c r="BX106" s="88"/>
      <c r="BY106" s="88"/>
      <c r="BZ106" s="88"/>
      <c r="CA106" s="88"/>
      <c r="CB106" s="88"/>
      <c r="CC106" s="88"/>
      <c r="CD106" s="88"/>
      <c r="CE106" s="88"/>
      <c r="CF106" s="88"/>
      <c r="CG106" s="88"/>
      <c r="CH106" s="88"/>
      <c r="CI106" s="88"/>
      <c r="CJ106" s="88"/>
      <c r="CK106" s="88"/>
      <c r="CL106" s="88"/>
      <c r="CM106" s="88"/>
      <c r="CN106" s="88"/>
      <c r="CO106" s="88"/>
      <c r="CP106" s="88"/>
      <c r="CQ106" s="88"/>
      <c r="CR106" s="88"/>
      <c r="CS106" s="88"/>
      <c r="CT106" s="88"/>
      <c r="CU106" s="88"/>
      <c r="CV106" s="88"/>
      <c r="CW106" s="88"/>
      <c r="CX106" s="88"/>
      <c r="CY106" s="88"/>
      <c r="CZ106" s="88"/>
      <c r="DA106" s="88"/>
      <c r="DB106" s="88"/>
      <c r="DC106" s="88"/>
      <c r="DD106" s="88"/>
      <c r="DE106" s="88"/>
      <c r="DF106" s="88"/>
      <c r="DG106" s="88"/>
      <c r="DH106" s="88"/>
      <c r="DI106" s="88"/>
      <c r="DJ106" s="88"/>
      <c r="DK106" s="88"/>
      <c r="DL106" s="88"/>
      <c r="DM106" s="88"/>
      <c r="DN106" s="88"/>
      <c r="DO106" s="88"/>
      <c r="DP106" s="88"/>
      <c r="DQ106" s="88"/>
      <c r="DR106" s="88"/>
      <c r="DS106" s="88"/>
      <c r="DT106" s="88"/>
      <c r="DU106" s="88"/>
      <c r="DV106" s="88"/>
      <c r="DW106" s="88"/>
      <c r="DX106" s="88"/>
      <c r="DY106" s="88"/>
      <c r="DZ106" s="88"/>
      <c r="EA106" s="88"/>
      <c r="EB106" s="88"/>
      <c r="EC106" s="88"/>
      <c r="ED106" s="88"/>
      <c r="EE106" s="88"/>
      <c r="EF106" s="88"/>
      <c r="EG106" s="88"/>
      <c r="EH106" s="88"/>
      <c r="EI106" s="88"/>
    </row>
    <row r="107" spans="3:139" s="86" customFormat="1" x14ac:dyDescent="0.25">
      <c r="C107" s="84"/>
      <c r="E107" s="85"/>
      <c r="I107" s="85"/>
      <c r="M107" s="85"/>
      <c r="Q107" s="85"/>
      <c r="U107" s="85"/>
      <c r="AX107" s="88"/>
      <c r="AY107" s="88"/>
      <c r="AZ107" s="88"/>
      <c r="BA107" s="88"/>
      <c r="BB107" s="88"/>
      <c r="BC107" s="88"/>
      <c r="BD107" s="88"/>
      <c r="BE107" s="88"/>
      <c r="BF107" s="88"/>
      <c r="BG107" s="88"/>
      <c r="BH107" s="88"/>
      <c r="BI107" s="88"/>
      <c r="BJ107" s="88"/>
      <c r="BK107" s="88"/>
      <c r="BL107" s="88"/>
      <c r="BM107" s="88"/>
      <c r="BN107" s="88"/>
      <c r="BO107" s="88"/>
      <c r="BP107" s="88"/>
      <c r="BQ107" s="88"/>
      <c r="BR107" s="88"/>
      <c r="BS107" s="88"/>
      <c r="BT107" s="88"/>
      <c r="BU107" s="88"/>
      <c r="BV107" s="88"/>
      <c r="BW107" s="88"/>
      <c r="BX107" s="88"/>
      <c r="BY107" s="88"/>
      <c r="BZ107" s="88"/>
      <c r="CA107" s="88"/>
      <c r="CB107" s="88"/>
      <c r="CC107" s="88"/>
      <c r="CD107" s="88"/>
      <c r="CE107" s="88"/>
      <c r="CF107" s="88"/>
      <c r="CG107" s="88"/>
      <c r="CH107" s="88"/>
      <c r="CI107" s="88"/>
      <c r="CJ107" s="88"/>
      <c r="CK107" s="88"/>
      <c r="CL107" s="88"/>
      <c r="CM107" s="88"/>
      <c r="CN107" s="88"/>
      <c r="CO107" s="88"/>
      <c r="CP107" s="88"/>
      <c r="CQ107" s="88"/>
      <c r="CR107" s="88"/>
      <c r="CS107" s="88"/>
      <c r="CT107" s="88"/>
      <c r="CU107" s="88"/>
      <c r="CV107" s="88"/>
      <c r="CW107" s="88"/>
      <c r="CX107" s="88"/>
      <c r="CY107" s="88"/>
      <c r="CZ107" s="88"/>
      <c r="DA107" s="88"/>
      <c r="DB107" s="88"/>
      <c r="DC107" s="88"/>
      <c r="DD107" s="88"/>
      <c r="DE107" s="88"/>
      <c r="DF107" s="88"/>
      <c r="DG107" s="88"/>
      <c r="DH107" s="88"/>
      <c r="DI107" s="88"/>
      <c r="DJ107" s="88"/>
      <c r="DK107" s="88"/>
      <c r="DL107" s="88"/>
      <c r="DM107" s="88"/>
      <c r="DN107" s="88"/>
      <c r="DO107" s="88"/>
      <c r="DP107" s="88"/>
      <c r="DQ107" s="88"/>
      <c r="DR107" s="88"/>
      <c r="DS107" s="88"/>
      <c r="DT107" s="88"/>
      <c r="DU107" s="88"/>
      <c r="DV107" s="88"/>
      <c r="DW107" s="88"/>
      <c r="DX107" s="88"/>
      <c r="DY107" s="88"/>
      <c r="DZ107" s="88"/>
      <c r="EA107" s="88"/>
      <c r="EB107" s="88"/>
      <c r="EC107" s="88"/>
      <c r="ED107" s="88"/>
      <c r="EE107" s="88"/>
      <c r="EF107" s="88"/>
      <c r="EG107" s="88"/>
      <c r="EH107" s="88"/>
      <c r="EI107" s="88"/>
    </row>
    <row r="108" spans="3:139" s="86" customFormat="1" x14ac:dyDescent="0.25">
      <c r="C108" s="84"/>
      <c r="E108" s="85"/>
      <c r="I108" s="85"/>
      <c r="M108" s="85"/>
      <c r="Q108" s="85"/>
      <c r="U108" s="85"/>
      <c r="AX108" s="88"/>
      <c r="AY108" s="88"/>
      <c r="AZ108" s="88"/>
      <c r="BA108" s="88"/>
      <c r="BB108" s="88"/>
      <c r="BC108" s="88"/>
      <c r="BD108" s="88"/>
      <c r="BE108" s="88"/>
      <c r="BF108" s="88"/>
      <c r="BG108" s="88"/>
      <c r="BH108" s="88"/>
      <c r="BI108" s="88"/>
      <c r="BJ108" s="88"/>
      <c r="BK108" s="88"/>
      <c r="BL108" s="88"/>
      <c r="BM108" s="88"/>
      <c r="BN108" s="88"/>
      <c r="BO108" s="88"/>
      <c r="BP108" s="88"/>
      <c r="BQ108" s="88"/>
      <c r="BR108" s="88"/>
      <c r="BS108" s="88"/>
      <c r="BT108" s="88"/>
      <c r="BU108" s="88"/>
      <c r="BV108" s="88"/>
      <c r="BW108" s="88"/>
      <c r="BX108" s="88"/>
      <c r="BY108" s="88"/>
      <c r="BZ108" s="88"/>
      <c r="CA108" s="88"/>
      <c r="CB108" s="88"/>
      <c r="CC108" s="88"/>
      <c r="CD108" s="88"/>
      <c r="CE108" s="88"/>
      <c r="CF108" s="88"/>
      <c r="CG108" s="88"/>
      <c r="CH108" s="88"/>
      <c r="CI108" s="88"/>
      <c r="CJ108" s="88"/>
      <c r="CK108" s="88"/>
      <c r="CL108" s="88"/>
      <c r="CM108" s="88"/>
      <c r="CN108" s="88"/>
      <c r="CO108" s="88"/>
      <c r="CP108" s="88"/>
      <c r="CQ108" s="88"/>
      <c r="CR108" s="88"/>
      <c r="CS108" s="88"/>
      <c r="CT108" s="88"/>
      <c r="CU108" s="88"/>
      <c r="CV108" s="88"/>
      <c r="CW108" s="88"/>
      <c r="CX108" s="88"/>
      <c r="CY108" s="88"/>
      <c r="CZ108" s="88"/>
      <c r="DA108" s="88"/>
      <c r="DB108" s="88"/>
      <c r="DC108" s="88"/>
      <c r="DD108" s="88"/>
      <c r="DE108" s="88"/>
      <c r="DF108" s="88"/>
      <c r="DG108" s="88"/>
      <c r="DH108" s="88"/>
      <c r="DI108" s="88"/>
      <c r="DJ108" s="88"/>
      <c r="DK108" s="88"/>
      <c r="DL108" s="88"/>
      <c r="DM108" s="88"/>
      <c r="DN108" s="88"/>
      <c r="DO108" s="88"/>
      <c r="DP108" s="88"/>
      <c r="DQ108" s="88"/>
      <c r="DR108" s="88"/>
      <c r="DS108" s="88"/>
      <c r="DT108" s="88"/>
      <c r="DU108" s="88"/>
      <c r="DV108" s="88"/>
      <c r="DW108" s="88"/>
      <c r="DX108" s="88"/>
      <c r="DY108" s="88"/>
      <c r="DZ108" s="88"/>
      <c r="EA108" s="88"/>
      <c r="EB108" s="88"/>
      <c r="EC108" s="88"/>
      <c r="ED108" s="88"/>
      <c r="EE108" s="88"/>
      <c r="EF108" s="88"/>
      <c r="EG108" s="88"/>
      <c r="EH108" s="88"/>
      <c r="EI108" s="88"/>
    </row>
    <row r="109" spans="3:139" s="86" customFormat="1" x14ac:dyDescent="0.25">
      <c r="C109" s="84"/>
      <c r="E109" s="85"/>
      <c r="I109" s="85"/>
      <c r="M109" s="85"/>
      <c r="Q109" s="85"/>
      <c r="U109" s="85"/>
      <c r="AX109" s="88"/>
      <c r="AY109" s="88"/>
      <c r="AZ109" s="88"/>
      <c r="BA109" s="88"/>
      <c r="BB109" s="88"/>
      <c r="BC109" s="88"/>
      <c r="BD109" s="88"/>
      <c r="BE109" s="88"/>
      <c r="BF109" s="88"/>
      <c r="BG109" s="88"/>
      <c r="BH109" s="88"/>
      <c r="BI109" s="88"/>
      <c r="BJ109" s="88"/>
      <c r="BK109" s="88"/>
      <c r="BL109" s="88"/>
      <c r="BM109" s="88"/>
      <c r="BN109" s="88"/>
      <c r="BO109" s="88"/>
      <c r="BP109" s="88"/>
      <c r="BQ109" s="88"/>
      <c r="BR109" s="88"/>
      <c r="BS109" s="88"/>
      <c r="BT109" s="88"/>
      <c r="BU109" s="88"/>
      <c r="BV109" s="88"/>
      <c r="BW109" s="88"/>
      <c r="BX109" s="88"/>
      <c r="BY109" s="88"/>
      <c r="BZ109" s="88"/>
      <c r="CA109" s="88"/>
      <c r="CB109" s="88"/>
      <c r="CC109" s="88"/>
      <c r="CD109" s="88"/>
      <c r="CE109" s="88"/>
      <c r="CF109" s="88"/>
      <c r="CG109" s="88"/>
      <c r="CH109" s="88"/>
      <c r="CI109" s="88"/>
      <c r="CJ109" s="88"/>
      <c r="CK109" s="88"/>
      <c r="CL109" s="88"/>
      <c r="CM109" s="88"/>
      <c r="CN109" s="88"/>
      <c r="CO109" s="88"/>
      <c r="CP109" s="88"/>
      <c r="CQ109" s="88"/>
      <c r="CR109" s="88"/>
      <c r="CS109" s="88"/>
      <c r="CT109" s="88"/>
      <c r="CU109" s="88"/>
      <c r="CV109" s="88"/>
      <c r="CW109" s="88"/>
      <c r="CX109" s="88"/>
      <c r="CY109" s="88"/>
      <c r="CZ109" s="88"/>
      <c r="DA109" s="88"/>
      <c r="DB109" s="88"/>
      <c r="DC109" s="88"/>
      <c r="DD109" s="88"/>
      <c r="DE109" s="88"/>
      <c r="DF109" s="88"/>
      <c r="DG109" s="88"/>
      <c r="DH109" s="88"/>
      <c r="DI109" s="88"/>
      <c r="DJ109" s="88"/>
      <c r="DK109" s="88"/>
      <c r="DL109" s="88"/>
      <c r="DM109" s="88"/>
      <c r="DN109" s="88"/>
      <c r="DO109" s="88"/>
      <c r="DP109" s="88"/>
      <c r="DQ109" s="88"/>
      <c r="DR109" s="88"/>
      <c r="DS109" s="88"/>
      <c r="DT109" s="88"/>
      <c r="DU109" s="88"/>
      <c r="DV109" s="88"/>
      <c r="DW109" s="88"/>
      <c r="DX109" s="88"/>
      <c r="DY109" s="88"/>
      <c r="DZ109" s="88"/>
      <c r="EA109" s="88"/>
      <c r="EB109" s="88"/>
      <c r="EC109" s="88"/>
      <c r="ED109" s="88"/>
      <c r="EE109" s="88"/>
      <c r="EF109" s="88"/>
      <c r="EG109" s="88"/>
      <c r="EH109" s="88"/>
      <c r="EI109" s="88"/>
    </row>
    <row r="110" spans="3:139" s="86" customFormat="1" x14ac:dyDescent="0.25">
      <c r="C110" s="84"/>
      <c r="E110" s="85"/>
      <c r="I110" s="85"/>
      <c r="M110" s="85"/>
      <c r="Q110" s="85"/>
      <c r="U110" s="85"/>
      <c r="AX110" s="88"/>
      <c r="AY110" s="88"/>
      <c r="AZ110" s="88"/>
      <c r="BA110" s="88"/>
      <c r="BB110" s="88"/>
      <c r="BC110" s="88"/>
      <c r="BD110" s="88"/>
      <c r="BE110" s="88"/>
      <c r="BF110" s="88"/>
      <c r="BG110" s="88"/>
      <c r="BH110" s="88"/>
      <c r="BI110" s="88"/>
      <c r="BJ110" s="88"/>
      <c r="BK110" s="88"/>
      <c r="BL110" s="88"/>
      <c r="BM110" s="88"/>
      <c r="BN110" s="88"/>
      <c r="BO110" s="88"/>
      <c r="BP110" s="88"/>
      <c r="BQ110" s="88"/>
      <c r="BR110" s="88"/>
      <c r="BS110" s="88"/>
      <c r="BT110" s="88"/>
      <c r="BU110" s="88"/>
      <c r="BV110" s="88"/>
      <c r="BW110" s="88"/>
      <c r="BX110" s="88"/>
      <c r="BY110" s="88"/>
      <c r="BZ110" s="88"/>
      <c r="CA110" s="88"/>
      <c r="CB110" s="88"/>
      <c r="CC110" s="88"/>
      <c r="CD110" s="88"/>
      <c r="CE110" s="88"/>
      <c r="CF110" s="88"/>
      <c r="CG110" s="88"/>
      <c r="CH110" s="88"/>
      <c r="CI110" s="88"/>
      <c r="CJ110" s="88"/>
      <c r="CK110" s="88"/>
      <c r="CL110" s="88"/>
      <c r="CM110" s="88"/>
      <c r="CN110" s="88"/>
      <c r="CO110" s="88"/>
      <c r="CP110" s="88"/>
      <c r="CQ110" s="88"/>
      <c r="CR110" s="88"/>
      <c r="CS110" s="88"/>
      <c r="CT110" s="88"/>
      <c r="CU110" s="88"/>
      <c r="CV110" s="88"/>
      <c r="CW110" s="88"/>
      <c r="CX110" s="88"/>
      <c r="CY110" s="88"/>
      <c r="CZ110" s="88"/>
      <c r="DA110" s="88"/>
      <c r="DB110" s="88"/>
      <c r="DC110" s="88"/>
      <c r="DD110" s="88"/>
      <c r="DE110" s="88"/>
      <c r="DF110" s="88"/>
      <c r="DG110" s="88"/>
      <c r="DH110" s="88"/>
      <c r="DI110" s="88"/>
      <c r="DJ110" s="88"/>
      <c r="DK110" s="88"/>
      <c r="DL110" s="88"/>
      <c r="DM110" s="88"/>
      <c r="DN110" s="88"/>
      <c r="DO110" s="88"/>
      <c r="DP110" s="88"/>
      <c r="DQ110" s="88"/>
      <c r="DR110" s="88"/>
      <c r="DS110" s="88"/>
      <c r="DT110" s="88"/>
      <c r="DU110" s="88"/>
      <c r="DV110" s="88"/>
      <c r="DW110" s="88"/>
      <c r="DX110" s="88"/>
      <c r="DY110" s="88"/>
      <c r="DZ110" s="88"/>
      <c r="EA110" s="88"/>
      <c r="EB110" s="88"/>
      <c r="EC110" s="88"/>
      <c r="ED110" s="88"/>
      <c r="EE110" s="88"/>
      <c r="EF110" s="88"/>
      <c r="EG110" s="88"/>
      <c r="EH110" s="88"/>
      <c r="EI110" s="88"/>
    </row>
    <row r="111" spans="3:139" s="86" customFormat="1" x14ac:dyDescent="0.25">
      <c r="C111" s="84"/>
      <c r="E111" s="85"/>
      <c r="I111" s="85"/>
      <c r="M111" s="85"/>
      <c r="Q111" s="85"/>
      <c r="U111" s="85"/>
      <c r="AX111" s="88"/>
      <c r="AY111" s="88"/>
      <c r="AZ111" s="88"/>
      <c r="BA111" s="88"/>
      <c r="BB111" s="88"/>
      <c r="BC111" s="88"/>
      <c r="BD111" s="88"/>
      <c r="BE111" s="88"/>
      <c r="BF111" s="88"/>
      <c r="BG111" s="88"/>
      <c r="BH111" s="88"/>
      <c r="BI111" s="88"/>
      <c r="BJ111" s="88"/>
      <c r="BK111" s="88"/>
      <c r="BL111" s="88"/>
      <c r="BM111" s="88"/>
      <c r="BN111" s="88"/>
      <c r="BO111" s="88"/>
      <c r="BP111" s="88"/>
      <c r="BQ111" s="88"/>
      <c r="BR111" s="88"/>
      <c r="BS111" s="88"/>
      <c r="BT111" s="88"/>
      <c r="BU111" s="88"/>
      <c r="BV111" s="88"/>
      <c r="BW111" s="88"/>
      <c r="BX111" s="88"/>
      <c r="BY111" s="88"/>
      <c r="BZ111" s="88"/>
      <c r="CA111" s="88"/>
      <c r="CB111" s="88"/>
      <c r="CC111" s="88"/>
      <c r="CD111" s="88"/>
      <c r="CE111" s="88"/>
      <c r="CF111" s="88"/>
      <c r="CG111" s="88"/>
      <c r="CH111" s="88"/>
      <c r="CI111" s="88"/>
      <c r="CJ111" s="88"/>
      <c r="CK111" s="88"/>
      <c r="CL111" s="88"/>
      <c r="CM111" s="88"/>
      <c r="CN111" s="88"/>
      <c r="CO111" s="88"/>
      <c r="CP111" s="88"/>
      <c r="CQ111" s="88"/>
      <c r="CR111" s="88"/>
      <c r="CS111" s="88"/>
      <c r="CT111" s="88"/>
      <c r="CU111" s="88"/>
      <c r="CV111" s="88"/>
      <c r="CW111" s="88"/>
      <c r="CX111" s="88"/>
      <c r="CY111" s="88"/>
      <c r="CZ111" s="88"/>
      <c r="DA111" s="88"/>
      <c r="DB111" s="88"/>
      <c r="DC111" s="88"/>
      <c r="DD111" s="88"/>
      <c r="DE111" s="88"/>
      <c r="DF111" s="88"/>
      <c r="DG111" s="88"/>
      <c r="DH111" s="88"/>
      <c r="DI111" s="88"/>
      <c r="DJ111" s="88"/>
      <c r="DK111" s="88"/>
      <c r="DL111" s="88"/>
      <c r="DM111" s="88"/>
      <c r="DN111" s="88"/>
      <c r="DO111" s="88"/>
      <c r="DP111" s="88"/>
      <c r="DQ111" s="88"/>
      <c r="DR111" s="88"/>
      <c r="DS111" s="88"/>
      <c r="DT111" s="88"/>
      <c r="DU111" s="88"/>
      <c r="DV111" s="88"/>
      <c r="DW111" s="88"/>
      <c r="DX111" s="88"/>
      <c r="DY111" s="88"/>
      <c r="DZ111" s="88"/>
      <c r="EA111" s="88"/>
      <c r="EB111" s="88"/>
      <c r="EC111" s="88"/>
      <c r="ED111" s="88"/>
      <c r="EE111" s="88"/>
      <c r="EF111" s="88"/>
      <c r="EG111" s="88"/>
      <c r="EH111" s="88"/>
      <c r="EI111" s="88"/>
    </row>
    <row r="112" spans="3:139" s="86" customFormat="1" x14ac:dyDescent="0.25">
      <c r="C112" s="84"/>
      <c r="E112" s="85"/>
      <c r="I112" s="85"/>
      <c r="M112" s="85"/>
      <c r="Q112" s="85"/>
      <c r="U112" s="85"/>
      <c r="AX112" s="88"/>
      <c r="AY112" s="88"/>
      <c r="AZ112" s="88"/>
      <c r="BA112" s="88"/>
      <c r="BB112" s="88"/>
      <c r="BC112" s="88"/>
      <c r="BD112" s="88"/>
      <c r="BE112" s="88"/>
      <c r="BF112" s="88"/>
      <c r="BG112" s="88"/>
      <c r="BH112" s="88"/>
      <c r="BI112" s="88"/>
      <c r="BJ112" s="88"/>
      <c r="BK112" s="88"/>
      <c r="BL112" s="88"/>
      <c r="BM112" s="88"/>
      <c r="BN112" s="88"/>
      <c r="BO112" s="88"/>
      <c r="BP112" s="88"/>
      <c r="BQ112" s="88"/>
      <c r="BR112" s="88"/>
      <c r="BS112" s="88"/>
      <c r="BT112" s="88"/>
      <c r="BU112" s="88"/>
      <c r="BV112" s="88"/>
      <c r="BW112" s="88"/>
      <c r="BX112" s="88"/>
      <c r="BY112" s="88"/>
      <c r="BZ112" s="88"/>
      <c r="CA112" s="88"/>
      <c r="CB112" s="88"/>
      <c r="CC112" s="88"/>
      <c r="CD112" s="88"/>
      <c r="CE112" s="88"/>
      <c r="CF112" s="88"/>
      <c r="CG112" s="88"/>
      <c r="CH112" s="88"/>
      <c r="CI112" s="88"/>
      <c r="CJ112" s="88"/>
      <c r="CK112" s="88"/>
      <c r="CL112" s="88"/>
      <c r="CM112" s="88"/>
      <c r="CN112" s="88"/>
      <c r="CO112" s="88"/>
      <c r="CP112" s="88"/>
      <c r="CQ112" s="88"/>
      <c r="CR112" s="88"/>
      <c r="CS112" s="88"/>
      <c r="CT112" s="88"/>
      <c r="CU112" s="88"/>
      <c r="CV112" s="88"/>
      <c r="CW112" s="88"/>
      <c r="CX112" s="88"/>
      <c r="CY112" s="88"/>
      <c r="CZ112" s="88"/>
      <c r="DA112" s="88"/>
      <c r="DB112" s="88"/>
      <c r="DC112" s="88"/>
      <c r="DD112" s="88"/>
      <c r="DE112" s="88"/>
      <c r="DF112" s="88"/>
      <c r="DG112" s="88"/>
      <c r="DH112" s="88"/>
      <c r="DI112" s="88"/>
      <c r="DJ112" s="88"/>
      <c r="DK112" s="88"/>
      <c r="DL112" s="88"/>
      <c r="DM112" s="88"/>
      <c r="DN112" s="88"/>
      <c r="DO112" s="88"/>
      <c r="DP112" s="88"/>
      <c r="DQ112" s="88"/>
      <c r="DR112" s="88"/>
      <c r="DS112" s="88"/>
      <c r="DT112" s="88"/>
      <c r="DU112" s="88"/>
      <c r="DV112" s="88"/>
      <c r="DW112" s="88"/>
      <c r="DX112" s="88"/>
      <c r="DY112" s="88"/>
      <c r="DZ112" s="88"/>
      <c r="EA112" s="88"/>
      <c r="EB112" s="88"/>
      <c r="EC112" s="88"/>
      <c r="ED112" s="88"/>
      <c r="EE112" s="88"/>
      <c r="EF112" s="88"/>
      <c r="EG112" s="88"/>
      <c r="EH112" s="88"/>
      <c r="EI112" s="88"/>
    </row>
    <row r="113" spans="3:139" s="86" customFormat="1" x14ac:dyDescent="0.25">
      <c r="C113" s="84"/>
      <c r="E113" s="85"/>
      <c r="I113" s="85"/>
      <c r="M113" s="85"/>
      <c r="Q113" s="85"/>
      <c r="U113" s="85"/>
      <c r="AX113" s="88"/>
      <c r="AY113" s="88"/>
      <c r="AZ113" s="88"/>
      <c r="BA113" s="88"/>
      <c r="BB113" s="88"/>
      <c r="BC113" s="88"/>
      <c r="BD113" s="88"/>
      <c r="BE113" s="88"/>
      <c r="BF113" s="88"/>
      <c r="BG113" s="88"/>
      <c r="BH113" s="88"/>
      <c r="BI113" s="88"/>
      <c r="BJ113" s="88"/>
      <c r="BK113" s="88"/>
      <c r="BL113" s="88"/>
      <c r="BM113" s="88"/>
      <c r="BN113" s="88"/>
      <c r="BO113" s="88"/>
      <c r="BP113" s="88"/>
      <c r="BQ113" s="88"/>
      <c r="BR113" s="88"/>
      <c r="BS113" s="88"/>
      <c r="BT113" s="88"/>
      <c r="BU113" s="88"/>
      <c r="BV113" s="88"/>
      <c r="BW113" s="88"/>
      <c r="BX113" s="88"/>
      <c r="BY113" s="88"/>
      <c r="BZ113" s="88"/>
      <c r="CA113" s="88"/>
      <c r="CB113" s="88"/>
      <c r="CC113" s="88"/>
      <c r="CD113" s="88"/>
      <c r="CE113" s="88"/>
      <c r="CF113" s="88"/>
      <c r="CG113" s="88"/>
      <c r="CH113" s="88"/>
      <c r="CI113" s="88"/>
      <c r="CJ113" s="88"/>
      <c r="CK113" s="88"/>
      <c r="CL113" s="88"/>
      <c r="CM113" s="88"/>
      <c r="CN113" s="88"/>
      <c r="CO113" s="88"/>
      <c r="CP113" s="88"/>
      <c r="CQ113" s="88"/>
      <c r="CR113" s="88"/>
      <c r="CS113" s="88"/>
      <c r="CT113" s="88"/>
      <c r="CU113" s="88"/>
      <c r="CV113" s="88"/>
      <c r="CW113" s="88"/>
      <c r="CX113" s="88"/>
      <c r="CY113" s="88"/>
      <c r="CZ113" s="88"/>
      <c r="DA113" s="88"/>
      <c r="DB113" s="88"/>
      <c r="DC113" s="88"/>
      <c r="DD113" s="88"/>
      <c r="DE113" s="88"/>
      <c r="DF113" s="88"/>
      <c r="DG113" s="88"/>
      <c r="DH113" s="88"/>
      <c r="DI113" s="88"/>
      <c r="DJ113" s="88"/>
      <c r="DK113" s="88"/>
      <c r="DL113" s="88"/>
      <c r="DM113" s="88"/>
      <c r="DN113" s="88"/>
      <c r="DO113" s="88"/>
      <c r="DP113" s="88"/>
      <c r="DQ113" s="88"/>
      <c r="DR113" s="88"/>
      <c r="DS113" s="88"/>
      <c r="DT113" s="88"/>
      <c r="DU113" s="88"/>
      <c r="DV113" s="88"/>
      <c r="DW113" s="88"/>
      <c r="DX113" s="88"/>
      <c r="DY113" s="88"/>
      <c r="DZ113" s="88"/>
      <c r="EA113" s="88"/>
      <c r="EB113" s="88"/>
      <c r="EC113" s="88"/>
      <c r="ED113" s="88"/>
      <c r="EE113" s="88"/>
      <c r="EF113" s="88"/>
      <c r="EG113" s="88"/>
      <c r="EH113" s="88"/>
      <c r="EI113" s="88"/>
    </row>
    <row r="114" spans="3:139" s="86" customFormat="1" x14ac:dyDescent="0.25">
      <c r="C114" s="84"/>
      <c r="E114" s="85"/>
      <c r="I114" s="85"/>
      <c r="M114" s="85"/>
      <c r="Q114" s="85"/>
      <c r="U114" s="85"/>
      <c r="AX114" s="88"/>
      <c r="AY114" s="88"/>
      <c r="AZ114" s="88"/>
      <c r="BA114" s="88"/>
      <c r="BB114" s="88"/>
      <c r="BC114" s="88"/>
      <c r="BD114" s="88"/>
      <c r="BE114" s="88"/>
      <c r="BF114" s="88"/>
      <c r="BG114" s="88"/>
      <c r="BH114" s="88"/>
      <c r="BI114" s="88"/>
      <c r="BJ114" s="88"/>
      <c r="BK114" s="88"/>
      <c r="BL114" s="88"/>
      <c r="BM114" s="88"/>
      <c r="BN114" s="88"/>
      <c r="BO114" s="88"/>
      <c r="BP114" s="88"/>
      <c r="BQ114" s="88"/>
      <c r="BR114" s="88"/>
      <c r="BS114" s="88"/>
      <c r="BT114" s="88"/>
      <c r="BU114" s="88"/>
      <c r="BV114" s="88"/>
      <c r="BW114" s="88"/>
      <c r="BX114" s="88"/>
      <c r="BY114" s="88"/>
      <c r="BZ114" s="88"/>
      <c r="CA114" s="88"/>
      <c r="CB114" s="88"/>
      <c r="CC114" s="88"/>
      <c r="CD114" s="88"/>
      <c r="CE114" s="88"/>
      <c r="CF114" s="88"/>
      <c r="CG114" s="88"/>
      <c r="CH114" s="88"/>
      <c r="CI114" s="88"/>
      <c r="CJ114" s="88"/>
      <c r="CK114" s="88"/>
      <c r="CL114" s="88"/>
      <c r="CM114" s="88"/>
      <c r="CN114" s="88"/>
      <c r="CO114" s="88"/>
      <c r="CP114" s="88"/>
      <c r="CQ114" s="88"/>
      <c r="CR114" s="88"/>
      <c r="CS114" s="88"/>
      <c r="CT114" s="88"/>
      <c r="CU114" s="88"/>
      <c r="CV114" s="88"/>
      <c r="CW114" s="88"/>
      <c r="CX114" s="88"/>
      <c r="CY114" s="88"/>
      <c r="CZ114" s="88"/>
      <c r="DA114" s="88"/>
      <c r="DB114" s="88"/>
      <c r="DC114" s="88"/>
      <c r="DD114" s="88"/>
      <c r="DE114" s="88"/>
      <c r="DF114" s="88"/>
      <c r="DG114" s="88"/>
      <c r="DH114" s="88"/>
      <c r="DI114" s="88"/>
      <c r="DJ114" s="88"/>
      <c r="DK114" s="88"/>
      <c r="DL114" s="88"/>
      <c r="DM114" s="88"/>
      <c r="DN114" s="88"/>
      <c r="DO114" s="88"/>
      <c r="DP114" s="88"/>
      <c r="DQ114" s="88"/>
      <c r="DR114" s="88"/>
      <c r="DS114" s="88"/>
      <c r="DT114" s="88"/>
      <c r="DU114" s="88"/>
      <c r="DV114" s="88"/>
      <c r="DW114" s="88"/>
      <c r="DX114" s="88"/>
      <c r="DY114" s="88"/>
      <c r="DZ114" s="88"/>
      <c r="EA114" s="88"/>
      <c r="EB114" s="88"/>
      <c r="EC114" s="88"/>
      <c r="ED114" s="88"/>
      <c r="EE114" s="88"/>
      <c r="EF114" s="88"/>
      <c r="EG114" s="88"/>
      <c r="EH114" s="88"/>
      <c r="EI114" s="88"/>
    </row>
    <row r="115" spans="3:139" s="86" customFormat="1" x14ac:dyDescent="0.25">
      <c r="C115" s="84"/>
      <c r="E115" s="85"/>
      <c r="I115" s="85"/>
      <c r="M115" s="85"/>
      <c r="Q115" s="85"/>
      <c r="U115" s="85"/>
      <c r="AX115" s="88"/>
      <c r="AY115" s="88"/>
      <c r="AZ115" s="88"/>
      <c r="BA115" s="88"/>
      <c r="BB115" s="88"/>
      <c r="BC115" s="88"/>
      <c r="BD115" s="88"/>
      <c r="BE115" s="88"/>
      <c r="BF115" s="88"/>
      <c r="BG115" s="88"/>
      <c r="BH115" s="88"/>
      <c r="BI115" s="88"/>
      <c r="BJ115" s="88"/>
      <c r="BK115" s="88"/>
      <c r="BL115" s="88"/>
      <c r="BM115" s="88"/>
      <c r="BN115" s="88"/>
      <c r="BO115" s="88"/>
      <c r="BP115" s="88"/>
      <c r="BQ115" s="88"/>
      <c r="BR115" s="88"/>
      <c r="BS115" s="88"/>
      <c r="BT115" s="88"/>
      <c r="BU115" s="88"/>
      <c r="BV115" s="88"/>
      <c r="BW115" s="88"/>
      <c r="BX115" s="88"/>
      <c r="BY115" s="88"/>
      <c r="BZ115" s="88"/>
      <c r="CA115" s="88"/>
      <c r="CB115" s="88"/>
      <c r="CC115" s="88"/>
      <c r="CD115" s="88"/>
      <c r="CE115" s="88"/>
      <c r="CF115" s="88"/>
      <c r="CG115" s="88"/>
      <c r="CH115" s="88"/>
      <c r="CI115" s="88"/>
      <c r="CJ115" s="88"/>
      <c r="CK115" s="88"/>
      <c r="CL115" s="88"/>
      <c r="CM115" s="88"/>
      <c r="CN115" s="88"/>
      <c r="CO115" s="88"/>
      <c r="CP115" s="88"/>
      <c r="CQ115" s="88"/>
      <c r="CR115" s="88"/>
      <c r="CS115" s="88"/>
      <c r="CT115" s="88"/>
      <c r="CU115" s="88"/>
      <c r="CV115" s="88"/>
      <c r="CW115" s="88"/>
      <c r="CX115" s="88"/>
      <c r="CY115" s="88"/>
      <c r="CZ115" s="88"/>
      <c r="DA115" s="88"/>
      <c r="DB115" s="88"/>
      <c r="DC115" s="88"/>
      <c r="DD115" s="88"/>
      <c r="DE115" s="88"/>
      <c r="DF115" s="88"/>
      <c r="DG115" s="88"/>
      <c r="DH115" s="88"/>
      <c r="DI115" s="88"/>
      <c r="DJ115" s="88"/>
      <c r="DK115" s="88"/>
      <c r="DL115" s="88"/>
      <c r="DM115" s="88"/>
      <c r="DN115" s="88"/>
      <c r="DO115" s="88"/>
      <c r="DP115" s="88"/>
      <c r="DQ115" s="88"/>
      <c r="DR115" s="88"/>
      <c r="DS115" s="88"/>
      <c r="DT115" s="88"/>
      <c r="DU115" s="88"/>
      <c r="DV115" s="88"/>
      <c r="DW115" s="88"/>
      <c r="DX115" s="88"/>
      <c r="DY115" s="88"/>
      <c r="DZ115" s="88"/>
      <c r="EA115" s="88"/>
      <c r="EB115" s="88"/>
      <c r="EC115" s="88"/>
      <c r="ED115" s="88"/>
      <c r="EE115" s="88"/>
      <c r="EF115" s="88"/>
      <c r="EG115" s="88"/>
      <c r="EH115" s="88"/>
      <c r="EI115" s="88"/>
    </row>
    <row r="116" spans="3:139" s="86" customFormat="1" x14ac:dyDescent="0.25">
      <c r="C116" s="84"/>
      <c r="E116" s="85"/>
      <c r="I116" s="85"/>
      <c r="M116" s="85"/>
      <c r="Q116" s="85"/>
      <c r="U116" s="85"/>
      <c r="AX116" s="88"/>
      <c r="AY116" s="88"/>
      <c r="AZ116" s="88"/>
      <c r="BA116" s="88"/>
      <c r="BB116" s="88"/>
      <c r="BC116" s="88"/>
      <c r="BD116" s="88"/>
      <c r="BE116" s="88"/>
      <c r="BF116" s="88"/>
      <c r="BG116" s="88"/>
      <c r="BH116" s="88"/>
      <c r="BI116" s="88"/>
      <c r="BJ116" s="88"/>
      <c r="BK116" s="88"/>
      <c r="BL116" s="88"/>
      <c r="BM116" s="88"/>
      <c r="BN116" s="88"/>
      <c r="BO116" s="88"/>
      <c r="BP116" s="88"/>
      <c r="BQ116" s="88"/>
      <c r="BR116" s="88"/>
      <c r="BS116" s="88"/>
      <c r="BT116" s="88"/>
      <c r="BU116" s="88"/>
      <c r="BV116" s="88"/>
      <c r="BW116" s="88"/>
      <c r="BX116" s="88"/>
      <c r="BY116" s="88"/>
      <c r="BZ116" s="88"/>
      <c r="CA116" s="88"/>
      <c r="CB116" s="88"/>
      <c r="CC116" s="88"/>
      <c r="CD116" s="88"/>
      <c r="CE116" s="88"/>
      <c r="CF116" s="88"/>
      <c r="CG116" s="88"/>
      <c r="CH116" s="88"/>
      <c r="CI116" s="88"/>
      <c r="CJ116" s="88"/>
      <c r="CK116" s="88"/>
      <c r="CL116" s="88"/>
      <c r="CM116" s="88"/>
      <c r="CN116" s="88"/>
      <c r="CO116" s="88"/>
      <c r="CP116" s="88"/>
      <c r="CQ116" s="88"/>
      <c r="CR116" s="88"/>
      <c r="CS116" s="88"/>
      <c r="CT116" s="88"/>
      <c r="CU116" s="88"/>
      <c r="CV116" s="88"/>
      <c r="CW116" s="88"/>
      <c r="CX116" s="88"/>
      <c r="CY116" s="88"/>
      <c r="CZ116" s="88"/>
      <c r="DA116" s="88"/>
      <c r="DB116" s="88"/>
      <c r="DC116" s="88"/>
      <c r="DD116" s="88"/>
      <c r="DE116" s="88"/>
      <c r="DF116" s="88"/>
      <c r="DG116" s="88"/>
      <c r="DH116" s="88"/>
      <c r="DI116" s="88"/>
      <c r="DJ116" s="88"/>
      <c r="DK116" s="88"/>
      <c r="DL116" s="88"/>
      <c r="DM116" s="88"/>
      <c r="DN116" s="88"/>
      <c r="DO116" s="88"/>
      <c r="DP116" s="88"/>
      <c r="DQ116" s="88"/>
      <c r="DR116" s="88"/>
      <c r="DS116" s="88"/>
      <c r="DT116" s="88"/>
      <c r="DU116" s="88"/>
      <c r="DV116" s="88"/>
      <c r="DW116" s="88"/>
      <c r="DX116" s="88"/>
      <c r="DY116" s="88"/>
      <c r="DZ116" s="88"/>
      <c r="EA116" s="88"/>
      <c r="EB116" s="88"/>
      <c r="EC116" s="88"/>
      <c r="ED116" s="88"/>
      <c r="EE116" s="88"/>
      <c r="EF116" s="88"/>
      <c r="EG116" s="88"/>
      <c r="EH116" s="88"/>
      <c r="EI116" s="88"/>
    </row>
    <row r="117" spans="3:139" s="86" customFormat="1" x14ac:dyDescent="0.25">
      <c r="C117" s="84"/>
      <c r="E117" s="85"/>
      <c r="I117" s="85"/>
      <c r="M117" s="85"/>
      <c r="Q117" s="85"/>
      <c r="U117" s="85"/>
      <c r="AX117" s="88"/>
      <c r="AY117" s="88"/>
      <c r="AZ117" s="88"/>
      <c r="BA117" s="88"/>
      <c r="BB117" s="88"/>
      <c r="BC117" s="88"/>
      <c r="BD117" s="88"/>
      <c r="BE117" s="88"/>
      <c r="BF117" s="88"/>
      <c r="BG117" s="88"/>
      <c r="BH117" s="88"/>
      <c r="BI117" s="88"/>
      <c r="BJ117" s="88"/>
      <c r="BK117" s="88"/>
      <c r="BL117" s="88"/>
      <c r="BM117" s="88"/>
      <c r="BN117" s="88"/>
      <c r="BO117" s="88"/>
      <c r="BP117" s="88"/>
      <c r="BQ117" s="88"/>
      <c r="BR117" s="88"/>
      <c r="BS117" s="88"/>
      <c r="BT117" s="88"/>
      <c r="BU117" s="88"/>
      <c r="BV117" s="88"/>
      <c r="BW117" s="88"/>
      <c r="BX117" s="88"/>
      <c r="BY117" s="88"/>
      <c r="BZ117" s="88"/>
      <c r="CA117" s="88"/>
      <c r="CB117" s="88"/>
      <c r="CC117" s="88"/>
      <c r="CD117" s="88"/>
      <c r="CE117" s="88"/>
      <c r="CF117" s="88"/>
      <c r="CG117" s="88"/>
      <c r="CH117" s="88"/>
      <c r="CI117" s="88"/>
      <c r="CJ117" s="88"/>
      <c r="CK117" s="88"/>
      <c r="CL117" s="88"/>
      <c r="CM117" s="88"/>
      <c r="CN117" s="88"/>
      <c r="CO117" s="88"/>
      <c r="CP117" s="88"/>
      <c r="CQ117" s="88"/>
      <c r="CR117" s="88"/>
      <c r="CS117" s="88"/>
      <c r="CT117" s="88"/>
      <c r="CU117" s="88"/>
      <c r="CV117" s="88"/>
      <c r="CW117" s="88"/>
      <c r="CX117" s="88"/>
      <c r="CY117" s="88"/>
      <c r="CZ117" s="88"/>
      <c r="DA117" s="88"/>
      <c r="DB117" s="88"/>
      <c r="DC117" s="88"/>
      <c r="DD117" s="88"/>
      <c r="DE117" s="88"/>
      <c r="DF117" s="88"/>
      <c r="DG117" s="88"/>
      <c r="DH117" s="88"/>
      <c r="DI117" s="88"/>
      <c r="DJ117" s="88"/>
      <c r="DK117" s="88"/>
      <c r="DL117" s="88"/>
      <c r="DM117" s="88"/>
      <c r="DN117" s="88"/>
      <c r="DO117" s="88"/>
      <c r="DP117" s="88"/>
      <c r="DQ117" s="88"/>
      <c r="DR117" s="88"/>
      <c r="DS117" s="88"/>
      <c r="DT117" s="88"/>
      <c r="DU117" s="88"/>
      <c r="DV117" s="88"/>
      <c r="DW117" s="88"/>
      <c r="DX117" s="88"/>
      <c r="DY117" s="88"/>
      <c r="DZ117" s="88"/>
      <c r="EA117" s="88"/>
      <c r="EB117" s="88"/>
      <c r="EC117" s="88"/>
      <c r="ED117" s="88"/>
      <c r="EE117" s="88"/>
      <c r="EF117" s="88"/>
      <c r="EG117" s="88"/>
      <c r="EH117" s="88"/>
      <c r="EI117" s="88"/>
    </row>
    <row r="118" spans="3:139" s="86" customFormat="1" x14ac:dyDescent="0.25">
      <c r="C118" s="84"/>
      <c r="E118" s="85"/>
      <c r="I118" s="85"/>
      <c r="M118" s="85"/>
      <c r="Q118" s="85"/>
      <c r="U118" s="85"/>
      <c r="AX118" s="88"/>
      <c r="AY118" s="88"/>
      <c r="AZ118" s="88"/>
      <c r="BA118" s="88"/>
      <c r="BB118" s="88"/>
      <c r="BC118" s="88"/>
      <c r="BD118" s="88"/>
      <c r="BE118" s="88"/>
      <c r="BF118" s="88"/>
      <c r="BG118" s="88"/>
      <c r="BH118" s="88"/>
      <c r="BI118" s="88"/>
      <c r="BJ118" s="88"/>
      <c r="BK118" s="88"/>
      <c r="BL118" s="88"/>
      <c r="BM118" s="88"/>
      <c r="BN118" s="88"/>
      <c r="BO118" s="88"/>
      <c r="BP118" s="88"/>
      <c r="BQ118" s="88"/>
      <c r="BR118" s="88"/>
      <c r="BS118" s="88"/>
      <c r="BT118" s="88"/>
      <c r="BU118" s="88"/>
      <c r="BV118" s="88"/>
      <c r="BW118" s="88"/>
      <c r="BX118" s="88"/>
      <c r="BY118" s="88"/>
      <c r="BZ118" s="88"/>
      <c r="CA118" s="88"/>
      <c r="CB118" s="88"/>
      <c r="CC118" s="88"/>
      <c r="CD118" s="88"/>
      <c r="CE118" s="88"/>
      <c r="CF118" s="88"/>
      <c r="CG118" s="88"/>
      <c r="CH118" s="88"/>
      <c r="CI118" s="88"/>
      <c r="CJ118" s="88"/>
      <c r="CK118" s="88"/>
      <c r="CL118" s="88"/>
      <c r="CM118" s="88"/>
      <c r="CN118" s="88"/>
      <c r="CO118" s="88"/>
      <c r="CP118" s="88"/>
      <c r="CQ118" s="88"/>
      <c r="CR118" s="88"/>
      <c r="CS118" s="88"/>
      <c r="CT118" s="88"/>
      <c r="CU118" s="88"/>
      <c r="CV118" s="88"/>
      <c r="CW118" s="88"/>
      <c r="CX118" s="88"/>
      <c r="CY118" s="88"/>
      <c r="CZ118" s="88"/>
      <c r="DA118" s="88"/>
      <c r="DB118" s="88"/>
      <c r="DC118" s="88"/>
      <c r="DD118" s="88"/>
      <c r="DE118" s="88"/>
      <c r="DF118" s="88"/>
      <c r="DG118" s="88"/>
      <c r="DH118" s="88"/>
      <c r="DI118" s="88"/>
      <c r="DJ118" s="88"/>
      <c r="DK118" s="88"/>
      <c r="DL118" s="88"/>
      <c r="DM118" s="88"/>
      <c r="DN118" s="88"/>
      <c r="DO118" s="88"/>
      <c r="DP118" s="88"/>
      <c r="DQ118" s="88"/>
      <c r="DR118" s="88"/>
      <c r="DS118" s="88"/>
      <c r="DT118" s="88"/>
      <c r="DU118" s="88"/>
      <c r="DV118" s="88"/>
      <c r="DW118" s="88"/>
      <c r="DX118" s="88"/>
      <c r="DY118" s="88"/>
      <c r="DZ118" s="88"/>
      <c r="EA118" s="88"/>
      <c r="EB118" s="88"/>
      <c r="EC118" s="88"/>
      <c r="ED118" s="88"/>
      <c r="EE118" s="88"/>
      <c r="EF118" s="88"/>
      <c r="EG118" s="88"/>
      <c r="EH118" s="88"/>
      <c r="EI118" s="88"/>
    </row>
    <row r="119" spans="3:139" s="86" customFormat="1" x14ac:dyDescent="0.25">
      <c r="C119" s="84"/>
      <c r="E119" s="85"/>
      <c r="I119" s="85"/>
      <c r="M119" s="85"/>
      <c r="Q119" s="85"/>
      <c r="U119" s="85"/>
      <c r="AX119" s="88"/>
      <c r="AY119" s="88"/>
      <c r="AZ119" s="88"/>
      <c r="BA119" s="88"/>
      <c r="BB119" s="88"/>
      <c r="BC119" s="88"/>
      <c r="BD119" s="88"/>
      <c r="BE119" s="88"/>
      <c r="BF119" s="88"/>
      <c r="BG119" s="88"/>
      <c r="BH119" s="88"/>
      <c r="BI119" s="88"/>
      <c r="BJ119" s="88"/>
      <c r="BK119" s="88"/>
      <c r="BL119" s="88"/>
      <c r="BM119" s="88"/>
      <c r="BN119" s="88"/>
      <c r="BO119" s="88"/>
      <c r="BP119" s="88"/>
      <c r="BQ119" s="88"/>
      <c r="BR119" s="88"/>
      <c r="BS119" s="88"/>
      <c r="BT119" s="88"/>
      <c r="BU119" s="88"/>
      <c r="BV119" s="88"/>
      <c r="BW119" s="88"/>
      <c r="BX119" s="88"/>
      <c r="BY119" s="88"/>
      <c r="BZ119" s="88"/>
      <c r="CA119" s="88"/>
      <c r="CB119" s="88"/>
      <c r="CC119" s="88"/>
      <c r="CD119" s="88"/>
      <c r="CE119" s="88"/>
      <c r="CF119" s="88"/>
      <c r="CG119" s="88"/>
      <c r="CH119" s="88"/>
      <c r="CI119" s="88"/>
      <c r="CJ119" s="88"/>
      <c r="CK119" s="88"/>
      <c r="CL119" s="88"/>
      <c r="CM119" s="88"/>
      <c r="CN119" s="88"/>
      <c r="CO119" s="88"/>
      <c r="CP119" s="88"/>
      <c r="CQ119" s="88"/>
      <c r="CR119" s="88"/>
      <c r="CS119" s="88"/>
      <c r="CT119" s="88"/>
      <c r="CU119" s="88"/>
      <c r="CV119" s="88"/>
      <c r="CW119" s="88"/>
      <c r="CX119" s="88"/>
      <c r="CY119" s="88"/>
      <c r="CZ119" s="88"/>
      <c r="DA119" s="88"/>
      <c r="DB119" s="88"/>
      <c r="DC119" s="88"/>
      <c r="DD119" s="88"/>
      <c r="DE119" s="88"/>
      <c r="DF119" s="88"/>
      <c r="DG119" s="88"/>
      <c r="DH119" s="88"/>
      <c r="DI119" s="88"/>
      <c r="DJ119" s="88"/>
      <c r="DK119" s="88"/>
      <c r="DL119" s="88"/>
      <c r="DM119" s="88"/>
      <c r="DN119" s="88"/>
      <c r="DO119" s="88"/>
      <c r="DP119" s="88"/>
      <c r="DQ119" s="88"/>
      <c r="DR119" s="88"/>
      <c r="DS119" s="88"/>
      <c r="DT119" s="88"/>
      <c r="DU119" s="88"/>
      <c r="DV119" s="88"/>
      <c r="DW119" s="88"/>
      <c r="DX119" s="88"/>
      <c r="DY119" s="88"/>
      <c r="DZ119" s="88"/>
      <c r="EA119" s="88"/>
      <c r="EB119" s="88"/>
      <c r="EC119" s="88"/>
      <c r="ED119" s="88"/>
      <c r="EE119" s="88"/>
      <c r="EF119" s="88"/>
      <c r="EG119" s="88"/>
      <c r="EH119" s="88"/>
      <c r="EI119" s="88"/>
    </row>
    <row r="120" spans="3:139" s="86" customFormat="1" x14ac:dyDescent="0.25">
      <c r="C120" s="84"/>
      <c r="E120" s="85"/>
      <c r="I120" s="85"/>
      <c r="M120" s="85"/>
      <c r="Q120" s="85"/>
      <c r="U120" s="85"/>
      <c r="AX120" s="88"/>
      <c r="AY120" s="88"/>
      <c r="AZ120" s="88"/>
      <c r="BA120" s="88"/>
      <c r="BB120" s="88"/>
      <c r="BC120" s="88"/>
      <c r="BD120" s="88"/>
      <c r="BE120" s="88"/>
      <c r="BF120" s="88"/>
      <c r="BG120" s="88"/>
      <c r="BH120" s="88"/>
      <c r="BI120" s="88"/>
      <c r="BJ120" s="88"/>
      <c r="BK120" s="88"/>
      <c r="BL120" s="88"/>
      <c r="BM120" s="88"/>
      <c r="BN120" s="88"/>
      <c r="BO120" s="88"/>
      <c r="BP120" s="88"/>
      <c r="BQ120" s="88"/>
      <c r="BR120" s="88"/>
      <c r="BS120" s="88"/>
      <c r="BT120" s="88"/>
      <c r="BU120" s="88"/>
      <c r="BV120" s="88"/>
      <c r="BW120" s="88"/>
      <c r="BX120" s="88"/>
      <c r="BY120" s="88"/>
      <c r="BZ120" s="88"/>
      <c r="CA120" s="88"/>
      <c r="CB120" s="88"/>
      <c r="CC120" s="88"/>
      <c r="CD120" s="88"/>
      <c r="CE120" s="88"/>
      <c r="CF120" s="88"/>
      <c r="CG120" s="88"/>
      <c r="CH120" s="88"/>
      <c r="CI120" s="88"/>
      <c r="CJ120" s="88"/>
      <c r="CK120" s="88"/>
      <c r="CL120" s="88"/>
      <c r="CM120" s="88"/>
      <c r="CN120" s="88"/>
      <c r="CO120" s="88"/>
      <c r="CP120" s="88"/>
      <c r="CQ120" s="88"/>
      <c r="CR120" s="88"/>
      <c r="CS120" s="88"/>
      <c r="CT120" s="88"/>
      <c r="CU120" s="88"/>
      <c r="CV120" s="88"/>
      <c r="CW120" s="88"/>
      <c r="CX120" s="88"/>
      <c r="CY120" s="88"/>
      <c r="CZ120" s="88"/>
      <c r="DA120" s="88"/>
      <c r="DB120" s="88"/>
      <c r="DC120" s="88"/>
      <c r="DD120" s="88"/>
      <c r="DE120" s="88"/>
      <c r="DF120" s="88"/>
      <c r="DG120" s="88"/>
      <c r="DH120" s="88"/>
      <c r="DI120" s="88"/>
      <c r="DJ120" s="88"/>
      <c r="DK120" s="88"/>
      <c r="DL120" s="88"/>
      <c r="DM120" s="88"/>
      <c r="DN120" s="88"/>
      <c r="DO120" s="88"/>
      <c r="DP120" s="88"/>
      <c r="DQ120" s="88"/>
      <c r="DR120" s="88"/>
      <c r="DS120" s="88"/>
      <c r="DT120" s="88"/>
      <c r="DU120" s="88"/>
      <c r="DV120" s="88"/>
      <c r="DW120" s="88"/>
      <c r="DX120" s="88"/>
      <c r="DY120" s="88"/>
      <c r="DZ120" s="88"/>
      <c r="EA120" s="88"/>
      <c r="EB120" s="88"/>
      <c r="EC120" s="88"/>
      <c r="ED120" s="88"/>
      <c r="EE120" s="88"/>
      <c r="EF120" s="88"/>
      <c r="EG120" s="88"/>
      <c r="EH120" s="88"/>
      <c r="EI120" s="88"/>
    </row>
    <row r="121" spans="3:139" s="86" customFormat="1" x14ac:dyDescent="0.25">
      <c r="C121" s="84"/>
      <c r="E121" s="85"/>
      <c r="I121" s="85"/>
      <c r="M121" s="85"/>
      <c r="Q121" s="85"/>
      <c r="U121" s="85"/>
      <c r="AX121" s="88"/>
      <c r="AY121" s="88"/>
      <c r="AZ121" s="88"/>
      <c r="BA121" s="88"/>
      <c r="BB121" s="88"/>
      <c r="BC121" s="88"/>
      <c r="BD121" s="88"/>
      <c r="BE121" s="88"/>
      <c r="BF121" s="88"/>
      <c r="BG121" s="88"/>
      <c r="BH121" s="88"/>
      <c r="BI121" s="88"/>
      <c r="BJ121" s="88"/>
      <c r="BK121" s="88"/>
      <c r="BL121" s="88"/>
      <c r="BM121" s="88"/>
      <c r="BN121" s="88"/>
      <c r="BO121" s="88"/>
      <c r="BP121" s="88"/>
      <c r="BQ121" s="88"/>
      <c r="BR121" s="88"/>
      <c r="BS121" s="88"/>
      <c r="BT121" s="88"/>
      <c r="BU121" s="88"/>
      <c r="BV121" s="88"/>
      <c r="BW121" s="88"/>
      <c r="BX121" s="88"/>
      <c r="BY121" s="88"/>
      <c r="BZ121" s="88"/>
      <c r="CA121" s="88"/>
      <c r="CB121" s="88"/>
      <c r="CC121" s="88"/>
      <c r="CD121" s="88"/>
      <c r="CE121" s="88"/>
      <c r="CF121" s="88"/>
      <c r="CG121" s="88"/>
      <c r="CH121" s="88"/>
      <c r="CI121" s="88"/>
      <c r="CJ121" s="88"/>
      <c r="CK121" s="88"/>
      <c r="CL121" s="88"/>
      <c r="CM121" s="88"/>
      <c r="CN121" s="88"/>
      <c r="CO121" s="88"/>
      <c r="CP121" s="88"/>
      <c r="CQ121" s="88"/>
      <c r="CR121" s="88"/>
      <c r="CS121" s="88"/>
      <c r="CT121" s="88"/>
      <c r="CU121" s="88"/>
      <c r="CV121" s="88"/>
      <c r="CW121" s="88"/>
      <c r="CX121" s="88"/>
      <c r="CY121" s="88"/>
      <c r="CZ121" s="88"/>
      <c r="DA121" s="88"/>
      <c r="DB121" s="88"/>
      <c r="DC121" s="88"/>
      <c r="DD121" s="88"/>
      <c r="DE121" s="88"/>
      <c r="DF121" s="88"/>
      <c r="DG121" s="88"/>
      <c r="DH121" s="88"/>
      <c r="DI121" s="88"/>
      <c r="DJ121" s="88"/>
      <c r="DK121" s="88"/>
      <c r="DL121" s="88"/>
      <c r="DM121" s="88"/>
      <c r="DN121" s="88"/>
      <c r="DO121" s="88"/>
      <c r="DP121" s="88"/>
      <c r="DQ121" s="88"/>
      <c r="DR121" s="88"/>
      <c r="DS121" s="88"/>
      <c r="DT121" s="88"/>
      <c r="DU121" s="88"/>
      <c r="DV121" s="88"/>
      <c r="DW121" s="88"/>
      <c r="DX121" s="88"/>
      <c r="DY121" s="88"/>
      <c r="DZ121" s="88"/>
      <c r="EA121" s="88"/>
      <c r="EB121" s="88"/>
      <c r="EC121" s="88"/>
      <c r="ED121" s="88"/>
      <c r="EE121" s="88"/>
      <c r="EF121" s="88"/>
      <c r="EG121" s="88"/>
      <c r="EH121" s="88"/>
      <c r="EI121" s="88"/>
    </row>
    <row r="122" spans="3:139" s="86" customFormat="1" x14ac:dyDescent="0.25">
      <c r="C122" s="84"/>
      <c r="E122" s="85"/>
      <c r="I122" s="85"/>
      <c r="M122" s="85"/>
      <c r="Q122" s="85"/>
      <c r="U122" s="85"/>
      <c r="AX122" s="88"/>
      <c r="AY122" s="88"/>
      <c r="AZ122" s="88"/>
      <c r="BA122" s="88"/>
      <c r="BB122" s="88"/>
      <c r="BC122" s="88"/>
      <c r="BD122" s="88"/>
      <c r="BE122" s="88"/>
      <c r="BF122" s="88"/>
      <c r="BG122" s="88"/>
      <c r="BH122" s="88"/>
      <c r="BI122" s="88"/>
      <c r="BJ122" s="88"/>
      <c r="BK122" s="88"/>
      <c r="BL122" s="88"/>
      <c r="BM122" s="88"/>
      <c r="BN122" s="88"/>
      <c r="BO122" s="88"/>
      <c r="BP122" s="88"/>
      <c r="BQ122" s="88"/>
      <c r="BR122" s="88"/>
      <c r="BS122" s="88"/>
      <c r="BT122" s="88"/>
      <c r="BU122" s="88"/>
      <c r="BV122" s="88"/>
      <c r="BW122" s="88"/>
      <c r="BX122" s="88"/>
      <c r="BY122" s="88"/>
      <c r="BZ122" s="88"/>
      <c r="CA122" s="88"/>
      <c r="CB122" s="88"/>
      <c r="CC122" s="88"/>
      <c r="CD122" s="88"/>
      <c r="CE122" s="88"/>
      <c r="CF122" s="88"/>
      <c r="CG122" s="88"/>
      <c r="CH122" s="88"/>
      <c r="CI122" s="88"/>
      <c r="CJ122" s="88"/>
      <c r="CK122" s="88"/>
      <c r="CL122" s="88"/>
      <c r="CM122" s="88"/>
      <c r="CN122" s="88"/>
      <c r="CO122" s="88"/>
      <c r="CP122" s="88"/>
      <c r="CQ122" s="88"/>
      <c r="CR122" s="88"/>
      <c r="CS122" s="88"/>
      <c r="CT122" s="88"/>
      <c r="CU122" s="88"/>
      <c r="CV122" s="88"/>
      <c r="CW122" s="88"/>
      <c r="CX122" s="88"/>
      <c r="CY122" s="88"/>
      <c r="CZ122" s="88"/>
      <c r="DA122" s="88"/>
      <c r="DB122" s="88"/>
      <c r="DC122" s="88"/>
      <c r="DD122" s="88"/>
      <c r="DE122" s="88"/>
      <c r="DF122" s="88"/>
      <c r="DG122" s="88"/>
      <c r="DH122" s="88"/>
      <c r="DI122" s="88"/>
      <c r="DJ122" s="88"/>
      <c r="DK122" s="88"/>
      <c r="DL122" s="88"/>
      <c r="DM122" s="88"/>
      <c r="DN122" s="88"/>
      <c r="DO122" s="88"/>
      <c r="DP122" s="88"/>
      <c r="DQ122" s="88"/>
      <c r="DR122" s="88"/>
      <c r="DS122" s="88"/>
      <c r="DT122" s="88"/>
      <c r="DU122" s="88"/>
      <c r="DV122" s="88"/>
      <c r="DW122" s="88"/>
      <c r="DX122" s="88"/>
      <c r="DY122" s="88"/>
      <c r="DZ122" s="88"/>
      <c r="EA122" s="88"/>
      <c r="EB122" s="88"/>
      <c r="EC122" s="88"/>
      <c r="ED122" s="88"/>
      <c r="EE122" s="88"/>
      <c r="EF122" s="88"/>
      <c r="EG122" s="88"/>
      <c r="EH122" s="88"/>
      <c r="EI122" s="88"/>
    </row>
    <row r="123" spans="3:139" s="86" customFormat="1" x14ac:dyDescent="0.25">
      <c r="C123" s="84"/>
      <c r="E123" s="85"/>
      <c r="I123" s="85"/>
      <c r="M123" s="85"/>
      <c r="Q123" s="85"/>
      <c r="U123" s="85"/>
      <c r="AX123" s="88"/>
      <c r="AY123" s="88"/>
      <c r="AZ123" s="88"/>
      <c r="BA123" s="88"/>
      <c r="BB123" s="88"/>
      <c r="BC123" s="88"/>
      <c r="BD123" s="88"/>
      <c r="BE123" s="88"/>
      <c r="BF123" s="88"/>
      <c r="BG123" s="88"/>
      <c r="BH123" s="88"/>
      <c r="BI123" s="88"/>
      <c r="BJ123" s="88"/>
      <c r="BK123" s="88"/>
      <c r="BL123" s="88"/>
      <c r="BM123" s="88"/>
      <c r="BN123" s="88"/>
      <c r="BO123" s="88"/>
      <c r="BP123" s="88"/>
      <c r="BQ123" s="88"/>
      <c r="BR123" s="88"/>
      <c r="BS123" s="88"/>
      <c r="BT123" s="88"/>
      <c r="BU123" s="88"/>
      <c r="BV123" s="88"/>
      <c r="BW123" s="88"/>
      <c r="BX123" s="88"/>
      <c r="BY123" s="88"/>
      <c r="BZ123" s="88"/>
      <c r="CA123" s="88"/>
      <c r="CB123" s="88"/>
      <c r="CC123" s="88"/>
      <c r="CD123" s="88"/>
      <c r="CE123" s="88"/>
      <c r="CF123" s="88"/>
      <c r="CG123" s="88"/>
      <c r="CH123" s="88"/>
      <c r="CI123" s="88"/>
      <c r="CJ123" s="88"/>
      <c r="CK123" s="88"/>
      <c r="CL123" s="88"/>
      <c r="CM123" s="88"/>
      <c r="CN123" s="88"/>
      <c r="CO123" s="88"/>
      <c r="CP123" s="88"/>
      <c r="CQ123" s="88"/>
      <c r="CR123" s="88"/>
      <c r="CS123" s="88"/>
      <c r="CT123" s="88"/>
      <c r="CU123" s="88"/>
      <c r="CV123" s="88"/>
      <c r="CW123" s="88"/>
      <c r="CX123" s="88"/>
      <c r="CY123" s="88"/>
      <c r="CZ123" s="88"/>
      <c r="DA123" s="88"/>
      <c r="DB123" s="88"/>
      <c r="DC123" s="88"/>
      <c r="DD123" s="88"/>
      <c r="DE123" s="88"/>
      <c r="DF123" s="88"/>
      <c r="DG123" s="88"/>
      <c r="DH123" s="88"/>
      <c r="DI123" s="88"/>
      <c r="DJ123" s="88"/>
      <c r="DK123" s="88"/>
      <c r="DL123" s="88"/>
      <c r="DM123" s="88"/>
      <c r="DN123" s="88"/>
      <c r="DO123" s="88"/>
      <c r="DP123" s="88"/>
      <c r="DQ123" s="88"/>
      <c r="DR123" s="88"/>
      <c r="DS123" s="88"/>
      <c r="DT123" s="88"/>
      <c r="DU123" s="88"/>
      <c r="DV123" s="88"/>
      <c r="DW123" s="88"/>
      <c r="DX123" s="88"/>
      <c r="DY123" s="88"/>
      <c r="DZ123" s="88"/>
      <c r="EA123" s="88"/>
      <c r="EB123" s="88"/>
      <c r="EC123" s="88"/>
      <c r="ED123" s="88"/>
      <c r="EE123" s="88"/>
      <c r="EF123" s="88"/>
      <c r="EG123" s="88"/>
      <c r="EH123" s="88"/>
      <c r="EI123" s="88"/>
    </row>
    <row r="124" spans="3:139" s="86" customFormat="1" x14ac:dyDescent="0.25">
      <c r="C124" s="84"/>
      <c r="E124" s="85"/>
      <c r="I124" s="85"/>
      <c r="M124" s="85"/>
      <c r="Q124" s="85"/>
      <c r="U124" s="85"/>
      <c r="AX124" s="88"/>
      <c r="AY124" s="88"/>
      <c r="AZ124" s="88"/>
      <c r="BA124" s="88"/>
      <c r="BB124" s="88"/>
      <c r="BC124" s="88"/>
      <c r="BD124" s="88"/>
      <c r="BE124" s="88"/>
      <c r="BF124" s="88"/>
      <c r="BG124" s="88"/>
      <c r="BH124" s="88"/>
      <c r="BI124" s="88"/>
      <c r="BJ124" s="88"/>
      <c r="BK124" s="88"/>
      <c r="BL124" s="88"/>
      <c r="BM124" s="88"/>
      <c r="BN124" s="88"/>
      <c r="BO124" s="88"/>
      <c r="BP124" s="88"/>
      <c r="BQ124" s="88"/>
      <c r="BR124" s="88"/>
      <c r="BS124" s="88"/>
      <c r="BT124" s="88"/>
      <c r="BU124" s="88"/>
      <c r="BV124" s="88"/>
      <c r="BW124" s="88"/>
      <c r="BX124" s="88"/>
      <c r="BY124" s="88"/>
      <c r="BZ124" s="88"/>
      <c r="CA124" s="88"/>
      <c r="CB124" s="88"/>
      <c r="CC124" s="88"/>
      <c r="CD124" s="88"/>
      <c r="CE124" s="88"/>
      <c r="CF124" s="88"/>
      <c r="CG124" s="88"/>
      <c r="CH124" s="88"/>
      <c r="CI124" s="88"/>
      <c r="CJ124" s="88"/>
      <c r="CK124" s="88"/>
      <c r="CL124" s="88"/>
      <c r="CM124" s="88"/>
      <c r="CN124" s="88"/>
      <c r="CO124" s="88"/>
      <c r="CP124" s="88"/>
      <c r="CQ124" s="88"/>
      <c r="CR124" s="88"/>
      <c r="CS124" s="88"/>
      <c r="CT124" s="88"/>
      <c r="CU124" s="88"/>
      <c r="CV124" s="88"/>
      <c r="CW124" s="88"/>
      <c r="CX124" s="88"/>
      <c r="CY124" s="88"/>
      <c r="CZ124" s="88"/>
      <c r="DA124" s="88"/>
      <c r="DB124" s="88"/>
      <c r="DC124" s="88"/>
      <c r="DD124" s="88"/>
      <c r="DE124" s="88"/>
      <c r="DF124" s="88"/>
      <c r="DG124" s="88"/>
      <c r="DH124" s="88"/>
      <c r="DI124" s="88"/>
      <c r="DJ124" s="88"/>
      <c r="DK124" s="88"/>
      <c r="DL124" s="88"/>
      <c r="DM124" s="88"/>
      <c r="DN124" s="88"/>
      <c r="DO124" s="88"/>
      <c r="DP124" s="88"/>
      <c r="DQ124" s="88"/>
      <c r="DR124" s="88"/>
      <c r="DS124" s="88"/>
      <c r="DT124" s="88"/>
      <c r="DU124" s="88"/>
      <c r="DV124" s="88"/>
      <c r="DW124" s="88"/>
      <c r="DX124" s="88"/>
      <c r="DY124" s="88"/>
      <c r="DZ124" s="88"/>
      <c r="EA124" s="88"/>
      <c r="EB124" s="88"/>
      <c r="EC124" s="88"/>
      <c r="ED124" s="88"/>
      <c r="EE124" s="88"/>
      <c r="EF124" s="88"/>
      <c r="EG124" s="88"/>
      <c r="EH124" s="88"/>
      <c r="EI124" s="88"/>
    </row>
    <row r="125" spans="3:139" s="86" customFormat="1" x14ac:dyDescent="0.25">
      <c r="C125" s="84"/>
      <c r="E125" s="85"/>
      <c r="I125" s="85"/>
      <c r="M125" s="85"/>
      <c r="Q125" s="85"/>
      <c r="U125" s="85"/>
      <c r="AX125" s="88"/>
      <c r="AY125" s="88"/>
      <c r="AZ125" s="88"/>
      <c r="BA125" s="88"/>
      <c r="BB125" s="88"/>
      <c r="BC125" s="88"/>
      <c r="BD125" s="88"/>
      <c r="BE125" s="88"/>
      <c r="BF125" s="88"/>
      <c r="BG125" s="88"/>
      <c r="BH125" s="88"/>
      <c r="BI125" s="88"/>
      <c r="BJ125" s="88"/>
      <c r="BK125" s="88"/>
      <c r="BL125" s="88"/>
      <c r="BM125" s="88"/>
      <c r="BN125" s="88"/>
      <c r="BO125" s="88"/>
      <c r="BP125" s="88"/>
      <c r="BQ125" s="88"/>
      <c r="BR125" s="88"/>
      <c r="BS125" s="88"/>
      <c r="BT125" s="88"/>
      <c r="BU125" s="88"/>
      <c r="BV125" s="88"/>
      <c r="BW125" s="88"/>
      <c r="BX125" s="88"/>
      <c r="BY125" s="88"/>
      <c r="BZ125" s="88"/>
      <c r="CA125" s="88"/>
      <c r="CB125" s="88"/>
      <c r="CC125" s="88"/>
      <c r="CD125" s="88"/>
      <c r="CE125" s="88"/>
      <c r="CF125" s="88"/>
      <c r="CG125" s="88"/>
      <c r="CH125" s="88"/>
      <c r="CI125" s="88"/>
      <c r="CJ125" s="88"/>
      <c r="CK125" s="88"/>
      <c r="CL125" s="88"/>
      <c r="CM125" s="88"/>
      <c r="CN125" s="88"/>
      <c r="CO125" s="88"/>
      <c r="CP125" s="88"/>
      <c r="CQ125" s="88"/>
      <c r="CR125" s="88"/>
      <c r="CS125" s="88"/>
      <c r="CT125" s="88"/>
      <c r="CU125" s="88"/>
      <c r="CV125" s="88"/>
      <c r="CW125" s="88"/>
      <c r="CX125" s="88"/>
      <c r="CY125" s="88"/>
      <c r="CZ125" s="88"/>
      <c r="DA125" s="88"/>
      <c r="DB125" s="88"/>
      <c r="DC125" s="88"/>
      <c r="DD125" s="88"/>
      <c r="DE125" s="88"/>
      <c r="DF125" s="88"/>
      <c r="DG125" s="88"/>
      <c r="DH125" s="88"/>
      <c r="DI125" s="88"/>
      <c r="DJ125" s="88"/>
      <c r="DK125" s="88"/>
      <c r="DL125" s="88"/>
      <c r="DM125" s="88"/>
      <c r="DN125" s="88"/>
      <c r="DO125" s="88"/>
      <c r="DP125" s="88"/>
      <c r="DQ125" s="88"/>
      <c r="DR125" s="88"/>
      <c r="DS125" s="88"/>
      <c r="DT125" s="88"/>
      <c r="DU125" s="88"/>
      <c r="DV125" s="88"/>
      <c r="DW125" s="88"/>
      <c r="DX125" s="88"/>
      <c r="DY125" s="88"/>
      <c r="DZ125" s="88"/>
      <c r="EA125" s="88"/>
      <c r="EB125" s="88"/>
      <c r="EC125" s="88"/>
      <c r="ED125" s="88"/>
      <c r="EE125" s="88"/>
      <c r="EF125" s="88"/>
      <c r="EG125" s="88"/>
      <c r="EH125" s="88"/>
      <c r="EI125" s="88"/>
    </row>
    <row r="126" spans="3:139" s="86" customFormat="1" x14ac:dyDescent="0.25">
      <c r="C126" s="84"/>
      <c r="E126" s="85"/>
      <c r="I126" s="85"/>
      <c r="M126" s="85"/>
      <c r="Q126" s="85"/>
      <c r="U126" s="85"/>
      <c r="AX126" s="88"/>
      <c r="AY126" s="88"/>
      <c r="AZ126" s="88"/>
      <c r="BA126" s="88"/>
      <c r="BB126" s="88"/>
      <c r="BC126" s="88"/>
      <c r="BD126" s="88"/>
      <c r="BE126" s="88"/>
      <c r="BF126" s="88"/>
      <c r="BG126" s="88"/>
      <c r="BH126" s="88"/>
      <c r="BI126" s="88"/>
      <c r="BJ126" s="88"/>
      <c r="BK126" s="88"/>
      <c r="BL126" s="88"/>
      <c r="BM126" s="88"/>
      <c r="BN126" s="88"/>
      <c r="BO126" s="88"/>
      <c r="BP126" s="88"/>
      <c r="BQ126" s="88"/>
      <c r="BR126" s="88"/>
      <c r="BS126" s="88"/>
      <c r="BT126" s="88"/>
      <c r="BU126" s="88"/>
      <c r="BV126" s="88"/>
      <c r="BW126" s="88"/>
      <c r="BX126" s="88"/>
      <c r="BY126" s="88"/>
      <c r="BZ126" s="88"/>
      <c r="CA126" s="88"/>
      <c r="CB126" s="88"/>
      <c r="CC126" s="88"/>
      <c r="CD126" s="88"/>
      <c r="CE126" s="88"/>
      <c r="CF126" s="88"/>
      <c r="CG126" s="88"/>
      <c r="CH126" s="88"/>
      <c r="CI126" s="88"/>
      <c r="CJ126" s="88"/>
      <c r="CK126" s="88"/>
      <c r="CL126" s="88"/>
      <c r="CM126" s="88"/>
      <c r="CN126" s="88"/>
      <c r="CO126" s="88"/>
      <c r="CP126" s="88"/>
      <c r="CQ126" s="88"/>
      <c r="CR126" s="88"/>
      <c r="CS126" s="88"/>
      <c r="CT126" s="88"/>
      <c r="CU126" s="88"/>
      <c r="CV126" s="88"/>
      <c r="CW126" s="88"/>
      <c r="CX126" s="88"/>
      <c r="CY126" s="88"/>
      <c r="CZ126" s="88"/>
      <c r="DA126" s="88"/>
      <c r="DB126" s="88"/>
      <c r="DC126" s="88"/>
      <c r="DD126" s="88"/>
      <c r="DE126" s="88"/>
      <c r="DF126" s="88"/>
      <c r="DG126" s="88"/>
      <c r="DH126" s="88"/>
      <c r="DI126" s="88"/>
      <c r="DJ126" s="88"/>
      <c r="DK126" s="88"/>
      <c r="DL126" s="88"/>
      <c r="DM126" s="88"/>
      <c r="DN126" s="88"/>
      <c r="DO126" s="88"/>
      <c r="DP126" s="88"/>
      <c r="DQ126" s="88"/>
      <c r="DR126" s="88"/>
      <c r="DS126" s="88"/>
      <c r="DT126" s="88"/>
      <c r="DU126" s="88"/>
      <c r="DV126" s="88"/>
      <c r="DW126" s="88"/>
      <c r="DX126" s="88"/>
      <c r="DY126" s="88"/>
      <c r="DZ126" s="88"/>
      <c r="EA126" s="88"/>
      <c r="EB126" s="88"/>
      <c r="EC126" s="88"/>
      <c r="ED126" s="88"/>
      <c r="EE126" s="88"/>
      <c r="EF126" s="88"/>
      <c r="EG126" s="88"/>
      <c r="EH126" s="88"/>
      <c r="EI126" s="88"/>
    </row>
    <row r="127" spans="3:139" s="86" customFormat="1" x14ac:dyDescent="0.25">
      <c r="C127" s="84"/>
      <c r="E127" s="85"/>
      <c r="I127" s="85"/>
      <c r="M127" s="85"/>
      <c r="Q127" s="85"/>
      <c r="U127" s="85"/>
      <c r="AX127" s="88"/>
      <c r="AY127" s="88"/>
      <c r="AZ127" s="88"/>
      <c r="BA127" s="88"/>
      <c r="BB127" s="88"/>
      <c r="BC127" s="88"/>
      <c r="BD127" s="88"/>
      <c r="BE127" s="88"/>
      <c r="BF127" s="88"/>
      <c r="BG127" s="88"/>
      <c r="BH127" s="88"/>
      <c r="BI127" s="88"/>
      <c r="BJ127" s="88"/>
      <c r="BK127" s="88"/>
      <c r="BL127" s="88"/>
      <c r="BM127" s="88"/>
      <c r="BN127" s="88"/>
      <c r="BO127" s="88"/>
      <c r="BP127" s="88"/>
      <c r="BQ127" s="88"/>
      <c r="BR127" s="88"/>
      <c r="BS127" s="88"/>
      <c r="BT127" s="88"/>
      <c r="BU127" s="88"/>
      <c r="BV127" s="88"/>
      <c r="BW127" s="88"/>
      <c r="BX127" s="88"/>
      <c r="BY127" s="88"/>
      <c r="BZ127" s="88"/>
      <c r="CA127" s="88"/>
      <c r="CB127" s="88"/>
      <c r="CC127" s="88"/>
      <c r="CD127" s="88"/>
      <c r="CE127" s="88"/>
      <c r="CF127" s="88"/>
      <c r="CG127" s="88"/>
      <c r="CH127" s="88"/>
      <c r="CI127" s="88"/>
      <c r="CJ127" s="88"/>
      <c r="CK127" s="88"/>
      <c r="CL127" s="88"/>
      <c r="CM127" s="88"/>
      <c r="CN127" s="88"/>
      <c r="CO127" s="88"/>
      <c r="CP127" s="88"/>
      <c r="CQ127" s="88"/>
      <c r="CR127" s="88"/>
      <c r="CS127" s="88"/>
      <c r="CT127" s="88"/>
      <c r="CU127" s="88"/>
      <c r="CV127" s="88"/>
      <c r="CW127" s="88"/>
      <c r="CX127" s="88"/>
      <c r="CY127" s="88"/>
      <c r="CZ127" s="88"/>
      <c r="DA127" s="88"/>
      <c r="DB127" s="88"/>
      <c r="DC127" s="88"/>
      <c r="DD127" s="88"/>
      <c r="DE127" s="88"/>
      <c r="DF127" s="88"/>
      <c r="DG127" s="88"/>
      <c r="DH127" s="88"/>
      <c r="DI127" s="88"/>
      <c r="DJ127" s="88"/>
      <c r="DK127" s="88"/>
      <c r="DL127" s="88"/>
      <c r="DM127" s="88"/>
      <c r="DN127" s="88"/>
      <c r="DO127" s="88"/>
      <c r="DP127" s="88"/>
      <c r="DQ127" s="88"/>
      <c r="DR127" s="88"/>
      <c r="DS127" s="88"/>
      <c r="DT127" s="88"/>
      <c r="DU127" s="88"/>
      <c r="DV127" s="88"/>
      <c r="DW127" s="88"/>
      <c r="DX127" s="88"/>
      <c r="DY127" s="88"/>
      <c r="DZ127" s="88"/>
      <c r="EA127" s="88"/>
      <c r="EB127" s="88"/>
      <c r="EC127" s="88"/>
      <c r="ED127" s="88"/>
      <c r="EE127" s="88"/>
      <c r="EF127" s="88"/>
      <c r="EG127" s="88"/>
      <c r="EH127" s="88"/>
      <c r="EI127" s="88"/>
    </row>
    <row r="128" spans="3:139" s="86" customFormat="1" x14ac:dyDescent="0.25">
      <c r="C128" s="84"/>
      <c r="E128" s="85"/>
      <c r="I128" s="85"/>
      <c r="M128" s="85"/>
      <c r="Q128" s="85"/>
      <c r="U128" s="85"/>
      <c r="AX128" s="88"/>
      <c r="AY128" s="88"/>
      <c r="AZ128" s="88"/>
      <c r="BA128" s="88"/>
      <c r="BB128" s="88"/>
      <c r="BC128" s="88"/>
      <c r="BD128" s="88"/>
      <c r="BE128" s="88"/>
      <c r="BF128" s="88"/>
      <c r="BG128" s="88"/>
      <c r="BH128" s="88"/>
      <c r="BI128" s="88"/>
      <c r="BJ128" s="88"/>
      <c r="BK128" s="88"/>
      <c r="BL128" s="88"/>
      <c r="BM128" s="88"/>
      <c r="BN128" s="88"/>
      <c r="BO128" s="88"/>
      <c r="BP128" s="88"/>
      <c r="BQ128" s="88"/>
      <c r="BR128" s="88"/>
      <c r="BS128" s="88"/>
      <c r="BT128" s="88"/>
      <c r="BU128" s="88"/>
      <c r="BV128" s="88"/>
      <c r="BW128" s="88"/>
      <c r="BX128" s="88"/>
      <c r="BY128" s="88"/>
      <c r="BZ128" s="88"/>
      <c r="CA128" s="88"/>
      <c r="CB128" s="88"/>
      <c r="CC128" s="88"/>
      <c r="CD128" s="88"/>
      <c r="CE128" s="88"/>
      <c r="CF128" s="88"/>
      <c r="CG128" s="88"/>
      <c r="CH128" s="88"/>
      <c r="CI128" s="88"/>
      <c r="CJ128" s="88"/>
      <c r="CK128" s="88"/>
      <c r="CL128" s="88"/>
      <c r="CM128" s="88"/>
      <c r="CN128" s="88"/>
      <c r="CO128" s="88"/>
      <c r="CP128" s="88"/>
      <c r="CQ128" s="88"/>
      <c r="CR128" s="88"/>
      <c r="CS128" s="88"/>
      <c r="CT128" s="88"/>
      <c r="CU128" s="88"/>
      <c r="CV128" s="88"/>
      <c r="CW128" s="88"/>
      <c r="CX128" s="88"/>
      <c r="CY128" s="88"/>
      <c r="CZ128" s="88"/>
      <c r="DA128" s="88"/>
      <c r="DB128" s="88"/>
      <c r="DC128" s="88"/>
      <c r="DD128" s="88"/>
      <c r="DE128" s="88"/>
      <c r="DF128" s="88"/>
      <c r="DG128" s="88"/>
      <c r="DH128" s="88"/>
      <c r="DI128" s="88"/>
      <c r="DJ128" s="88"/>
      <c r="DK128" s="88"/>
      <c r="DL128" s="88"/>
      <c r="DM128" s="88"/>
      <c r="DN128" s="88"/>
      <c r="DO128" s="88"/>
      <c r="DP128" s="88"/>
      <c r="DQ128" s="88"/>
      <c r="DR128" s="88"/>
      <c r="DS128" s="88"/>
      <c r="DT128" s="88"/>
      <c r="DU128" s="88"/>
      <c r="DV128" s="88"/>
      <c r="DW128" s="88"/>
      <c r="DX128" s="88"/>
      <c r="DY128" s="88"/>
      <c r="DZ128" s="88"/>
      <c r="EA128" s="88"/>
      <c r="EB128" s="88"/>
      <c r="EC128" s="88"/>
      <c r="ED128" s="88"/>
      <c r="EE128" s="88"/>
      <c r="EF128" s="88"/>
      <c r="EG128" s="88"/>
      <c r="EH128" s="88"/>
      <c r="EI128" s="88"/>
    </row>
    <row r="129" spans="3:139" s="86" customFormat="1" x14ac:dyDescent="0.25">
      <c r="C129" s="84"/>
      <c r="E129" s="85"/>
      <c r="I129" s="85"/>
      <c r="M129" s="85"/>
      <c r="Q129" s="85"/>
      <c r="U129" s="85"/>
      <c r="AX129" s="88"/>
      <c r="AY129" s="88"/>
      <c r="AZ129" s="88"/>
      <c r="BA129" s="88"/>
      <c r="BB129" s="88"/>
      <c r="BC129" s="88"/>
      <c r="BD129" s="88"/>
      <c r="BE129" s="88"/>
      <c r="BF129" s="88"/>
      <c r="BG129" s="88"/>
      <c r="BH129" s="88"/>
      <c r="BI129" s="88"/>
      <c r="BJ129" s="88"/>
      <c r="BK129" s="88"/>
      <c r="BL129" s="88"/>
      <c r="BM129" s="88"/>
      <c r="BN129" s="88"/>
      <c r="BO129" s="88"/>
      <c r="BP129" s="88"/>
      <c r="BQ129" s="88"/>
      <c r="BR129" s="88"/>
      <c r="BS129" s="88"/>
      <c r="BT129" s="88"/>
      <c r="BU129" s="88"/>
      <c r="BV129" s="88"/>
      <c r="BW129" s="88"/>
      <c r="BX129" s="88"/>
      <c r="BY129" s="88"/>
      <c r="BZ129" s="88"/>
      <c r="CA129" s="88"/>
      <c r="CB129" s="88"/>
      <c r="CC129" s="88"/>
      <c r="CD129" s="88"/>
      <c r="CE129" s="88"/>
      <c r="CF129" s="88"/>
      <c r="CG129" s="88"/>
      <c r="CH129" s="88"/>
      <c r="CI129" s="88"/>
      <c r="CJ129" s="88"/>
      <c r="CK129" s="88"/>
      <c r="CL129" s="88"/>
      <c r="CM129" s="88"/>
      <c r="CN129" s="88"/>
      <c r="CO129" s="88"/>
      <c r="CP129" s="88"/>
      <c r="CQ129" s="88"/>
      <c r="CR129" s="88"/>
      <c r="CS129" s="88"/>
      <c r="CT129" s="88"/>
      <c r="CU129" s="88"/>
      <c r="CV129" s="88"/>
      <c r="CW129" s="88"/>
      <c r="CX129" s="88"/>
      <c r="CY129" s="88"/>
      <c r="CZ129" s="88"/>
      <c r="DA129" s="88"/>
      <c r="DB129" s="88"/>
      <c r="DC129" s="88"/>
      <c r="DD129" s="88"/>
      <c r="DE129" s="88"/>
      <c r="DF129" s="88"/>
      <c r="DG129" s="88"/>
      <c r="DH129" s="88"/>
      <c r="DI129" s="88"/>
      <c r="DJ129" s="88"/>
      <c r="DK129" s="88"/>
      <c r="DL129" s="88"/>
      <c r="DM129" s="88"/>
      <c r="DN129" s="88"/>
      <c r="DO129" s="88"/>
      <c r="DP129" s="88"/>
      <c r="DQ129" s="88"/>
      <c r="DR129" s="88"/>
      <c r="DS129" s="88"/>
      <c r="DT129" s="88"/>
      <c r="DU129" s="88"/>
      <c r="DV129" s="88"/>
      <c r="DW129" s="88"/>
      <c r="DX129" s="88"/>
      <c r="DY129" s="88"/>
      <c r="DZ129" s="88"/>
      <c r="EA129" s="88"/>
      <c r="EB129" s="88"/>
      <c r="EC129" s="88"/>
      <c r="ED129" s="88"/>
      <c r="EE129" s="88"/>
      <c r="EF129" s="88"/>
      <c r="EG129" s="88"/>
      <c r="EH129" s="88"/>
      <c r="EI129" s="88"/>
    </row>
    <row r="130" spans="3:139" s="86" customFormat="1" x14ac:dyDescent="0.25">
      <c r="C130" s="84"/>
      <c r="E130" s="85"/>
      <c r="I130" s="85"/>
      <c r="M130" s="85"/>
      <c r="Q130" s="85"/>
      <c r="U130" s="85"/>
      <c r="AX130" s="88"/>
      <c r="AY130" s="88"/>
      <c r="AZ130" s="88"/>
      <c r="BA130" s="88"/>
      <c r="BB130" s="88"/>
      <c r="BC130" s="88"/>
      <c r="BD130" s="88"/>
      <c r="BE130" s="88"/>
      <c r="BF130" s="88"/>
      <c r="BG130" s="88"/>
      <c r="BH130" s="88"/>
      <c r="BI130" s="88"/>
      <c r="BJ130" s="88"/>
      <c r="BK130" s="88"/>
      <c r="BL130" s="88"/>
      <c r="BM130" s="88"/>
      <c r="BN130" s="88"/>
      <c r="BO130" s="88"/>
      <c r="BP130" s="88"/>
      <c r="BQ130" s="88"/>
      <c r="BR130" s="88"/>
      <c r="BS130" s="88"/>
      <c r="BT130" s="88"/>
      <c r="BU130" s="88"/>
      <c r="BV130" s="88"/>
      <c r="BW130" s="88"/>
      <c r="BX130" s="88"/>
      <c r="BY130" s="88"/>
      <c r="BZ130" s="88"/>
      <c r="CA130" s="88"/>
      <c r="CB130" s="88"/>
      <c r="CC130" s="88"/>
      <c r="CD130" s="88"/>
      <c r="CE130" s="88"/>
      <c r="CF130" s="88"/>
      <c r="CG130" s="88"/>
      <c r="CH130" s="88"/>
      <c r="CI130" s="88"/>
      <c r="CJ130" s="88"/>
      <c r="CK130" s="88"/>
      <c r="CL130" s="88"/>
      <c r="CM130" s="88"/>
      <c r="CN130" s="88"/>
      <c r="CO130" s="88"/>
      <c r="CP130" s="88"/>
      <c r="CQ130" s="88"/>
      <c r="CR130" s="88"/>
      <c r="CS130" s="88"/>
      <c r="CT130" s="88"/>
      <c r="CU130" s="88"/>
      <c r="CV130" s="88"/>
      <c r="CW130" s="88"/>
      <c r="CX130" s="88"/>
      <c r="CY130" s="88"/>
      <c r="CZ130" s="88"/>
      <c r="DA130" s="88"/>
      <c r="DB130" s="88"/>
      <c r="DC130" s="88"/>
      <c r="DD130" s="88"/>
      <c r="DE130" s="88"/>
      <c r="DF130" s="88"/>
      <c r="DG130" s="88"/>
      <c r="DH130" s="88"/>
      <c r="DI130" s="88"/>
      <c r="DJ130" s="88"/>
      <c r="DK130" s="88"/>
      <c r="DL130" s="88"/>
      <c r="DM130" s="88"/>
      <c r="DN130" s="88"/>
      <c r="DO130" s="88"/>
      <c r="DP130" s="88"/>
      <c r="DQ130" s="88"/>
      <c r="DR130" s="88"/>
      <c r="DS130" s="88"/>
      <c r="DT130" s="88"/>
      <c r="DU130" s="88"/>
      <c r="DV130" s="88"/>
      <c r="DW130" s="88"/>
      <c r="DX130" s="88"/>
      <c r="DY130" s="88"/>
      <c r="DZ130" s="88"/>
      <c r="EA130" s="88"/>
      <c r="EB130" s="88"/>
      <c r="EC130" s="88"/>
      <c r="ED130" s="88"/>
      <c r="EE130" s="88"/>
      <c r="EF130" s="88"/>
      <c r="EG130" s="88"/>
      <c r="EH130" s="88"/>
      <c r="EI130" s="88"/>
    </row>
    <row r="131" spans="3:139" s="86" customFormat="1" x14ac:dyDescent="0.25">
      <c r="C131" s="84"/>
      <c r="E131" s="85"/>
      <c r="I131" s="85"/>
      <c r="M131" s="85"/>
      <c r="Q131" s="85"/>
      <c r="U131" s="85"/>
      <c r="AX131" s="88"/>
      <c r="AY131" s="88"/>
      <c r="AZ131" s="88"/>
      <c r="BA131" s="88"/>
      <c r="BB131" s="88"/>
      <c r="BC131" s="88"/>
      <c r="BD131" s="88"/>
      <c r="BE131" s="88"/>
      <c r="BF131" s="88"/>
      <c r="BG131" s="88"/>
      <c r="BH131" s="88"/>
      <c r="BI131" s="88"/>
      <c r="BJ131" s="88"/>
      <c r="BK131" s="88"/>
      <c r="BL131" s="88"/>
      <c r="BM131" s="88"/>
      <c r="BN131" s="88"/>
      <c r="BO131" s="88"/>
      <c r="BP131" s="88"/>
      <c r="BQ131" s="88"/>
      <c r="BR131" s="88"/>
      <c r="BS131" s="88"/>
      <c r="BT131" s="88"/>
      <c r="BU131" s="88"/>
      <c r="BV131" s="88"/>
      <c r="BW131" s="88"/>
      <c r="BX131" s="88"/>
      <c r="BY131" s="88"/>
      <c r="BZ131" s="88"/>
      <c r="CA131" s="88"/>
      <c r="CB131" s="88"/>
      <c r="CC131" s="88"/>
      <c r="CD131" s="88"/>
      <c r="CE131" s="88"/>
      <c r="CF131" s="88"/>
      <c r="CG131" s="88"/>
      <c r="CH131" s="88"/>
      <c r="CI131" s="88"/>
      <c r="CJ131" s="88"/>
      <c r="CK131" s="88"/>
      <c r="CL131" s="88"/>
      <c r="CM131" s="88"/>
      <c r="CN131" s="88"/>
      <c r="CO131" s="88"/>
      <c r="CP131" s="88"/>
      <c r="CQ131" s="88"/>
      <c r="CR131" s="88"/>
      <c r="CS131" s="88"/>
      <c r="CT131" s="88"/>
      <c r="CU131" s="88"/>
      <c r="CV131" s="88"/>
      <c r="CW131" s="88"/>
      <c r="CX131" s="88"/>
      <c r="CY131" s="88"/>
      <c r="CZ131" s="88"/>
      <c r="DA131" s="88"/>
      <c r="DB131" s="88"/>
      <c r="DC131" s="88"/>
      <c r="DD131" s="88"/>
      <c r="DE131" s="88"/>
      <c r="DF131" s="88"/>
      <c r="DG131" s="88"/>
      <c r="DH131" s="88"/>
      <c r="DI131" s="88"/>
      <c r="DJ131" s="88"/>
      <c r="DK131" s="88"/>
      <c r="DL131" s="88"/>
      <c r="DM131" s="88"/>
      <c r="DN131" s="88"/>
      <c r="DO131" s="88"/>
      <c r="DP131" s="88"/>
      <c r="DQ131" s="88"/>
      <c r="DR131" s="88"/>
      <c r="DS131" s="88"/>
      <c r="DT131" s="88"/>
      <c r="DU131" s="88"/>
      <c r="DV131" s="88"/>
      <c r="DW131" s="88"/>
      <c r="DX131" s="88"/>
      <c r="DY131" s="88"/>
      <c r="DZ131" s="88"/>
      <c r="EA131" s="88"/>
      <c r="EB131" s="88"/>
      <c r="EC131" s="88"/>
      <c r="ED131" s="88"/>
      <c r="EE131" s="88"/>
      <c r="EF131" s="88"/>
      <c r="EG131" s="88"/>
      <c r="EH131" s="88"/>
      <c r="EI131" s="88"/>
    </row>
    <row r="132" spans="3:139" s="86" customFormat="1" x14ac:dyDescent="0.25">
      <c r="C132" s="84"/>
      <c r="E132" s="85"/>
      <c r="I132" s="85"/>
      <c r="M132" s="85"/>
      <c r="Q132" s="85"/>
      <c r="U132" s="85"/>
      <c r="AX132" s="88"/>
      <c r="AY132" s="88"/>
      <c r="AZ132" s="88"/>
      <c r="BA132" s="88"/>
      <c r="BB132" s="88"/>
      <c r="BC132" s="88"/>
      <c r="BD132" s="88"/>
      <c r="BE132" s="88"/>
      <c r="BF132" s="88"/>
      <c r="BG132" s="88"/>
      <c r="BH132" s="88"/>
      <c r="BI132" s="88"/>
      <c r="BJ132" s="88"/>
      <c r="BK132" s="88"/>
      <c r="BL132" s="88"/>
      <c r="BM132" s="88"/>
      <c r="BN132" s="88"/>
      <c r="BO132" s="88"/>
      <c r="BP132" s="88"/>
      <c r="BQ132" s="88"/>
      <c r="BR132" s="88"/>
      <c r="BS132" s="88"/>
      <c r="BT132" s="88"/>
      <c r="BU132" s="88"/>
      <c r="BV132" s="88"/>
      <c r="BW132" s="88"/>
      <c r="BX132" s="88"/>
      <c r="BY132" s="88"/>
      <c r="BZ132" s="88"/>
      <c r="CA132" s="88"/>
      <c r="CB132" s="88"/>
      <c r="CC132" s="88"/>
      <c r="CD132" s="88"/>
      <c r="CE132" s="88"/>
      <c r="CF132" s="88"/>
      <c r="CG132" s="88"/>
      <c r="CH132" s="88"/>
      <c r="CI132" s="88"/>
      <c r="CJ132" s="88"/>
      <c r="CK132" s="88"/>
      <c r="CL132" s="88"/>
      <c r="CM132" s="88"/>
      <c r="CN132" s="88"/>
      <c r="CO132" s="88"/>
      <c r="CP132" s="88"/>
      <c r="CQ132" s="88"/>
      <c r="CR132" s="88"/>
      <c r="CS132" s="88"/>
      <c r="CT132" s="88"/>
      <c r="CU132" s="88"/>
      <c r="CV132" s="88"/>
      <c r="CW132" s="88"/>
      <c r="CX132" s="88"/>
      <c r="CY132" s="88"/>
      <c r="CZ132" s="88"/>
      <c r="DA132" s="88"/>
      <c r="DB132" s="88"/>
      <c r="DC132" s="88"/>
      <c r="DD132" s="88"/>
      <c r="DE132" s="88"/>
      <c r="DF132" s="88"/>
      <c r="DG132" s="88"/>
      <c r="DH132" s="88"/>
      <c r="DI132" s="88"/>
      <c r="DJ132" s="88"/>
      <c r="DK132" s="88"/>
      <c r="DL132" s="88"/>
      <c r="DM132" s="88"/>
      <c r="DN132" s="88"/>
      <c r="DO132" s="88"/>
      <c r="DP132" s="88"/>
      <c r="DQ132" s="88"/>
      <c r="DR132" s="88"/>
      <c r="DS132" s="88"/>
      <c r="DT132" s="88"/>
      <c r="DU132" s="88"/>
      <c r="DV132" s="88"/>
      <c r="DW132" s="88"/>
      <c r="DX132" s="88"/>
      <c r="DY132" s="88"/>
      <c r="DZ132" s="88"/>
      <c r="EA132" s="88"/>
      <c r="EB132" s="88"/>
      <c r="EC132" s="88"/>
      <c r="ED132" s="88"/>
      <c r="EE132" s="88"/>
      <c r="EF132" s="88"/>
      <c r="EG132" s="88"/>
      <c r="EH132" s="88"/>
      <c r="EI132" s="88"/>
    </row>
    <row r="133" spans="3:139" s="86" customFormat="1" x14ac:dyDescent="0.25">
      <c r="C133" s="84"/>
      <c r="E133" s="85"/>
      <c r="I133" s="85"/>
      <c r="M133" s="85"/>
      <c r="Q133" s="85"/>
      <c r="U133" s="85"/>
      <c r="AX133" s="88"/>
      <c r="AY133" s="88"/>
      <c r="AZ133" s="88"/>
      <c r="BA133" s="88"/>
      <c r="BB133" s="88"/>
      <c r="BC133" s="88"/>
      <c r="BD133" s="88"/>
      <c r="BE133" s="88"/>
      <c r="BF133" s="88"/>
      <c r="BG133" s="88"/>
      <c r="BH133" s="88"/>
      <c r="BI133" s="88"/>
      <c r="BJ133" s="88"/>
      <c r="BK133" s="88"/>
      <c r="BL133" s="88"/>
      <c r="BM133" s="88"/>
      <c r="BN133" s="88"/>
      <c r="BO133" s="88"/>
      <c r="BP133" s="88"/>
      <c r="BQ133" s="88"/>
      <c r="BR133" s="88"/>
      <c r="BS133" s="88"/>
      <c r="BT133" s="88"/>
      <c r="BU133" s="88"/>
      <c r="BV133" s="88"/>
      <c r="BW133" s="88"/>
      <c r="BX133" s="88"/>
      <c r="BY133" s="88"/>
      <c r="BZ133" s="88"/>
      <c r="CA133" s="88"/>
      <c r="CB133" s="88"/>
      <c r="CC133" s="88"/>
      <c r="CD133" s="88"/>
      <c r="CE133" s="88"/>
      <c r="CF133" s="88"/>
      <c r="CG133" s="88"/>
      <c r="CH133" s="88"/>
      <c r="CI133" s="88"/>
      <c r="CJ133" s="88"/>
      <c r="CK133" s="88"/>
      <c r="CL133" s="88"/>
      <c r="CM133" s="88"/>
      <c r="CN133" s="88"/>
      <c r="CO133" s="88"/>
      <c r="CP133" s="88"/>
      <c r="CQ133" s="88"/>
      <c r="CR133" s="88"/>
      <c r="CS133" s="88"/>
      <c r="CT133" s="88"/>
      <c r="CU133" s="88"/>
      <c r="CV133" s="88"/>
      <c r="CW133" s="88"/>
      <c r="CX133" s="88"/>
      <c r="CY133" s="88"/>
      <c r="CZ133" s="88"/>
      <c r="DA133" s="88"/>
      <c r="DB133" s="88"/>
      <c r="DC133" s="88"/>
      <c r="DD133" s="88"/>
      <c r="DE133" s="88"/>
      <c r="DF133" s="88"/>
      <c r="DG133" s="88"/>
      <c r="DH133" s="88"/>
      <c r="DI133" s="88"/>
      <c r="DJ133" s="88"/>
      <c r="DK133" s="88"/>
      <c r="DL133" s="88"/>
      <c r="DM133" s="88"/>
      <c r="DN133" s="88"/>
      <c r="DO133" s="88"/>
      <c r="DP133" s="88"/>
      <c r="DQ133" s="88"/>
      <c r="DR133" s="88"/>
      <c r="DS133" s="88"/>
      <c r="DT133" s="88"/>
      <c r="DU133" s="88"/>
      <c r="DV133" s="88"/>
      <c r="DW133" s="88"/>
      <c r="DX133" s="88"/>
      <c r="DY133" s="88"/>
      <c r="DZ133" s="88"/>
      <c r="EA133" s="88"/>
      <c r="EB133" s="88"/>
      <c r="EC133" s="88"/>
      <c r="ED133" s="88"/>
      <c r="EE133" s="88"/>
      <c r="EF133" s="88"/>
      <c r="EG133" s="88"/>
      <c r="EH133" s="88"/>
      <c r="EI133" s="88"/>
    </row>
    <row r="134" spans="3:139" s="86" customFormat="1" x14ac:dyDescent="0.25">
      <c r="C134" s="84"/>
      <c r="E134" s="85"/>
      <c r="I134" s="85"/>
      <c r="M134" s="85"/>
      <c r="Q134" s="85"/>
      <c r="U134" s="85"/>
      <c r="AX134" s="88"/>
      <c r="AY134" s="88"/>
      <c r="AZ134" s="88"/>
      <c r="BA134" s="88"/>
      <c r="BB134" s="88"/>
      <c r="BC134" s="88"/>
      <c r="BD134" s="88"/>
      <c r="BE134" s="88"/>
      <c r="BF134" s="88"/>
      <c r="BG134" s="88"/>
      <c r="BH134" s="88"/>
      <c r="BI134" s="88"/>
      <c r="BJ134" s="88"/>
      <c r="BK134" s="88"/>
      <c r="BL134" s="88"/>
      <c r="BM134" s="88"/>
      <c r="BN134" s="88"/>
      <c r="BO134" s="88"/>
      <c r="BP134" s="88"/>
      <c r="BQ134" s="88"/>
      <c r="BR134" s="88"/>
      <c r="BS134" s="88"/>
      <c r="BT134" s="88"/>
      <c r="BU134" s="88"/>
      <c r="BV134" s="88"/>
      <c r="BW134" s="88"/>
      <c r="BX134" s="88"/>
      <c r="BY134" s="88"/>
      <c r="BZ134" s="88"/>
      <c r="CA134" s="88"/>
      <c r="CB134" s="88"/>
      <c r="CC134" s="88"/>
      <c r="CD134" s="88"/>
      <c r="CE134" s="88"/>
      <c r="CF134" s="88"/>
      <c r="CG134" s="88"/>
      <c r="CH134" s="88"/>
      <c r="CI134" s="88"/>
      <c r="CJ134" s="88"/>
      <c r="CK134" s="88"/>
      <c r="CL134" s="88"/>
      <c r="CM134" s="88"/>
      <c r="CN134" s="88"/>
      <c r="CO134" s="88"/>
      <c r="CP134" s="88"/>
      <c r="CQ134" s="88"/>
      <c r="CR134" s="88"/>
      <c r="CS134" s="88"/>
      <c r="CT134" s="88"/>
      <c r="CU134" s="88"/>
      <c r="CV134" s="88"/>
      <c r="CW134" s="88"/>
      <c r="CX134" s="88"/>
      <c r="CY134" s="88"/>
      <c r="CZ134" s="88"/>
      <c r="DA134" s="88"/>
      <c r="DB134" s="88"/>
      <c r="DC134" s="88"/>
      <c r="DD134" s="88"/>
      <c r="DE134" s="88"/>
      <c r="DF134" s="88"/>
      <c r="DG134" s="88"/>
      <c r="DH134" s="88"/>
      <c r="DI134" s="88"/>
      <c r="DJ134" s="88"/>
      <c r="DK134" s="88"/>
      <c r="DL134" s="88"/>
      <c r="DM134" s="88"/>
      <c r="DN134" s="88"/>
      <c r="DO134" s="88"/>
      <c r="DP134" s="88"/>
      <c r="DQ134" s="88"/>
      <c r="DR134" s="88"/>
      <c r="DS134" s="88"/>
      <c r="DT134" s="88"/>
      <c r="DU134" s="88"/>
      <c r="DV134" s="88"/>
      <c r="DW134" s="88"/>
      <c r="DX134" s="88"/>
      <c r="DY134" s="88"/>
      <c r="DZ134" s="88"/>
      <c r="EA134" s="88"/>
      <c r="EB134" s="88"/>
      <c r="EC134" s="88"/>
      <c r="ED134" s="88"/>
      <c r="EE134" s="88"/>
      <c r="EF134" s="88"/>
      <c r="EG134" s="88"/>
      <c r="EH134" s="88"/>
      <c r="EI134" s="88"/>
    </row>
    <row r="135" spans="3:139" s="86" customFormat="1" x14ac:dyDescent="0.25">
      <c r="C135" s="84"/>
      <c r="E135" s="85"/>
      <c r="I135" s="85"/>
      <c r="M135" s="85"/>
      <c r="Q135" s="85"/>
      <c r="U135" s="85"/>
      <c r="AX135" s="88"/>
      <c r="AY135" s="88"/>
      <c r="AZ135" s="88"/>
      <c r="BA135" s="88"/>
      <c r="BB135" s="88"/>
      <c r="BC135" s="88"/>
      <c r="BD135" s="88"/>
      <c r="BE135" s="88"/>
      <c r="BF135" s="88"/>
      <c r="BG135" s="88"/>
      <c r="BH135" s="88"/>
      <c r="BI135" s="88"/>
      <c r="BJ135" s="88"/>
      <c r="BK135" s="88"/>
      <c r="BL135" s="88"/>
      <c r="BM135" s="88"/>
      <c r="BN135" s="88"/>
      <c r="BO135" s="88"/>
      <c r="BP135" s="88"/>
      <c r="BQ135" s="88"/>
      <c r="BR135" s="88"/>
      <c r="BS135" s="88"/>
      <c r="BT135" s="88"/>
      <c r="BU135" s="88"/>
      <c r="BV135" s="88"/>
      <c r="BW135" s="88"/>
      <c r="BX135" s="88"/>
      <c r="BY135" s="88"/>
      <c r="BZ135" s="88"/>
      <c r="CA135" s="88"/>
      <c r="CB135" s="88"/>
      <c r="CC135" s="88"/>
      <c r="CD135" s="88"/>
      <c r="CE135" s="88"/>
      <c r="CF135" s="88"/>
      <c r="CG135" s="88"/>
      <c r="CH135" s="88"/>
      <c r="CI135" s="88"/>
      <c r="CJ135" s="88"/>
      <c r="CK135" s="88"/>
      <c r="CL135" s="88"/>
      <c r="CM135" s="88"/>
      <c r="CN135" s="88"/>
      <c r="CO135" s="88"/>
      <c r="CP135" s="88"/>
      <c r="CQ135" s="88"/>
      <c r="CR135" s="88"/>
      <c r="CS135" s="88"/>
      <c r="CT135" s="88"/>
      <c r="CU135" s="88"/>
      <c r="CV135" s="88"/>
      <c r="CW135" s="88"/>
      <c r="CX135" s="88"/>
      <c r="CY135" s="88"/>
      <c r="CZ135" s="88"/>
      <c r="DA135" s="88"/>
      <c r="DB135" s="88"/>
      <c r="DC135" s="88"/>
      <c r="DD135" s="88"/>
      <c r="DE135" s="88"/>
      <c r="DF135" s="88"/>
      <c r="DG135" s="88"/>
      <c r="DH135" s="88"/>
      <c r="DI135" s="88"/>
      <c r="DJ135" s="88"/>
      <c r="DK135" s="88"/>
      <c r="DL135" s="88"/>
      <c r="DM135" s="88"/>
      <c r="DN135" s="88"/>
      <c r="DO135" s="88"/>
      <c r="DP135" s="88"/>
      <c r="DQ135" s="88"/>
      <c r="DR135" s="88"/>
      <c r="DS135" s="88"/>
      <c r="DT135" s="88"/>
      <c r="DU135" s="88"/>
      <c r="DV135" s="88"/>
      <c r="DW135" s="88"/>
      <c r="DX135" s="88"/>
      <c r="DY135" s="88"/>
      <c r="DZ135" s="88"/>
      <c r="EA135" s="88"/>
      <c r="EB135" s="88"/>
      <c r="EC135" s="88"/>
      <c r="ED135" s="88"/>
      <c r="EE135" s="88"/>
      <c r="EF135" s="88"/>
      <c r="EG135" s="88"/>
      <c r="EH135" s="88"/>
      <c r="EI135" s="88"/>
    </row>
    <row r="136" spans="3:139" s="86" customFormat="1" x14ac:dyDescent="0.25">
      <c r="C136" s="84"/>
      <c r="E136" s="85"/>
      <c r="I136" s="85"/>
      <c r="M136" s="85"/>
      <c r="Q136" s="85"/>
      <c r="U136" s="85"/>
      <c r="AX136" s="88"/>
      <c r="AY136" s="88"/>
      <c r="AZ136" s="88"/>
      <c r="BA136" s="88"/>
      <c r="BB136" s="88"/>
      <c r="BC136" s="88"/>
      <c r="BD136" s="88"/>
      <c r="BE136" s="88"/>
      <c r="BF136" s="88"/>
      <c r="BG136" s="88"/>
      <c r="BH136" s="88"/>
      <c r="BI136" s="88"/>
      <c r="BJ136" s="88"/>
      <c r="BK136" s="88"/>
      <c r="BL136" s="88"/>
      <c r="BM136" s="88"/>
      <c r="BN136" s="88"/>
      <c r="BO136" s="88"/>
      <c r="BP136" s="88"/>
      <c r="BQ136" s="88"/>
      <c r="BR136" s="88"/>
      <c r="BS136" s="88"/>
      <c r="BT136" s="88"/>
      <c r="BU136" s="88"/>
      <c r="BV136" s="88"/>
      <c r="BW136" s="88"/>
      <c r="BX136" s="88"/>
      <c r="BY136" s="88"/>
      <c r="BZ136" s="88"/>
      <c r="CA136" s="88"/>
      <c r="CB136" s="88"/>
      <c r="CC136" s="88"/>
      <c r="CD136" s="88"/>
      <c r="CE136" s="88"/>
      <c r="CF136" s="88"/>
      <c r="CG136" s="88"/>
      <c r="CH136" s="88"/>
      <c r="CI136" s="88"/>
      <c r="CJ136" s="88"/>
      <c r="CK136" s="88"/>
      <c r="CL136" s="88"/>
      <c r="CM136" s="88"/>
      <c r="CN136" s="88"/>
      <c r="CO136" s="88"/>
      <c r="CP136" s="88"/>
      <c r="CQ136" s="88"/>
      <c r="CR136" s="88"/>
      <c r="CS136" s="88"/>
      <c r="CT136" s="88"/>
      <c r="CU136" s="88"/>
      <c r="CV136" s="88"/>
      <c r="CW136" s="88"/>
      <c r="CX136" s="88"/>
      <c r="CY136" s="88"/>
      <c r="CZ136" s="88"/>
      <c r="DA136" s="88"/>
      <c r="DB136" s="88"/>
      <c r="DC136" s="88"/>
      <c r="DD136" s="88"/>
      <c r="DE136" s="88"/>
      <c r="DF136" s="88"/>
      <c r="DG136" s="88"/>
      <c r="DH136" s="88"/>
      <c r="DI136" s="88"/>
      <c r="DJ136" s="88"/>
      <c r="DK136" s="88"/>
      <c r="DL136" s="88"/>
      <c r="DM136" s="88"/>
      <c r="DN136" s="88"/>
      <c r="DO136" s="88"/>
      <c r="DP136" s="88"/>
      <c r="DQ136" s="88"/>
      <c r="DR136" s="88"/>
      <c r="DS136" s="88"/>
      <c r="DT136" s="88"/>
      <c r="DU136" s="88"/>
      <c r="DV136" s="88"/>
      <c r="DW136" s="88"/>
      <c r="DX136" s="88"/>
      <c r="DY136" s="88"/>
      <c r="DZ136" s="88"/>
      <c r="EA136" s="88"/>
      <c r="EB136" s="88"/>
      <c r="EC136" s="88"/>
      <c r="ED136" s="88"/>
      <c r="EE136" s="88"/>
      <c r="EF136" s="88"/>
      <c r="EG136" s="88"/>
      <c r="EH136" s="88"/>
      <c r="EI136" s="88"/>
    </row>
    <row r="137" spans="3:139" s="86" customFormat="1" x14ac:dyDescent="0.25">
      <c r="C137" s="84"/>
      <c r="E137" s="85"/>
      <c r="I137" s="85"/>
      <c r="M137" s="85"/>
      <c r="Q137" s="85"/>
      <c r="U137" s="85"/>
      <c r="AX137" s="88"/>
      <c r="AY137" s="88"/>
      <c r="AZ137" s="88"/>
      <c r="BA137" s="88"/>
      <c r="BB137" s="88"/>
      <c r="BC137" s="88"/>
      <c r="BD137" s="88"/>
      <c r="BE137" s="88"/>
      <c r="BF137" s="88"/>
      <c r="BG137" s="88"/>
      <c r="BH137" s="88"/>
      <c r="BI137" s="88"/>
      <c r="BJ137" s="88"/>
      <c r="BK137" s="88"/>
      <c r="BL137" s="88"/>
      <c r="BM137" s="88"/>
      <c r="BN137" s="88"/>
      <c r="BO137" s="88"/>
      <c r="BP137" s="88"/>
      <c r="BQ137" s="88"/>
      <c r="BR137" s="88"/>
      <c r="BS137" s="88"/>
      <c r="BT137" s="88"/>
      <c r="BU137" s="88"/>
      <c r="BV137" s="88"/>
      <c r="BW137" s="88"/>
      <c r="BX137" s="88"/>
      <c r="BY137" s="88"/>
      <c r="BZ137" s="88"/>
      <c r="CA137" s="88"/>
      <c r="CB137" s="88"/>
      <c r="CC137" s="88"/>
      <c r="CD137" s="88"/>
      <c r="CE137" s="88"/>
      <c r="CF137" s="88"/>
      <c r="CG137" s="88"/>
      <c r="CH137" s="88"/>
      <c r="CI137" s="88"/>
      <c r="CJ137" s="88"/>
      <c r="CK137" s="88"/>
      <c r="CL137" s="88"/>
      <c r="CM137" s="88"/>
      <c r="CN137" s="88"/>
      <c r="CO137" s="88"/>
      <c r="CP137" s="88"/>
      <c r="CQ137" s="88"/>
      <c r="CR137" s="88"/>
      <c r="CS137" s="88"/>
      <c r="CT137" s="88"/>
      <c r="CU137" s="88"/>
      <c r="CV137" s="88"/>
      <c r="CW137" s="88"/>
      <c r="CX137" s="88"/>
      <c r="CY137" s="88"/>
      <c r="CZ137" s="88"/>
      <c r="DA137" s="88"/>
      <c r="DB137" s="88"/>
      <c r="DC137" s="88"/>
      <c r="DD137" s="88"/>
      <c r="DE137" s="88"/>
      <c r="DF137" s="88"/>
      <c r="DG137" s="88"/>
      <c r="DH137" s="88"/>
      <c r="DI137" s="88"/>
      <c r="DJ137" s="88"/>
      <c r="DK137" s="88"/>
      <c r="DL137" s="88"/>
      <c r="DM137" s="88"/>
      <c r="DN137" s="88"/>
      <c r="DO137" s="88"/>
      <c r="DP137" s="88"/>
      <c r="DQ137" s="88"/>
      <c r="DR137" s="88"/>
      <c r="DS137" s="88"/>
      <c r="DT137" s="88"/>
      <c r="DU137" s="88"/>
      <c r="DV137" s="88"/>
      <c r="DW137" s="88"/>
      <c r="DX137" s="88"/>
      <c r="DY137" s="88"/>
      <c r="DZ137" s="88"/>
      <c r="EA137" s="88"/>
      <c r="EB137" s="88"/>
      <c r="EC137" s="88"/>
      <c r="ED137" s="88"/>
      <c r="EE137" s="88"/>
      <c r="EF137" s="88"/>
      <c r="EG137" s="88"/>
      <c r="EH137" s="88"/>
      <c r="EI137" s="88"/>
    </row>
    <row r="138" spans="3:139" s="86" customFormat="1" x14ac:dyDescent="0.25">
      <c r="C138" s="84"/>
      <c r="E138" s="85"/>
      <c r="I138" s="85"/>
      <c r="M138" s="85"/>
      <c r="Q138" s="85"/>
      <c r="U138" s="85"/>
      <c r="AX138" s="88"/>
      <c r="AY138" s="88"/>
      <c r="AZ138" s="88"/>
      <c r="BA138" s="88"/>
      <c r="BB138" s="88"/>
      <c r="BC138" s="88"/>
      <c r="BD138" s="88"/>
      <c r="BE138" s="88"/>
      <c r="BF138" s="88"/>
      <c r="BG138" s="88"/>
      <c r="BH138" s="88"/>
      <c r="BI138" s="88"/>
      <c r="BJ138" s="88"/>
      <c r="BK138" s="88"/>
      <c r="BL138" s="88"/>
      <c r="BM138" s="88"/>
      <c r="BN138" s="88"/>
      <c r="BO138" s="88"/>
      <c r="BP138" s="88"/>
      <c r="BQ138" s="88"/>
      <c r="BR138" s="88"/>
      <c r="BS138" s="88"/>
      <c r="BT138" s="88"/>
      <c r="BU138" s="88"/>
      <c r="BV138" s="88"/>
      <c r="BW138" s="88"/>
      <c r="BX138" s="88"/>
      <c r="BY138" s="88"/>
      <c r="BZ138" s="88"/>
      <c r="CA138" s="88"/>
      <c r="CB138" s="88"/>
      <c r="CC138" s="88"/>
      <c r="CD138" s="88"/>
      <c r="CE138" s="88"/>
      <c r="CF138" s="88"/>
      <c r="CG138" s="88"/>
      <c r="CH138" s="88"/>
      <c r="CI138" s="88"/>
      <c r="CJ138" s="88"/>
      <c r="CK138" s="88"/>
      <c r="CL138" s="88"/>
      <c r="CM138" s="88"/>
      <c r="CN138" s="88"/>
      <c r="CO138" s="88"/>
      <c r="CP138" s="88"/>
      <c r="CQ138" s="88"/>
      <c r="CR138" s="88"/>
      <c r="CS138" s="88"/>
      <c r="CT138" s="88"/>
      <c r="CU138" s="88"/>
      <c r="CV138" s="88"/>
      <c r="CW138" s="88"/>
      <c r="CX138" s="88"/>
      <c r="CY138" s="88"/>
      <c r="CZ138" s="88"/>
      <c r="DA138" s="88"/>
      <c r="DB138" s="88"/>
      <c r="DC138" s="88"/>
      <c r="DD138" s="88"/>
      <c r="DE138" s="88"/>
      <c r="DF138" s="88"/>
      <c r="DG138" s="88"/>
      <c r="DH138" s="88"/>
      <c r="DI138" s="88"/>
      <c r="DJ138" s="88"/>
      <c r="DK138" s="88"/>
      <c r="DL138" s="88"/>
      <c r="DM138" s="88"/>
      <c r="DN138" s="88"/>
      <c r="DO138" s="88"/>
      <c r="DP138" s="88"/>
      <c r="DQ138" s="88"/>
      <c r="DR138" s="88"/>
      <c r="DS138" s="88"/>
      <c r="DT138" s="88"/>
      <c r="DU138" s="88"/>
      <c r="DV138" s="88"/>
      <c r="DW138" s="88"/>
      <c r="DX138" s="88"/>
      <c r="DY138" s="88"/>
      <c r="DZ138" s="88"/>
      <c r="EA138" s="88"/>
      <c r="EB138" s="88"/>
      <c r="EC138" s="88"/>
      <c r="ED138" s="88"/>
      <c r="EE138" s="88"/>
      <c r="EF138" s="88"/>
      <c r="EG138" s="88"/>
      <c r="EH138" s="88"/>
      <c r="EI138" s="88"/>
    </row>
    <row r="139" spans="3:139" s="86" customFormat="1" x14ac:dyDescent="0.25">
      <c r="C139" s="84"/>
      <c r="E139" s="85"/>
      <c r="I139" s="85"/>
      <c r="M139" s="85"/>
      <c r="Q139" s="85"/>
      <c r="U139" s="85"/>
      <c r="AX139" s="88"/>
      <c r="AY139" s="88"/>
      <c r="AZ139" s="88"/>
      <c r="BA139" s="88"/>
      <c r="BB139" s="88"/>
      <c r="BC139" s="88"/>
      <c r="BD139" s="88"/>
      <c r="BE139" s="88"/>
      <c r="BF139" s="88"/>
      <c r="BG139" s="88"/>
      <c r="BH139" s="88"/>
      <c r="BI139" s="88"/>
      <c r="BJ139" s="88"/>
      <c r="BK139" s="88"/>
      <c r="BL139" s="88"/>
      <c r="BM139" s="88"/>
      <c r="BN139" s="88"/>
      <c r="BO139" s="88"/>
      <c r="BP139" s="88"/>
      <c r="BQ139" s="88"/>
      <c r="BR139" s="88"/>
      <c r="BS139" s="88"/>
      <c r="BT139" s="88"/>
      <c r="BU139" s="88"/>
      <c r="BV139" s="88"/>
      <c r="BW139" s="88"/>
      <c r="BX139" s="88"/>
      <c r="BY139" s="88"/>
      <c r="BZ139" s="88"/>
      <c r="CA139" s="88"/>
      <c r="CB139" s="88"/>
      <c r="CC139" s="88"/>
      <c r="CD139" s="88"/>
      <c r="CE139" s="88"/>
      <c r="CF139" s="88"/>
      <c r="CG139" s="88"/>
      <c r="CH139" s="88"/>
      <c r="CI139" s="88"/>
      <c r="CJ139" s="88"/>
      <c r="CK139" s="88"/>
      <c r="CL139" s="88"/>
      <c r="CM139" s="88"/>
      <c r="CN139" s="88"/>
      <c r="CO139" s="88"/>
      <c r="CP139" s="88"/>
      <c r="CQ139" s="88"/>
      <c r="CR139" s="88"/>
      <c r="CS139" s="88"/>
      <c r="CT139" s="88"/>
      <c r="CU139" s="88"/>
      <c r="CV139" s="88"/>
      <c r="CW139" s="88"/>
      <c r="CX139" s="88"/>
      <c r="CY139" s="88"/>
      <c r="CZ139" s="88"/>
      <c r="DA139" s="88"/>
      <c r="DB139" s="88"/>
      <c r="DC139" s="88"/>
      <c r="DD139" s="88"/>
      <c r="DE139" s="88"/>
      <c r="DF139" s="88"/>
      <c r="DG139" s="88"/>
      <c r="DH139" s="88"/>
      <c r="DI139" s="88"/>
      <c r="DJ139" s="88"/>
      <c r="DK139" s="88"/>
      <c r="DL139" s="88"/>
      <c r="DM139" s="88"/>
      <c r="DN139" s="88"/>
      <c r="DO139" s="88"/>
      <c r="DP139" s="88"/>
      <c r="DQ139" s="88"/>
      <c r="DR139" s="88"/>
      <c r="DS139" s="88"/>
      <c r="DT139" s="88"/>
      <c r="DU139" s="88"/>
      <c r="DV139" s="88"/>
      <c r="DW139" s="88"/>
      <c r="DX139" s="88"/>
      <c r="DY139" s="88"/>
      <c r="DZ139" s="88"/>
      <c r="EA139" s="88"/>
      <c r="EB139" s="88"/>
      <c r="EC139" s="88"/>
      <c r="ED139" s="88"/>
      <c r="EE139" s="88"/>
      <c r="EF139" s="88"/>
      <c r="EG139" s="88"/>
      <c r="EH139" s="88"/>
      <c r="EI139" s="88"/>
    </row>
    <row r="140" spans="3:139" s="86" customFormat="1" x14ac:dyDescent="0.25">
      <c r="C140" s="84"/>
      <c r="E140" s="85"/>
      <c r="I140" s="85"/>
      <c r="M140" s="85"/>
      <c r="Q140" s="85"/>
      <c r="U140" s="85"/>
      <c r="AX140" s="88"/>
      <c r="AY140" s="88"/>
      <c r="AZ140" s="88"/>
      <c r="BA140" s="88"/>
      <c r="BB140" s="88"/>
      <c r="BC140" s="88"/>
      <c r="BD140" s="88"/>
      <c r="BE140" s="88"/>
      <c r="BF140" s="88"/>
      <c r="BG140" s="88"/>
      <c r="BH140" s="88"/>
      <c r="BI140" s="88"/>
      <c r="BJ140" s="88"/>
      <c r="BK140" s="88"/>
      <c r="BL140" s="88"/>
      <c r="BM140" s="88"/>
      <c r="BN140" s="88"/>
      <c r="BO140" s="88"/>
      <c r="BP140" s="88"/>
      <c r="BQ140" s="88"/>
      <c r="BR140" s="88"/>
      <c r="BS140" s="88"/>
      <c r="BT140" s="88"/>
      <c r="BU140" s="88"/>
      <c r="BV140" s="88"/>
      <c r="BW140" s="88"/>
      <c r="BX140" s="88"/>
      <c r="BY140" s="88"/>
      <c r="BZ140" s="88"/>
      <c r="CA140" s="88"/>
      <c r="CB140" s="88"/>
      <c r="CC140" s="88"/>
      <c r="CD140" s="88"/>
      <c r="CE140" s="88"/>
      <c r="CF140" s="88"/>
      <c r="CG140" s="88"/>
      <c r="CH140" s="88"/>
      <c r="CI140" s="88"/>
      <c r="CJ140" s="88"/>
      <c r="CK140" s="88"/>
      <c r="CL140" s="88"/>
      <c r="CM140" s="88"/>
      <c r="CN140" s="88"/>
      <c r="CO140" s="88"/>
      <c r="CP140" s="88"/>
      <c r="CQ140" s="88"/>
      <c r="CR140" s="88"/>
      <c r="CS140" s="88"/>
      <c r="CT140" s="88"/>
      <c r="CU140" s="88"/>
      <c r="CV140" s="88"/>
      <c r="CW140" s="88"/>
      <c r="CX140" s="88"/>
      <c r="CY140" s="88"/>
      <c r="CZ140" s="88"/>
      <c r="DA140" s="88"/>
      <c r="DB140" s="88"/>
      <c r="DC140" s="88"/>
      <c r="DD140" s="88"/>
      <c r="DE140" s="88"/>
      <c r="DF140" s="88"/>
      <c r="DG140" s="88"/>
      <c r="DH140" s="88"/>
      <c r="DI140" s="88"/>
      <c r="DJ140" s="88"/>
      <c r="DK140" s="88"/>
      <c r="DL140" s="88"/>
      <c r="DM140" s="88"/>
      <c r="DN140" s="88"/>
      <c r="DO140" s="88"/>
      <c r="DP140" s="88"/>
      <c r="DQ140" s="88"/>
      <c r="DR140" s="88"/>
      <c r="DS140" s="88"/>
      <c r="DT140" s="88"/>
      <c r="DU140" s="88"/>
      <c r="DV140" s="88"/>
      <c r="DW140" s="88"/>
      <c r="DX140" s="88"/>
      <c r="DY140" s="88"/>
      <c r="DZ140" s="88"/>
      <c r="EA140" s="88"/>
      <c r="EB140" s="88"/>
      <c r="EC140" s="88"/>
      <c r="ED140" s="88"/>
      <c r="EE140" s="88"/>
      <c r="EF140" s="88"/>
      <c r="EG140" s="88"/>
      <c r="EH140" s="88"/>
      <c r="EI140" s="88"/>
    </row>
  </sheetData>
  <sheetProtection selectLockedCells="1"/>
  <mergeCells count="132">
    <mergeCell ref="A61:C61"/>
    <mergeCell ref="B15:E15"/>
    <mergeCell ref="F15:I15"/>
    <mergeCell ref="E51:F51"/>
    <mergeCell ref="I51:J51"/>
    <mergeCell ref="J15:M15"/>
    <mergeCell ref="AY8:BD8"/>
    <mergeCell ref="AY9:BD9"/>
    <mergeCell ref="M51:N51"/>
    <mergeCell ref="Q51:R51"/>
    <mergeCell ref="AY33:BD33"/>
    <mergeCell ref="AY10:BD10"/>
    <mergeCell ref="AP15:AS15"/>
    <mergeCell ref="AY25:BL26"/>
    <mergeCell ref="BG28:BH28"/>
    <mergeCell ref="BG29:BH29"/>
    <mergeCell ref="BG30:BH30"/>
    <mergeCell ref="AG51:AH51"/>
    <mergeCell ref="AK51:AL51"/>
    <mergeCell ref="AO51:AP51"/>
    <mergeCell ref="U51:V51"/>
    <mergeCell ref="N15:Q15"/>
    <mergeCell ref="R15:U15"/>
    <mergeCell ref="Y51:Z51"/>
    <mergeCell ref="AC51:AD51"/>
    <mergeCell ref="BC49:BD49"/>
    <mergeCell ref="AY36:BM36"/>
    <mergeCell ref="BL37:BM37"/>
    <mergeCell ref="BL38:BM38"/>
    <mergeCell ref="BL39:BM39"/>
    <mergeCell ref="BL40:BM40"/>
    <mergeCell ref="BE33:BF33"/>
    <mergeCell ref="BE30:BF30"/>
    <mergeCell ref="BG31:BH31"/>
    <mergeCell ref="BG33:BH33"/>
    <mergeCell ref="BE31:BF31"/>
    <mergeCell ref="AY32:BD32"/>
    <mergeCell ref="B3:C3"/>
    <mergeCell ref="V15:Y15"/>
    <mergeCell ref="Z15:AC15"/>
    <mergeCell ref="AD15:AG15"/>
    <mergeCell ref="AH15:AK15"/>
    <mergeCell ref="BE10:BF10"/>
    <mergeCell ref="BJ9:BL9"/>
    <mergeCell ref="BJ10:BL10"/>
    <mergeCell ref="AT15:AW15"/>
    <mergeCell ref="AY4:BD4"/>
    <mergeCell ref="AY5:BD5"/>
    <mergeCell ref="AY6:BD6"/>
    <mergeCell ref="AY7:BD7"/>
    <mergeCell ref="BG11:BI11"/>
    <mergeCell ref="AR11:AS11"/>
    <mergeCell ref="AT6:AU6"/>
    <mergeCell ref="AT7:AU7"/>
    <mergeCell ref="AT8:AU8"/>
    <mergeCell ref="AT9:AU9"/>
    <mergeCell ref="AT10:AU10"/>
    <mergeCell ref="AT11:AU11"/>
    <mergeCell ref="AR10:AS10"/>
    <mergeCell ref="AR9:AS9"/>
    <mergeCell ref="AR8:AS8"/>
    <mergeCell ref="BP35:BQ35"/>
    <mergeCell ref="BG12:BI12"/>
    <mergeCell ref="AY34:BD34"/>
    <mergeCell ref="BG34:BH34"/>
    <mergeCell ref="BE34:BF34"/>
    <mergeCell ref="AS51:AT51"/>
    <mergeCell ref="BB60:BK60"/>
    <mergeCell ref="BE32:BF32"/>
    <mergeCell ref="AY31:BD31"/>
    <mergeCell ref="BG32:BH32"/>
    <mergeCell ref="AY27:BD27"/>
    <mergeCell ref="BG27:BI27"/>
    <mergeCell ref="AY28:BD28"/>
    <mergeCell ref="BE28:BF28"/>
    <mergeCell ref="AY29:BD29"/>
    <mergeCell ref="BE29:BF29"/>
    <mergeCell ref="AY30:BD30"/>
    <mergeCell ref="BL41:BM41"/>
    <mergeCell ref="AY37:BG41"/>
    <mergeCell ref="BE12:BF12"/>
    <mergeCell ref="AT12:AU12"/>
    <mergeCell ref="AR12:AS12"/>
    <mergeCell ref="BH2:BL2"/>
    <mergeCell ref="AY2:BG2"/>
    <mergeCell ref="BE4:BF4"/>
    <mergeCell ref="BE5:BF5"/>
    <mergeCell ref="BE6:BF6"/>
    <mergeCell ref="BE7:BF7"/>
    <mergeCell ref="BE8:BF8"/>
    <mergeCell ref="BE9:BF9"/>
    <mergeCell ref="BJ11:BL11"/>
    <mergeCell ref="BE11:BF11"/>
    <mergeCell ref="AY11:BD11"/>
    <mergeCell ref="CF21:CF32"/>
    <mergeCell ref="BW25:BW32"/>
    <mergeCell ref="BY25:BY32"/>
    <mergeCell ref="CA25:CA32"/>
    <mergeCell ref="CC21:CC32"/>
    <mergeCell ref="CD21:CD32"/>
    <mergeCell ref="CE21:CE32"/>
    <mergeCell ref="AO1:AS1"/>
    <mergeCell ref="AT1:AV1"/>
    <mergeCell ref="BJ3:BL3"/>
    <mergeCell ref="BJ4:BL4"/>
    <mergeCell ref="AL15:AO15"/>
    <mergeCell ref="BG3:BI3"/>
    <mergeCell ref="BG4:BI4"/>
    <mergeCell ref="BG5:BI5"/>
    <mergeCell ref="BG6:BI6"/>
    <mergeCell ref="BG7:BI7"/>
    <mergeCell ref="BG8:BI8"/>
    <mergeCell ref="BG9:BI9"/>
    <mergeCell ref="BG10:BI10"/>
    <mergeCell ref="BJ7:BL7"/>
    <mergeCell ref="BJ8:BL8"/>
    <mergeCell ref="BJ5:BL5"/>
    <mergeCell ref="BJ6:BL6"/>
    <mergeCell ref="AR7:AS7"/>
    <mergeCell ref="AR6:AS6"/>
    <mergeCell ref="AN2:AV2"/>
    <mergeCell ref="AR5:AS5"/>
    <mergeCell ref="AT5:AU5"/>
    <mergeCell ref="AN3:AV3"/>
    <mergeCell ref="AN5:AQ11"/>
    <mergeCell ref="D5:I5"/>
    <mergeCell ref="D6:I6"/>
    <mergeCell ref="D7:I7"/>
    <mergeCell ref="D8:I8"/>
    <mergeCell ref="D9:I9"/>
    <mergeCell ref="D10:I10"/>
    <mergeCell ref="D11:I11"/>
  </mergeCells>
  <conditionalFormatting sqref="B17:C47">
    <cfRule type="expression" dxfId="39" priority="42">
      <formula>WEEKDAY(B17,2)=6</formula>
    </cfRule>
    <cfRule type="expression" dxfId="38" priority="43">
      <formula>WEEKDAY(B17,2)&gt;6</formula>
    </cfRule>
  </conditionalFormatting>
  <conditionalFormatting sqref="B17:D47">
    <cfRule type="expression" dxfId="37" priority="41">
      <formula>COUNTIF(fériés,B17)</formula>
    </cfRule>
  </conditionalFormatting>
  <conditionalFormatting sqref="D17:D47">
    <cfRule type="containsText" dxfId="36" priority="37" stopIfTrue="1" operator="containsText" text="REC">
      <formula>NOT(ISERROR(SEARCH("REC",D17)))</formula>
    </cfRule>
    <cfRule type="containsText" dxfId="35" priority="38" stopIfTrue="1" operator="containsText" text="CT">
      <formula>NOT(ISERROR(SEARCH("CT",D17)))</formula>
    </cfRule>
    <cfRule type="containsText" dxfId="34" priority="39" stopIfTrue="1" operator="containsText" text="CP">
      <formula>NOT(ISERROR(SEARCH("CP",D17)))</formula>
    </cfRule>
    <cfRule type="containsText" dxfId="33" priority="40" stopIfTrue="1" operator="containsText" text="JF">
      <formula>NOT(ISERROR(SEARCH("JF",D17)))</formula>
    </cfRule>
    <cfRule type="containsText" dxfId="32" priority="44" operator="containsText" text="RTT">
      <formula>NOT(ISERROR(SEARCH("RTT",D17)))</formula>
    </cfRule>
  </conditionalFormatting>
  <conditionalFormatting sqref="CA33:CA40">
    <cfRule type="cellIs" dxfId="31" priority="36" operator="equal">
      <formula>0</formula>
    </cfRule>
  </conditionalFormatting>
  <conditionalFormatting sqref="F17:G47 J17:K47 N17:O47 R17:S47 V17:W47 Z17:AA47 AD17:AE47 AH17:AI47 AL17:AM47 AP17:AQ47 AT17:AU47">
    <cfRule type="expression" dxfId="30" priority="33">
      <formula>WEEKDAY(F17,2)=6</formula>
    </cfRule>
    <cfRule type="expression" dxfId="29" priority="34">
      <formula>WEEKDAY(F17,2)&gt;6</formula>
    </cfRule>
  </conditionalFormatting>
  <conditionalFormatting sqref="R17:T47 V17:X47 AH17:AJ47 AL17:AN47 AP17:AR47 N17:P47 J17:L47 F17:H47 Z17:AB47 AD17:AF47 AT17:AV47">
    <cfRule type="expression" dxfId="28" priority="32">
      <formula>COUNTIF(fériés,F17)</formula>
    </cfRule>
  </conditionalFormatting>
  <conditionalFormatting sqref="T17:T47 X17:X47 AJ17:AJ47 AN17:AN47 AR17:AR47 P17:P47 L17:L47 H17:H47 AB17:AB47 AF17:AF47 AV17:AV47">
    <cfRule type="containsText" dxfId="27" priority="28" stopIfTrue="1" operator="containsText" text="REC">
      <formula>NOT(ISERROR(SEARCH("REC",H17)))</formula>
    </cfRule>
    <cfRule type="containsText" dxfId="26" priority="29" stopIfTrue="1" operator="containsText" text="CT">
      <formula>NOT(ISERROR(SEARCH("CT",H17)))</formula>
    </cfRule>
    <cfRule type="containsText" dxfId="25" priority="30" stopIfTrue="1" operator="containsText" text="CP">
      <formula>NOT(ISERROR(SEARCH("CP",H17)))</formula>
    </cfRule>
    <cfRule type="containsText" dxfId="24" priority="31" stopIfTrue="1" operator="containsText" text="JF">
      <formula>NOT(ISERROR(SEARCH("JF",H17)))</formula>
    </cfRule>
    <cfRule type="containsText" dxfId="23" priority="35" operator="containsText" text="RTT">
      <formula>NOT(ISERROR(SEARCH("RTT",H17)))</formula>
    </cfRule>
  </conditionalFormatting>
  <conditionalFormatting sqref="T17:T47 X17:X46 AJ17:AJ46 AN17:AN47 AR17:AR46 P17:P46 L17:L47 D17:D47 H17:H45 AB17:AB47 AF17:AF47 AV17:AV47">
    <cfRule type="containsText" dxfId="22" priority="27" operator="containsText" text="JD">
      <formula>NOT(ISERROR(SEARCH("JD",D17)))</formula>
    </cfRule>
  </conditionalFormatting>
  <conditionalFormatting sqref="D51:D59">
    <cfRule type="cellIs" dxfId="21" priority="25" operator="greaterThan">
      <formula>0</formula>
    </cfRule>
  </conditionalFormatting>
  <conditionalFormatting sqref="H51:H59">
    <cfRule type="cellIs" dxfId="20" priority="23" operator="greaterThan">
      <formula>0</formula>
    </cfRule>
    <cfRule type="cellIs" dxfId="19" priority="24" operator="greaterThan">
      <formula>0</formula>
    </cfRule>
  </conditionalFormatting>
  <conditionalFormatting sqref="L51:L59">
    <cfRule type="cellIs" dxfId="18" priority="22" operator="greaterThan">
      <formula>3</formula>
    </cfRule>
  </conditionalFormatting>
  <conditionalFormatting sqref="P51:P59">
    <cfRule type="cellIs" dxfId="17" priority="21" operator="greaterThan">
      <formula>0</formula>
    </cfRule>
  </conditionalFormatting>
  <conditionalFormatting sqref="T51:T59">
    <cfRule type="cellIs" dxfId="16" priority="20" operator="greaterThan">
      <formula>0</formula>
    </cfRule>
  </conditionalFormatting>
  <conditionalFormatting sqref="X51:X59">
    <cfRule type="cellIs" dxfId="15" priority="19" operator="greaterThan">
      <formula>0</formula>
    </cfRule>
  </conditionalFormatting>
  <conditionalFormatting sqref="AB51:AB59">
    <cfRule type="cellIs" dxfId="14" priority="18" operator="greaterThan">
      <formula>0</formula>
    </cfRule>
  </conditionalFormatting>
  <conditionalFormatting sqref="AF51:AF59">
    <cfRule type="cellIs" dxfId="13" priority="17" operator="greaterThan">
      <formula>0</formula>
    </cfRule>
  </conditionalFormatting>
  <conditionalFormatting sqref="AJ51:AJ59">
    <cfRule type="cellIs" dxfId="12" priority="16" operator="greaterThan">
      <formula>0</formula>
    </cfRule>
  </conditionalFormatting>
  <conditionalFormatting sqref="AN51:AN59">
    <cfRule type="cellIs" dxfId="11" priority="15" operator="greaterThan">
      <formula>0</formula>
    </cfRule>
  </conditionalFormatting>
  <conditionalFormatting sqref="AR51:AR59">
    <cfRule type="cellIs" dxfId="10" priority="14" operator="greaterThan">
      <formula>0</formula>
    </cfRule>
  </conditionalFormatting>
  <conditionalFormatting sqref="AV51:AV59">
    <cfRule type="cellIs" dxfId="9" priority="13" operator="greaterThan">
      <formula>0</formula>
    </cfRule>
  </conditionalFormatting>
  <conditionalFormatting sqref="H17:H29">
    <cfRule type="containsText" dxfId="8" priority="11" operator="containsText" text="jc">
      <formula>NOT(ISERROR(SEARCH("jc",H17)))</formula>
    </cfRule>
  </conditionalFormatting>
  <conditionalFormatting sqref="T17:T47 X17:X47 AJ17:AJ47 AN17:AN47 AR17:AR47 P17:P47 L17:L47 D17:D47 H17:H47 AB17:AB47 AF17:AF47 AV17:AV47">
    <cfRule type="containsText" dxfId="7" priority="12" operator="containsText" text="jc">
      <formula>NOT(ISERROR(SEARCH("jc",D17)))</formula>
    </cfRule>
  </conditionalFormatting>
  <conditionalFormatting sqref="T6">
    <cfRule type="containsText" dxfId="6" priority="9" operator="containsText" text="OK">
      <formula>NOT(ISERROR(SEARCH("OK",T6)))</formula>
    </cfRule>
  </conditionalFormatting>
  <conditionalFormatting sqref="M5">
    <cfRule type="containsText" dxfId="5" priority="7" operator="containsText" text="30">
      <formula>NOT(ISERROR(SEARCH("30",M5)))</formula>
    </cfRule>
    <cfRule type="expression" dxfId="4" priority="8">
      <formula>AND(M5&lt;0)</formula>
    </cfRule>
  </conditionalFormatting>
  <conditionalFormatting sqref="F45">
    <cfRule type="cellIs" dxfId="3" priority="4" operator="equal">
      <formula>""</formula>
    </cfRule>
  </conditionalFormatting>
  <conditionalFormatting sqref="G45">
    <cfRule type="cellIs" dxfId="2" priority="3" operator="equal">
      <formula>""</formula>
    </cfRule>
  </conditionalFormatting>
  <conditionalFormatting sqref="AV14 AR14 AN14 AJ14 AF14 AB14 X14 T14 P14 L14 H14 D14">
    <cfRule type="cellIs" dxfId="1" priority="1" operator="greaterThan">
      <formula>0</formula>
    </cfRule>
    <cfRule type="cellIs" dxfId="0" priority="2" operator="equal">
      <formula>0</formula>
    </cfRule>
  </conditionalFormatting>
  <dataValidations xWindow="979" yWindow="514" count="15">
    <dataValidation type="list" errorStyle="information" allowBlank="1" showErrorMessage="1" error="Vous ne pouvez choisir que dans la liste !" promptTitle="Choix de congés" prompt="Selon vos droits récapitulés dans le haut à droite de cette feuille" sqref="AR17:AR46 D17:D47 AJ17:AJ46 P17:P46 AF17:AF47 X17:X46 L17:L47 AB17:AB47 H17:H45 T17:T47 AN17:AN47 AV17:AV47">
      <formula1>$CO$18:$CO$26</formula1>
    </dataValidation>
    <dataValidation type="list" allowBlank="1" showInputMessage="1" showErrorMessage="1" sqref="E17:E47 I17:I47 M17:M47 AW17:AW47 U17:U47 Y17:Y47 AC17:AC47 AG17:AG47 AK17:AK47 AO17:AO47 AS17:AS47 Q17:Q47">
      <formula1>INDIRECT(D17)</formula1>
    </dataValidation>
    <dataValidation allowBlank="1" showInputMessage="1" promptTitle="Jours de compensation" prompt="Les jours de compensation sont au nombre de 4. Ils concernent l'ensemble des salariés d'ALiA en surplus de tout les autres dispositifs de congés. Ils sont à prendre dans l'année civile." sqref="AX8"/>
    <dataValidation allowBlank="1" showInputMessage="1" showErrorMessage="1" promptTitle="Jours d'anciennetés" prompt="Les jours d'anciennetés sont au nombre de 6. Sont concernés les personnes ayant acquis six d'anciennetés sous la convention 66. (acquis individuel)" sqref="AY31:BD31 AY8:BD8 D8:I8"/>
    <dataValidation allowBlank="1" showInputMessage="1" promptTitle="Congés Trimestriel" prompt="Sont concernés par ce type de congés, les personnes qui travaillent dans le service hébergement. Ce type de congés est à prendre dans le trimestre dans lequel il est généré." sqref="AY35:BD35 AY12:BC12"/>
    <dataValidation allowBlank="1" showInputMessage="1" promptTitle="Récupération" prompt="C'est le cumul des heures faites, en plus, du temps prévu._x000a_" sqref="AY4:BD4 AY27:BD27"/>
    <dataValidation allowBlank="1" showInputMessage="1" promptTitle="RTT" prompt="Les RTT concernent les salariés ayant choisi une modulation d'horaire.  Ce type de congés est à poser au cours de l'année civile." sqref="AY33:BD33 D10:I10 AY10:BD10"/>
    <dataValidation allowBlank="1" showInputMessage="1" promptTitle="Jours de compensations" prompt="Les jours de compensations sont au nombre de 4. Ils concernent l'ensemble des salariés, sauf les bénéficaires de jours d'anciennetés et trimestriels, en surplus de tous les autres congés. Ils sont à prendre dans l'année civile." sqref="AY32:BD32 AY9:BD9 D9:I9"/>
    <dataValidation allowBlank="1" showInputMessage="1" showErrorMessage="1" promptTitle="Jours décentralisés" prompt="Le nombre de jours décentralisés est de 5 si vous avez choisi la prime décentralisée à 3 % . Ces jours sont à prendre dans l'année civile." sqref="AY7:BD7 AY30:BD30 D7:I7"/>
    <dataValidation allowBlank="1" showInputMessage="1" showErrorMessage="1" promptTitle="Case à renseigner" prompt="Merci de remplir cette case, du nombre de jours fériés auquel vous avez droit. Pour toute question, merci de faire un mail à comptabilite@alia49.fr " sqref="BG29 BI29"/>
    <dataValidation allowBlank="1" showInputMessage="1" promptTitle="Congés Trimestriels" prompt="Sont concernés par ce type de congés, les salariés travaillant au CTR. Ces congés sont à prendre dans le trimestre d'acquisition. Ils sont au nombre de six jours ouvrables, par trimestre, et doivent être pris consécutivement." sqref="AY11:BD11 AY34:BD34 D11:I11"/>
    <dataValidation type="list" errorStyle="information" allowBlank="1" showErrorMessage="1" errorTitle="erreur de saisis" error="Vous devez renseigner seulement oui ou non. Merci" sqref="BL37:BL41">
      <formula1>"oui,non"</formula1>
    </dataValidation>
    <dataValidation allowBlank="1" showInputMessage="1" promptTitle="Les Congés Payés" prompt="Sont au nombre de 30 jours  ouvrables (Lun au Sam). Ces congés sont à poser dans la période du 1 juin de l'année N au 30 Avril de l'année N+1, avec 3 semaines obligatoires entre 1 mai et 31 oct de l'année, soit consécutivement soit 2 sem +1 sem. cf CC51" sqref="D5:I5 AY28:BD28 AY5:BD5"/>
    <dataValidation allowBlank="1" showInputMessage="1" showErrorMessage="1" promptTitle="Les Jours Fériés" prompt="Sont à récupérer, si le jour férié coïncide à un jour habituellement chômé. Les jours fériés sont à prendre dans le mois d'acquisition de ce jour." sqref="AY6:BD6 AY29:BD29 D6:I6"/>
    <dataValidation allowBlank="1" promptTitle="Congés Trimestriel" prompt="Sont concernés par ce type de congés, les personnes qui travaillent dans le service hébergement. Ce type de congés est à prendre dans le trimestre dans lequel il est généré." sqref="BE12:BF12"/>
  </dataValidations>
  <pageMargins left="0" right="0" top="0" bottom="0" header="0" footer="0"/>
  <pageSetup paperSize="9" scale="63"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CALENDRIER DE CONGÉS</vt:lpstr>
      <vt:lpstr>fériés</vt:lpstr>
      <vt:lpstr>REC</vt:lpstr>
      <vt:lpstr>table_choix</vt:lpstr>
      <vt:lpstr>'CALENDRIER DE CONGÉS'!Zone_d_impression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2013-02-13T21:38:04Z</dcterms:modified>
</cp:coreProperties>
</file>