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defaultThemeVersion="124226"/>
  <bookViews>
    <workbookView xWindow="2280" yWindow="-225" windowWidth="10245" windowHeight="9120" activeTab="1"/>
  </bookViews>
  <sheets>
    <sheet name="CONSIGNES" sheetId="1" r:id="rId1"/>
    <sheet name="Janvier" sheetId="2" r:id="rId2"/>
  </sheets>
  <externalReferences>
    <externalReference r:id="rId3"/>
  </externalReferences>
  <definedNames>
    <definedName name="An">'[1]calcul temps'!$AA$1</definedName>
    <definedName name="annee">[1]Fériés!$K$1:$K$16</definedName>
    <definedName name="fériés">[1]Fériés!$D$7:$D$29</definedName>
    <definedName name="Mens">#REF!</definedName>
  </definedNames>
  <calcPr calcId="145621" iterate="1"/>
  <customWorkbookViews>
    <customWorkbookView name="THDAB - Affichage personnalisé" guid="{61E52EC2-4922-43FC-9E51-126F6393676D}" mergeInterval="0" personalView="1" maximized="1" windowWidth="1362" windowHeight="614" activeSheetId="2"/>
  </customWorkbookViews>
</workbook>
</file>

<file path=xl/calcChain.xml><?xml version="1.0" encoding="utf-8"?>
<calcChain xmlns="http://schemas.openxmlformats.org/spreadsheetml/2006/main">
  <c r="W2" i="2" l="1"/>
  <c r="W1" i="2"/>
  <c r="X2" i="2" l="1"/>
  <c r="X1" i="2" s="1"/>
  <c r="A6" i="2" s="1"/>
  <c r="A7" i="2" s="1"/>
  <c r="A8" i="2" s="1"/>
  <c r="A9" i="2" s="1"/>
  <c r="A10" i="2" s="1"/>
  <c r="A11" i="2" s="1"/>
  <c r="A13" i="2" s="1"/>
  <c r="A14" i="2" s="1"/>
  <c r="A15" i="2" s="1"/>
  <c r="A16" i="2" s="1"/>
  <c r="A17" i="2" s="1"/>
  <c r="A18" i="2" s="1"/>
  <c r="A20" i="2" s="1"/>
  <c r="A21" i="2" s="1"/>
  <c r="A22" i="2" s="1"/>
  <c r="A23" i="2" s="1"/>
  <c r="A24" i="2" s="1"/>
  <c r="A25" i="2" s="1"/>
  <c r="A27" i="2" s="1"/>
  <c r="A28" i="2" s="1"/>
  <c r="A29" i="2" s="1"/>
  <c r="A30" i="2" s="1"/>
  <c r="A31" i="2" s="1"/>
  <c r="A32" i="2" s="1"/>
  <c r="A34" i="2" s="1"/>
  <c r="A35" i="2" s="1"/>
  <c r="A36" i="2" s="1"/>
  <c r="A37" i="2" s="1"/>
  <c r="A38" i="2" s="1"/>
  <c r="A39" i="2" s="1"/>
  <c r="A1" i="2" l="1"/>
  <c r="G6" i="2"/>
  <c r="G27" i="2"/>
  <c r="G28" i="2"/>
  <c r="G29" i="2"/>
  <c r="G30" i="2"/>
  <c r="G31" i="2"/>
  <c r="G32" i="2"/>
  <c r="L27" i="2"/>
  <c r="L28" i="2"/>
  <c r="L29" i="2"/>
  <c r="L30" i="2"/>
  <c r="L31" i="2"/>
  <c r="L32" i="2"/>
  <c r="Q27" i="2"/>
  <c r="Q28" i="2"/>
  <c r="Q29" i="2"/>
  <c r="Q30" i="2"/>
  <c r="Q20" i="2"/>
  <c r="Q21" i="2"/>
  <c r="Q22" i="2"/>
  <c r="Q23" i="2"/>
  <c r="Q24" i="2"/>
  <c r="Q25" i="2"/>
  <c r="L20" i="2"/>
  <c r="L21" i="2"/>
  <c r="L22" i="2"/>
  <c r="L23" i="2"/>
  <c r="L24" i="2"/>
  <c r="L25" i="2"/>
  <c r="G20" i="2"/>
  <c r="G21" i="2"/>
  <c r="G22" i="2"/>
  <c r="G23" i="2"/>
  <c r="G24" i="2"/>
  <c r="G25" i="2"/>
  <c r="G13" i="2"/>
  <c r="G14" i="2"/>
  <c r="G15" i="2"/>
  <c r="G16" i="2"/>
  <c r="G17" i="2"/>
  <c r="G18" i="2"/>
  <c r="L13" i="2"/>
  <c r="L14" i="2"/>
  <c r="L15" i="2"/>
  <c r="L16" i="2"/>
  <c r="L17" i="2"/>
  <c r="L18" i="2"/>
  <c r="Q13" i="2"/>
  <c r="Q14" i="2"/>
  <c r="Q15" i="2"/>
  <c r="Q16" i="2"/>
  <c r="Q17" i="2"/>
  <c r="Q18" i="2"/>
  <c r="Q6" i="2"/>
  <c r="Q7" i="2"/>
  <c r="Q8" i="2"/>
  <c r="Q9" i="2"/>
  <c r="Q10" i="2"/>
  <c r="Q11" i="2"/>
  <c r="L6" i="2"/>
  <c r="L7" i="2"/>
  <c r="L8" i="2"/>
  <c r="L9" i="2"/>
  <c r="L10" i="2"/>
  <c r="L11" i="2"/>
  <c r="G7" i="2"/>
  <c r="G8" i="2"/>
  <c r="G9" i="2"/>
  <c r="G10" i="2"/>
  <c r="G11" i="2"/>
  <c r="Q31" i="2"/>
  <c r="Q32" i="2"/>
  <c r="Q38" i="2"/>
  <c r="Q39" i="2"/>
  <c r="Q34" i="2"/>
  <c r="Q35" i="2"/>
  <c r="Q36" i="2"/>
  <c r="Q37" i="2"/>
  <c r="L34" i="2"/>
  <c r="L35" i="2"/>
  <c r="L36" i="2"/>
  <c r="L37" i="2"/>
  <c r="L38" i="2"/>
  <c r="L39" i="2"/>
  <c r="G34" i="2"/>
  <c r="G35" i="2"/>
  <c r="G36" i="2"/>
  <c r="G37" i="2"/>
  <c r="G40" i="2" s="1"/>
  <c r="E40" i="2" s="1"/>
  <c r="G38" i="2"/>
  <c r="G39" i="2"/>
  <c r="Q40" i="2" l="1"/>
  <c r="O40" i="2" s="1"/>
  <c r="L40" i="2"/>
  <c r="J40" i="2" s="1"/>
  <c r="G33" i="2"/>
  <c r="L26" i="2"/>
  <c r="J26" i="2" s="1"/>
  <c r="G12" i="2"/>
  <c r="E12" i="2" s="1"/>
  <c r="Q33" i="2"/>
  <c r="Q19" i="2"/>
  <c r="O19" i="2" s="1"/>
  <c r="L19" i="2"/>
  <c r="J19" i="2" s="1"/>
  <c r="G26" i="2"/>
  <c r="E26" i="2" s="1"/>
  <c r="Q26" i="2"/>
  <c r="O26" i="2" s="1"/>
  <c r="L33" i="2"/>
  <c r="G19" i="2"/>
  <c r="E19" i="2" s="1"/>
  <c r="L12" i="2"/>
  <c r="J12" i="2" s="1"/>
  <c r="Q12" i="2"/>
  <c r="O12" i="2" s="1"/>
  <c r="E33" i="2" l="1"/>
  <c r="G41" i="2" s="1"/>
  <c r="O33" i="2"/>
  <c r="Q41" i="2" s="1"/>
  <c r="J33" i="2"/>
  <c r="L41" i="2" s="1"/>
</calcChain>
</file>

<file path=xl/sharedStrings.xml><?xml version="1.0" encoding="utf-8"?>
<sst xmlns="http://schemas.openxmlformats.org/spreadsheetml/2006/main" count="95" uniqueCount="66">
  <si>
    <t>LUNDI</t>
  </si>
  <si>
    <t>MARDI</t>
  </si>
  <si>
    <t>MERCREDI</t>
  </si>
  <si>
    <t>JEUDI</t>
  </si>
  <si>
    <t>VENDREDI</t>
  </si>
  <si>
    <t>SAMEDI</t>
  </si>
  <si>
    <t>TOTAL MOIS</t>
  </si>
  <si>
    <t>inclus, il y a :</t>
  </si>
  <si>
    <t>Jour de l'An :</t>
  </si>
  <si>
    <t>dim, 01 janv 2012</t>
  </si>
  <si>
    <t>Lundi de Pâques :</t>
  </si>
  <si>
    <t>lun, 09 avril 2012</t>
  </si>
  <si>
    <t>Fête du Travail :</t>
  </si>
  <si>
    <t>mar, 01 mai 2012</t>
  </si>
  <si>
    <t>Fête de la Victoire 45 :</t>
  </si>
  <si>
    <t>mar, 08 mai 2012</t>
  </si>
  <si>
    <t>Jeudi de l'Ascension :</t>
  </si>
  <si>
    <t>jeu, 17 mai 2012</t>
  </si>
  <si>
    <t>lun, 28 mai 2012</t>
  </si>
  <si>
    <t>Fête Nationale :</t>
  </si>
  <si>
    <t>sam, 14 juil 2012</t>
  </si>
  <si>
    <t>Assomption :</t>
  </si>
  <si>
    <t>mer, 15 août 2012</t>
  </si>
  <si>
    <t>Toussaint :</t>
  </si>
  <si>
    <t>jeu, 01 nov 2012</t>
  </si>
  <si>
    <t>Fête de l'Armistice :</t>
  </si>
  <si>
    <t>dim, 11 nov 2012</t>
  </si>
  <si>
    <t>Noël :</t>
  </si>
  <si>
    <t>mar, 25 déc 2012</t>
  </si>
  <si>
    <t>Du DIMANCHE</t>
  </si>
  <si>
    <t>au LUNDI</t>
  </si>
  <si>
    <r>
      <t xml:space="preserve">jours : </t>
    </r>
    <r>
      <rPr>
        <b/>
        <sz val="9"/>
        <rFont val="Arial"/>
        <family val="2"/>
      </rPr>
      <t>366</t>
    </r>
  </si>
  <si>
    <r>
      <t xml:space="preserve">jours ouvrés : </t>
    </r>
    <r>
      <rPr>
        <b/>
        <sz val="9"/>
        <rFont val="Arial"/>
        <family val="2"/>
      </rPr>
      <t>253</t>
    </r>
  </si>
  <si>
    <r>
      <t xml:space="preserve">jours de week-end : </t>
    </r>
    <r>
      <rPr>
        <b/>
        <sz val="9"/>
        <rFont val="Arial"/>
        <family val="2"/>
      </rPr>
      <t>105</t>
    </r>
  </si>
  <si>
    <r>
      <t>jours fériés :</t>
    </r>
    <r>
      <rPr>
        <b/>
        <sz val="9"/>
        <rFont val="Arial"/>
        <family val="2"/>
      </rPr>
      <t xml:space="preserve"> 11</t>
    </r>
  </si>
  <si>
    <r>
      <t>jours fériés le week-end :</t>
    </r>
    <r>
      <rPr>
        <b/>
        <sz val="9"/>
        <rFont val="Arial"/>
        <family val="2"/>
      </rPr>
      <t xml:space="preserve"> 3</t>
    </r>
  </si>
  <si>
    <t>jours de vacances scolaires</t>
  </si>
  <si>
    <r>
      <t xml:space="preserve"> (zone A) :</t>
    </r>
    <r>
      <rPr>
        <b/>
        <sz val="9"/>
        <rFont val="Arial"/>
        <family val="2"/>
      </rPr>
      <t xml:space="preserve"> 117</t>
    </r>
  </si>
  <si>
    <t>Lundi de la Pentecôte :</t>
  </si>
  <si>
    <t>Mettre les heures au format</t>
  </si>
  <si>
    <r>
      <t xml:space="preserve"> </t>
    </r>
    <r>
      <rPr>
        <sz val="10"/>
        <color indexed="55"/>
        <rFont val="Arial"/>
        <family val="2"/>
      </rPr>
      <t>xx</t>
    </r>
    <r>
      <rPr>
        <b/>
        <sz val="10"/>
        <rFont val="Arial"/>
        <family val="2"/>
      </rPr>
      <t>:</t>
    </r>
    <r>
      <rPr>
        <sz val="10"/>
        <color indexed="55"/>
        <rFont val="Arial"/>
        <family val="2"/>
      </rPr>
      <t>xx</t>
    </r>
  </si>
  <si>
    <r>
      <t xml:space="preserve">Ajuster la date par rapport au </t>
    </r>
    <r>
      <rPr>
        <b/>
        <sz val="10"/>
        <rFont val="Arial"/>
        <family val="2"/>
      </rPr>
      <t>1er</t>
    </r>
    <r>
      <rPr>
        <sz val="10"/>
        <rFont val="Arial"/>
      </rPr>
      <t xml:space="preserve"> jour du mois</t>
    </r>
  </si>
  <si>
    <t>Congés</t>
  </si>
  <si>
    <t>Maladie</t>
  </si>
  <si>
    <t>RTT ou Autre</t>
  </si>
  <si>
    <t>Attention Lignes Masquées</t>
  </si>
  <si>
    <t>Pas de Mdp de protection</t>
  </si>
  <si>
    <t>(Outils, Protection, Oter la protection)</t>
  </si>
  <si>
    <t>IDEES</t>
  </si>
  <si>
    <t>Laurence</t>
  </si>
  <si>
    <t>Laure</t>
  </si>
  <si>
    <t>Aurélie</t>
  </si>
  <si>
    <t>Bettina</t>
  </si>
  <si>
    <t>Total Semaine</t>
  </si>
  <si>
    <t>mai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</si>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</sst>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h]&quot;h&quot;mm"/>
    <numFmt numFmtId="165" formatCode="hh&quot;h&quot;mm"/>
    <numFmt numFmtId="166" formatCode="[$-40C]d\-mmm;@"/>
    <numFmt numFmtId="168" formatCode="_-* #,##0.00\ [$€]_-;\-* #,##0.00\ [$€]_-;_-* &quot;-&quot;??\ [$€]_-;_-@_-"/>
    <numFmt numFmtId="171" formatCode="dd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color indexed="22"/>
      <name val="Arial"/>
      <family val="2"/>
    </font>
    <font>
      <sz val="10"/>
      <color indexed="55"/>
      <name val="Arial"/>
      <family val="2"/>
    </font>
    <font>
      <sz val="10"/>
      <color indexed="23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  <font>
      <sz val="8"/>
      <name val="Courier New"/>
      <family val="3"/>
    </font>
    <font>
      <b/>
      <sz val="11"/>
      <color theme="0" tint="-0.49998474074526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8" fontId="5" fillId="0" borderId="0" applyFont="0" applyFill="0" applyBorder="0" applyAlignment="0" applyProtection="0"/>
    <xf numFmtId="0" fontId="21" fillId="0" borderId="0"/>
  </cellStyleXfs>
  <cellXfs count="11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2" borderId="2" xfId="0" applyFill="1" applyBorder="1" applyAlignment="1" applyProtection="1">
      <alignment horizontal="left"/>
    </xf>
    <xf numFmtId="20" fontId="3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left"/>
    </xf>
    <xf numFmtId="15" fontId="9" fillId="0" borderId="0" xfId="0" applyNumberFormat="1" applyFont="1" applyAlignment="1"/>
    <xf numFmtId="0" fontId="10" fillId="0" borderId="0" xfId="0" applyFont="1" applyAlignment="1">
      <alignment horizontal="left"/>
    </xf>
    <xf numFmtId="15" fontId="11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5" fontId="11" fillId="0" borderId="0" xfId="0" applyNumberFormat="1" applyFont="1" applyAlignment="1"/>
    <xf numFmtId="15" fontId="12" fillId="0" borderId="0" xfId="0" applyNumberFormat="1" applyFont="1" applyAlignment="1"/>
    <xf numFmtId="15" fontId="12" fillId="0" borderId="0" xfId="0" applyNumberFormat="1" applyFont="1" applyAlignment="1">
      <alignment horizontal="left"/>
    </xf>
    <xf numFmtId="0" fontId="14" fillId="0" borderId="0" xfId="0" applyFont="1"/>
    <xf numFmtId="0" fontId="8" fillId="0" borderId="0" xfId="0" applyFont="1" applyAlignment="1"/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164" fontId="3" fillId="2" borderId="3" xfId="0" applyNumberFormat="1" applyFont="1" applyFill="1" applyBorder="1" applyAlignment="1" applyProtection="1">
      <alignment horizontal="center" shrinkToFit="1"/>
    </xf>
    <xf numFmtId="0" fontId="0" fillId="0" borderId="0" xfId="0" applyAlignment="1" applyProtection="1">
      <alignment horizontal="center" shrinkToFit="1"/>
      <protection locked="0"/>
    </xf>
    <xf numFmtId="164" fontId="0" fillId="3" borderId="4" xfId="0" applyNumberFormat="1" applyFill="1" applyBorder="1" applyAlignment="1" applyProtection="1">
      <alignment horizontal="center" shrinkToFit="1"/>
      <protection locked="0"/>
    </xf>
    <xf numFmtId="164" fontId="0" fillId="3" borderId="5" xfId="0" applyNumberFormat="1" applyFill="1" applyBorder="1" applyAlignment="1" applyProtection="1">
      <alignment horizontal="center" shrinkToFit="1"/>
      <protection locked="0"/>
    </xf>
    <xf numFmtId="164" fontId="0" fillId="0" borderId="6" xfId="0" applyNumberFormat="1" applyBorder="1" applyAlignment="1" applyProtection="1">
      <alignment horizontal="center" shrinkToFit="1"/>
    </xf>
    <xf numFmtId="164" fontId="0" fillId="4" borderId="5" xfId="0" applyNumberFormat="1" applyFill="1" applyBorder="1" applyAlignment="1" applyProtection="1">
      <alignment horizontal="center" shrinkToFit="1"/>
      <protection locked="0"/>
    </xf>
    <xf numFmtId="164" fontId="0" fillId="5" borderId="4" xfId="0" applyNumberFormat="1" applyFill="1" applyBorder="1" applyAlignment="1" applyProtection="1">
      <alignment horizontal="center" shrinkToFit="1"/>
      <protection locked="0"/>
    </xf>
    <xf numFmtId="164" fontId="0" fillId="5" borderId="5" xfId="0" applyNumberFormat="1" applyFill="1" applyBorder="1" applyAlignment="1" applyProtection="1">
      <alignment horizontal="center" shrinkToFit="1"/>
      <protection locked="0"/>
    </xf>
    <xf numFmtId="165" fontId="0" fillId="0" borderId="6" xfId="0" applyNumberFormat="1" applyBorder="1" applyAlignment="1" applyProtection="1">
      <alignment horizontal="center" shrinkToFit="1"/>
    </xf>
    <xf numFmtId="164" fontId="0" fillId="6" borderId="4" xfId="0" applyNumberFormat="1" applyFill="1" applyBorder="1" applyAlignment="1" applyProtection="1">
      <alignment horizontal="center" shrinkToFit="1"/>
      <protection locked="0"/>
    </xf>
    <xf numFmtId="164" fontId="0" fillId="6" borderId="5" xfId="0" applyNumberFormat="1" applyFill="1" applyBorder="1" applyAlignment="1" applyProtection="1">
      <alignment horizontal="center" shrinkToFit="1"/>
      <protection locked="0"/>
    </xf>
    <xf numFmtId="164" fontId="0" fillId="3" borderId="7" xfId="0" applyNumberFormat="1" applyFill="1" applyBorder="1" applyAlignment="1" applyProtection="1">
      <alignment horizontal="center" shrinkToFit="1"/>
      <protection locked="0"/>
    </xf>
    <xf numFmtId="164" fontId="0" fillId="3" borderId="1" xfId="0" applyNumberFormat="1" applyFill="1" applyBorder="1" applyAlignment="1" applyProtection="1">
      <alignment horizontal="center" shrinkToFit="1"/>
      <protection locked="0"/>
    </xf>
    <xf numFmtId="0" fontId="0" fillId="5" borderId="7" xfId="0" applyFill="1" applyBorder="1" applyAlignment="1" applyProtection="1">
      <alignment horizontal="center" shrinkToFit="1"/>
      <protection locked="0"/>
    </xf>
    <xf numFmtId="0" fontId="0" fillId="5" borderId="1" xfId="0" applyFill="1" applyBorder="1" applyAlignment="1" applyProtection="1">
      <alignment horizontal="center" shrinkToFit="1"/>
      <protection locked="0"/>
    </xf>
    <xf numFmtId="164" fontId="0" fillId="6" borderId="7" xfId="0" applyNumberFormat="1" applyFill="1" applyBorder="1" applyAlignment="1" applyProtection="1">
      <alignment horizontal="center" shrinkToFit="1"/>
      <protection locked="0"/>
    </xf>
    <xf numFmtId="164" fontId="0" fillId="6" borderId="1" xfId="0" applyNumberFormat="1" applyFill="1" applyBorder="1" applyAlignment="1" applyProtection="1">
      <alignment horizontal="center" shrinkToFit="1"/>
      <protection locked="0"/>
    </xf>
    <xf numFmtId="0" fontId="0" fillId="2" borderId="8" xfId="0" applyFill="1" applyBorder="1" applyAlignment="1" applyProtection="1">
      <alignment horizontal="center" shrinkToFit="1"/>
    </xf>
    <xf numFmtId="0" fontId="0" fillId="2" borderId="0" xfId="0" applyFill="1" applyBorder="1" applyAlignment="1" applyProtection="1">
      <alignment horizontal="center" shrinkToFit="1"/>
    </xf>
    <xf numFmtId="164" fontId="0" fillId="0" borderId="9" xfId="0" applyNumberFormat="1" applyBorder="1" applyAlignment="1" applyProtection="1">
      <alignment horizontal="center" shrinkToFit="1"/>
    </xf>
    <xf numFmtId="0" fontId="0" fillId="4" borderId="7" xfId="0" applyFill="1" applyBorder="1" applyAlignment="1" applyProtection="1">
      <alignment horizontal="center" shrinkToFit="1"/>
      <protection locked="0"/>
    </xf>
    <xf numFmtId="0" fontId="0" fillId="4" borderId="1" xfId="0" applyFill="1" applyBorder="1" applyAlignment="1" applyProtection="1">
      <alignment horizontal="center" shrinkToFit="1"/>
      <protection locked="0"/>
    </xf>
    <xf numFmtId="164" fontId="0" fillId="4" borderId="7" xfId="0" applyNumberFormat="1" applyFill="1" applyBorder="1" applyAlignment="1" applyProtection="1">
      <alignment horizontal="center" shrinkToFit="1"/>
      <protection locked="0"/>
    </xf>
    <xf numFmtId="164" fontId="0" fillId="4" borderId="1" xfId="0" applyNumberFormat="1" applyFill="1" applyBorder="1" applyAlignment="1" applyProtection="1">
      <alignment horizontal="center" shrinkToFit="1"/>
      <protection locked="0"/>
    </xf>
    <xf numFmtId="164" fontId="0" fillId="5" borderId="7" xfId="0" applyNumberFormat="1" applyFill="1" applyBorder="1" applyAlignment="1" applyProtection="1">
      <alignment horizontal="center" shrinkToFit="1"/>
      <protection locked="0"/>
    </xf>
    <xf numFmtId="164" fontId="0" fillId="5" borderId="1" xfId="0" applyNumberFormat="1" applyFill="1" applyBorder="1" applyAlignment="1" applyProtection="1">
      <alignment horizontal="center" shrinkToFit="1"/>
      <protection locked="0"/>
    </xf>
    <xf numFmtId="0" fontId="0" fillId="3" borderId="7" xfId="0" applyFill="1" applyBorder="1" applyAlignment="1" applyProtection="1">
      <alignment horizontal="center" shrinkToFit="1"/>
      <protection locked="0"/>
    </xf>
    <xf numFmtId="0" fontId="0" fillId="3" borderId="1" xfId="0" applyFill="1" applyBorder="1" applyAlignment="1" applyProtection="1">
      <alignment horizontal="center" shrinkToFit="1"/>
      <protection locked="0"/>
    </xf>
    <xf numFmtId="0" fontId="0" fillId="6" borderId="7" xfId="0" applyFill="1" applyBorder="1" applyAlignment="1" applyProtection="1">
      <alignment horizontal="center" shrinkToFit="1"/>
      <protection locked="0"/>
    </xf>
    <xf numFmtId="0" fontId="0" fillId="6" borderId="1" xfId="0" applyFill="1" applyBorder="1" applyAlignment="1" applyProtection="1">
      <alignment horizontal="center" shrinkToFit="1"/>
      <protection locked="0"/>
    </xf>
    <xf numFmtId="0" fontId="0" fillId="0" borderId="0" xfId="0" applyAlignment="1" applyProtection="1">
      <alignment horizontal="center" shrinkToFit="1"/>
    </xf>
    <xf numFmtId="164" fontId="0" fillId="3" borderId="7" xfId="0" applyNumberFormat="1" applyFill="1" applyBorder="1" applyAlignment="1" applyProtection="1">
      <alignment horizont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164" fontId="0" fillId="6" borderId="7" xfId="0" applyNumberFormat="1" applyFill="1" applyBorder="1" applyAlignment="1" applyProtection="1">
      <alignment horizontal="center"/>
      <protection locked="0"/>
    </xf>
    <xf numFmtId="164" fontId="0" fillId="6" borderId="1" xfId="0" applyNumberFormat="1" applyFill="1" applyBorder="1" applyAlignment="1" applyProtection="1">
      <alignment horizontal="center"/>
      <protection locked="0"/>
    </xf>
    <xf numFmtId="0" fontId="0" fillId="7" borderId="0" xfId="0" applyFill="1"/>
    <xf numFmtId="0" fontId="7" fillId="7" borderId="0" xfId="0" applyFont="1" applyFill="1" applyAlignment="1">
      <alignment horizontal="left"/>
    </xf>
    <xf numFmtId="0" fontId="8" fillId="7" borderId="0" xfId="0" applyFont="1" applyFill="1" applyAlignment="1">
      <alignment horizontal="left"/>
    </xf>
    <xf numFmtId="0" fontId="8" fillId="7" borderId="0" xfId="0" applyFont="1" applyFill="1"/>
    <xf numFmtId="0" fontId="0" fillId="8" borderId="0" xfId="0" applyFill="1"/>
    <xf numFmtId="0" fontId="8" fillId="8" borderId="0" xfId="0" applyFont="1" applyFill="1" applyAlignment="1">
      <alignment horizontal="left"/>
    </xf>
    <xf numFmtId="0" fontId="8" fillId="8" borderId="0" xfId="0" applyFont="1" applyFill="1"/>
    <xf numFmtId="164" fontId="3" fillId="2" borderId="0" xfId="0" applyNumberFormat="1" applyFont="1" applyFill="1" applyBorder="1" applyAlignment="1" applyProtection="1">
      <alignment horizontal="center"/>
    </xf>
    <xf numFmtId="20" fontId="0" fillId="5" borderId="7" xfId="0" applyNumberFormat="1" applyFill="1" applyBorder="1" applyAlignment="1" applyProtection="1">
      <alignment horizontal="center"/>
      <protection locked="0"/>
    </xf>
    <xf numFmtId="20" fontId="0" fillId="5" borderId="1" xfId="0" applyNumberFormat="1" applyFill="1" applyBorder="1" applyAlignment="1" applyProtection="1">
      <alignment horizontal="center"/>
      <protection locked="0"/>
    </xf>
    <xf numFmtId="164" fontId="18" fillId="4" borderId="1" xfId="0" applyNumberFormat="1" applyFont="1" applyFill="1" applyBorder="1" applyAlignment="1" applyProtection="1">
      <alignment horizontal="center"/>
      <protection locked="0"/>
    </xf>
    <xf numFmtId="164" fontId="0" fillId="5" borderId="10" xfId="0" applyNumberFormat="1" applyFill="1" applyBorder="1" applyAlignment="1" applyProtection="1">
      <alignment horizontal="center" shrinkToFit="1"/>
      <protection locked="0"/>
    </xf>
    <xf numFmtId="164" fontId="0" fillId="0" borderId="11" xfId="0" applyNumberFormat="1" applyBorder="1" applyAlignment="1" applyProtection="1">
      <alignment horizontal="center" shrinkToFit="1"/>
    </xf>
    <xf numFmtId="164" fontId="3" fillId="2" borderId="12" xfId="0" applyNumberFormat="1" applyFont="1" applyFill="1" applyBorder="1" applyAlignment="1" applyProtection="1">
      <alignment horizontal="center" shrinkToFit="1"/>
    </xf>
    <xf numFmtId="164" fontId="0" fillId="4" borderId="13" xfId="0" applyNumberFormat="1" applyFill="1" applyBorder="1" applyAlignment="1" applyProtection="1">
      <alignment horizontal="center" shrinkToFit="1"/>
      <protection locked="0"/>
    </xf>
    <xf numFmtId="164" fontId="18" fillId="4" borderId="10" xfId="0" applyNumberFormat="1" applyFont="1" applyFill="1" applyBorder="1" applyAlignment="1" applyProtection="1">
      <alignment horizontal="center"/>
      <protection locked="0"/>
    </xf>
    <xf numFmtId="164" fontId="0" fillId="4" borderId="10" xfId="0" applyNumberFormat="1" applyFill="1" applyBorder="1" applyAlignment="1" applyProtection="1">
      <alignment horizontal="center" shrinkToFit="1"/>
      <protection locked="0"/>
    </xf>
    <xf numFmtId="164" fontId="3" fillId="0" borderId="14" xfId="0" applyNumberFormat="1" applyFont="1" applyBorder="1" applyAlignment="1" applyProtection="1">
      <alignment horizontal="center" shrinkToFit="1"/>
    </xf>
    <xf numFmtId="0" fontId="0" fillId="2" borderId="16" xfId="0" applyFill="1" applyBorder="1" applyAlignment="1" applyProtection="1">
      <alignment horizontal="center" shrinkToFit="1"/>
    </xf>
    <xf numFmtId="0" fontId="0" fillId="2" borderId="17" xfId="0" applyFill="1" applyBorder="1" applyAlignment="1" applyProtection="1">
      <alignment horizontal="center" shrinkToFit="1"/>
    </xf>
    <xf numFmtId="164" fontId="3" fillId="2" borderId="16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left"/>
    </xf>
    <xf numFmtId="0" fontId="17" fillId="9" borderId="0" xfId="0" applyFont="1" applyFill="1"/>
    <xf numFmtId="0" fontId="17" fillId="9" borderId="0" xfId="0" applyFont="1" applyFill="1" applyAlignment="1">
      <alignment horizontal="left"/>
    </xf>
    <xf numFmtId="0" fontId="5" fillId="0" borderId="0" xfId="0" applyFont="1" applyAlignment="1" applyProtection="1">
      <alignment horizontal="center" shrinkToFit="1"/>
      <protection locked="0"/>
    </xf>
    <xf numFmtId="164" fontId="0" fillId="4" borderId="4" xfId="0" applyNumberFormat="1" applyFill="1" applyBorder="1" applyAlignment="1" applyProtection="1">
      <alignment horizontal="center" shrinkToFit="1"/>
      <protection locked="0"/>
    </xf>
    <xf numFmtId="0" fontId="0" fillId="2" borderId="24" xfId="0" applyFill="1" applyBorder="1" applyAlignment="1" applyProtection="1">
      <alignment horizontal="center" shrinkToFit="1"/>
    </xf>
    <xf numFmtId="0" fontId="0" fillId="2" borderId="25" xfId="0" applyFill="1" applyBorder="1" applyAlignment="1" applyProtection="1">
      <alignment horizontal="center" shrinkToFit="1"/>
    </xf>
    <xf numFmtId="164" fontId="3" fillId="2" borderId="25" xfId="0" applyNumberFormat="1" applyFont="1" applyFill="1" applyBorder="1" applyAlignment="1" applyProtection="1">
      <alignment horizontal="center"/>
    </xf>
    <xf numFmtId="164" fontId="3" fillId="2" borderId="26" xfId="0" applyNumberFormat="1" applyFont="1" applyFill="1" applyBorder="1" applyAlignment="1" applyProtection="1">
      <alignment horizontal="center" shrinkToFit="1"/>
    </xf>
    <xf numFmtId="164" fontId="19" fillId="0" borderId="0" xfId="0" applyNumberFormat="1" applyFont="1" applyAlignment="1" applyProtection="1">
      <alignment horizontal="center" shrinkToFit="1"/>
    </xf>
    <xf numFmtId="164" fontId="0" fillId="6" borderId="9" xfId="0" applyNumberFormat="1" applyFill="1" applyBorder="1" applyAlignment="1" applyProtection="1">
      <alignment horizontal="center"/>
      <protection locked="0"/>
    </xf>
    <xf numFmtId="164" fontId="0" fillId="6" borderId="6" xfId="0" applyNumberFormat="1" applyFill="1" applyBorder="1" applyAlignment="1" applyProtection="1">
      <alignment horizontal="center" shrinkToFit="1"/>
      <protection locked="0"/>
    </xf>
    <xf numFmtId="0" fontId="0" fillId="2" borderId="3" xfId="0" applyFill="1" applyBorder="1" applyAlignment="1" applyProtection="1">
      <alignment horizontal="center" shrinkToFit="1"/>
    </xf>
    <xf numFmtId="0" fontId="0" fillId="2" borderId="26" xfId="0" applyFill="1" applyBorder="1" applyAlignment="1" applyProtection="1">
      <alignment horizontal="center" shrinkToFit="1"/>
    </xf>
    <xf numFmtId="0" fontId="20" fillId="0" borderId="0" xfId="0" applyFont="1" applyAlignment="1" applyProtection="1">
      <alignment horizontal="center" shrinkToFit="1"/>
    </xf>
    <xf numFmtId="0" fontId="5" fillId="0" borderId="0" xfId="0" applyFont="1" applyAlignment="1" applyProtection="1">
      <alignment horizontal="center" shrinkToFi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 shrinkToFit="1"/>
      <protection locked="0"/>
    </xf>
    <xf numFmtId="0" fontId="3" fillId="0" borderId="19" xfId="0" applyFont="1" applyBorder="1" applyAlignment="1" applyProtection="1">
      <alignment horizontal="center" vertical="center" shrinkToFit="1"/>
      <protection locked="0"/>
    </xf>
    <xf numFmtId="0" fontId="3" fillId="0" borderId="20" xfId="0" applyFont="1" applyBorder="1" applyAlignment="1" applyProtection="1">
      <alignment horizontal="center" vertical="center" shrinkToFit="1"/>
      <protection locked="0"/>
    </xf>
    <xf numFmtId="0" fontId="3" fillId="0" borderId="21" xfId="0" applyFont="1" applyBorder="1" applyAlignment="1" applyProtection="1">
      <alignment horizontal="center" vertical="center" shrinkToFit="1"/>
      <protection locked="0"/>
    </xf>
    <xf numFmtId="0" fontId="3" fillId="0" borderId="22" xfId="0" applyFont="1" applyBorder="1" applyAlignment="1" applyProtection="1">
      <alignment horizontal="center" vertical="center" shrinkToFit="1"/>
      <protection locked="0"/>
    </xf>
    <xf numFmtId="0" fontId="3" fillId="0" borderId="23" xfId="0" applyFont="1" applyBorder="1" applyAlignment="1" applyProtection="1">
      <alignment horizontal="center" vertical="center" shrinkToFit="1"/>
      <protection locked="0"/>
    </xf>
    <xf numFmtId="0" fontId="3" fillId="0" borderId="15" xfId="0" applyFont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12" xfId="0" applyFont="1" applyFill="1" applyBorder="1" applyAlignment="1" applyProtection="1">
      <alignment horizontal="center"/>
    </xf>
    <xf numFmtId="166" fontId="1" fillId="0" borderId="0" xfId="1" applyNumberFormat="1"/>
    <xf numFmtId="14" fontId="0" fillId="0" borderId="0" xfId="0" applyNumberFormat="1" applyProtection="1">
      <protection locked="0"/>
    </xf>
    <xf numFmtId="0" fontId="5" fillId="0" borderId="0" xfId="0" applyFont="1" applyProtection="1">
      <protection locked="0"/>
    </xf>
    <xf numFmtId="0" fontId="5" fillId="10" borderId="0" xfId="0" applyFont="1" applyFill="1" applyAlignment="1" applyProtection="1">
      <alignment horizontal="left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71" fontId="3" fillId="0" borderId="0" xfId="0" applyNumberFormat="1" applyFont="1" applyAlignment="1" applyProtection="1">
      <alignment horizontal="center"/>
      <protection locked="0"/>
    </xf>
    <xf numFmtId="171" fontId="3" fillId="2" borderId="1" xfId="0" applyNumberFormat="1" applyFont="1" applyFill="1" applyBorder="1" applyAlignment="1" applyProtection="1">
      <alignment horizontal="center"/>
      <protection locked="0"/>
    </xf>
  </cellXfs>
  <cellStyles count="4">
    <cellStyle name="Euro" xfId="2"/>
    <cellStyle name="Normal" xfId="0" builtinId="0"/>
    <cellStyle name="Normal 2" xfId="1"/>
    <cellStyle name="Normal 3" xfId="3"/>
  </cellStyles>
  <dxfs count="23">
    <dxf>
      <font>
        <color theme="0" tint="-0.34998626667073579"/>
      </font>
    </dxf>
    <dxf>
      <font>
        <b/>
        <i val="0"/>
        <condense val="0"/>
        <extend val="0"/>
        <color indexed="10"/>
      </font>
    </dxf>
    <dxf>
      <font>
        <color theme="0"/>
      </font>
    </dxf>
    <dxf>
      <font>
        <condense val="0"/>
        <extend val="0"/>
        <color indexed="22"/>
      </font>
    </dxf>
    <dxf>
      <font>
        <b/>
        <i val="0"/>
        <condense val="0"/>
        <extend val="0"/>
        <color indexed="10"/>
      </font>
    </dxf>
    <dxf>
      <font>
        <color theme="0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lor theme="0" tint="-0.24994659260841701"/>
      </font>
    </dxf>
    <dxf>
      <font>
        <b/>
        <i val="0"/>
        <condense val="0"/>
        <extend val="0"/>
        <color indexed="10"/>
      </font>
    </dxf>
    <dxf>
      <font>
        <color theme="0"/>
      </font>
    </dxf>
    <dxf>
      <font>
        <condense val="0"/>
        <extend val="0"/>
        <color indexed="22"/>
      </font>
    </dxf>
    <dxf>
      <font>
        <b/>
        <i val="0"/>
        <condense val="0"/>
        <extend val="0"/>
        <color indexed="10"/>
      </font>
    </dxf>
    <dxf>
      <font>
        <color theme="0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color theme="0"/>
      </font>
    </dxf>
    <dxf>
      <font>
        <condense val="0"/>
        <extend val="0"/>
        <color indexed="22"/>
      </font>
    </dxf>
    <dxf>
      <font>
        <b/>
        <i val="0"/>
        <condense val="0"/>
        <extend val="0"/>
        <color indexed="10"/>
      </font>
    </dxf>
    <dxf>
      <font>
        <color theme="0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428625</xdr:colOff>
      <xdr:row>19</xdr:row>
      <xdr:rowOff>9525</xdr:rowOff>
    </xdr:from>
    <xdr:to>
      <xdr:col>5</xdr:col>
      <xdr:colOff>0</xdr:colOff>
      <xdr:row>20</xdr:row>
      <xdr:rowOff>0</xdr:rowOff>
    </xdr:to>
    <xdr:pic>
      <xdr:nvPicPr>
        <xdr:cNvPr id="1065" name="Picture 17" descr="tris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3162300"/>
          <a:ext cx="1428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428625</xdr:colOff>
      <xdr:row>10</xdr:row>
      <xdr:rowOff>28575</xdr:rowOff>
    </xdr:from>
    <xdr:to>
      <xdr:col>5</xdr:col>
      <xdr:colOff>0</xdr:colOff>
      <xdr:row>10</xdr:row>
      <xdr:rowOff>180975</xdr:rowOff>
    </xdr:to>
    <xdr:pic>
      <xdr:nvPicPr>
        <xdr:cNvPr id="1066" name="Picture 18" descr="tris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1647825"/>
          <a:ext cx="1428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20</xdr:row>
      <xdr:rowOff>9525</xdr:rowOff>
    </xdr:from>
    <xdr:to>
      <xdr:col>2</xdr:col>
      <xdr:colOff>0</xdr:colOff>
      <xdr:row>21</xdr:row>
      <xdr:rowOff>0</xdr:rowOff>
    </xdr:to>
    <xdr:pic>
      <xdr:nvPicPr>
        <xdr:cNvPr id="1067" name="Picture 29" descr="tris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3324225"/>
          <a:ext cx="1428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428625</xdr:colOff>
      <xdr:row>16</xdr:row>
      <xdr:rowOff>9525</xdr:rowOff>
    </xdr:from>
    <xdr:to>
      <xdr:col>5</xdr:col>
      <xdr:colOff>0</xdr:colOff>
      <xdr:row>17</xdr:row>
      <xdr:rowOff>0</xdr:rowOff>
    </xdr:to>
    <xdr:pic>
      <xdr:nvPicPr>
        <xdr:cNvPr id="1068" name="Picture 32" descr="trist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2676525"/>
          <a:ext cx="1428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rtable%20alia/Desktop/bureau%2025032014/EXCEL/Le%20temps/MB_calcul%20tem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temps"/>
      <sheetName val="1er lundi selon N° SEM"/>
      <sheetName val="Compteur de CP"/>
      <sheetName val="Fériés"/>
      <sheetName val="DATE ISO grégorienne"/>
      <sheetName val="différentes formules"/>
      <sheetName val="Feuil1"/>
    </sheetNames>
    <sheetDataSet>
      <sheetData sheetId="0">
        <row r="1">
          <cell r="AA1">
            <v>2013</v>
          </cell>
        </row>
      </sheetData>
      <sheetData sheetId="1"/>
      <sheetData sheetId="2" refreshError="1"/>
      <sheetData sheetId="3">
        <row r="1">
          <cell r="K1">
            <v>2000</v>
          </cell>
        </row>
        <row r="2">
          <cell r="K2">
            <v>2001</v>
          </cell>
        </row>
        <row r="3">
          <cell r="K3">
            <v>2002</v>
          </cell>
        </row>
        <row r="4">
          <cell r="K4">
            <v>2003</v>
          </cell>
        </row>
        <row r="5">
          <cell r="K5">
            <v>2004</v>
          </cell>
        </row>
        <row r="6">
          <cell r="K6">
            <v>2005</v>
          </cell>
        </row>
        <row r="7">
          <cell r="D7">
            <v>41395</v>
          </cell>
          <cell r="K7">
            <v>2006</v>
          </cell>
        </row>
        <row r="8">
          <cell r="D8">
            <v>41402</v>
          </cell>
          <cell r="K8">
            <v>2007</v>
          </cell>
        </row>
        <row r="9">
          <cell r="D9">
            <v>41403</v>
          </cell>
          <cell r="K9">
            <v>2008</v>
          </cell>
        </row>
        <row r="10">
          <cell r="D10">
            <v>41413</v>
          </cell>
          <cell r="K10">
            <v>2009</v>
          </cell>
        </row>
        <row r="11">
          <cell r="D11">
            <v>41414</v>
          </cell>
          <cell r="K11">
            <v>2010</v>
          </cell>
        </row>
        <row r="12">
          <cell r="D12">
            <v>41469</v>
          </cell>
          <cell r="K12">
            <v>2011</v>
          </cell>
        </row>
        <row r="13">
          <cell r="D13">
            <v>41501</v>
          </cell>
          <cell r="K13">
            <v>2012</v>
          </cell>
        </row>
        <row r="14">
          <cell r="D14">
            <v>41579</v>
          </cell>
          <cell r="K14">
            <v>2013</v>
          </cell>
        </row>
        <row r="15">
          <cell r="D15">
            <v>41589</v>
          </cell>
          <cell r="K15">
            <v>2014</v>
          </cell>
        </row>
        <row r="16">
          <cell r="D16">
            <v>41633</v>
          </cell>
          <cell r="K16">
            <v>2015</v>
          </cell>
        </row>
        <row r="17">
          <cell r="D17">
            <v>41640</v>
          </cell>
        </row>
        <row r="18">
          <cell r="D18">
            <v>41735</v>
          </cell>
        </row>
        <row r="19">
          <cell r="D19">
            <v>41736</v>
          </cell>
        </row>
        <row r="20">
          <cell r="D20">
            <v>41760</v>
          </cell>
        </row>
        <row r="21">
          <cell r="D21">
            <v>41767</v>
          </cell>
        </row>
        <row r="22">
          <cell r="D22">
            <v>41774</v>
          </cell>
        </row>
        <row r="23">
          <cell r="D23">
            <v>41784</v>
          </cell>
        </row>
        <row r="24">
          <cell r="D24">
            <v>41785</v>
          </cell>
        </row>
        <row r="25">
          <cell r="D25">
            <v>41834</v>
          </cell>
        </row>
        <row r="26">
          <cell r="D26">
            <v>41866</v>
          </cell>
        </row>
        <row r="27">
          <cell r="D27">
            <v>41944</v>
          </cell>
        </row>
        <row r="28">
          <cell r="D28">
            <v>41954</v>
          </cell>
        </row>
        <row r="29">
          <cell r="D29">
            <v>41998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B11" sqref="B11"/>
    </sheetView>
  </sheetViews>
  <sheetFormatPr baseColWidth="10" defaultRowHeight="12.75" x14ac:dyDescent="0.2"/>
  <cols>
    <col min="1" max="1" width="14.140625" customWidth="1"/>
    <col min="5" max="5" width="8.5703125" customWidth="1"/>
    <col min="7" max="7" width="6" customWidth="1"/>
  </cols>
  <sheetData>
    <row r="1" spans="1:7" x14ac:dyDescent="0.2">
      <c r="A1" s="95" t="s">
        <v>41</v>
      </c>
      <c r="B1" s="95"/>
      <c r="C1" s="95"/>
      <c r="D1" s="95"/>
    </row>
    <row r="2" spans="1:7" x14ac:dyDescent="0.2">
      <c r="A2" s="7" t="s">
        <v>45</v>
      </c>
      <c r="B2" s="7"/>
      <c r="C2" s="7"/>
      <c r="D2" s="7"/>
    </row>
    <row r="3" spans="1:7" x14ac:dyDescent="0.2">
      <c r="A3" s="7" t="s">
        <v>46</v>
      </c>
      <c r="B3" s="7"/>
      <c r="C3" s="79" t="s">
        <v>47</v>
      </c>
      <c r="D3" s="7"/>
    </row>
    <row r="4" spans="1:7" x14ac:dyDescent="0.2">
      <c r="A4" s="7"/>
      <c r="B4" s="7"/>
      <c r="C4" s="7"/>
      <c r="D4" s="7"/>
    </row>
    <row r="6" spans="1:7" x14ac:dyDescent="0.2">
      <c r="A6" s="95" t="s">
        <v>39</v>
      </c>
      <c r="B6" s="95"/>
      <c r="C6" s="22" t="s">
        <v>40</v>
      </c>
      <c r="D6" s="6">
        <v>0.5</v>
      </c>
    </row>
    <row r="7" spans="1:7" x14ac:dyDescent="0.2">
      <c r="D7" s="6">
        <v>0.35416666666666669</v>
      </c>
    </row>
    <row r="10" spans="1:7" x14ac:dyDescent="0.2">
      <c r="A10" s="8"/>
      <c r="B10" s="8"/>
      <c r="D10" s="8"/>
      <c r="E10" s="8"/>
      <c r="F10" s="8"/>
      <c r="G10" s="8"/>
    </row>
    <row r="11" spans="1:7" ht="15" customHeight="1" x14ac:dyDescent="0.25">
      <c r="A11" s="13" t="s">
        <v>29</v>
      </c>
      <c r="B11" s="17">
        <v>39447</v>
      </c>
      <c r="C11" s="16"/>
      <c r="D11" s="96" t="s">
        <v>8</v>
      </c>
      <c r="E11" s="96"/>
      <c r="F11" s="97" t="s">
        <v>9</v>
      </c>
      <c r="G11" s="97"/>
    </row>
    <row r="12" spans="1:7" ht="14.25" x14ac:dyDescent="0.2">
      <c r="A12" s="15"/>
      <c r="B12" s="14"/>
      <c r="D12" s="96" t="s">
        <v>10</v>
      </c>
      <c r="E12" s="96"/>
      <c r="F12" s="97" t="s">
        <v>11</v>
      </c>
      <c r="G12" s="97"/>
    </row>
    <row r="13" spans="1:7" ht="15" x14ac:dyDescent="0.25">
      <c r="A13" s="13" t="s">
        <v>30</v>
      </c>
      <c r="B13" s="18">
        <v>39812</v>
      </c>
      <c r="C13" s="12"/>
      <c r="D13" s="96" t="s">
        <v>12</v>
      </c>
      <c r="E13" s="96"/>
      <c r="F13" s="97" t="s">
        <v>13</v>
      </c>
      <c r="G13" s="97"/>
    </row>
    <row r="14" spans="1:7" x14ac:dyDescent="0.2">
      <c r="A14" s="15"/>
      <c r="B14" s="15"/>
      <c r="D14" s="96" t="s">
        <v>14</v>
      </c>
      <c r="E14" s="96"/>
      <c r="F14" s="9" t="s">
        <v>15</v>
      </c>
      <c r="G14" s="20"/>
    </row>
    <row r="15" spans="1:7" x14ac:dyDescent="0.2">
      <c r="D15" s="96" t="s">
        <v>16</v>
      </c>
      <c r="E15" s="96"/>
      <c r="F15" s="9" t="s">
        <v>17</v>
      </c>
      <c r="G15" s="20"/>
    </row>
    <row r="16" spans="1:7" x14ac:dyDescent="0.2">
      <c r="A16" s="98" t="s">
        <v>7</v>
      </c>
      <c r="B16" s="98"/>
      <c r="D16" s="95" t="s">
        <v>38</v>
      </c>
      <c r="E16" s="95"/>
      <c r="F16" s="9" t="s">
        <v>18</v>
      </c>
      <c r="G16" s="20"/>
    </row>
    <row r="17" spans="1:7" x14ac:dyDescent="0.2">
      <c r="A17" s="96" t="s">
        <v>31</v>
      </c>
      <c r="B17" s="96"/>
      <c r="D17" s="96" t="s">
        <v>19</v>
      </c>
      <c r="E17" s="96"/>
      <c r="F17" s="9" t="s">
        <v>20</v>
      </c>
      <c r="G17" s="20"/>
    </row>
    <row r="18" spans="1:7" x14ac:dyDescent="0.2">
      <c r="A18" s="96" t="s">
        <v>32</v>
      </c>
      <c r="B18" s="96"/>
      <c r="D18" s="96" t="s">
        <v>21</v>
      </c>
      <c r="E18" s="96"/>
      <c r="F18" s="9" t="s">
        <v>22</v>
      </c>
      <c r="G18" s="20"/>
    </row>
    <row r="19" spans="1:7" x14ac:dyDescent="0.2">
      <c r="A19" s="96" t="s">
        <v>33</v>
      </c>
      <c r="B19" s="96"/>
      <c r="D19" s="96" t="s">
        <v>23</v>
      </c>
      <c r="E19" s="96"/>
      <c r="F19" s="9" t="s">
        <v>24</v>
      </c>
      <c r="G19" s="20"/>
    </row>
    <row r="20" spans="1:7" x14ac:dyDescent="0.2">
      <c r="A20" s="96" t="s">
        <v>34</v>
      </c>
      <c r="B20" s="96"/>
      <c r="D20" s="96" t="s">
        <v>25</v>
      </c>
      <c r="E20" s="96"/>
      <c r="F20" s="9" t="s">
        <v>26</v>
      </c>
      <c r="G20" s="10"/>
    </row>
    <row r="21" spans="1:7" x14ac:dyDescent="0.2">
      <c r="A21" s="96" t="s">
        <v>35</v>
      </c>
      <c r="B21" s="96"/>
      <c r="D21" s="96" t="s">
        <v>27</v>
      </c>
      <c r="E21" s="96"/>
      <c r="F21" s="9" t="s">
        <v>28</v>
      </c>
      <c r="G21" s="10"/>
    </row>
    <row r="22" spans="1:7" x14ac:dyDescent="0.2">
      <c r="A22" s="96" t="s">
        <v>36</v>
      </c>
      <c r="B22" s="96"/>
      <c r="D22" s="7"/>
      <c r="E22" s="11"/>
      <c r="F22" s="10"/>
      <c r="G22" s="10"/>
    </row>
    <row r="23" spans="1:7" x14ac:dyDescent="0.2">
      <c r="A23" s="96" t="s">
        <v>37</v>
      </c>
      <c r="B23" s="96"/>
      <c r="D23" s="9"/>
      <c r="E23" s="11"/>
      <c r="F23" s="10"/>
      <c r="G23" s="10"/>
    </row>
    <row r="24" spans="1:7" x14ac:dyDescent="0.2">
      <c r="E24" s="11"/>
      <c r="F24" s="10"/>
      <c r="G24" s="10"/>
    </row>
    <row r="25" spans="1:7" x14ac:dyDescent="0.2">
      <c r="A25" s="10"/>
      <c r="B25" s="10"/>
      <c r="D25" s="9"/>
      <c r="E25" s="11"/>
      <c r="F25" s="10"/>
      <c r="G25" s="10"/>
    </row>
    <row r="26" spans="1:7" x14ac:dyDescent="0.2">
      <c r="D26" s="9"/>
      <c r="E26" s="11"/>
      <c r="F26" s="10"/>
      <c r="G26" s="10"/>
    </row>
    <row r="27" spans="1:7" x14ac:dyDescent="0.2">
      <c r="E27" s="21"/>
      <c r="F27" s="19"/>
      <c r="G27" s="19"/>
    </row>
    <row r="28" spans="1:7" x14ac:dyDescent="0.2">
      <c r="A28" t="s">
        <v>48</v>
      </c>
      <c r="B28" t="s">
        <v>43</v>
      </c>
      <c r="C28" s="80"/>
      <c r="D28" s="80"/>
      <c r="E28" s="81"/>
      <c r="F28" s="80"/>
      <c r="G28" s="10"/>
    </row>
    <row r="29" spans="1:7" x14ac:dyDescent="0.2">
      <c r="B29" t="s">
        <v>42</v>
      </c>
      <c r="C29" s="58"/>
      <c r="D29" s="59"/>
      <c r="E29" s="60"/>
      <c r="F29" s="61"/>
      <c r="G29" s="10"/>
    </row>
    <row r="30" spans="1:7" x14ac:dyDescent="0.2">
      <c r="B30" t="s">
        <v>44</v>
      </c>
      <c r="C30" s="62"/>
      <c r="D30" s="62"/>
      <c r="E30" s="63"/>
      <c r="F30" s="64"/>
      <c r="G30" s="10"/>
    </row>
    <row r="31" spans="1:7" x14ac:dyDescent="0.2">
      <c r="E31" s="11"/>
      <c r="F31" s="10"/>
      <c r="G31" s="10"/>
    </row>
    <row r="32" spans="1:7" x14ac:dyDescent="0.2">
      <c r="D32" s="9"/>
      <c r="E32" s="11"/>
      <c r="F32" s="10"/>
      <c r="G32" s="10"/>
    </row>
    <row r="33" spans="4:7" x14ac:dyDescent="0.2">
      <c r="E33" s="11"/>
      <c r="F33" s="10"/>
      <c r="G33" s="10"/>
    </row>
    <row r="34" spans="4:7" x14ac:dyDescent="0.2">
      <c r="E34" s="11"/>
      <c r="F34" s="10"/>
      <c r="G34" s="10"/>
    </row>
    <row r="35" spans="4:7" x14ac:dyDescent="0.2">
      <c r="D35" s="9"/>
      <c r="E35" s="11"/>
      <c r="F35" s="10"/>
      <c r="G35" s="10"/>
    </row>
    <row r="36" spans="4:7" x14ac:dyDescent="0.2">
      <c r="D36" s="9"/>
      <c r="E36" s="11"/>
      <c r="F36" s="10"/>
      <c r="G36" s="10"/>
    </row>
    <row r="37" spans="4:7" x14ac:dyDescent="0.2">
      <c r="E37" s="11"/>
      <c r="F37" s="10"/>
      <c r="G37" s="10"/>
    </row>
    <row r="38" spans="4:7" x14ac:dyDescent="0.2">
      <c r="E38" s="11"/>
      <c r="F38" s="10"/>
      <c r="G38" s="10"/>
    </row>
    <row r="39" spans="4:7" x14ac:dyDescent="0.2">
      <c r="D39" s="9"/>
      <c r="E39" s="11"/>
      <c r="F39" s="10"/>
      <c r="G39" s="10"/>
    </row>
    <row r="40" spans="4:7" x14ac:dyDescent="0.2">
      <c r="D40" s="11"/>
      <c r="E40" s="11"/>
      <c r="F40" s="10"/>
      <c r="G40" s="10"/>
    </row>
    <row r="41" spans="4:7" x14ac:dyDescent="0.2">
      <c r="D41" s="11"/>
      <c r="E41" s="11"/>
      <c r="F41" s="10"/>
      <c r="G41" s="10"/>
    </row>
    <row r="42" spans="4:7" x14ac:dyDescent="0.2">
      <c r="D42" s="10"/>
      <c r="E42" s="11"/>
      <c r="F42" s="10"/>
      <c r="G42" s="10"/>
    </row>
    <row r="43" spans="4:7" x14ac:dyDescent="0.2">
      <c r="D43" s="10"/>
      <c r="E43" s="11"/>
      <c r="F43" s="10"/>
      <c r="G43" s="10"/>
    </row>
    <row r="44" spans="4:7" x14ac:dyDescent="0.2">
      <c r="D44" s="10"/>
      <c r="E44" s="11"/>
      <c r="F44" s="10"/>
      <c r="G44" s="10"/>
    </row>
    <row r="45" spans="4:7" x14ac:dyDescent="0.2">
      <c r="D45" s="10"/>
      <c r="E45" s="11"/>
      <c r="F45" s="10"/>
      <c r="G45" s="10"/>
    </row>
    <row r="46" spans="4:7" x14ac:dyDescent="0.2">
      <c r="D46" s="10"/>
      <c r="E46" s="11"/>
      <c r="F46" s="10"/>
      <c r="G46" s="10"/>
    </row>
    <row r="47" spans="4:7" x14ac:dyDescent="0.2">
      <c r="D47" s="10"/>
      <c r="E47" s="11"/>
      <c r="F47" s="10"/>
      <c r="G47" s="10"/>
    </row>
    <row r="48" spans="4:7" x14ac:dyDescent="0.2">
      <c r="D48" s="10"/>
      <c r="E48" s="11"/>
      <c r="F48" s="10"/>
      <c r="G48" s="10"/>
    </row>
    <row r="49" spans="4:7" x14ac:dyDescent="0.2">
      <c r="D49" s="10"/>
      <c r="E49" s="10"/>
      <c r="F49" s="10"/>
      <c r="G49" s="10"/>
    </row>
    <row r="50" spans="4:7" x14ac:dyDescent="0.2">
      <c r="D50" s="10"/>
      <c r="E50" s="10"/>
      <c r="F50" s="10"/>
      <c r="G50" s="10"/>
    </row>
    <row r="51" spans="4:7" x14ac:dyDescent="0.2">
      <c r="D51" s="10"/>
      <c r="E51" s="10"/>
      <c r="F51" s="10"/>
      <c r="G51" s="10"/>
    </row>
    <row r="52" spans="4:7" x14ac:dyDescent="0.2">
      <c r="D52" s="10"/>
      <c r="E52" s="10"/>
      <c r="F52" s="10"/>
      <c r="G52" s="10"/>
    </row>
    <row r="53" spans="4:7" x14ac:dyDescent="0.2">
      <c r="E53" s="10"/>
      <c r="F53" s="10"/>
      <c r="G53" s="10"/>
    </row>
    <row r="54" spans="4:7" x14ac:dyDescent="0.2">
      <c r="E54" s="10"/>
      <c r="F54" s="10"/>
      <c r="G54" s="10"/>
    </row>
    <row r="55" spans="4:7" x14ac:dyDescent="0.2">
      <c r="E55" s="10"/>
      <c r="F55" s="10"/>
      <c r="G55" s="10"/>
    </row>
    <row r="56" spans="4:7" x14ac:dyDescent="0.2">
      <c r="E56" s="10"/>
      <c r="F56" s="10"/>
      <c r="G56" s="10"/>
    </row>
    <row r="57" spans="4:7" x14ac:dyDescent="0.2">
      <c r="E57" s="10"/>
      <c r="F57" s="10"/>
      <c r="G57" s="10"/>
    </row>
    <row r="58" spans="4:7" x14ac:dyDescent="0.2">
      <c r="E58" s="10"/>
      <c r="F58" s="10"/>
      <c r="G58" s="10"/>
    </row>
    <row r="59" spans="4:7" x14ac:dyDescent="0.2">
      <c r="E59" s="10"/>
      <c r="F59" s="10"/>
      <c r="G59" s="10"/>
    </row>
  </sheetData>
  <customSheetViews>
    <customSheetView guid="{61E52EC2-4922-43FC-9E51-126F6393676D}" showRuler="0">
      <selection activeCell="G16" sqref="G16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mergeCells count="24">
    <mergeCell ref="F13:G13"/>
    <mergeCell ref="A23:B23"/>
    <mergeCell ref="F11:G11"/>
    <mergeCell ref="F12:G12"/>
    <mergeCell ref="A20:B20"/>
    <mergeCell ref="A21:B21"/>
    <mergeCell ref="A22:B22"/>
    <mergeCell ref="A16:B16"/>
    <mergeCell ref="A17:B17"/>
    <mergeCell ref="D12:E12"/>
    <mergeCell ref="D21:E21"/>
    <mergeCell ref="A18:B18"/>
    <mergeCell ref="A19:B19"/>
    <mergeCell ref="D17:E17"/>
    <mergeCell ref="D18:E18"/>
    <mergeCell ref="D19:E19"/>
    <mergeCell ref="A1:D1"/>
    <mergeCell ref="A6:B6"/>
    <mergeCell ref="D20:E20"/>
    <mergeCell ref="D16:E16"/>
    <mergeCell ref="D14:E14"/>
    <mergeCell ref="D15:E15"/>
    <mergeCell ref="D13:E13"/>
    <mergeCell ref="D11:E11"/>
  </mergeCells>
  <phoneticPr fontId="6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zoomScale="60" zoomScaleNormal="60" workbookViewId="0">
      <selection activeCell="B4" sqref="B4"/>
    </sheetView>
  </sheetViews>
  <sheetFormatPr baseColWidth="10" defaultRowHeight="12.75" x14ac:dyDescent="0.2"/>
  <cols>
    <col min="1" max="1" width="4.42578125" style="114" customWidth="1"/>
    <col min="2" max="2" width="10.7109375" style="2" bestFit="1" customWidth="1"/>
    <col min="3" max="4" width="5.85546875" style="24" customWidth="1"/>
    <col min="5" max="5" width="6.7109375" style="24" customWidth="1"/>
    <col min="6" max="6" width="5.85546875" style="24" customWidth="1"/>
    <col min="7" max="7" width="7.140625" style="24" bestFit="1" customWidth="1"/>
    <col min="8" max="9" width="5.85546875" style="24" customWidth="1"/>
    <col min="10" max="10" width="6.7109375" style="24" customWidth="1"/>
    <col min="11" max="11" width="5.85546875" style="24" customWidth="1"/>
    <col min="12" max="12" width="7.140625" style="24" bestFit="1" customWidth="1"/>
    <col min="13" max="14" width="5.85546875" style="24" customWidth="1"/>
    <col min="15" max="15" width="6.85546875" style="24" customWidth="1"/>
    <col min="16" max="16" width="5.85546875" style="24" customWidth="1"/>
    <col min="17" max="17" width="6.140625" style="24" bestFit="1" customWidth="1"/>
    <col min="18" max="19" width="5.85546875" style="24" customWidth="1"/>
    <col min="20" max="20" width="6.7109375" style="24" customWidth="1"/>
    <col min="21" max="21" width="5.85546875" style="24" customWidth="1"/>
    <col min="22" max="23" width="11.42578125" style="1"/>
    <col min="24" max="24" width="17.140625" style="1" customWidth="1"/>
    <col min="25" max="16384" width="11.42578125" style="1"/>
  </cols>
  <sheetData>
    <row r="1" spans="1:25" ht="15" x14ac:dyDescent="0.25">
      <c r="A1" s="99" t="str">
        <f>"PLANNING "&amp;B4&amp;" "&amp;B3</f>
        <v>PLANNING avril 2016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W1" s="109">
        <f>DATEVALUE(1&amp;"/"&amp;1&amp;"/"&amp;$B$3)</f>
        <v>40908</v>
      </c>
      <c r="X1" s="110">
        <f>($W$1+((X2-1)*7))-((WEEKDAY(($W$1+((X2-1)*7)),2))-1)</f>
        <v>40995</v>
      </c>
      <c r="Y1" s="111" t="s">
        <v>55</v>
      </c>
    </row>
    <row r="2" spans="1:25" ht="15" x14ac:dyDescent="0.25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W2" s="109">
        <f>DATEVALUE(1&amp;"/"&amp;$B$4&amp;"/"&amp;$B$3)</f>
        <v>40999</v>
      </c>
      <c r="X2" s="1">
        <f>WEEKNUM(W2,14)</f>
        <v>14</v>
      </c>
      <c r="Y2" s="111" t="s">
        <v>56</v>
      </c>
    </row>
    <row r="3" spans="1:25" ht="13.5" customHeight="1" thickBot="1" x14ac:dyDescent="0.25">
      <c r="B3" s="113">
        <v>2016</v>
      </c>
      <c r="Y3" s="111" t="s">
        <v>57</v>
      </c>
    </row>
    <row r="4" spans="1:25" x14ac:dyDescent="0.2">
      <c r="B4" s="112" t="s">
        <v>58</v>
      </c>
      <c r="C4" s="100" t="s">
        <v>49</v>
      </c>
      <c r="D4" s="101"/>
      <c r="E4" s="101"/>
      <c r="F4" s="101"/>
      <c r="G4" s="102"/>
      <c r="H4" s="101" t="s">
        <v>50</v>
      </c>
      <c r="I4" s="101"/>
      <c r="J4" s="101"/>
      <c r="K4" s="101"/>
      <c r="L4" s="102"/>
      <c r="M4" s="100" t="s">
        <v>51</v>
      </c>
      <c r="N4" s="101"/>
      <c r="O4" s="101"/>
      <c r="P4" s="101"/>
      <c r="Q4" s="102"/>
      <c r="R4" s="100" t="s">
        <v>52</v>
      </c>
      <c r="S4" s="101"/>
      <c r="T4" s="101"/>
      <c r="U4" s="102"/>
      <c r="Y4" s="111" t="s">
        <v>58</v>
      </c>
    </row>
    <row r="5" spans="1:25" ht="13.5" thickBot="1" x14ac:dyDescent="0.25">
      <c r="C5" s="103"/>
      <c r="D5" s="104"/>
      <c r="E5" s="104"/>
      <c r="F5" s="104"/>
      <c r="G5" s="105"/>
      <c r="H5" s="104"/>
      <c r="I5" s="104"/>
      <c r="J5" s="104"/>
      <c r="K5" s="104"/>
      <c r="L5" s="105"/>
      <c r="M5" s="103"/>
      <c r="N5" s="104"/>
      <c r="O5" s="104"/>
      <c r="P5" s="104"/>
      <c r="Q5" s="105"/>
      <c r="R5" s="103"/>
      <c r="S5" s="104"/>
      <c r="T5" s="104"/>
      <c r="U5" s="105"/>
      <c r="Y5" s="111" t="s">
        <v>54</v>
      </c>
    </row>
    <row r="6" spans="1:25" ht="15" customHeight="1" thickTop="1" x14ac:dyDescent="0.2">
      <c r="A6" s="115">
        <f>X1+7</f>
        <v>41002</v>
      </c>
      <c r="B6" s="5" t="s">
        <v>0</v>
      </c>
      <c r="C6" s="54">
        <v>0.46875</v>
      </c>
      <c r="D6" s="55">
        <v>0.58333333333333337</v>
      </c>
      <c r="E6" s="55">
        <v>0.60416666666666663</v>
      </c>
      <c r="F6" s="55">
        <v>0.77083333333333337</v>
      </c>
      <c r="G6" s="27">
        <f>(D6-C6)+(F6-E6)</f>
        <v>0.28125000000000011</v>
      </c>
      <c r="H6" s="72">
        <v>0.35416666666666669</v>
      </c>
      <c r="I6" s="28">
        <v>0.5625</v>
      </c>
      <c r="J6" s="28">
        <v>0.58333333333333337</v>
      </c>
      <c r="K6" s="28">
        <v>0.72916666666666663</v>
      </c>
      <c r="L6" s="27">
        <f t="shared" ref="L6:L11" si="0">(I6-H6)+(K6-J6)</f>
        <v>0.35416666666666657</v>
      </c>
      <c r="M6" s="66">
        <v>0.3125</v>
      </c>
      <c r="N6" s="67">
        <v>0.54166666666666663</v>
      </c>
      <c r="O6" s="67">
        <v>0.5625</v>
      </c>
      <c r="P6" s="67">
        <v>0.67708333333333337</v>
      </c>
      <c r="Q6" s="27">
        <f>(N6-M6)+(P6-O6)</f>
        <v>0.34375</v>
      </c>
      <c r="R6" s="56"/>
      <c r="S6" s="57"/>
      <c r="T6" s="57"/>
      <c r="U6" s="89"/>
      <c r="V6" s="3"/>
      <c r="W6" s="3"/>
      <c r="Y6" s="111" t="s">
        <v>59</v>
      </c>
    </row>
    <row r="7" spans="1:25" ht="15" customHeight="1" x14ac:dyDescent="0.2">
      <c r="A7" s="115">
        <f>A6+1</f>
        <v>41003</v>
      </c>
      <c r="B7" s="5" t="s">
        <v>1</v>
      </c>
      <c r="C7" s="54">
        <v>0.46875</v>
      </c>
      <c r="D7" s="55">
        <v>0.58333333333333337</v>
      </c>
      <c r="E7" s="55">
        <v>0.60416666666666663</v>
      </c>
      <c r="F7" s="55">
        <v>0.78125</v>
      </c>
      <c r="G7" s="27">
        <f t="shared" ref="G7:G11" si="1">(D7-C7)+(F7-E7)</f>
        <v>0.29166666666666674</v>
      </c>
      <c r="H7" s="72">
        <v>0.33333333333333331</v>
      </c>
      <c r="I7" s="28">
        <v>0.54166666666666663</v>
      </c>
      <c r="J7" s="28">
        <v>0.58333333333333337</v>
      </c>
      <c r="K7" s="28">
        <v>0.75</v>
      </c>
      <c r="L7" s="27">
        <f t="shared" si="0"/>
        <v>0.37499999999999994</v>
      </c>
      <c r="M7" s="66">
        <v>0.3125</v>
      </c>
      <c r="N7" s="67">
        <v>0.54166666666666663</v>
      </c>
      <c r="O7" s="67">
        <v>0.5625</v>
      </c>
      <c r="P7" s="67">
        <v>0.67708333333333337</v>
      </c>
      <c r="Q7" s="27">
        <f t="shared" ref="Q7:Q39" si="2">(N7-M7)+(P7-O7)</f>
        <v>0.34375</v>
      </c>
      <c r="R7" s="56"/>
      <c r="S7" s="57"/>
      <c r="T7" s="57"/>
      <c r="U7" s="89"/>
      <c r="Y7" s="111" t="s">
        <v>60</v>
      </c>
    </row>
    <row r="8" spans="1:25" ht="15" customHeight="1" x14ac:dyDescent="0.2">
      <c r="A8" s="115">
        <f t="shared" ref="A8:A11" si="3">A7+1</f>
        <v>41004</v>
      </c>
      <c r="B8" s="5" t="s">
        <v>2</v>
      </c>
      <c r="C8" s="54">
        <v>0.36458333333333331</v>
      </c>
      <c r="D8" s="55">
        <v>0.52083333333333337</v>
      </c>
      <c r="E8" s="55">
        <v>0.5625</v>
      </c>
      <c r="F8" s="55">
        <v>0.72916666666666663</v>
      </c>
      <c r="G8" s="27">
        <f t="shared" si="1"/>
        <v>0.32291666666666669</v>
      </c>
      <c r="H8" s="72">
        <v>0.33333333333333331</v>
      </c>
      <c r="I8" s="28">
        <v>0.58333333333333337</v>
      </c>
      <c r="J8" s="28"/>
      <c r="K8" s="28"/>
      <c r="L8" s="27">
        <f t="shared" si="0"/>
        <v>0.25000000000000006</v>
      </c>
      <c r="M8" s="66">
        <v>0.52083333333333337</v>
      </c>
      <c r="N8" s="67">
        <v>0.5625</v>
      </c>
      <c r="O8" s="67">
        <v>0.58333333333333337</v>
      </c>
      <c r="P8" s="67">
        <v>0.83333333333333337</v>
      </c>
      <c r="Q8" s="27">
        <f t="shared" si="2"/>
        <v>0.29166666666666663</v>
      </c>
      <c r="R8" s="32"/>
      <c r="S8" s="33"/>
      <c r="T8" s="33"/>
      <c r="U8" s="90"/>
      <c r="Y8" s="111" t="s">
        <v>61</v>
      </c>
    </row>
    <row r="9" spans="1:25" ht="15" customHeight="1" x14ac:dyDescent="0.2">
      <c r="A9" s="115">
        <f t="shared" si="3"/>
        <v>41005</v>
      </c>
      <c r="B9" s="5" t="s">
        <v>3</v>
      </c>
      <c r="C9" s="25">
        <v>0.35416666666666669</v>
      </c>
      <c r="D9" s="26">
        <v>0.54166666666666663</v>
      </c>
      <c r="E9" s="55">
        <v>0.5625</v>
      </c>
      <c r="F9" s="55">
        <v>0.75</v>
      </c>
      <c r="G9" s="27">
        <f t="shared" si="1"/>
        <v>0.37499999999999994</v>
      </c>
      <c r="H9" s="73">
        <v>0.32291666666666669</v>
      </c>
      <c r="I9" s="68">
        <v>0.52083333333333337</v>
      </c>
      <c r="J9" s="68">
        <v>0.54166666666666663</v>
      </c>
      <c r="K9" s="68">
        <v>0.67708333333333337</v>
      </c>
      <c r="L9" s="27">
        <f t="shared" si="0"/>
        <v>0.33333333333333343</v>
      </c>
      <c r="M9" s="29">
        <v>0.46875</v>
      </c>
      <c r="N9" s="30">
        <v>0.5625</v>
      </c>
      <c r="O9" s="30">
        <v>0.60416666666666663</v>
      </c>
      <c r="P9" s="30">
        <v>0.82291666666666663</v>
      </c>
      <c r="Q9" s="27">
        <f t="shared" si="2"/>
        <v>0.3125</v>
      </c>
      <c r="R9" s="56"/>
      <c r="S9" s="57"/>
      <c r="T9" s="57"/>
      <c r="U9" s="89"/>
      <c r="Y9" s="111" t="s">
        <v>62</v>
      </c>
    </row>
    <row r="10" spans="1:25" ht="15" customHeight="1" x14ac:dyDescent="0.2">
      <c r="A10" s="115">
        <f t="shared" si="3"/>
        <v>41006</v>
      </c>
      <c r="B10" s="5" t="s">
        <v>4</v>
      </c>
      <c r="C10" s="54">
        <v>0.32291666666666669</v>
      </c>
      <c r="D10" s="55">
        <v>0.52083333333333337</v>
      </c>
      <c r="E10" s="55">
        <v>0.54166666666666663</v>
      </c>
      <c r="F10" s="55">
        <v>0.625</v>
      </c>
      <c r="G10" s="27">
        <f t="shared" si="1"/>
        <v>0.28125000000000006</v>
      </c>
      <c r="H10" s="73">
        <v>0.52083333333333337</v>
      </c>
      <c r="I10" s="68">
        <v>0.5625</v>
      </c>
      <c r="J10" s="28">
        <v>0.625</v>
      </c>
      <c r="K10" s="28">
        <v>0.83333333333333337</v>
      </c>
      <c r="L10" s="27">
        <f t="shared" si="0"/>
        <v>0.25</v>
      </c>
      <c r="M10" s="29">
        <v>0.36458333333333331</v>
      </c>
      <c r="N10" s="30">
        <v>0.54166666666666663</v>
      </c>
      <c r="O10" s="30">
        <v>0.5625</v>
      </c>
      <c r="P10" s="30">
        <v>0.75</v>
      </c>
      <c r="Q10" s="27">
        <f t="shared" si="2"/>
        <v>0.36458333333333331</v>
      </c>
      <c r="R10" s="56"/>
      <c r="S10" s="57"/>
      <c r="T10" s="57"/>
      <c r="U10" s="89"/>
      <c r="W10" s="4"/>
      <c r="X10" s="4"/>
      <c r="Y10" s="111" t="s">
        <v>63</v>
      </c>
    </row>
    <row r="11" spans="1:25" ht="15" customHeight="1" x14ac:dyDescent="0.2">
      <c r="A11" s="115">
        <f t="shared" si="3"/>
        <v>41007</v>
      </c>
      <c r="B11" s="5" t="s">
        <v>5</v>
      </c>
      <c r="C11" s="25"/>
      <c r="D11" s="26"/>
      <c r="E11" s="26"/>
      <c r="F11" s="26"/>
      <c r="G11" s="27">
        <f t="shared" si="1"/>
        <v>0</v>
      </c>
      <c r="H11" s="72"/>
      <c r="I11" s="28"/>
      <c r="J11" s="28"/>
      <c r="K11" s="28"/>
      <c r="L11" s="27">
        <f t="shared" si="0"/>
        <v>0</v>
      </c>
      <c r="M11" s="29"/>
      <c r="N11" s="30"/>
      <c r="O11" s="30"/>
      <c r="P11" s="30"/>
      <c r="Q11" s="27">
        <f t="shared" si="2"/>
        <v>0</v>
      </c>
      <c r="R11" s="56"/>
      <c r="S11" s="57"/>
      <c r="T11" s="57"/>
      <c r="U11" s="89"/>
      <c r="Y11" s="111" t="s">
        <v>64</v>
      </c>
    </row>
    <row r="12" spans="1:25" ht="18" customHeight="1" x14ac:dyDescent="0.2">
      <c r="A12" s="107" t="s">
        <v>53</v>
      </c>
      <c r="B12" s="108"/>
      <c r="C12" s="40"/>
      <c r="D12" s="41"/>
      <c r="E12" s="65">
        <f>G12-"35:00"</f>
        <v>9.3750000000000222E-2</v>
      </c>
      <c r="F12" s="41"/>
      <c r="G12" s="23">
        <f>SUM(G6:G11)</f>
        <v>1.5520833333333335</v>
      </c>
      <c r="H12" s="41"/>
      <c r="I12" s="41"/>
      <c r="J12" s="65">
        <f>L12-"35:00"</f>
        <v>0.10416666666666674</v>
      </c>
      <c r="K12" s="41"/>
      <c r="L12" s="71">
        <f>SUM(L6:L11)</f>
        <v>1.5625</v>
      </c>
      <c r="M12" s="40"/>
      <c r="N12" s="41"/>
      <c r="O12" s="65">
        <f>Q12-"35:00"</f>
        <v>0.19791666666666652</v>
      </c>
      <c r="P12" s="41"/>
      <c r="Q12" s="71">
        <f>SUM(Q6:Q11)</f>
        <v>1.6562499999999998</v>
      </c>
      <c r="R12" s="40"/>
      <c r="S12" s="41"/>
      <c r="T12" s="65"/>
      <c r="U12" s="91"/>
      <c r="Y12" s="111" t="s">
        <v>65</v>
      </c>
    </row>
    <row r="13" spans="1:25" ht="15" customHeight="1" x14ac:dyDescent="0.2">
      <c r="A13" s="115">
        <f>A11+2</f>
        <v>41009</v>
      </c>
      <c r="B13" s="5" t="s">
        <v>0</v>
      </c>
      <c r="C13" s="54">
        <v>0.33333333333333331</v>
      </c>
      <c r="D13" s="55">
        <v>0.58333333333333337</v>
      </c>
      <c r="E13" s="55"/>
      <c r="F13" s="55"/>
      <c r="G13" s="42">
        <f t="shared" ref="G13:G32" si="4">(D13-C13)+(F13-E13)</f>
        <v>0.25000000000000006</v>
      </c>
      <c r="H13" s="74"/>
      <c r="I13" s="46"/>
      <c r="J13" s="46">
        <v>0.54166666666666663</v>
      </c>
      <c r="K13" s="46">
        <v>0.78125</v>
      </c>
      <c r="L13" s="70">
        <f t="shared" ref="L13:L18" si="5">(I13-H13)+(K13-J13)</f>
        <v>0.23958333333333337</v>
      </c>
      <c r="M13" s="69">
        <v>0.36458333333333331</v>
      </c>
      <c r="N13" s="48">
        <v>0.54166666666666663</v>
      </c>
      <c r="O13" s="48">
        <v>0.58333333333333337</v>
      </c>
      <c r="P13" s="48">
        <v>0.72916666666666663</v>
      </c>
      <c r="Q13" s="27">
        <f t="shared" si="2"/>
        <v>0.32291666666666657</v>
      </c>
      <c r="R13" s="56"/>
      <c r="S13" s="57"/>
      <c r="T13" s="57"/>
      <c r="U13" s="89"/>
    </row>
    <row r="14" spans="1:25" ht="15" customHeight="1" x14ac:dyDescent="0.2">
      <c r="A14" s="115">
        <f>A13+1</f>
        <v>41010</v>
      </c>
      <c r="B14" s="5" t="s">
        <v>1</v>
      </c>
      <c r="C14" s="54">
        <v>0.32291666666666669</v>
      </c>
      <c r="D14" s="55">
        <v>0.57291666666666663</v>
      </c>
      <c r="E14" s="55"/>
      <c r="F14" s="55"/>
      <c r="G14" s="42">
        <f t="shared" si="4"/>
        <v>0.24999999999999994</v>
      </c>
      <c r="H14" s="72">
        <v>0.41666666666666669</v>
      </c>
      <c r="I14" s="28">
        <v>0.55208333333333337</v>
      </c>
      <c r="J14" s="28">
        <v>0.57291666666666663</v>
      </c>
      <c r="K14" s="46">
        <v>0.78125</v>
      </c>
      <c r="L14" s="42">
        <f t="shared" si="5"/>
        <v>0.34375000000000006</v>
      </c>
      <c r="M14" s="69">
        <v>0.34375</v>
      </c>
      <c r="N14" s="48">
        <v>0.52083333333333337</v>
      </c>
      <c r="O14" s="48">
        <v>0.55208333333333337</v>
      </c>
      <c r="P14" s="48">
        <v>0.75</v>
      </c>
      <c r="Q14" s="27">
        <f t="shared" si="2"/>
        <v>0.375</v>
      </c>
      <c r="R14" s="56"/>
      <c r="S14" s="57"/>
      <c r="T14" s="57">
        <v>0.64583333333333337</v>
      </c>
      <c r="U14" s="89">
        <v>0.6875</v>
      </c>
    </row>
    <row r="15" spans="1:25" ht="15" customHeight="1" x14ac:dyDescent="0.2">
      <c r="A15" s="115">
        <f t="shared" ref="A15:A18" si="6">A14+1</f>
        <v>41011</v>
      </c>
      <c r="B15" s="5" t="s">
        <v>2</v>
      </c>
      <c r="C15" s="54"/>
      <c r="D15" s="55"/>
      <c r="E15" s="55">
        <v>0.53125</v>
      </c>
      <c r="F15" s="55">
        <v>0.75</v>
      </c>
      <c r="G15" s="42">
        <f t="shared" si="4"/>
        <v>0.21875</v>
      </c>
      <c r="H15" s="72"/>
      <c r="I15" s="28"/>
      <c r="J15" s="28"/>
      <c r="K15" s="28"/>
      <c r="L15" s="27">
        <f t="shared" si="5"/>
        <v>0</v>
      </c>
      <c r="M15" s="29">
        <v>0.35416666666666669</v>
      </c>
      <c r="N15" s="30">
        <v>0.54166666666666663</v>
      </c>
      <c r="O15" s="30"/>
      <c r="P15" s="30"/>
      <c r="Q15" s="27">
        <f t="shared" si="2"/>
        <v>0.18749999999999994</v>
      </c>
      <c r="R15" s="56"/>
      <c r="S15" s="57"/>
      <c r="T15" s="57"/>
      <c r="U15" s="89"/>
    </row>
    <row r="16" spans="1:25" ht="15" customHeight="1" x14ac:dyDescent="0.2">
      <c r="A16" s="115">
        <f t="shared" si="6"/>
        <v>41012</v>
      </c>
      <c r="B16" s="5" t="s">
        <v>3</v>
      </c>
      <c r="C16" s="54">
        <v>0.46875</v>
      </c>
      <c r="D16" s="55">
        <v>0.5625</v>
      </c>
      <c r="E16" s="55">
        <v>0.58333333333333337</v>
      </c>
      <c r="F16" s="55">
        <v>0.83333333333333337</v>
      </c>
      <c r="G16" s="42">
        <f t="shared" si="4"/>
        <v>0.34375</v>
      </c>
      <c r="H16" s="73">
        <v>0.34375</v>
      </c>
      <c r="I16" s="68">
        <v>0.54166666666666663</v>
      </c>
      <c r="J16" s="68">
        <v>0.5625</v>
      </c>
      <c r="K16" s="68">
        <v>0.75</v>
      </c>
      <c r="L16" s="42">
        <f t="shared" si="5"/>
        <v>0.38541666666666663</v>
      </c>
      <c r="M16" s="29">
        <v>0.32291666666666669</v>
      </c>
      <c r="N16" s="30">
        <v>0.52083333333333337</v>
      </c>
      <c r="O16" s="30">
        <v>0.54166666666666663</v>
      </c>
      <c r="P16" s="30">
        <v>0.67708333333333337</v>
      </c>
      <c r="Q16" s="27">
        <f t="shared" si="2"/>
        <v>0.33333333333333343</v>
      </c>
      <c r="R16" s="56"/>
      <c r="S16" s="57"/>
      <c r="T16" s="57"/>
      <c r="U16" s="89"/>
    </row>
    <row r="17" spans="1:21" ht="15" customHeight="1" x14ac:dyDescent="0.2">
      <c r="A17" s="115">
        <f t="shared" si="6"/>
        <v>41013</v>
      </c>
      <c r="B17" s="5" t="s">
        <v>4</v>
      </c>
      <c r="C17" s="54">
        <v>0.35416666666666669</v>
      </c>
      <c r="D17" s="55">
        <v>0.5625</v>
      </c>
      <c r="E17" s="55">
        <v>0.58333333333333337</v>
      </c>
      <c r="F17" s="55">
        <v>0.72916666666666663</v>
      </c>
      <c r="G17" s="42">
        <f t="shared" si="4"/>
        <v>0.35416666666666657</v>
      </c>
      <c r="H17" s="73">
        <v>0.32291666666666669</v>
      </c>
      <c r="I17" s="68">
        <v>0.54166666666666663</v>
      </c>
      <c r="J17" s="28">
        <v>0.5625</v>
      </c>
      <c r="K17" s="28">
        <v>0.60416666666666663</v>
      </c>
      <c r="L17" s="42">
        <f t="shared" si="5"/>
        <v>0.26041666666666657</v>
      </c>
      <c r="M17" s="29">
        <v>0.46875</v>
      </c>
      <c r="N17" s="30">
        <v>0.52083333333333337</v>
      </c>
      <c r="O17" s="30">
        <v>0.54166666666666663</v>
      </c>
      <c r="P17" s="30">
        <v>0.77083333333333337</v>
      </c>
      <c r="Q17" s="27">
        <f t="shared" si="2"/>
        <v>0.28125000000000011</v>
      </c>
      <c r="R17" s="56"/>
      <c r="S17" s="57"/>
      <c r="T17" s="57"/>
      <c r="U17" s="89"/>
    </row>
    <row r="18" spans="1:21" ht="15" customHeight="1" x14ac:dyDescent="0.2">
      <c r="A18" s="115">
        <f t="shared" si="6"/>
        <v>41014</v>
      </c>
      <c r="B18" s="5" t="s">
        <v>5</v>
      </c>
      <c r="C18" s="54"/>
      <c r="D18" s="55"/>
      <c r="E18" s="55"/>
      <c r="F18" s="55"/>
      <c r="G18" s="42">
        <f t="shared" si="4"/>
        <v>0</v>
      </c>
      <c r="H18" s="72"/>
      <c r="I18" s="28"/>
      <c r="J18" s="28"/>
      <c r="K18" s="28"/>
      <c r="L18" s="42">
        <f t="shared" si="5"/>
        <v>0</v>
      </c>
      <c r="M18" s="29"/>
      <c r="N18" s="30"/>
      <c r="O18" s="30"/>
      <c r="P18" s="30"/>
      <c r="Q18" s="27">
        <f t="shared" si="2"/>
        <v>0</v>
      </c>
      <c r="R18" s="56"/>
      <c r="S18" s="57"/>
      <c r="T18" s="57"/>
      <c r="U18" s="89"/>
    </row>
    <row r="19" spans="1:21" ht="18" customHeight="1" x14ac:dyDescent="0.2">
      <c r="A19" s="107" t="s">
        <v>53</v>
      </c>
      <c r="B19" s="108"/>
      <c r="C19" s="40"/>
      <c r="D19" s="41"/>
      <c r="E19" s="65">
        <f>G19-"35:00"</f>
        <v>-4.1666666666666741E-2</v>
      </c>
      <c r="F19" s="41"/>
      <c r="G19" s="23">
        <f>SUM(G13:G18)</f>
        <v>1.4166666666666665</v>
      </c>
      <c r="H19" s="77"/>
      <c r="I19" s="76"/>
      <c r="J19" s="78">
        <f>L19-"35:00"</f>
        <v>-0.22916666666666652</v>
      </c>
      <c r="K19" s="76"/>
      <c r="L19" s="23">
        <f>SUM(L13:L18)</f>
        <v>1.2291666666666667</v>
      </c>
      <c r="M19" s="40"/>
      <c r="N19" s="41"/>
      <c r="O19" s="65">
        <f>Q19-"35:00"</f>
        <v>4.1666666666666741E-2</v>
      </c>
      <c r="P19" s="41"/>
      <c r="Q19" s="71">
        <f>SUM(Q13:Q18)</f>
        <v>1.5</v>
      </c>
      <c r="R19" s="40"/>
      <c r="S19" s="41"/>
      <c r="T19" s="65"/>
      <c r="U19" s="91"/>
    </row>
    <row r="20" spans="1:21" ht="15" customHeight="1" x14ac:dyDescent="0.2">
      <c r="A20" s="115">
        <f>A18+2</f>
        <v>41016</v>
      </c>
      <c r="B20" s="5" t="s">
        <v>0</v>
      </c>
      <c r="C20" s="54">
        <v>0.35416666666666669</v>
      </c>
      <c r="D20" s="55">
        <v>0.54166666666666663</v>
      </c>
      <c r="E20" s="55">
        <v>0.5625</v>
      </c>
      <c r="F20" s="55">
        <v>0.72916666666666663</v>
      </c>
      <c r="G20" s="42">
        <f t="shared" si="4"/>
        <v>0.35416666666666657</v>
      </c>
      <c r="H20" s="72">
        <v>0.3125</v>
      </c>
      <c r="I20" s="28">
        <v>0.5625</v>
      </c>
      <c r="J20" s="28"/>
      <c r="K20" s="28"/>
      <c r="L20" s="42">
        <f>(I20-H20)+(K20-J20)</f>
        <v>0.25</v>
      </c>
      <c r="M20" s="66"/>
      <c r="N20" s="67"/>
      <c r="O20" s="67">
        <v>0.54166666666666663</v>
      </c>
      <c r="P20" s="67">
        <v>0.77083333333333337</v>
      </c>
      <c r="Q20" s="27">
        <f t="shared" si="2"/>
        <v>0.22916666666666674</v>
      </c>
      <c r="R20" s="56"/>
      <c r="S20" s="57"/>
      <c r="T20" s="57"/>
      <c r="U20" s="89"/>
    </row>
    <row r="21" spans="1:21" ht="15" customHeight="1" x14ac:dyDescent="0.2">
      <c r="A21" s="115">
        <f>A20+1</f>
        <v>41017</v>
      </c>
      <c r="B21" s="5" t="s">
        <v>1</v>
      </c>
      <c r="C21" s="54">
        <v>0.34375</v>
      </c>
      <c r="D21" s="55">
        <v>0.54166666666666663</v>
      </c>
      <c r="E21" s="55">
        <v>0.58333333333333337</v>
      </c>
      <c r="F21" s="55">
        <v>0.75</v>
      </c>
      <c r="G21" s="42">
        <f t="shared" si="4"/>
        <v>0.36458333333333326</v>
      </c>
      <c r="H21" s="72">
        <v>0.32291666666666669</v>
      </c>
      <c r="I21" s="28">
        <v>0.52083333333333337</v>
      </c>
      <c r="J21" s="28">
        <v>0.54166666666666663</v>
      </c>
      <c r="K21" s="28">
        <v>0.67708333333333337</v>
      </c>
      <c r="L21" s="42">
        <f t="shared" ref="L21:L39" si="7">(I21-H21)+(K21-J21)</f>
        <v>0.33333333333333343</v>
      </c>
      <c r="M21" s="66">
        <v>0.46875</v>
      </c>
      <c r="N21" s="67">
        <v>0.58333333333333337</v>
      </c>
      <c r="O21" s="67">
        <v>0.60416666666666663</v>
      </c>
      <c r="P21" s="67">
        <v>0.78125</v>
      </c>
      <c r="Q21" s="27">
        <f t="shared" si="2"/>
        <v>0.29166666666666674</v>
      </c>
      <c r="R21" s="56"/>
      <c r="S21" s="57"/>
      <c r="T21" s="57"/>
      <c r="U21" s="89"/>
    </row>
    <row r="22" spans="1:21" ht="15" customHeight="1" x14ac:dyDescent="0.2">
      <c r="A22" s="115">
        <f t="shared" ref="A22:A25" si="8">A21+1</f>
        <v>41018</v>
      </c>
      <c r="B22" s="5" t="s">
        <v>2</v>
      </c>
      <c r="C22" s="54">
        <v>0.35416666666666669</v>
      </c>
      <c r="D22" s="55">
        <v>0.59375</v>
      </c>
      <c r="E22" s="55"/>
      <c r="F22" s="55"/>
      <c r="G22" s="42">
        <f t="shared" si="4"/>
        <v>0.23958333333333331</v>
      </c>
      <c r="H22" s="72"/>
      <c r="I22" s="28"/>
      <c r="J22" s="28">
        <v>0.58333333333333337</v>
      </c>
      <c r="K22" s="28">
        <v>0.83333333333333337</v>
      </c>
      <c r="L22" s="42">
        <f t="shared" si="7"/>
        <v>0.25</v>
      </c>
      <c r="M22" s="66"/>
      <c r="N22" s="67"/>
      <c r="O22" s="67"/>
      <c r="P22" s="67"/>
      <c r="Q22" s="27">
        <f t="shared" si="2"/>
        <v>0</v>
      </c>
      <c r="R22" s="32"/>
      <c r="S22" s="33"/>
      <c r="T22" s="33"/>
      <c r="U22" s="90"/>
    </row>
    <row r="23" spans="1:21" ht="15" customHeight="1" x14ac:dyDescent="0.2">
      <c r="A23" s="115">
        <f t="shared" si="8"/>
        <v>41019</v>
      </c>
      <c r="B23" s="5" t="s">
        <v>3</v>
      </c>
      <c r="C23" s="25">
        <v>0.32291666666666669</v>
      </c>
      <c r="D23" s="26">
        <v>0.54166666666666663</v>
      </c>
      <c r="E23" s="55">
        <v>0.5625</v>
      </c>
      <c r="F23" s="55">
        <v>0.67708333333333337</v>
      </c>
      <c r="G23" s="42">
        <f t="shared" si="4"/>
        <v>0.33333333333333331</v>
      </c>
      <c r="H23" s="73">
        <v>0.46875</v>
      </c>
      <c r="I23" s="68">
        <v>0.58333333333333337</v>
      </c>
      <c r="J23" s="68">
        <v>0.60416666666666663</v>
      </c>
      <c r="K23" s="68">
        <v>0.83333333333333337</v>
      </c>
      <c r="L23" s="42">
        <f t="shared" si="7"/>
        <v>0.34375000000000011</v>
      </c>
      <c r="M23" s="29">
        <v>0.34375</v>
      </c>
      <c r="N23" s="30">
        <v>0.5625</v>
      </c>
      <c r="O23" s="30">
        <v>0.58333333333333337</v>
      </c>
      <c r="P23" s="30">
        <v>0.75</v>
      </c>
      <c r="Q23" s="27">
        <f t="shared" si="2"/>
        <v>0.38541666666666663</v>
      </c>
      <c r="R23" s="56"/>
      <c r="S23" s="57"/>
      <c r="T23" s="57"/>
      <c r="U23" s="89"/>
    </row>
    <row r="24" spans="1:21" ht="15" customHeight="1" x14ac:dyDescent="0.2">
      <c r="A24" s="115">
        <f t="shared" si="8"/>
        <v>41020</v>
      </c>
      <c r="B24" s="5" t="s">
        <v>4</v>
      </c>
      <c r="C24" s="54">
        <v>0.46875</v>
      </c>
      <c r="D24" s="55">
        <v>0.58333333333333337</v>
      </c>
      <c r="E24" s="55">
        <v>0.625</v>
      </c>
      <c r="F24" s="55">
        <v>0.83333333333333337</v>
      </c>
      <c r="G24" s="42">
        <f t="shared" si="4"/>
        <v>0.32291666666666674</v>
      </c>
      <c r="H24" s="73">
        <v>0.33333333333333331</v>
      </c>
      <c r="I24" s="68">
        <v>0.5625</v>
      </c>
      <c r="J24" s="28">
        <v>0.58333333333333337</v>
      </c>
      <c r="K24" s="28">
        <v>0.72916666666666663</v>
      </c>
      <c r="L24" s="42">
        <f t="shared" si="7"/>
        <v>0.37499999999999994</v>
      </c>
      <c r="M24" s="29">
        <v>0.3125</v>
      </c>
      <c r="N24" s="30">
        <v>0.52083333333333337</v>
      </c>
      <c r="O24" s="30">
        <v>0.54166666666666663</v>
      </c>
      <c r="P24" s="30">
        <v>0.58333333333333337</v>
      </c>
      <c r="Q24" s="27">
        <f t="shared" si="2"/>
        <v>0.25000000000000011</v>
      </c>
      <c r="R24" s="56"/>
      <c r="S24" s="57"/>
      <c r="T24" s="57"/>
      <c r="U24" s="89"/>
    </row>
    <row r="25" spans="1:21" ht="15" customHeight="1" x14ac:dyDescent="0.2">
      <c r="A25" s="115">
        <f t="shared" si="8"/>
        <v>41021</v>
      </c>
      <c r="B25" s="5" t="s">
        <v>5</v>
      </c>
      <c r="C25" s="25"/>
      <c r="D25" s="26"/>
      <c r="E25" s="26"/>
      <c r="F25" s="26"/>
      <c r="G25" s="42">
        <f t="shared" si="4"/>
        <v>0</v>
      </c>
      <c r="H25" s="72"/>
      <c r="I25" s="28"/>
      <c r="J25" s="28"/>
      <c r="K25" s="28"/>
      <c r="L25" s="42">
        <f t="shared" si="7"/>
        <v>0</v>
      </c>
      <c r="M25" s="29"/>
      <c r="N25" s="30"/>
      <c r="O25" s="30"/>
      <c r="P25" s="30"/>
      <c r="Q25" s="27">
        <f t="shared" si="2"/>
        <v>0</v>
      </c>
      <c r="R25" s="56"/>
      <c r="S25" s="57"/>
      <c r="T25" s="57"/>
      <c r="U25" s="89"/>
    </row>
    <row r="26" spans="1:21" ht="18" customHeight="1" x14ac:dyDescent="0.2">
      <c r="A26" s="107" t="s">
        <v>53</v>
      </c>
      <c r="B26" s="108"/>
      <c r="C26" s="40"/>
      <c r="D26" s="41"/>
      <c r="E26" s="65">
        <f>G26-"35:00"</f>
        <v>0.15624999999999978</v>
      </c>
      <c r="F26" s="41"/>
      <c r="G26" s="23">
        <f>SUM(G20:G25)</f>
        <v>1.614583333333333</v>
      </c>
      <c r="H26" s="77"/>
      <c r="I26" s="76"/>
      <c r="J26" s="65">
        <f>L26-"35:00"</f>
        <v>9.3750000000000222E-2</v>
      </c>
      <c r="K26" s="76"/>
      <c r="L26" s="71">
        <f>SUM(L20:L25)</f>
        <v>1.5520833333333335</v>
      </c>
      <c r="M26" s="40"/>
      <c r="N26" s="41"/>
      <c r="O26" s="65">
        <f>Q26-"35:00"</f>
        <v>-0.30208333333333304</v>
      </c>
      <c r="P26" s="41"/>
      <c r="Q26" s="71">
        <f>SUM(Q20:Q25)</f>
        <v>1.1562500000000002</v>
      </c>
      <c r="R26" s="40"/>
      <c r="S26" s="41"/>
      <c r="T26" s="65"/>
      <c r="U26" s="91"/>
    </row>
    <row r="27" spans="1:21" ht="15" customHeight="1" x14ac:dyDescent="0.2">
      <c r="A27" s="115">
        <f>A25+2</f>
        <v>41023</v>
      </c>
      <c r="B27" s="5" t="s">
        <v>0</v>
      </c>
      <c r="C27" s="54"/>
      <c r="D27" s="55"/>
      <c r="E27" s="55">
        <v>0.54166666666666663</v>
      </c>
      <c r="F27" s="55">
        <v>0.77083333333333337</v>
      </c>
      <c r="G27" s="42">
        <f t="shared" si="4"/>
        <v>0.22916666666666674</v>
      </c>
      <c r="H27" s="72">
        <v>0.36458333333333331</v>
      </c>
      <c r="I27" s="28">
        <v>0.54166666666666663</v>
      </c>
      <c r="J27" s="46">
        <v>0.58333333333333337</v>
      </c>
      <c r="K27" s="28">
        <v>0.72916666666666663</v>
      </c>
      <c r="L27" s="42">
        <f t="shared" si="7"/>
        <v>0.32291666666666657</v>
      </c>
      <c r="M27" s="66">
        <v>0.33333333333333331</v>
      </c>
      <c r="N27" s="67">
        <v>0.58333333333333337</v>
      </c>
      <c r="O27" s="67"/>
      <c r="P27" s="67"/>
      <c r="Q27" s="27">
        <f t="shared" si="2"/>
        <v>0.25000000000000006</v>
      </c>
      <c r="R27" s="56"/>
      <c r="S27" s="57"/>
      <c r="T27" s="57"/>
      <c r="U27" s="89"/>
    </row>
    <row r="28" spans="1:21" ht="15" customHeight="1" x14ac:dyDescent="0.2">
      <c r="A28" s="115">
        <f>A27+1</f>
        <v>41024</v>
      </c>
      <c r="B28" s="5" t="s">
        <v>1</v>
      </c>
      <c r="C28" s="54">
        <v>0.46875</v>
      </c>
      <c r="D28" s="55">
        <v>0.58333333333333337</v>
      </c>
      <c r="E28" s="55">
        <v>0.625</v>
      </c>
      <c r="F28" s="55">
        <v>0.78125</v>
      </c>
      <c r="G28" s="42">
        <f t="shared" si="4"/>
        <v>0.27083333333333337</v>
      </c>
      <c r="H28" s="72">
        <v>0.34375</v>
      </c>
      <c r="I28" s="28">
        <v>0.54166666666666663</v>
      </c>
      <c r="J28" s="28">
        <v>0.58333333333333337</v>
      </c>
      <c r="K28" s="28">
        <v>0.75</v>
      </c>
      <c r="L28" s="42">
        <f t="shared" si="7"/>
        <v>0.36458333333333326</v>
      </c>
      <c r="M28" s="66">
        <v>0.3125</v>
      </c>
      <c r="N28" s="67">
        <v>0.52083333333333337</v>
      </c>
      <c r="O28" s="67">
        <v>0.54166666666666663</v>
      </c>
      <c r="P28" s="67">
        <v>0.67708333333333337</v>
      </c>
      <c r="Q28" s="27">
        <f t="shared" si="2"/>
        <v>0.34375000000000011</v>
      </c>
      <c r="R28" s="56"/>
      <c r="S28" s="57"/>
      <c r="T28" s="57"/>
      <c r="U28" s="89"/>
    </row>
    <row r="29" spans="1:21" ht="15" customHeight="1" x14ac:dyDescent="0.2">
      <c r="A29" s="115">
        <f t="shared" ref="A29:A32" si="9">A28+1</f>
        <v>41025</v>
      </c>
      <c r="B29" s="5" t="s">
        <v>2</v>
      </c>
      <c r="C29" s="54">
        <v>0.35416666666666669</v>
      </c>
      <c r="D29" s="55">
        <v>0.53125</v>
      </c>
      <c r="E29" s="55">
        <v>0.5625</v>
      </c>
      <c r="F29" s="55">
        <v>0.64583333333333337</v>
      </c>
      <c r="G29" s="42">
        <f t="shared" si="4"/>
        <v>0.26041666666666669</v>
      </c>
      <c r="H29" s="72">
        <v>0.3125</v>
      </c>
      <c r="I29" s="28">
        <v>0.5625</v>
      </c>
      <c r="J29" s="28"/>
      <c r="K29" s="28"/>
      <c r="L29" s="42">
        <f t="shared" si="7"/>
        <v>0.25</v>
      </c>
      <c r="M29" s="66"/>
      <c r="N29" s="67"/>
      <c r="O29" s="67">
        <v>0.58333333333333337</v>
      </c>
      <c r="P29" s="67">
        <v>0.83333333333333337</v>
      </c>
      <c r="Q29" s="27">
        <f t="shared" si="2"/>
        <v>0.25</v>
      </c>
      <c r="R29" s="56"/>
      <c r="S29" s="57"/>
      <c r="T29" s="57"/>
      <c r="U29" s="89"/>
    </row>
    <row r="30" spans="1:21" ht="15" customHeight="1" x14ac:dyDescent="0.2">
      <c r="A30" s="115">
        <f t="shared" si="9"/>
        <v>41026</v>
      </c>
      <c r="B30" s="5" t="s">
        <v>3</v>
      </c>
      <c r="C30" s="54">
        <v>0.33333333333333331</v>
      </c>
      <c r="D30" s="55">
        <v>0.5625</v>
      </c>
      <c r="E30" s="55">
        <v>0.60416666666666663</v>
      </c>
      <c r="F30" s="55">
        <v>0.75</v>
      </c>
      <c r="G30" s="42">
        <f t="shared" si="4"/>
        <v>0.37500000000000006</v>
      </c>
      <c r="H30" s="73">
        <v>0.32291666666666669</v>
      </c>
      <c r="I30" s="68">
        <v>0.52083333333333337</v>
      </c>
      <c r="J30" s="68">
        <v>0.5625</v>
      </c>
      <c r="K30" s="68">
        <v>0.67708333333333337</v>
      </c>
      <c r="L30" s="42">
        <f t="shared" si="7"/>
        <v>0.31250000000000006</v>
      </c>
      <c r="M30" s="29">
        <v>0.46875</v>
      </c>
      <c r="N30" s="30">
        <v>0.60416666666666663</v>
      </c>
      <c r="O30" s="30">
        <v>0.625</v>
      </c>
      <c r="P30" s="30">
        <v>0.83333333333333337</v>
      </c>
      <c r="Q30" s="27">
        <f t="shared" si="2"/>
        <v>0.34375</v>
      </c>
      <c r="R30" s="56"/>
      <c r="S30" s="57"/>
      <c r="T30" s="57"/>
      <c r="U30" s="89"/>
    </row>
    <row r="31" spans="1:21" ht="15" customHeight="1" x14ac:dyDescent="0.2">
      <c r="A31" s="115">
        <f t="shared" si="9"/>
        <v>41027</v>
      </c>
      <c r="B31" s="5" t="s">
        <v>4</v>
      </c>
      <c r="C31" s="54">
        <v>0.32291666666666669</v>
      </c>
      <c r="D31" s="55">
        <v>0.52083333333333337</v>
      </c>
      <c r="E31" s="55">
        <v>0.54166666666666663</v>
      </c>
      <c r="F31" s="55">
        <v>0.60416666666666663</v>
      </c>
      <c r="G31" s="42">
        <f t="shared" si="4"/>
        <v>0.26041666666666669</v>
      </c>
      <c r="H31" s="73">
        <v>0.52083333333333337</v>
      </c>
      <c r="I31" s="68">
        <v>0.5625</v>
      </c>
      <c r="J31" s="28">
        <v>0.60416666666666663</v>
      </c>
      <c r="K31" s="28">
        <v>0.83333333333333337</v>
      </c>
      <c r="L31" s="42">
        <f t="shared" si="7"/>
        <v>0.27083333333333337</v>
      </c>
      <c r="M31" s="29">
        <v>0.35416666666666669</v>
      </c>
      <c r="N31" s="30">
        <v>0.54166666666666663</v>
      </c>
      <c r="O31" s="30">
        <v>0.5625</v>
      </c>
      <c r="P31" s="30">
        <v>0.72916666666666663</v>
      </c>
      <c r="Q31" s="27">
        <f t="shared" si="2"/>
        <v>0.35416666666666657</v>
      </c>
      <c r="R31" s="56"/>
      <c r="S31" s="57"/>
      <c r="T31" s="57"/>
      <c r="U31" s="89"/>
    </row>
    <row r="32" spans="1:21" ht="15" customHeight="1" x14ac:dyDescent="0.2">
      <c r="A32" s="115">
        <f t="shared" si="9"/>
        <v>41028</v>
      </c>
      <c r="B32" s="5" t="s">
        <v>5</v>
      </c>
      <c r="C32" s="54">
        <v>0.375</v>
      </c>
      <c r="D32" s="55">
        <v>0.4375</v>
      </c>
      <c r="E32" s="55"/>
      <c r="F32" s="55"/>
      <c r="G32" s="42">
        <f t="shared" si="4"/>
        <v>6.25E-2</v>
      </c>
      <c r="H32" s="72">
        <v>0.375</v>
      </c>
      <c r="I32" s="28">
        <v>0.4375</v>
      </c>
      <c r="J32" s="28"/>
      <c r="K32" s="28"/>
      <c r="L32" s="42">
        <f t="shared" si="7"/>
        <v>6.25E-2</v>
      </c>
      <c r="M32" s="29">
        <v>0.375</v>
      </c>
      <c r="N32" s="30">
        <v>0.4375</v>
      </c>
      <c r="O32" s="30"/>
      <c r="P32" s="30"/>
      <c r="Q32" s="27">
        <f t="shared" si="2"/>
        <v>6.25E-2</v>
      </c>
      <c r="R32" s="56"/>
      <c r="S32" s="57"/>
      <c r="T32" s="57"/>
      <c r="U32" s="89"/>
    </row>
    <row r="33" spans="1:21" ht="18" customHeight="1" thickBot="1" x14ac:dyDescent="0.25">
      <c r="A33" s="107" t="s">
        <v>53</v>
      </c>
      <c r="B33" s="108"/>
      <c r="C33" s="84"/>
      <c r="D33" s="85"/>
      <c r="E33" s="86">
        <f>G33-"35:00"</f>
        <v>0</v>
      </c>
      <c r="F33" s="85"/>
      <c r="G33" s="87">
        <f>SUM(G27:G32)</f>
        <v>1.4583333333333335</v>
      </c>
      <c r="H33" s="85"/>
      <c r="I33" s="85"/>
      <c r="J33" s="86">
        <f>L33-"35:00"</f>
        <v>0.12499999999999978</v>
      </c>
      <c r="K33" s="85"/>
      <c r="L33" s="87">
        <f>SUM(L27:L32)</f>
        <v>1.583333333333333</v>
      </c>
      <c r="M33" s="84"/>
      <c r="N33" s="85"/>
      <c r="O33" s="86">
        <f>Q33-"35:00"</f>
        <v>0.14583333333333348</v>
      </c>
      <c r="P33" s="85"/>
      <c r="Q33" s="87">
        <f>SUM(Q27:Q32)</f>
        <v>1.6041666666666667</v>
      </c>
      <c r="R33" s="84"/>
      <c r="S33" s="85"/>
      <c r="T33" s="86"/>
      <c r="U33" s="92"/>
    </row>
    <row r="34" spans="1:21" x14ac:dyDescent="0.2">
      <c r="A34" s="115">
        <f>A32+2</f>
        <v>41030</v>
      </c>
      <c r="B34" s="5" t="s">
        <v>2</v>
      </c>
      <c r="C34" s="25"/>
      <c r="D34" s="26"/>
      <c r="E34" s="26"/>
      <c r="F34" s="26"/>
      <c r="G34" s="27">
        <f t="shared" ref="G34:G39" si="10">(D34-C34)+(F34-E34)</f>
        <v>0</v>
      </c>
      <c r="H34" s="83"/>
      <c r="I34" s="28"/>
      <c r="J34" s="28"/>
      <c r="K34" s="28"/>
      <c r="L34" s="27">
        <f t="shared" si="7"/>
        <v>0</v>
      </c>
      <c r="M34" s="29"/>
      <c r="N34" s="30"/>
      <c r="O34" s="30"/>
      <c r="P34" s="30"/>
      <c r="Q34" s="27">
        <f t="shared" si="2"/>
        <v>0</v>
      </c>
      <c r="R34" s="32"/>
      <c r="S34" s="33"/>
      <c r="T34" s="33"/>
      <c r="U34" s="33"/>
    </row>
    <row r="35" spans="1:21" x14ac:dyDescent="0.2">
      <c r="A35" s="115">
        <f>A34+1</f>
        <v>41031</v>
      </c>
      <c r="B35" s="5" t="s">
        <v>3</v>
      </c>
      <c r="C35" s="34"/>
      <c r="D35" s="35"/>
      <c r="E35" s="35"/>
      <c r="F35" s="35"/>
      <c r="G35" s="42">
        <f t="shared" si="10"/>
        <v>0</v>
      </c>
      <c r="H35" s="45"/>
      <c r="I35" s="46"/>
      <c r="J35" s="46"/>
      <c r="K35" s="46"/>
      <c r="L35" s="42">
        <f t="shared" si="7"/>
        <v>0</v>
      </c>
      <c r="M35" s="47"/>
      <c r="N35" s="48"/>
      <c r="O35" s="48"/>
      <c r="P35" s="48"/>
      <c r="Q35" s="27">
        <f t="shared" si="2"/>
        <v>0</v>
      </c>
      <c r="R35" s="38"/>
      <c r="S35" s="39"/>
      <c r="T35" s="39"/>
      <c r="U35" s="39"/>
    </row>
    <row r="36" spans="1:21" x14ac:dyDescent="0.2">
      <c r="A36" s="115">
        <f t="shared" ref="A36:A39" si="11">A35+1</f>
        <v>41032</v>
      </c>
      <c r="B36" s="5" t="s">
        <v>4</v>
      </c>
      <c r="C36" s="34"/>
      <c r="D36" s="35"/>
      <c r="E36" s="35"/>
      <c r="F36" s="35"/>
      <c r="G36" s="42">
        <f t="shared" si="10"/>
        <v>0</v>
      </c>
      <c r="H36" s="45"/>
      <c r="I36" s="46"/>
      <c r="J36" s="46"/>
      <c r="K36" s="46"/>
      <c r="L36" s="42">
        <f t="shared" si="7"/>
        <v>0</v>
      </c>
      <c r="M36" s="47"/>
      <c r="N36" s="48"/>
      <c r="O36" s="48"/>
      <c r="P36" s="48"/>
      <c r="Q36" s="27">
        <f t="shared" si="2"/>
        <v>0</v>
      </c>
      <c r="R36" s="38"/>
      <c r="S36" s="39"/>
      <c r="T36" s="39"/>
      <c r="U36" s="39"/>
    </row>
    <row r="37" spans="1:21" x14ac:dyDescent="0.2">
      <c r="A37" s="115">
        <f t="shared" si="11"/>
        <v>41033</v>
      </c>
      <c r="B37" s="5" t="s">
        <v>5</v>
      </c>
      <c r="C37" s="34"/>
      <c r="D37" s="35"/>
      <c r="E37" s="35"/>
      <c r="F37" s="35"/>
      <c r="G37" s="42">
        <f t="shared" si="10"/>
        <v>0</v>
      </c>
      <c r="H37" s="45"/>
      <c r="I37" s="46"/>
      <c r="J37" s="46"/>
      <c r="K37" s="46"/>
      <c r="L37" s="42">
        <f t="shared" si="7"/>
        <v>0</v>
      </c>
      <c r="M37" s="47"/>
      <c r="N37" s="48"/>
      <c r="O37" s="48"/>
      <c r="P37" s="48"/>
      <c r="Q37" s="27">
        <f t="shared" si="2"/>
        <v>0</v>
      </c>
      <c r="R37" s="38"/>
      <c r="S37" s="39"/>
      <c r="T37" s="39"/>
      <c r="U37" s="39"/>
    </row>
    <row r="38" spans="1:21" x14ac:dyDescent="0.2">
      <c r="A38" s="115">
        <f t="shared" si="11"/>
        <v>41034</v>
      </c>
      <c r="B38" s="5" t="s">
        <v>0</v>
      </c>
      <c r="C38" s="49"/>
      <c r="D38" s="50"/>
      <c r="E38" s="50"/>
      <c r="F38" s="35"/>
      <c r="G38" s="42">
        <f t="shared" si="10"/>
        <v>0</v>
      </c>
      <c r="H38" s="43"/>
      <c r="I38" s="44"/>
      <c r="J38" s="44"/>
      <c r="K38" s="46"/>
      <c r="L38" s="42">
        <f t="shared" si="7"/>
        <v>0</v>
      </c>
      <c r="M38" s="36"/>
      <c r="N38" s="37"/>
      <c r="O38" s="37"/>
      <c r="P38" s="48"/>
      <c r="Q38" s="31">
        <f t="shared" si="2"/>
        <v>0</v>
      </c>
      <c r="R38" s="51"/>
      <c r="S38" s="52"/>
      <c r="T38" s="52"/>
      <c r="U38" s="39"/>
    </row>
    <row r="39" spans="1:21" x14ac:dyDescent="0.2">
      <c r="A39" s="115">
        <f t="shared" si="11"/>
        <v>41035</v>
      </c>
      <c r="B39" s="5" t="s">
        <v>1</v>
      </c>
      <c r="C39" s="49"/>
      <c r="D39" s="50"/>
      <c r="E39" s="50"/>
      <c r="F39" s="50"/>
      <c r="G39" s="42">
        <f t="shared" si="10"/>
        <v>0</v>
      </c>
      <c r="H39" s="43"/>
      <c r="I39" s="44"/>
      <c r="J39" s="44"/>
      <c r="K39" s="44"/>
      <c r="L39" s="42">
        <f t="shared" si="7"/>
        <v>0</v>
      </c>
      <c r="M39" s="36"/>
      <c r="N39" s="37"/>
      <c r="O39" s="37"/>
      <c r="P39" s="37"/>
      <c r="Q39" s="31">
        <f t="shared" si="2"/>
        <v>0</v>
      </c>
      <c r="R39" s="51"/>
      <c r="S39" s="52"/>
      <c r="T39" s="52"/>
      <c r="U39" s="52"/>
    </row>
    <row r="40" spans="1:21" ht="18" customHeight="1" thickBot="1" x14ac:dyDescent="0.25">
      <c r="A40" s="107" t="s">
        <v>53</v>
      </c>
      <c r="B40" s="108"/>
      <c r="C40" s="84"/>
      <c r="D40" s="85"/>
      <c r="E40" s="86">
        <f>G40-"35:00"</f>
        <v>-1.4583333333333333</v>
      </c>
      <c r="F40" s="85"/>
      <c r="G40" s="87">
        <f>SUM(G34:G39)</f>
        <v>0</v>
      </c>
      <c r="H40" s="85"/>
      <c r="I40" s="85"/>
      <c r="J40" s="86">
        <f>L40-"35:00"</f>
        <v>-1.4583333333333333</v>
      </c>
      <c r="K40" s="85"/>
      <c r="L40" s="87">
        <f>SUM(L34:L39)</f>
        <v>0</v>
      </c>
      <c r="M40" s="84"/>
      <c r="N40" s="85"/>
      <c r="O40" s="86">
        <f>Q40-"35:00"</f>
        <v>-1.4583333333333333</v>
      </c>
      <c r="P40" s="85"/>
      <c r="Q40" s="87">
        <f>SUM(Q34:Q39)</f>
        <v>0</v>
      </c>
      <c r="R40" s="84"/>
      <c r="S40" s="85"/>
      <c r="T40" s="86"/>
      <c r="U40" s="92"/>
    </row>
    <row r="41" spans="1:21" ht="21.95" customHeight="1" thickBot="1" x14ac:dyDescent="0.3">
      <c r="A41" s="106" t="s">
        <v>6</v>
      </c>
      <c r="B41" s="106"/>
      <c r="C41" s="53"/>
      <c r="D41" s="53"/>
      <c r="E41" s="88"/>
      <c r="F41" s="94"/>
      <c r="G41" s="75">
        <f>SUM(E12,E19,E26,E33)</f>
        <v>0.20833333333333326</v>
      </c>
      <c r="H41" s="94"/>
      <c r="I41" s="94"/>
      <c r="J41" s="88"/>
      <c r="K41" s="94"/>
      <c r="L41" s="75">
        <f>SUM(J12,J19,J26,J33)</f>
        <v>9.3750000000000222E-2</v>
      </c>
      <c r="M41" s="94"/>
      <c r="N41" s="94"/>
      <c r="O41" s="88"/>
      <c r="P41" s="94"/>
      <c r="Q41" s="75">
        <f>SUM(O12,O19,O26,O33)</f>
        <v>8.3333333333333703E-2</v>
      </c>
      <c r="R41" s="94"/>
      <c r="S41" s="94"/>
      <c r="T41" s="93"/>
      <c r="U41" s="53"/>
    </row>
    <row r="45" spans="1:21" x14ac:dyDescent="0.2">
      <c r="P45" s="82"/>
    </row>
  </sheetData>
  <customSheetViews>
    <customSheetView guid="{61E52EC2-4922-43FC-9E51-126F6393676D}" showRuler="0" topLeftCell="A16">
      <selection activeCell="G27" sqref="G27"/>
      <pageMargins left="0.53" right="0.46" top="0.26" bottom="0.26" header="0.26" footer="0.26"/>
      <pageSetup paperSize="9" orientation="landscape" r:id="rId1"/>
      <headerFooter alignWithMargins="0"/>
    </customSheetView>
  </customSheetViews>
  <mergeCells count="11">
    <mergeCell ref="A1:U2"/>
    <mergeCell ref="R4:U5"/>
    <mergeCell ref="A41:B41"/>
    <mergeCell ref="H4:L5"/>
    <mergeCell ref="C4:G5"/>
    <mergeCell ref="M4:Q5"/>
    <mergeCell ref="A12:B12"/>
    <mergeCell ref="A19:B19"/>
    <mergeCell ref="A26:B26"/>
    <mergeCell ref="A33:B33"/>
    <mergeCell ref="A40:B40"/>
  </mergeCells>
  <phoneticPr fontId="0" type="noConversion"/>
  <conditionalFormatting sqref="L41 Q41 G41 L6:L11 G13:G18 G20:G25 G27:G32 L13:L18 G6:G11 Q20:Q25 L20:L25 L27:L32 L34:L39 G34:G39 Q34:Q39 Q27:Q32 Q13:Q18 Q6:Q11">
    <cfRule type="cellIs" dxfId="15" priority="5" stopIfTrue="1" operator="equal">
      <formula>0</formula>
    </cfRule>
  </conditionalFormatting>
  <conditionalFormatting sqref="G12 G19 G26 G33 L19 L12 L26 L33 Q33 Q26 Q19 Q12">
    <cfRule type="cellIs" dxfId="14" priority="6" stopIfTrue="1" operator="equal">
      <formula>0</formula>
    </cfRule>
  </conditionalFormatting>
  <conditionalFormatting sqref="E12 J12 O12 T12 T19 O19 J19 E19 E26 J26 T26 T33 O33 J33 E33 O26">
    <cfRule type="cellIs" dxfId="13" priority="7" operator="lessThanOrEqual">
      <formula>0</formula>
    </cfRule>
    <cfRule type="cellIs" dxfId="12" priority="8" operator="greaterThan">
      <formula>0</formula>
    </cfRule>
  </conditionalFormatting>
  <conditionalFormatting sqref="G40 L40 Q40">
    <cfRule type="cellIs" dxfId="11" priority="2" stopIfTrue="1" operator="equal">
      <formula>0</formula>
    </cfRule>
  </conditionalFormatting>
  <conditionalFormatting sqref="T40 O40 J40 E40">
    <cfRule type="cellIs" dxfId="10" priority="3" operator="lessThanOrEqual">
      <formula>0</formula>
    </cfRule>
    <cfRule type="cellIs" dxfId="9" priority="4" operator="greaterThan">
      <formula>0</formula>
    </cfRule>
  </conditionalFormatting>
  <conditionalFormatting sqref="A34:B39">
    <cfRule type="expression" dxfId="8" priority="1">
      <formula>MONTH($A34)&gt;MONTH(1&amp;$B$4)</formula>
    </cfRule>
  </conditionalFormatting>
  <dataValidations count="1">
    <dataValidation type="list" allowBlank="1" showInputMessage="1" showErrorMessage="1" sqref="B4">
      <formula1>$Y$1:$Y$12</formula1>
    </dataValidation>
  </dataValidations>
  <pageMargins left="0.59" right="0.43" top="0.27" bottom="0.27559055118110237" header="0.27559055118110237" footer="0.27559055118110237"/>
  <pageSetup paperSize="9" orientation="landscape" r:id="rId2"/>
  <headerFooter alignWithMargins="0"/>
  <cellWatches>
    <cellWatch r="G12"/>
  </cellWatches>
  <ignoredErrors>
    <ignoredError sqref="L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CONSIGNES</vt:lpstr>
      <vt:lpstr>Janvier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Mickaël BEAUDUSSEAU</cp:lastModifiedBy>
  <cp:lastPrinted>2016-01-11T17:37:48Z</cp:lastPrinted>
  <dcterms:created xsi:type="dcterms:W3CDTF">1996-10-21T11:03:58Z</dcterms:created>
  <dcterms:modified xsi:type="dcterms:W3CDTF">2016-01-13T06:32:04Z</dcterms:modified>
</cp:coreProperties>
</file>