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Equipe\Desktop\"/>
    </mc:Choice>
  </mc:AlternateContent>
  <xr:revisionPtr revIDLastSave="0" documentId="13_ncr:1_{D53FBE07-B4F8-4C2C-AC58-A33A8E0EB09D}" xr6:coauthVersionLast="41" xr6:coauthVersionMax="41" xr10:uidLastSave="{00000000-0000-0000-0000-000000000000}"/>
  <bookViews>
    <workbookView xWindow="-120" yWindow="-120" windowWidth="24240" windowHeight="13140" activeTab="1" xr2:uid="{00000000-000D-0000-FFFF-FFFF00000000}"/>
  </bookViews>
  <sheets>
    <sheet name="Base" sheetId="15" r:id="rId1"/>
    <sheet name="Carte" sheetId="2" r:id="rId2"/>
    <sheet name="POI" sheetId="8" r:id="rId3"/>
    <sheet name="Sites" sheetId="9" state="veryHidden" r:id="rId4"/>
    <sheet name="Data" sheetId="1" r:id="rId5"/>
    <sheet name="Feuil1" sheetId="10" state="veryHidden" r:id="rId6"/>
    <sheet name="BDD" sheetId="11" state="veryHidden" r:id="rId7"/>
  </sheets>
  <functionGroups builtInGroupCount="19"/>
  <definedNames>
    <definedName name="_xlnm._FilterDatabase" localSheetId="0" hidden="1">Base!$E$1:$L$59</definedName>
    <definedName name="_xlnm._FilterDatabase" localSheetId="4" hidden="1">Data!$A$1:$K$1</definedName>
    <definedName name="_xlnm._FilterDatabase" localSheetId="2" hidden="1">POI!$A$1:$G$364</definedName>
    <definedName name="_xlnm._FilterDatabase" localSheetId="3" hidden="1">Sites!$A$1:$G$1</definedName>
    <definedName name="Codepostaux">Data!$K$2:$K$364</definedName>
    <definedName name="communes">Data!$B$2:$B$364</definedName>
    <definedName name="Id">Data!$A$2:$A$364</definedName>
    <definedName name="Liste">Data!$B$2:$B$364</definedName>
    <definedName name="_xlnm.Print_Area" localSheetId="0">Base!$E$1:$L$59</definedName>
    <definedName name="_xlnm.Print_Area" localSheetId="1">Carte!$D$1:$U$55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0" i="8" l="1"/>
  <c r="E201" i="8"/>
  <c r="E202" i="8"/>
  <c r="E203" i="8"/>
  <c r="E204" i="8"/>
  <c r="E205" i="8"/>
  <c r="E206" i="8"/>
  <c r="E208" i="8"/>
  <c r="E209" i="8"/>
  <c r="E210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1" i="8"/>
  <c r="E192" i="8"/>
  <c r="E193" i="8"/>
  <c r="E194" i="8"/>
  <c r="E195" i="8"/>
  <c r="E196" i="8"/>
  <c r="E197" i="8"/>
  <c r="E198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B8" i="15" l="1"/>
  <c r="B9" i="15"/>
  <c r="B10" i="15"/>
  <c r="B11" i="15"/>
  <c r="B12" i="15"/>
  <c r="B13" i="15"/>
  <c r="B14" i="15"/>
  <c r="B15" i="15"/>
  <c r="B16" i="15"/>
  <c r="B17" i="15"/>
  <c r="B18" i="15"/>
  <c r="B19" i="15"/>
  <c r="B20" i="15"/>
  <c r="B22" i="15"/>
  <c r="B23" i="15"/>
  <c r="B24" i="15"/>
  <c r="B25" i="15"/>
  <c r="B27" i="15"/>
  <c r="B28" i="15"/>
  <c r="B30" i="15"/>
  <c r="B31" i="15"/>
  <c r="B32" i="15"/>
  <c r="B33" i="15"/>
  <c r="B34" i="15"/>
  <c r="B35" i="15"/>
  <c r="B36" i="15"/>
  <c r="B37" i="15"/>
  <c r="B38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2" i="15"/>
  <c r="J3" i="1" l="1"/>
  <c r="J4" i="1"/>
  <c r="J10" i="1"/>
  <c r="J7" i="1"/>
  <c r="J11" i="1"/>
  <c r="J9" i="1"/>
  <c r="J12" i="1"/>
  <c r="J5" i="1"/>
  <c r="J8" i="1"/>
  <c r="J6" i="1"/>
  <c r="J15" i="1"/>
  <c r="J13" i="1"/>
  <c r="J16" i="1"/>
  <c r="J14" i="1"/>
  <c r="J17" i="1"/>
  <c r="J19" i="1"/>
  <c r="J22" i="1"/>
  <c r="J23" i="1"/>
  <c r="J21" i="1"/>
  <c r="J20" i="1"/>
  <c r="J18" i="1"/>
  <c r="J32" i="1"/>
  <c r="J34" i="1"/>
  <c r="J41" i="1"/>
  <c r="J27" i="1"/>
  <c r="J35" i="1"/>
  <c r="J31" i="1"/>
  <c r="J36" i="1"/>
  <c r="J30" i="1"/>
  <c r="J26" i="1"/>
  <c r="J37" i="1"/>
  <c r="J28" i="1"/>
  <c r="J33" i="1"/>
  <c r="J40" i="1"/>
  <c r="J39" i="1"/>
  <c r="J38" i="1"/>
  <c r="J25" i="1"/>
  <c r="J24" i="1"/>
  <c r="J29" i="1"/>
  <c r="J49" i="1"/>
  <c r="J45" i="1"/>
  <c r="J43" i="1"/>
  <c r="J47" i="1"/>
  <c r="J46" i="1"/>
  <c r="J52" i="1"/>
  <c r="J42" i="1"/>
  <c r="J50" i="1"/>
  <c r="J48" i="1"/>
  <c r="J44" i="1"/>
  <c r="J51" i="1"/>
  <c r="J90" i="1"/>
  <c r="J66" i="1"/>
  <c r="J82" i="1"/>
  <c r="J69" i="1"/>
  <c r="J208" i="1"/>
  <c r="J75" i="1"/>
  <c r="J74" i="1"/>
  <c r="J88" i="1"/>
  <c r="J67" i="1"/>
  <c r="J59" i="1"/>
  <c r="J65" i="1"/>
  <c r="J79" i="1"/>
  <c r="J56" i="1"/>
  <c r="J60" i="1"/>
  <c r="J53" i="1"/>
  <c r="J70" i="1"/>
  <c r="J86" i="1"/>
  <c r="J61" i="1"/>
  <c r="J76" i="1"/>
  <c r="J63" i="1"/>
  <c r="J80" i="1"/>
  <c r="J57" i="1"/>
  <c r="J85" i="1"/>
  <c r="J62" i="1"/>
  <c r="J68" i="1"/>
  <c r="J58" i="1"/>
  <c r="J71" i="1"/>
  <c r="J73" i="1"/>
  <c r="J72" i="1"/>
  <c r="J81" i="1"/>
  <c r="J55" i="1"/>
  <c r="J64" i="1"/>
  <c r="J54" i="1"/>
  <c r="J77" i="1"/>
  <c r="J89" i="1"/>
  <c r="J87" i="1"/>
  <c r="J91" i="1"/>
  <c r="J78" i="1"/>
  <c r="J83" i="1"/>
  <c r="J84" i="1"/>
  <c r="J114" i="1"/>
  <c r="J110" i="1"/>
  <c r="J108" i="1"/>
  <c r="J95" i="1"/>
  <c r="J99" i="1"/>
  <c r="J101" i="1"/>
  <c r="J102" i="1"/>
  <c r="J103" i="1"/>
  <c r="J100" i="1"/>
  <c r="J113" i="1"/>
  <c r="J109" i="1"/>
  <c r="J104" i="1"/>
  <c r="J106" i="1"/>
  <c r="J96" i="1"/>
  <c r="J107" i="1"/>
  <c r="J105" i="1"/>
  <c r="J92" i="1"/>
  <c r="J98" i="1"/>
  <c r="J112" i="1"/>
  <c r="J111" i="1"/>
  <c r="J93" i="1"/>
  <c r="J94" i="1"/>
  <c r="J97" i="1"/>
  <c r="J126" i="1"/>
  <c r="J128" i="1"/>
  <c r="J122" i="1"/>
  <c r="J119" i="1"/>
  <c r="J127" i="1"/>
  <c r="J116" i="1"/>
  <c r="J123" i="1"/>
  <c r="J129" i="1"/>
  <c r="J117" i="1"/>
  <c r="J132" i="1"/>
  <c r="J125" i="1"/>
  <c r="J115" i="1"/>
  <c r="J124" i="1"/>
  <c r="J130" i="1"/>
  <c r="J120" i="1"/>
  <c r="J118" i="1"/>
  <c r="J131" i="1"/>
  <c r="J121" i="1"/>
  <c r="J149" i="1"/>
  <c r="J155" i="1"/>
  <c r="J133" i="1"/>
  <c r="J157" i="1"/>
  <c r="J135" i="1"/>
  <c r="J145" i="1"/>
  <c r="J156" i="1"/>
  <c r="J150" i="1"/>
  <c r="J154" i="1"/>
  <c r="J152" i="1"/>
  <c r="J158" i="1"/>
  <c r="J146" i="1"/>
  <c r="J151" i="1"/>
  <c r="J148" i="1"/>
  <c r="J144" i="1"/>
  <c r="J136" i="1"/>
  <c r="J159" i="1"/>
  <c r="J134" i="1"/>
  <c r="J138" i="1"/>
  <c r="J140" i="1"/>
  <c r="J142" i="1"/>
  <c r="J137" i="1"/>
  <c r="J139" i="1"/>
  <c r="J147" i="1"/>
  <c r="J153" i="1"/>
  <c r="J141" i="1"/>
  <c r="J143" i="1"/>
  <c r="J160" i="1"/>
  <c r="J170" i="1"/>
  <c r="J171" i="1"/>
  <c r="J173" i="1"/>
  <c r="J178" i="1"/>
  <c r="J161" i="1"/>
  <c r="J180" i="1"/>
  <c r="J175" i="1"/>
  <c r="J169" i="1"/>
  <c r="J168" i="1"/>
  <c r="J183" i="1"/>
  <c r="J165" i="1"/>
  <c r="J164" i="1"/>
  <c r="J181" i="1"/>
  <c r="J177" i="1"/>
  <c r="J162" i="1"/>
  <c r="J167" i="1"/>
  <c r="J174" i="1"/>
  <c r="J179" i="1"/>
  <c r="J172" i="1"/>
  <c r="J182" i="1"/>
  <c r="J176" i="1"/>
  <c r="J163" i="1"/>
  <c r="J166" i="1"/>
  <c r="J202" i="1"/>
  <c r="J185" i="1"/>
  <c r="J203" i="1"/>
  <c r="J216" i="1"/>
  <c r="J199" i="1"/>
  <c r="J191" i="1"/>
  <c r="J206" i="1"/>
  <c r="J214" i="1"/>
  <c r="J194" i="1"/>
  <c r="J215" i="1"/>
  <c r="J213" i="1"/>
  <c r="J195" i="1"/>
  <c r="J184" i="1"/>
  <c r="J204" i="1"/>
  <c r="J190" i="1"/>
  <c r="J212" i="1"/>
  <c r="J192" i="1"/>
  <c r="J205" i="1"/>
  <c r="J186" i="1"/>
  <c r="J210" i="1"/>
  <c r="J193" i="1"/>
  <c r="J187" i="1"/>
  <c r="J200" i="1"/>
  <c r="J189" i="1"/>
  <c r="J207" i="1"/>
  <c r="J197" i="1"/>
  <c r="J201" i="1"/>
  <c r="J198" i="1"/>
  <c r="J211" i="1"/>
  <c r="J209" i="1"/>
  <c r="J217" i="1"/>
  <c r="J188" i="1"/>
  <c r="J196" i="1"/>
  <c r="J229" i="1"/>
  <c r="J222" i="1"/>
  <c r="J233" i="1"/>
  <c r="J227" i="1"/>
  <c r="J226" i="1"/>
  <c r="J234" i="1"/>
  <c r="J221" i="1"/>
  <c r="J235" i="1"/>
  <c r="J224" i="1"/>
  <c r="J232" i="1"/>
  <c r="J220" i="1"/>
  <c r="J231" i="1"/>
  <c r="J228" i="1"/>
  <c r="J223" i="1"/>
  <c r="J237" i="1"/>
  <c r="J230" i="1"/>
  <c r="J219" i="1"/>
  <c r="J236" i="1"/>
  <c r="J225" i="1"/>
  <c r="J218" i="1"/>
  <c r="J244" i="1"/>
  <c r="J248" i="1"/>
  <c r="J249" i="1"/>
  <c r="J252" i="1"/>
  <c r="J238" i="1"/>
  <c r="J247" i="1"/>
  <c r="J246" i="1"/>
  <c r="J253" i="1"/>
  <c r="J242" i="1"/>
  <c r="J239" i="1"/>
  <c r="J241" i="1"/>
  <c r="J245" i="1"/>
  <c r="J243" i="1"/>
  <c r="J250" i="1"/>
  <c r="J251" i="1"/>
  <c r="J240" i="1"/>
  <c r="J255" i="1"/>
  <c r="J265" i="1"/>
  <c r="J254" i="1"/>
  <c r="J298" i="1"/>
  <c r="J267" i="1"/>
  <c r="J269" i="1"/>
  <c r="J262" i="1"/>
  <c r="J264" i="1"/>
  <c r="J263" i="1"/>
  <c r="J257" i="1"/>
  <c r="J270" i="1"/>
  <c r="J259" i="1"/>
  <c r="J258" i="1"/>
  <c r="J266" i="1"/>
  <c r="J260" i="1"/>
  <c r="J261" i="1"/>
  <c r="J256" i="1"/>
  <c r="J268" i="1"/>
  <c r="J282" i="1"/>
  <c r="J275" i="1"/>
  <c r="J279" i="1"/>
  <c r="J281" i="1"/>
  <c r="J273" i="1"/>
  <c r="J283" i="1"/>
  <c r="J277" i="1"/>
  <c r="J276" i="1"/>
  <c r="J278" i="1"/>
  <c r="J284" i="1"/>
  <c r="J280" i="1"/>
  <c r="J285" i="1"/>
  <c r="J274" i="1"/>
  <c r="J271" i="1"/>
  <c r="J272" i="1"/>
  <c r="J288" i="1"/>
  <c r="J287" i="1"/>
  <c r="J295" i="1"/>
  <c r="J291" i="1"/>
  <c r="J297" i="1"/>
  <c r="J290" i="1"/>
  <c r="J289" i="1"/>
  <c r="J294" i="1"/>
  <c r="J296" i="1"/>
  <c r="J286" i="1"/>
  <c r="J293" i="1"/>
  <c r="J292" i="1"/>
  <c r="J321" i="1"/>
  <c r="J312" i="1"/>
  <c r="J330" i="1"/>
  <c r="J309" i="1"/>
  <c r="J299" i="1"/>
  <c r="J315" i="1"/>
  <c r="J320" i="1"/>
  <c r="J308" i="1"/>
  <c r="J324" i="1"/>
  <c r="J311" i="1"/>
  <c r="J302" i="1"/>
  <c r="J313" i="1"/>
  <c r="J327" i="1"/>
  <c r="J326" i="1"/>
  <c r="J333" i="1"/>
  <c r="J329" i="1"/>
  <c r="J317" i="1"/>
  <c r="J314" i="1"/>
  <c r="J300" i="1"/>
  <c r="J307" i="1"/>
  <c r="J331" i="1"/>
  <c r="J319" i="1"/>
  <c r="J328" i="1"/>
  <c r="J322" i="1"/>
  <c r="J305" i="1"/>
  <c r="J332" i="1"/>
  <c r="J318" i="1"/>
  <c r="J316" i="1"/>
  <c r="J303" i="1"/>
  <c r="J304" i="1"/>
  <c r="J310" i="1"/>
  <c r="J301" i="1"/>
  <c r="J306" i="1"/>
  <c r="J334" i="1"/>
  <c r="J325" i="1"/>
  <c r="J323" i="1"/>
  <c r="J355" i="1"/>
  <c r="J341" i="1"/>
  <c r="J354" i="1"/>
  <c r="J364" i="1"/>
  <c r="J339" i="1"/>
  <c r="J345" i="1"/>
  <c r="J350" i="1"/>
  <c r="J353" i="1"/>
  <c r="J343" i="1"/>
  <c r="J360" i="1"/>
  <c r="J335" i="1"/>
  <c r="J362" i="1"/>
  <c r="J359" i="1"/>
  <c r="J336" i="1"/>
  <c r="J363" i="1"/>
  <c r="J348" i="1"/>
  <c r="J361" i="1"/>
  <c r="J337" i="1"/>
  <c r="J346" i="1"/>
  <c r="J357" i="1"/>
  <c r="J340" i="1"/>
  <c r="J358" i="1"/>
  <c r="J342" i="1"/>
  <c r="J352" i="1"/>
  <c r="J338" i="1"/>
  <c r="J351" i="1"/>
  <c r="J349" i="1"/>
  <c r="J347" i="1"/>
  <c r="J344" i="1"/>
  <c r="J356" i="1"/>
  <c r="J2" i="1"/>
  <c r="H162" i="8" l="1"/>
  <c r="I162" i="8"/>
  <c r="J162" i="8" s="1"/>
  <c r="H163" i="8"/>
  <c r="I163" i="8"/>
  <c r="J163" i="8" s="1"/>
  <c r="H164" i="8"/>
  <c r="I164" i="8"/>
  <c r="J164" i="8" s="1"/>
  <c r="H165" i="8"/>
  <c r="I165" i="8"/>
  <c r="J165" i="8" s="1"/>
  <c r="H166" i="8"/>
  <c r="I166" i="8"/>
  <c r="J166" i="8" s="1"/>
  <c r="I25" i="8"/>
  <c r="J25" i="8" s="1"/>
  <c r="I26" i="8"/>
  <c r="J26" i="8" s="1"/>
  <c r="I27" i="8"/>
  <c r="J27" i="8" s="1"/>
  <c r="I28" i="8"/>
  <c r="J28" i="8" s="1"/>
  <c r="I29" i="8"/>
  <c r="J29" i="8" s="1"/>
  <c r="I30" i="8"/>
  <c r="J30" i="8" s="1"/>
  <c r="I31" i="8"/>
  <c r="J31" i="8" s="1"/>
  <c r="I32" i="8"/>
  <c r="J32" i="8" s="1"/>
  <c r="I33" i="8"/>
  <c r="J33" i="8" s="1"/>
  <c r="I34" i="8"/>
  <c r="J34" i="8" s="1"/>
  <c r="I35" i="8"/>
  <c r="J35" i="8" s="1"/>
  <c r="I36" i="8"/>
  <c r="J36" i="8" s="1"/>
  <c r="I37" i="8"/>
  <c r="J37" i="8" s="1"/>
  <c r="I38" i="8"/>
  <c r="J38" i="8" s="1"/>
  <c r="I39" i="8"/>
  <c r="J39" i="8" s="1"/>
  <c r="I40" i="8"/>
  <c r="J40" i="8" s="1"/>
  <c r="I41" i="8"/>
  <c r="J41" i="8" s="1"/>
  <c r="I42" i="8"/>
  <c r="J42" i="8" s="1"/>
  <c r="I43" i="8"/>
  <c r="J43" i="8" s="1"/>
  <c r="I44" i="8"/>
  <c r="J44" i="8" s="1"/>
  <c r="I45" i="8"/>
  <c r="J45" i="8" s="1"/>
  <c r="I46" i="8"/>
  <c r="J46" i="8" s="1"/>
  <c r="I47" i="8"/>
  <c r="J47" i="8" s="1"/>
  <c r="I48" i="8"/>
  <c r="J48" i="8" s="1"/>
  <c r="I49" i="8"/>
  <c r="J49" i="8" s="1"/>
  <c r="I50" i="8"/>
  <c r="J50" i="8" s="1"/>
  <c r="I51" i="8"/>
  <c r="J51" i="8" s="1"/>
  <c r="I52" i="8"/>
  <c r="J52" i="8" s="1"/>
  <c r="I53" i="8"/>
  <c r="J53" i="8" s="1"/>
  <c r="I54" i="8"/>
  <c r="J54" i="8" s="1"/>
  <c r="I55" i="8"/>
  <c r="J55" i="8" s="1"/>
  <c r="I56" i="8"/>
  <c r="J56" i="8" s="1"/>
  <c r="I57" i="8"/>
  <c r="J57" i="8" s="1"/>
  <c r="I58" i="8"/>
  <c r="J58" i="8" s="1"/>
  <c r="I59" i="8"/>
  <c r="J59" i="8" s="1"/>
  <c r="I60" i="8"/>
  <c r="J60" i="8" s="1"/>
  <c r="I61" i="8"/>
  <c r="J61" i="8" s="1"/>
  <c r="I62" i="8"/>
  <c r="J62" i="8" s="1"/>
  <c r="I63" i="8"/>
  <c r="J63" i="8" s="1"/>
  <c r="I64" i="8"/>
  <c r="J64" i="8" s="1"/>
  <c r="I65" i="8"/>
  <c r="J65" i="8" s="1"/>
  <c r="I66" i="8"/>
  <c r="J66" i="8" s="1"/>
  <c r="I67" i="8"/>
  <c r="J67" i="8" s="1"/>
  <c r="I68" i="8"/>
  <c r="J68" i="8" s="1"/>
  <c r="I69" i="8"/>
  <c r="J69" i="8" s="1"/>
  <c r="I70" i="8"/>
  <c r="J70" i="8" s="1"/>
  <c r="I71" i="8"/>
  <c r="J71" i="8" s="1"/>
  <c r="I72" i="8"/>
  <c r="J72" i="8" s="1"/>
  <c r="I73" i="8"/>
  <c r="J73" i="8" s="1"/>
  <c r="I74" i="8"/>
  <c r="J74" i="8" s="1"/>
  <c r="I75" i="8"/>
  <c r="J75" i="8" s="1"/>
  <c r="I76" i="8"/>
  <c r="J76" i="8" s="1"/>
  <c r="I77" i="8"/>
  <c r="J77" i="8" s="1"/>
  <c r="I78" i="8"/>
  <c r="J78" i="8" s="1"/>
  <c r="I79" i="8"/>
  <c r="J79" i="8" s="1"/>
  <c r="I80" i="8"/>
  <c r="J80" i="8" s="1"/>
  <c r="I81" i="8"/>
  <c r="J81" i="8" s="1"/>
  <c r="I82" i="8"/>
  <c r="J82" i="8" s="1"/>
  <c r="I83" i="8"/>
  <c r="J83" i="8" s="1"/>
  <c r="I84" i="8"/>
  <c r="J84" i="8" s="1"/>
  <c r="I85" i="8"/>
  <c r="J85" i="8" s="1"/>
  <c r="I86" i="8"/>
  <c r="J86" i="8" s="1"/>
  <c r="I87" i="8"/>
  <c r="J87" i="8" s="1"/>
  <c r="I88" i="8"/>
  <c r="J88" i="8" s="1"/>
  <c r="I89" i="8"/>
  <c r="J89" i="8" s="1"/>
  <c r="I90" i="8"/>
  <c r="J90" i="8" s="1"/>
  <c r="I91" i="8"/>
  <c r="J91" i="8" s="1"/>
  <c r="I92" i="8"/>
  <c r="J92" i="8" s="1"/>
  <c r="I93" i="8"/>
  <c r="J93" i="8" s="1"/>
  <c r="I94" i="8"/>
  <c r="J94" i="8" s="1"/>
  <c r="I95" i="8"/>
  <c r="J95" i="8" s="1"/>
  <c r="I96" i="8"/>
  <c r="J96" i="8" s="1"/>
  <c r="I97" i="8"/>
  <c r="J97" i="8" s="1"/>
  <c r="I98" i="8"/>
  <c r="J98" i="8" s="1"/>
  <c r="I99" i="8"/>
  <c r="J99" i="8" s="1"/>
  <c r="I100" i="8"/>
  <c r="J100" i="8" s="1"/>
  <c r="I101" i="8"/>
  <c r="J101" i="8" s="1"/>
  <c r="I102" i="8"/>
  <c r="J102" i="8" s="1"/>
  <c r="I103" i="8"/>
  <c r="J103" i="8" s="1"/>
  <c r="I104" i="8"/>
  <c r="J104" i="8" s="1"/>
  <c r="I105" i="8"/>
  <c r="J105" i="8" s="1"/>
  <c r="I106" i="8"/>
  <c r="J106" i="8" s="1"/>
  <c r="I107" i="8"/>
  <c r="J107" i="8" s="1"/>
  <c r="I108" i="8"/>
  <c r="J108" i="8" s="1"/>
  <c r="I109" i="8"/>
  <c r="J109" i="8" s="1"/>
  <c r="I110" i="8"/>
  <c r="J110" i="8" s="1"/>
  <c r="I111" i="8"/>
  <c r="J111" i="8" s="1"/>
  <c r="I112" i="8"/>
  <c r="J112" i="8" s="1"/>
  <c r="I113" i="8"/>
  <c r="J113" i="8" s="1"/>
  <c r="I114" i="8"/>
  <c r="J114" i="8" s="1"/>
  <c r="I115" i="8"/>
  <c r="J115" i="8" s="1"/>
  <c r="I116" i="8"/>
  <c r="J116" i="8" s="1"/>
  <c r="I117" i="8"/>
  <c r="J117" i="8" s="1"/>
  <c r="I118" i="8"/>
  <c r="J118" i="8" s="1"/>
  <c r="I119" i="8"/>
  <c r="J119" i="8" s="1"/>
  <c r="I120" i="8"/>
  <c r="J120" i="8" s="1"/>
  <c r="I121" i="8"/>
  <c r="J121" i="8" s="1"/>
  <c r="I122" i="8"/>
  <c r="J122" i="8" s="1"/>
  <c r="I123" i="8"/>
  <c r="J123" i="8" s="1"/>
  <c r="I124" i="8"/>
  <c r="J124" i="8" s="1"/>
  <c r="I125" i="8"/>
  <c r="J125" i="8" s="1"/>
  <c r="I126" i="8"/>
  <c r="J126" i="8" s="1"/>
  <c r="I127" i="8"/>
  <c r="J127" i="8" s="1"/>
  <c r="I128" i="8"/>
  <c r="J128" i="8" s="1"/>
  <c r="I129" i="8"/>
  <c r="J129" i="8" s="1"/>
  <c r="I130" i="8"/>
  <c r="J130" i="8" s="1"/>
  <c r="I131" i="8"/>
  <c r="J131" i="8" s="1"/>
  <c r="I132" i="8"/>
  <c r="J132" i="8" s="1"/>
  <c r="I133" i="8"/>
  <c r="J133" i="8" s="1"/>
  <c r="I134" i="8"/>
  <c r="J134" i="8" s="1"/>
  <c r="I135" i="8"/>
  <c r="J135" i="8" s="1"/>
  <c r="I136" i="8"/>
  <c r="J136" i="8" s="1"/>
  <c r="I137" i="8"/>
  <c r="J137" i="8" s="1"/>
  <c r="I138" i="8"/>
  <c r="J138" i="8" s="1"/>
  <c r="I139" i="8"/>
  <c r="J139" i="8" s="1"/>
  <c r="I140" i="8"/>
  <c r="J140" i="8" s="1"/>
  <c r="I141" i="8"/>
  <c r="J141" i="8" s="1"/>
  <c r="I142" i="8"/>
  <c r="J142" i="8" s="1"/>
  <c r="I143" i="8"/>
  <c r="J143" i="8" s="1"/>
  <c r="I144" i="8"/>
  <c r="J144" i="8" s="1"/>
  <c r="I145" i="8"/>
  <c r="J145" i="8" s="1"/>
  <c r="I146" i="8"/>
  <c r="J146" i="8" s="1"/>
  <c r="I147" i="8"/>
  <c r="J147" i="8" s="1"/>
  <c r="I148" i="8"/>
  <c r="J148" i="8" s="1"/>
  <c r="I149" i="8"/>
  <c r="J149" i="8" s="1"/>
  <c r="I150" i="8"/>
  <c r="J150" i="8" s="1"/>
  <c r="I151" i="8"/>
  <c r="J151" i="8" s="1"/>
  <c r="I152" i="8"/>
  <c r="J152" i="8" s="1"/>
  <c r="I153" i="8"/>
  <c r="J153" i="8" s="1"/>
  <c r="I154" i="8"/>
  <c r="J154" i="8" s="1"/>
  <c r="I155" i="8"/>
  <c r="J155" i="8" s="1"/>
  <c r="I156" i="8"/>
  <c r="J156" i="8" s="1"/>
  <c r="I157" i="8"/>
  <c r="J157" i="8" s="1"/>
  <c r="I158" i="8"/>
  <c r="J158" i="8" s="1"/>
  <c r="I159" i="8"/>
  <c r="J159" i="8" s="1"/>
  <c r="I160" i="8"/>
  <c r="J160" i="8" s="1"/>
  <c r="I161" i="8"/>
  <c r="J161" i="8" s="1"/>
  <c r="I167" i="8"/>
  <c r="J167" i="8" s="1"/>
  <c r="I168" i="8"/>
  <c r="J168" i="8" s="1"/>
  <c r="I169" i="8"/>
  <c r="J169" i="8" s="1"/>
  <c r="I170" i="8"/>
  <c r="J170" i="8" s="1"/>
  <c r="I171" i="8"/>
  <c r="J171" i="8" s="1"/>
  <c r="I172" i="8"/>
  <c r="J172" i="8" s="1"/>
  <c r="I173" i="8"/>
  <c r="J173" i="8" s="1"/>
  <c r="I174" i="8"/>
  <c r="J174" i="8" s="1"/>
  <c r="I175" i="8"/>
  <c r="J175" i="8" s="1"/>
  <c r="I176" i="8"/>
  <c r="J176" i="8" s="1"/>
  <c r="I177" i="8"/>
  <c r="J177" i="8" s="1"/>
  <c r="I178" i="8"/>
  <c r="J178" i="8" s="1"/>
  <c r="I179" i="8"/>
  <c r="J179" i="8" s="1"/>
  <c r="I180" i="8"/>
  <c r="J180" i="8" s="1"/>
  <c r="I181" i="8"/>
  <c r="J181" i="8" s="1"/>
  <c r="I182" i="8"/>
  <c r="J182" i="8" s="1"/>
  <c r="I183" i="8"/>
  <c r="J183" i="8" s="1"/>
  <c r="I184" i="8"/>
  <c r="J184" i="8" s="1"/>
  <c r="I185" i="8"/>
  <c r="J185" i="8" s="1"/>
  <c r="I186" i="8"/>
  <c r="J186" i="8" s="1"/>
  <c r="I187" i="8"/>
  <c r="J187" i="8" s="1"/>
  <c r="I188" i="8"/>
  <c r="J188" i="8" s="1"/>
  <c r="I189" i="8"/>
  <c r="J189" i="8" s="1"/>
  <c r="I190" i="8"/>
  <c r="J190" i="8" s="1"/>
  <c r="I191" i="8"/>
  <c r="J191" i="8" s="1"/>
  <c r="I192" i="8"/>
  <c r="J192" i="8" s="1"/>
  <c r="I193" i="8"/>
  <c r="J193" i="8" s="1"/>
  <c r="I194" i="8"/>
  <c r="J194" i="8" s="1"/>
  <c r="I195" i="8"/>
  <c r="J195" i="8" s="1"/>
  <c r="I196" i="8"/>
  <c r="J196" i="8" s="1"/>
  <c r="I197" i="8"/>
  <c r="J197" i="8" s="1"/>
  <c r="I198" i="8"/>
  <c r="J198" i="8" s="1"/>
  <c r="I199" i="8"/>
  <c r="J199" i="8" s="1"/>
  <c r="I200" i="8"/>
  <c r="J200" i="8" s="1"/>
  <c r="I201" i="8"/>
  <c r="J201" i="8" s="1"/>
  <c r="I202" i="8"/>
  <c r="J202" i="8" s="1"/>
  <c r="I203" i="8"/>
  <c r="J203" i="8" s="1"/>
  <c r="I204" i="8"/>
  <c r="J204" i="8" s="1"/>
  <c r="I205" i="8"/>
  <c r="J205" i="8" s="1"/>
  <c r="I206" i="8"/>
  <c r="J206" i="8" s="1"/>
  <c r="I207" i="8"/>
  <c r="J207" i="8" s="1"/>
  <c r="I208" i="8"/>
  <c r="J208" i="8" s="1"/>
  <c r="I209" i="8"/>
  <c r="J209" i="8" s="1"/>
  <c r="I210" i="8"/>
  <c r="J210" i="8" s="1"/>
  <c r="I211" i="8"/>
  <c r="J211" i="8" s="1"/>
  <c r="I212" i="8"/>
  <c r="J212" i="8" s="1"/>
  <c r="I213" i="8"/>
  <c r="J213" i="8" s="1"/>
  <c r="I214" i="8"/>
  <c r="J214" i="8" s="1"/>
  <c r="I215" i="8"/>
  <c r="J215" i="8" s="1"/>
  <c r="I216" i="8"/>
  <c r="J216" i="8" s="1"/>
  <c r="I217" i="8"/>
  <c r="J217" i="8" s="1"/>
  <c r="I218" i="8"/>
  <c r="J218" i="8" s="1"/>
  <c r="I219" i="8"/>
  <c r="J219" i="8" s="1"/>
  <c r="I220" i="8"/>
  <c r="J220" i="8" s="1"/>
  <c r="I221" i="8"/>
  <c r="J221" i="8" s="1"/>
  <c r="I222" i="8"/>
  <c r="J222" i="8" s="1"/>
  <c r="I223" i="8"/>
  <c r="J223" i="8" s="1"/>
  <c r="I224" i="8"/>
  <c r="J224" i="8" s="1"/>
  <c r="I225" i="8"/>
  <c r="J225" i="8" s="1"/>
  <c r="I226" i="8"/>
  <c r="J226" i="8" s="1"/>
  <c r="I227" i="8"/>
  <c r="J227" i="8" s="1"/>
  <c r="I228" i="8"/>
  <c r="J228" i="8" s="1"/>
  <c r="I229" i="8"/>
  <c r="J229" i="8" s="1"/>
  <c r="I230" i="8"/>
  <c r="J230" i="8" s="1"/>
  <c r="I231" i="8"/>
  <c r="J231" i="8" s="1"/>
  <c r="I232" i="8"/>
  <c r="J232" i="8" s="1"/>
  <c r="I233" i="8"/>
  <c r="J233" i="8" s="1"/>
  <c r="I234" i="8"/>
  <c r="J234" i="8" s="1"/>
  <c r="I235" i="8"/>
  <c r="J235" i="8" s="1"/>
  <c r="I236" i="8"/>
  <c r="J236" i="8" s="1"/>
  <c r="I237" i="8"/>
  <c r="J237" i="8" s="1"/>
  <c r="I238" i="8"/>
  <c r="J238" i="8" s="1"/>
  <c r="I239" i="8"/>
  <c r="J239" i="8" s="1"/>
  <c r="I240" i="8"/>
  <c r="J240" i="8" s="1"/>
  <c r="I241" i="8"/>
  <c r="J241" i="8" s="1"/>
  <c r="I242" i="8"/>
  <c r="J242" i="8" s="1"/>
  <c r="I243" i="8"/>
  <c r="J243" i="8" s="1"/>
  <c r="I244" i="8"/>
  <c r="J244" i="8" s="1"/>
  <c r="I245" i="8"/>
  <c r="J245" i="8" s="1"/>
  <c r="I246" i="8"/>
  <c r="J246" i="8" s="1"/>
  <c r="I247" i="8"/>
  <c r="J247" i="8" s="1"/>
  <c r="I248" i="8"/>
  <c r="J248" i="8" s="1"/>
  <c r="I249" i="8"/>
  <c r="J249" i="8" s="1"/>
  <c r="I250" i="8"/>
  <c r="J250" i="8" s="1"/>
  <c r="I251" i="8"/>
  <c r="J251" i="8" s="1"/>
  <c r="I252" i="8"/>
  <c r="J252" i="8" s="1"/>
  <c r="I253" i="8"/>
  <c r="J253" i="8" s="1"/>
  <c r="I254" i="8"/>
  <c r="J254" i="8" s="1"/>
  <c r="I255" i="8"/>
  <c r="J255" i="8" s="1"/>
  <c r="I256" i="8"/>
  <c r="J256" i="8" s="1"/>
  <c r="I257" i="8"/>
  <c r="J257" i="8" s="1"/>
  <c r="I258" i="8"/>
  <c r="J258" i="8" s="1"/>
  <c r="I259" i="8"/>
  <c r="J259" i="8" s="1"/>
  <c r="I260" i="8"/>
  <c r="J260" i="8" s="1"/>
  <c r="I261" i="8"/>
  <c r="J261" i="8" s="1"/>
  <c r="I262" i="8"/>
  <c r="J262" i="8" s="1"/>
  <c r="I263" i="8"/>
  <c r="J263" i="8" s="1"/>
  <c r="I264" i="8"/>
  <c r="J264" i="8" s="1"/>
  <c r="I265" i="8"/>
  <c r="J265" i="8" s="1"/>
  <c r="I266" i="8"/>
  <c r="J266" i="8" s="1"/>
  <c r="I267" i="8"/>
  <c r="J267" i="8" s="1"/>
  <c r="I268" i="8"/>
  <c r="J268" i="8" s="1"/>
  <c r="I269" i="8"/>
  <c r="J269" i="8" s="1"/>
  <c r="I270" i="8"/>
  <c r="J270" i="8" s="1"/>
  <c r="I271" i="8"/>
  <c r="J271" i="8" s="1"/>
  <c r="I272" i="8"/>
  <c r="J272" i="8" s="1"/>
  <c r="I273" i="8"/>
  <c r="J273" i="8" s="1"/>
  <c r="I274" i="8"/>
  <c r="J274" i="8" s="1"/>
  <c r="I275" i="8"/>
  <c r="J275" i="8" s="1"/>
  <c r="I276" i="8"/>
  <c r="J276" i="8" s="1"/>
  <c r="I277" i="8"/>
  <c r="J277" i="8" s="1"/>
  <c r="I278" i="8"/>
  <c r="J278" i="8" s="1"/>
  <c r="I279" i="8"/>
  <c r="J279" i="8" s="1"/>
  <c r="I280" i="8"/>
  <c r="J280" i="8" s="1"/>
  <c r="I281" i="8"/>
  <c r="J281" i="8" s="1"/>
  <c r="I282" i="8"/>
  <c r="J282" i="8" s="1"/>
  <c r="I283" i="8"/>
  <c r="J283" i="8" s="1"/>
  <c r="I284" i="8"/>
  <c r="J284" i="8" s="1"/>
  <c r="I285" i="8"/>
  <c r="J285" i="8" s="1"/>
  <c r="I286" i="8"/>
  <c r="J286" i="8" s="1"/>
  <c r="I287" i="8"/>
  <c r="J287" i="8" s="1"/>
  <c r="I288" i="8"/>
  <c r="J288" i="8" s="1"/>
  <c r="I289" i="8"/>
  <c r="J289" i="8" s="1"/>
  <c r="I290" i="8"/>
  <c r="J290" i="8" s="1"/>
  <c r="I291" i="8"/>
  <c r="J291" i="8" s="1"/>
  <c r="I292" i="8"/>
  <c r="J292" i="8" s="1"/>
  <c r="I293" i="8"/>
  <c r="J293" i="8" s="1"/>
  <c r="I294" i="8"/>
  <c r="J294" i="8" s="1"/>
  <c r="I295" i="8"/>
  <c r="J295" i="8" s="1"/>
  <c r="I296" i="8"/>
  <c r="J296" i="8" s="1"/>
  <c r="I297" i="8"/>
  <c r="J297" i="8" s="1"/>
  <c r="I298" i="8"/>
  <c r="J298" i="8" s="1"/>
  <c r="I299" i="8"/>
  <c r="J299" i="8" s="1"/>
  <c r="I300" i="8"/>
  <c r="J300" i="8" s="1"/>
  <c r="I301" i="8"/>
  <c r="J301" i="8" s="1"/>
  <c r="I302" i="8"/>
  <c r="J302" i="8" s="1"/>
  <c r="I303" i="8"/>
  <c r="J303" i="8" s="1"/>
  <c r="I304" i="8"/>
  <c r="J304" i="8" s="1"/>
  <c r="I305" i="8"/>
  <c r="J305" i="8" s="1"/>
  <c r="I306" i="8"/>
  <c r="J306" i="8" s="1"/>
  <c r="I307" i="8"/>
  <c r="J307" i="8" s="1"/>
  <c r="I308" i="8"/>
  <c r="J308" i="8" s="1"/>
  <c r="I309" i="8"/>
  <c r="J309" i="8" s="1"/>
  <c r="I310" i="8"/>
  <c r="J310" i="8" s="1"/>
  <c r="I311" i="8"/>
  <c r="J311" i="8" s="1"/>
  <c r="I312" i="8"/>
  <c r="J312" i="8" s="1"/>
  <c r="I313" i="8"/>
  <c r="J313" i="8" s="1"/>
  <c r="I314" i="8"/>
  <c r="J314" i="8" s="1"/>
  <c r="I315" i="8"/>
  <c r="J315" i="8" s="1"/>
  <c r="I316" i="8"/>
  <c r="J316" i="8" s="1"/>
  <c r="I317" i="8"/>
  <c r="J317" i="8" s="1"/>
  <c r="I318" i="8"/>
  <c r="J318" i="8" s="1"/>
  <c r="I319" i="8"/>
  <c r="J319" i="8" s="1"/>
  <c r="I320" i="8"/>
  <c r="J320" i="8" s="1"/>
  <c r="I321" i="8"/>
  <c r="J321" i="8" s="1"/>
  <c r="I322" i="8"/>
  <c r="J322" i="8" s="1"/>
  <c r="I323" i="8"/>
  <c r="J323" i="8" s="1"/>
  <c r="I324" i="8"/>
  <c r="J324" i="8" s="1"/>
  <c r="I325" i="8"/>
  <c r="J325" i="8" s="1"/>
  <c r="I326" i="8"/>
  <c r="J326" i="8" s="1"/>
  <c r="I327" i="8"/>
  <c r="J327" i="8" s="1"/>
  <c r="I328" i="8"/>
  <c r="J328" i="8" s="1"/>
  <c r="I329" i="8"/>
  <c r="J329" i="8" s="1"/>
  <c r="I330" i="8"/>
  <c r="J330" i="8" s="1"/>
  <c r="I331" i="8"/>
  <c r="J331" i="8" s="1"/>
  <c r="I332" i="8"/>
  <c r="J332" i="8" s="1"/>
  <c r="I333" i="8"/>
  <c r="J333" i="8" s="1"/>
  <c r="I334" i="8"/>
  <c r="J334" i="8" s="1"/>
  <c r="I335" i="8"/>
  <c r="J335" i="8" s="1"/>
  <c r="I336" i="8"/>
  <c r="J336" i="8" s="1"/>
  <c r="I337" i="8"/>
  <c r="J337" i="8" s="1"/>
  <c r="I338" i="8"/>
  <c r="J338" i="8" s="1"/>
  <c r="I339" i="8"/>
  <c r="J339" i="8" s="1"/>
  <c r="I340" i="8"/>
  <c r="J340" i="8" s="1"/>
  <c r="I341" i="8"/>
  <c r="J341" i="8" s="1"/>
  <c r="I342" i="8"/>
  <c r="J342" i="8" s="1"/>
  <c r="I343" i="8"/>
  <c r="J343" i="8" s="1"/>
  <c r="I344" i="8"/>
  <c r="J344" i="8" s="1"/>
  <c r="I345" i="8"/>
  <c r="J345" i="8" s="1"/>
  <c r="I346" i="8"/>
  <c r="J346" i="8" s="1"/>
  <c r="I347" i="8"/>
  <c r="J347" i="8" s="1"/>
  <c r="I348" i="8"/>
  <c r="J348" i="8" s="1"/>
  <c r="I349" i="8"/>
  <c r="J349" i="8" s="1"/>
  <c r="I350" i="8"/>
  <c r="J350" i="8" s="1"/>
  <c r="I351" i="8"/>
  <c r="J351" i="8" s="1"/>
  <c r="I352" i="8"/>
  <c r="J352" i="8" s="1"/>
  <c r="I353" i="8"/>
  <c r="J353" i="8" s="1"/>
  <c r="I354" i="8"/>
  <c r="J354" i="8" s="1"/>
  <c r="I355" i="8"/>
  <c r="J355" i="8" s="1"/>
  <c r="I356" i="8"/>
  <c r="J356" i="8" s="1"/>
  <c r="I357" i="8"/>
  <c r="J357" i="8" s="1"/>
  <c r="I358" i="8"/>
  <c r="J358" i="8" s="1"/>
  <c r="I359" i="8"/>
  <c r="J359" i="8" s="1"/>
  <c r="I360" i="8"/>
  <c r="J360" i="8" s="1"/>
  <c r="I361" i="8"/>
  <c r="J361" i="8" s="1"/>
  <c r="I362" i="8"/>
  <c r="J362" i="8" s="1"/>
  <c r="I363" i="8"/>
  <c r="J363" i="8" s="1"/>
  <c r="I364" i="8"/>
  <c r="J364" i="8" s="1"/>
  <c r="I3" i="8"/>
  <c r="J3" i="8" s="1"/>
  <c r="I4" i="8"/>
  <c r="J4" i="8" s="1"/>
  <c r="I5" i="8"/>
  <c r="J5" i="8" s="1"/>
  <c r="I6" i="8"/>
  <c r="J6" i="8" s="1"/>
  <c r="I7" i="8"/>
  <c r="J7" i="8" s="1"/>
  <c r="I8" i="8"/>
  <c r="J8" i="8" s="1"/>
  <c r="I9" i="8"/>
  <c r="J9" i="8" s="1"/>
  <c r="I10" i="8"/>
  <c r="J10" i="8" s="1"/>
  <c r="I11" i="8"/>
  <c r="J11" i="8" s="1"/>
  <c r="I12" i="8"/>
  <c r="J12" i="8" s="1"/>
  <c r="I13" i="8"/>
  <c r="J13" i="8" s="1"/>
  <c r="I14" i="8"/>
  <c r="J14" i="8" s="1"/>
  <c r="I15" i="8"/>
  <c r="J15" i="8" s="1"/>
  <c r="I16" i="8"/>
  <c r="J16" i="8" s="1"/>
  <c r="I17" i="8"/>
  <c r="J17" i="8" s="1"/>
  <c r="I18" i="8"/>
  <c r="J18" i="8" s="1"/>
  <c r="I19" i="8"/>
  <c r="J19" i="8" s="1"/>
  <c r="I20" i="8"/>
  <c r="J20" i="8" s="1"/>
  <c r="I21" i="8"/>
  <c r="J21" i="8" s="1"/>
  <c r="I22" i="8"/>
  <c r="J22" i="8" s="1"/>
  <c r="I23" i="8"/>
  <c r="J23" i="8" s="1"/>
  <c r="I24" i="8"/>
  <c r="J24" i="8" s="1"/>
  <c r="I2" i="8"/>
  <c r="J2" i="8" s="1"/>
  <c r="H5" i="8" l="1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E24" i="8" s="1"/>
  <c r="H41" i="8"/>
  <c r="H42" i="8"/>
  <c r="H43" i="8"/>
  <c r="H44" i="8"/>
  <c r="E18" i="8" s="1"/>
  <c r="H45" i="8"/>
  <c r="H46" i="8"/>
  <c r="H47" i="8"/>
  <c r="H48" i="8"/>
  <c r="H49" i="8"/>
  <c r="H50" i="8"/>
  <c r="H51" i="8"/>
  <c r="H52" i="8"/>
  <c r="E52" i="8" s="1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E13" i="8" s="1"/>
  <c r="H68" i="8"/>
  <c r="H69" i="8"/>
  <c r="H70" i="8"/>
  <c r="E66" i="8" s="1"/>
  <c r="H71" i="8"/>
  <c r="H72" i="8"/>
  <c r="H73" i="8"/>
  <c r="H74" i="8"/>
  <c r="H75" i="8"/>
  <c r="H76" i="8"/>
  <c r="E73" i="8" s="1"/>
  <c r="H77" i="8"/>
  <c r="H78" i="8"/>
  <c r="H79" i="8"/>
  <c r="H80" i="8"/>
  <c r="H81" i="8"/>
  <c r="H82" i="8"/>
  <c r="H83" i="8"/>
  <c r="H84" i="8"/>
  <c r="E84" i="8" s="1"/>
  <c r="H85" i="8"/>
  <c r="E17" i="8" s="1"/>
  <c r="H86" i="8"/>
  <c r="H87" i="8"/>
  <c r="H88" i="8"/>
  <c r="H89" i="8"/>
  <c r="H90" i="8"/>
  <c r="H91" i="8"/>
  <c r="H92" i="8"/>
  <c r="H93" i="8"/>
  <c r="H94" i="8"/>
  <c r="H95" i="8"/>
  <c r="H96" i="8"/>
  <c r="E70" i="8" s="1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E26" i="8" s="1"/>
  <c r="H115" i="8"/>
  <c r="H116" i="8"/>
  <c r="H117" i="8"/>
  <c r="H118" i="8"/>
  <c r="H119" i="8"/>
  <c r="H120" i="8"/>
  <c r="H121" i="8"/>
  <c r="H122" i="8"/>
  <c r="H123" i="8"/>
  <c r="H124" i="8"/>
  <c r="E62" i="8" s="1"/>
  <c r="H125" i="8"/>
  <c r="H126" i="8"/>
  <c r="H127" i="8"/>
  <c r="E25" i="8" s="1"/>
  <c r="H128" i="8"/>
  <c r="H129" i="8"/>
  <c r="H130" i="8"/>
  <c r="H131" i="8"/>
  <c r="E69" i="8" s="1"/>
  <c r="H132" i="8"/>
  <c r="H133" i="8"/>
  <c r="H134" i="8"/>
  <c r="H135" i="8"/>
  <c r="H136" i="8"/>
  <c r="E12" i="8" s="1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E21" i="8" s="1"/>
  <c r="H152" i="8"/>
  <c r="E78" i="8" s="1"/>
  <c r="H153" i="8"/>
  <c r="H154" i="8"/>
  <c r="H155" i="8"/>
  <c r="H156" i="8"/>
  <c r="E96" i="8" s="1"/>
  <c r="H157" i="8"/>
  <c r="H158" i="8"/>
  <c r="H159" i="8"/>
  <c r="E115" i="8" s="1"/>
  <c r="H160" i="8"/>
  <c r="H161" i="8"/>
  <c r="H167" i="8"/>
  <c r="H168" i="8"/>
  <c r="H169" i="8"/>
  <c r="H170" i="8"/>
  <c r="H171" i="8"/>
  <c r="H172" i="8"/>
  <c r="H173" i="8"/>
  <c r="E94" i="8" s="1"/>
  <c r="H174" i="8"/>
  <c r="H175" i="8"/>
  <c r="H176" i="8"/>
  <c r="E63" i="8" s="1"/>
  <c r="H177" i="8"/>
  <c r="H178" i="8"/>
  <c r="H179" i="8"/>
  <c r="H180" i="8"/>
  <c r="H181" i="8"/>
  <c r="H182" i="8"/>
  <c r="H183" i="8"/>
  <c r="H184" i="8"/>
  <c r="H185" i="8"/>
  <c r="H186" i="8"/>
  <c r="E9" i="8" s="1"/>
  <c r="H187" i="8"/>
  <c r="H188" i="8"/>
  <c r="H189" i="8"/>
  <c r="H190" i="8"/>
  <c r="H191" i="8"/>
  <c r="H192" i="8"/>
  <c r="H193" i="8"/>
  <c r="E99" i="8" s="1"/>
  <c r="H194" i="8"/>
  <c r="H195" i="8"/>
  <c r="H196" i="8"/>
  <c r="E103" i="8" s="1"/>
  <c r="H197" i="8"/>
  <c r="H198" i="8"/>
  <c r="H199" i="8"/>
  <c r="H200" i="8"/>
  <c r="H201" i="8"/>
  <c r="E90" i="8" s="1"/>
  <c r="H202" i="8"/>
  <c r="H203" i="8"/>
  <c r="E41" i="8" s="1"/>
  <c r="H204" i="8"/>
  <c r="H205" i="8"/>
  <c r="E97" i="8" s="1"/>
  <c r="H206" i="8"/>
  <c r="H207" i="8"/>
  <c r="H208" i="8"/>
  <c r="E77" i="8" s="1"/>
  <c r="H209" i="8"/>
  <c r="H210" i="8"/>
  <c r="H211" i="8"/>
  <c r="H212" i="8"/>
  <c r="H213" i="8"/>
  <c r="H214" i="8"/>
  <c r="H215" i="8"/>
  <c r="H216" i="8"/>
  <c r="H217" i="8"/>
  <c r="H218" i="8"/>
  <c r="H219" i="8"/>
  <c r="E61" i="8" s="1"/>
  <c r="H220" i="8"/>
  <c r="H221" i="8"/>
  <c r="H222" i="8"/>
  <c r="H223" i="8"/>
  <c r="H224" i="8"/>
  <c r="H225" i="8"/>
  <c r="H226" i="8"/>
  <c r="H227" i="8"/>
  <c r="H228" i="8"/>
  <c r="E35" i="8" s="1"/>
  <c r="H229" i="8"/>
  <c r="H230" i="8"/>
  <c r="H231" i="8"/>
  <c r="H232" i="8"/>
  <c r="H233" i="8"/>
  <c r="H234" i="8"/>
  <c r="H235" i="8"/>
  <c r="H236" i="8"/>
  <c r="H237" i="8"/>
  <c r="E23" i="8" s="1"/>
  <c r="H238" i="8"/>
  <c r="H239" i="8"/>
  <c r="H240" i="8"/>
  <c r="H241" i="8"/>
  <c r="H242" i="8"/>
  <c r="H243" i="8"/>
  <c r="H244" i="8"/>
  <c r="H245" i="8"/>
  <c r="H246" i="8"/>
  <c r="H247" i="8"/>
  <c r="E45" i="8" s="1"/>
  <c r="H248" i="8"/>
  <c r="H249" i="8"/>
  <c r="H250" i="8"/>
  <c r="H251" i="8"/>
  <c r="H252" i="8"/>
  <c r="H253" i="8"/>
  <c r="E65" i="8" s="1"/>
  <c r="H254" i="8"/>
  <c r="E29" i="8" s="1"/>
  <c r="H255" i="8"/>
  <c r="H256" i="8"/>
  <c r="H257" i="8"/>
  <c r="H258" i="8"/>
  <c r="H259" i="8"/>
  <c r="H260" i="8"/>
  <c r="H261" i="8"/>
  <c r="H262" i="8"/>
  <c r="H263" i="8"/>
  <c r="E98" i="8" s="1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E53" i="8" s="1"/>
  <c r="H289" i="8"/>
  <c r="H290" i="8"/>
  <c r="H291" i="8"/>
  <c r="H292" i="8"/>
  <c r="H293" i="8"/>
  <c r="E119" i="8" s="1"/>
  <c r="H294" i="8"/>
  <c r="H295" i="8"/>
  <c r="H296" i="8"/>
  <c r="E11" i="8" s="1"/>
  <c r="H297" i="8"/>
  <c r="H298" i="8"/>
  <c r="H299" i="8"/>
  <c r="H300" i="8"/>
  <c r="E122" i="8" s="1"/>
  <c r="H301" i="8"/>
  <c r="H302" i="8"/>
  <c r="H303" i="8"/>
  <c r="E5" i="8" s="1"/>
  <c r="H304" i="8"/>
  <c r="H305" i="8"/>
  <c r="H306" i="8"/>
  <c r="H307" i="8"/>
  <c r="H308" i="8"/>
  <c r="E89" i="8" s="1"/>
  <c r="H309" i="8"/>
  <c r="E14" i="8" s="1"/>
  <c r="H310" i="8"/>
  <c r="H311" i="8"/>
  <c r="H312" i="8"/>
  <c r="H313" i="8"/>
  <c r="H314" i="8"/>
  <c r="H315" i="8"/>
  <c r="H316" i="8"/>
  <c r="H317" i="8"/>
  <c r="E8" i="8" s="1"/>
  <c r="H318" i="8"/>
  <c r="H319" i="8"/>
  <c r="H320" i="8"/>
  <c r="H321" i="8"/>
  <c r="H322" i="8"/>
  <c r="H323" i="8"/>
  <c r="E49" i="8" s="1"/>
  <c r="H324" i="8"/>
  <c r="H325" i="8"/>
  <c r="H326" i="8"/>
  <c r="H327" i="8"/>
  <c r="E33" i="8" s="1"/>
  <c r="H328" i="8"/>
  <c r="E34" i="8" s="1"/>
  <c r="H329" i="8"/>
  <c r="E75" i="8" s="1"/>
  <c r="H330" i="8"/>
  <c r="H331" i="8"/>
  <c r="H332" i="8"/>
  <c r="H333" i="8"/>
  <c r="H334" i="8"/>
  <c r="H335" i="8"/>
  <c r="H336" i="8"/>
  <c r="E67" i="8" s="1"/>
  <c r="H337" i="8"/>
  <c r="H338" i="8"/>
  <c r="H339" i="8"/>
  <c r="E58" i="8" s="1"/>
  <c r="H340" i="8"/>
  <c r="E82" i="8" s="1"/>
  <c r="H341" i="8"/>
  <c r="H342" i="8"/>
  <c r="H343" i="8"/>
  <c r="H344" i="8"/>
  <c r="H345" i="8"/>
  <c r="E16" i="8" s="1"/>
  <c r="H346" i="8"/>
  <c r="H347" i="8"/>
  <c r="H348" i="8"/>
  <c r="E39" i="8" s="1"/>
  <c r="H349" i="8"/>
  <c r="H350" i="8"/>
  <c r="H351" i="8"/>
  <c r="H352" i="8"/>
  <c r="E46" i="8" s="1"/>
  <c r="H353" i="8"/>
  <c r="E91" i="8" s="1"/>
  <c r="H354" i="8"/>
  <c r="H355" i="8"/>
  <c r="H356" i="8"/>
  <c r="H357" i="8"/>
  <c r="E76" i="8" s="1"/>
  <c r="H358" i="8"/>
  <c r="H359" i="8"/>
  <c r="E57" i="8" s="1"/>
  <c r="H360" i="8"/>
  <c r="H361" i="8"/>
  <c r="E113" i="8" s="1"/>
  <c r="H362" i="8"/>
  <c r="E101" i="8" s="1"/>
  <c r="H363" i="8"/>
  <c r="E81" i="8" s="1"/>
  <c r="H364" i="8"/>
  <c r="H3" i="8"/>
  <c r="E32" i="8" s="1"/>
  <c r="H4" i="8"/>
  <c r="H2" i="8"/>
  <c r="E38" i="8" l="1"/>
  <c r="E36" i="8"/>
  <c r="E48" i="8"/>
  <c r="E120" i="8"/>
  <c r="E7" i="8"/>
  <c r="E60" i="8"/>
  <c r="E79" i="8"/>
  <c r="E51" i="8"/>
  <c r="E107" i="8"/>
  <c r="E80" i="8"/>
  <c r="E59" i="8"/>
  <c r="E55" i="8"/>
  <c r="E47" i="8"/>
  <c r="E108" i="8"/>
  <c r="E10" i="8"/>
  <c r="E54" i="8"/>
  <c r="E68" i="8"/>
  <c r="E74" i="8"/>
  <c r="E28" i="8"/>
  <c r="E31" i="8"/>
  <c r="E42" i="8"/>
  <c r="E86" i="8"/>
  <c r="E114" i="8"/>
  <c r="E22" i="8"/>
  <c r="E6" i="8"/>
  <c r="E30" i="8"/>
  <c r="E72" i="8"/>
  <c r="E102" i="8"/>
  <c r="E20" i="8"/>
  <c r="E88" i="8"/>
  <c r="E44" i="8"/>
  <c r="E40" i="8"/>
  <c r="E112" i="8"/>
  <c r="E64" i="8"/>
  <c r="E56" i="8"/>
  <c r="E2" i="8"/>
  <c r="E121" i="8"/>
  <c r="E87" i="8"/>
  <c r="E92" i="8"/>
  <c r="E71" i="8"/>
  <c r="E95" i="8"/>
  <c r="E43" i="8"/>
  <c r="E116" i="8"/>
  <c r="E124" i="8"/>
  <c r="E100" i="8"/>
  <c r="E110" i="8"/>
  <c r="E50" i="8"/>
  <c r="E19" i="8"/>
  <c r="E123" i="8"/>
  <c r="E109" i="8"/>
  <c r="E104" i="8"/>
  <c r="E111" i="8"/>
  <c r="E3" i="8"/>
  <c r="E83" i="8"/>
  <c r="E118" i="8"/>
  <c r="E117" i="8"/>
  <c r="E4" i="8"/>
  <c r="E93" i="8"/>
  <c r="E27" i="8"/>
  <c r="C1" i="10"/>
  <c r="B2" i="10" s="1"/>
  <c r="A3" i="10" s="1"/>
  <c r="B3" i="10" s="1"/>
  <c r="A4" i="10" s="1"/>
  <c r="B4" i="10" s="1"/>
  <c r="A5" i="10" s="1"/>
  <c r="B5" i="10" s="1"/>
  <c r="A6" i="10" s="1"/>
  <c r="B6" i="10" s="1"/>
  <c r="A7" i="10" s="1"/>
  <c r="B7" i="10" s="1"/>
  <c r="A8" i="10" s="1"/>
  <c r="B8" i="10" s="1"/>
  <c r="A9" i="10" s="1"/>
  <c r="B9" i="10" s="1"/>
  <c r="A10" i="10" s="1"/>
  <c r="B10" i="10" s="1"/>
  <c r="A11" i="10" s="1"/>
  <c r="B11" i="10" s="1"/>
  <c r="A12" i="10" s="1"/>
  <c r="B12" i="10" s="1"/>
  <c r="A13" i="10" s="1"/>
  <c r="B13" i="10" s="1"/>
  <c r="A14" i="10" s="1"/>
  <c r="B14" i="10" s="1"/>
  <c r="A15" i="10" s="1"/>
  <c r="B15" i="10" s="1"/>
  <c r="A16" i="10" s="1"/>
  <c r="B16" i="10" s="1"/>
  <c r="A17" i="10" s="1"/>
  <c r="B17" i="10" s="1"/>
  <c r="A18" i="10" s="1"/>
  <c r="B18" i="10" s="1"/>
  <c r="A19" i="10" s="1"/>
  <c r="B19" i="10" s="1"/>
  <c r="A20" i="10" s="1"/>
  <c r="B20" i="10" s="1"/>
  <c r="A21" i="10" s="1"/>
  <c r="B21" i="10" s="1"/>
  <c r="A22" i="10" s="1"/>
  <c r="B22" i="10" s="1"/>
  <c r="A23" i="10" s="1"/>
  <c r="B23" i="10" s="1"/>
  <c r="A24" i="10" s="1"/>
  <c r="B24" i="10" s="1"/>
  <c r="A25" i="10" s="1"/>
  <c r="F1" i="8" l="1"/>
  <c r="F1" i="9"/>
  <c r="F18" i="9" s="1"/>
  <c r="F249" i="9" l="1"/>
  <c r="F134" i="9"/>
  <c r="F90" i="9"/>
  <c r="F266" i="9"/>
  <c r="F79" i="9"/>
  <c r="F16" i="9"/>
  <c r="F358" i="9"/>
  <c r="F241" i="9"/>
  <c r="F118" i="9"/>
  <c r="F66" i="9"/>
  <c r="F245" i="9"/>
  <c r="F98" i="9"/>
  <c r="F342" i="9"/>
  <c r="F278" i="9"/>
  <c r="F230" i="9"/>
  <c r="F166" i="9"/>
  <c r="F102" i="9"/>
  <c r="F30" i="9"/>
  <c r="F42" i="9"/>
  <c r="F314" i="9"/>
  <c r="F218" i="9"/>
  <c r="F151" i="9"/>
  <c r="F95" i="9"/>
  <c r="F27" i="9"/>
  <c r="F310" i="9"/>
  <c r="F198" i="9"/>
  <c r="F70" i="9"/>
  <c r="F346" i="9"/>
  <c r="F154" i="9"/>
  <c r="F63" i="9"/>
  <c r="F294" i="9"/>
  <c r="F182" i="9"/>
  <c r="F54" i="9"/>
  <c r="F330" i="9"/>
  <c r="F8" i="9"/>
  <c r="F326" i="9"/>
  <c r="F262" i="9"/>
  <c r="F214" i="9"/>
  <c r="F150" i="9"/>
  <c r="F86" i="9"/>
  <c r="F122" i="9"/>
  <c r="F362" i="9"/>
  <c r="F298" i="9"/>
  <c r="F186" i="9"/>
  <c r="F38" i="9"/>
  <c r="F207" i="9"/>
  <c r="F103" i="9"/>
  <c r="F22" i="9"/>
  <c r="F350" i="9"/>
  <c r="F318" i="9"/>
  <c r="F286" i="9"/>
  <c r="F254" i="9"/>
  <c r="F238" i="9"/>
  <c r="F206" i="9"/>
  <c r="F174" i="9"/>
  <c r="F142" i="9"/>
  <c r="F110" i="9"/>
  <c r="F78" i="9"/>
  <c r="F46" i="9"/>
  <c r="F106" i="9"/>
  <c r="F58" i="9"/>
  <c r="F354" i="9"/>
  <c r="F322" i="9"/>
  <c r="F290" i="9"/>
  <c r="F258" i="9"/>
  <c r="F242" i="9"/>
  <c r="F210" i="9"/>
  <c r="F178" i="9"/>
  <c r="F146" i="9"/>
  <c r="F74" i="9"/>
  <c r="F119" i="9"/>
  <c r="F2" i="9"/>
  <c r="F28" i="9"/>
  <c r="F5" i="9"/>
  <c r="F25" i="9"/>
  <c r="F175" i="9"/>
  <c r="F13" i="9"/>
  <c r="F199" i="9"/>
  <c r="F71" i="9"/>
  <c r="F20" i="9"/>
  <c r="F361" i="9"/>
  <c r="F357" i="9"/>
  <c r="F353" i="9"/>
  <c r="F349" i="9"/>
  <c r="F345" i="9"/>
  <c r="F341" i="9"/>
  <c r="F337" i="9"/>
  <c r="F333" i="9"/>
  <c r="F329" i="9"/>
  <c r="F325" i="9"/>
  <c r="F321" i="9"/>
  <c r="F317" i="9"/>
  <c r="F313" i="9"/>
  <c r="F309" i="9"/>
  <c r="F305" i="9"/>
  <c r="F301" i="9"/>
  <c r="F297" i="9"/>
  <c r="F293" i="9"/>
  <c r="F289" i="9"/>
  <c r="F285" i="9"/>
  <c r="F281" i="9"/>
  <c r="F277" i="9"/>
  <c r="F273" i="9"/>
  <c r="F269" i="9"/>
  <c r="F265" i="9"/>
  <c r="F261" i="9"/>
  <c r="F257" i="9"/>
  <c r="F237" i="9"/>
  <c r="F233" i="9"/>
  <c r="F229" i="9"/>
  <c r="F225" i="9"/>
  <c r="F221" i="9"/>
  <c r="F217" i="9"/>
  <c r="F213" i="9"/>
  <c r="F209" i="9"/>
  <c r="F205" i="9"/>
  <c r="F201" i="9"/>
  <c r="F197" i="9"/>
  <c r="F193" i="9"/>
  <c r="F189" i="9"/>
  <c r="F185" i="9"/>
  <c r="F181" i="9"/>
  <c r="F177" i="9"/>
  <c r="F173" i="9"/>
  <c r="F169" i="9"/>
  <c r="F165" i="9"/>
  <c r="F161" i="9"/>
  <c r="F157" i="9"/>
  <c r="F153" i="9"/>
  <c r="F149" i="9"/>
  <c r="F145" i="9"/>
  <c r="F141" i="9"/>
  <c r="F137" i="9"/>
  <c r="F133" i="9"/>
  <c r="F129" i="9"/>
  <c r="F125" i="9"/>
  <c r="F121" i="9"/>
  <c r="F117" i="9"/>
  <c r="F113" i="9"/>
  <c r="F109" i="9"/>
  <c r="F105" i="9"/>
  <c r="F101" i="9"/>
  <c r="F97" i="9"/>
  <c r="F93" i="9"/>
  <c r="F89" i="9"/>
  <c r="F85" i="9"/>
  <c r="F81" i="9"/>
  <c r="F77" i="9"/>
  <c r="F73" i="9"/>
  <c r="F69" i="9"/>
  <c r="F65" i="9"/>
  <c r="F61" i="9"/>
  <c r="F57" i="9"/>
  <c r="F53" i="9"/>
  <c r="F49" i="9"/>
  <c r="F45" i="9"/>
  <c r="F41" i="9"/>
  <c r="F37" i="9"/>
  <c r="F364" i="9"/>
  <c r="F356" i="9"/>
  <c r="F348" i="9"/>
  <c r="F340" i="9"/>
  <c r="F332" i="9"/>
  <c r="F324" i="9"/>
  <c r="F316" i="9"/>
  <c r="F308" i="9"/>
  <c r="F300" i="9"/>
  <c r="F292" i="9"/>
  <c r="F284" i="9"/>
  <c r="F276" i="9"/>
  <c r="F268" i="9"/>
  <c r="F260" i="9"/>
  <c r="F252" i="9"/>
  <c r="F244" i="9"/>
  <c r="F236" i="9"/>
  <c r="F228" i="9"/>
  <c r="F220" i="9"/>
  <c r="F212" i="9"/>
  <c r="F204" i="9"/>
  <c r="F196" i="9"/>
  <c r="F188" i="9"/>
  <c r="F180" i="9"/>
  <c r="F172" i="9"/>
  <c r="F164" i="9"/>
  <c r="F156" i="9"/>
  <c r="F148" i="9"/>
  <c r="F140" i="9"/>
  <c r="F132" i="9"/>
  <c r="F124" i="9"/>
  <c r="F116" i="9"/>
  <c r="F108" i="9"/>
  <c r="F100" i="9"/>
  <c r="F92" i="9"/>
  <c r="F84" i="9"/>
  <c r="F76" i="9"/>
  <c r="F68" i="9"/>
  <c r="F60" i="9"/>
  <c r="F52" i="9"/>
  <c r="F44" i="9"/>
  <c r="F359" i="9"/>
  <c r="F351" i="9"/>
  <c r="F343" i="9"/>
  <c r="F335" i="9"/>
  <c r="F327" i="9"/>
  <c r="F319" i="9"/>
  <c r="F311" i="9"/>
  <c r="F303" i="9"/>
  <c r="F295" i="9"/>
  <c r="F287" i="9"/>
  <c r="F279" i="9"/>
  <c r="F271" i="9"/>
  <c r="F263" i="9"/>
  <c r="F255" i="9"/>
  <c r="F247" i="9"/>
  <c r="F239" i="9"/>
  <c r="F231" i="9"/>
  <c r="F223" i="9"/>
  <c r="F215" i="9"/>
  <c r="F136" i="9"/>
  <c r="F120" i="9"/>
  <c r="F112" i="9"/>
  <c r="F104" i="9"/>
  <c r="F96" i="9"/>
  <c r="F80" i="9"/>
  <c r="F72" i="9"/>
  <c r="F56" i="9"/>
  <c r="F48" i="9"/>
  <c r="F363" i="9"/>
  <c r="F355" i="9"/>
  <c r="F347" i="9"/>
  <c r="F339" i="9"/>
  <c r="F323" i="9"/>
  <c r="F315" i="9"/>
  <c r="F307" i="9"/>
  <c r="F299" i="9"/>
  <c r="F291" i="9"/>
  <c r="F275" i="9"/>
  <c r="F267" i="9"/>
  <c r="F360" i="9"/>
  <c r="F352" i="9"/>
  <c r="F344" i="9"/>
  <c r="F336" i="9"/>
  <c r="F328" i="9"/>
  <c r="F320" i="9"/>
  <c r="F312" i="9"/>
  <c r="F304" i="9"/>
  <c r="F296" i="9"/>
  <c r="F288" i="9"/>
  <c r="F280" i="9"/>
  <c r="F272" i="9"/>
  <c r="F264" i="9"/>
  <c r="F256" i="9"/>
  <c r="F248" i="9"/>
  <c r="F240" i="9"/>
  <c r="F232" i="9"/>
  <c r="F224" i="9"/>
  <c r="F216" i="9"/>
  <c r="F208" i="9"/>
  <c r="F200" i="9"/>
  <c r="F192" i="9"/>
  <c r="F184" i="9"/>
  <c r="F176" i="9"/>
  <c r="F168" i="9"/>
  <c r="F160" i="9"/>
  <c r="F152" i="9"/>
  <c r="F144" i="9"/>
  <c r="F128" i="9"/>
  <c r="F88" i="9"/>
  <c r="F64" i="9"/>
  <c r="F40" i="9"/>
  <c r="F331" i="9"/>
  <c r="F283" i="9"/>
  <c r="F243" i="9"/>
  <c r="F211" i="9"/>
  <c r="F179" i="9"/>
  <c r="F147" i="9"/>
  <c r="F115" i="9"/>
  <c r="F83" i="9"/>
  <c r="F51" i="9"/>
  <c r="F36" i="9"/>
  <c r="F33" i="9"/>
  <c r="F139" i="9"/>
  <c r="F107" i="9"/>
  <c r="F75" i="9"/>
  <c r="F19" i="9"/>
  <c r="F11" i="9"/>
  <c r="F29" i="9"/>
  <c r="F251" i="9"/>
  <c r="F187" i="9"/>
  <c r="F123" i="9"/>
  <c r="F91" i="9"/>
  <c r="F32" i="9"/>
  <c r="F15" i="9"/>
  <c r="F235" i="9"/>
  <c r="F203" i="9"/>
  <c r="F171" i="9"/>
  <c r="F43" i="9"/>
  <c r="F3" i="9"/>
  <c r="F219" i="9"/>
  <c r="F155" i="9"/>
  <c r="F35" i="9"/>
  <c r="F23" i="9"/>
  <c r="F7" i="9"/>
  <c r="F259" i="9"/>
  <c r="F227" i="9"/>
  <c r="F195" i="9"/>
  <c r="F163" i="9"/>
  <c r="F131" i="9"/>
  <c r="F99" i="9"/>
  <c r="F67" i="9"/>
  <c r="F59" i="9"/>
  <c r="F167" i="9"/>
  <c r="F39" i="9"/>
  <c r="F17" i="9"/>
  <c r="F14" i="9"/>
  <c r="F282" i="9"/>
  <c r="F253" i="9"/>
  <c r="F234" i="9"/>
  <c r="F202" i="9"/>
  <c r="F170" i="9"/>
  <c r="F138" i="9"/>
  <c r="F50" i="9"/>
  <c r="F87" i="9"/>
  <c r="F143" i="9"/>
  <c r="F24" i="9"/>
  <c r="F191" i="9"/>
  <c r="F12" i="9"/>
  <c r="F47" i="9"/>
  <c r="F334" i="9"/>
  <c r="F302" i="9"/>
  <c r="F270" i="9"/>
  <c r="F246" i="9"/>
  <c r="F222" i="9"/>
  <c r="F190" i="9"/>
  <c r="F158" i="9"/>
  <c r="F126" i="9"/>
  <c r="F94" i="9"/>
  <c r="F62" i="9"/>
  <c r="F130" i="9"/>
  <c r="F82" i="9"/>
  <c r="F34" i="9"/>
  <c r="F338" i="9"/>
  <c r="F306" i="9"/>
  <c r="F274" i="9"/>
  <c r="F250" i="9"/>
  <c r="F226" i="9"/>
  <c r="F194" i="9"/>
  <c r="F162" i="9"/>
  <c r="F114" i="9"/>
  <c r="F183" i="9"/>
  <c r="F55" i="9"/>
  <c r="F111" i="9"/>
  <c r="F21" i="9"/>
  <c r="F127" i="9"/>
  <c r="F9" i="9"/>
  <c r="F26" i="9"/>
  <c r="F159" i="9"/>
  <c r="F135" i="9"/>
  <c r="F31" i="9"/>
  <c r="F4" i="9"/>
  <c r="F10" i="9"/>
  <c r="F6" i="9"/>
  <c r="F244" i="8"/>
  <c r="F54" i="8"/>
  <c r="F71" i="8"/>
  <c r="F132" i="8"/>
  <c r="F17" i="8"/>
  <c r="F151" i="8"/>
  <c r="F127" i="8"/>
  <c r="F49" i="8"/>
  <c r="F337" i="8"/>
  <c r="F230" i="8"/>
  <c r="F40" i="8"/>
  <c r="F62" i="8"/>
  <c r="F97" i="8"/>
  <c r="F114" i="8"/>
  <c r="F329" i="8"/>
  <c r="F156" i="8"/>
  <c r="F15" i="8"/>
  <c r="F112" i="8"/>
  <c r="F331" i="8"/>
  <c r="F192" i="8"/>
  <c r="F208" i="8"/>
  <c r="F177" i="8"/>
  <c r="F211" i="8"/>
  <c r="F185" i="8"/>
  <c r="F228" i="8"/>
  <c r="F353" i="8"/>
  <c r="F225" i="8"/>
  <c r="F93" i="8"/>
  <c r="F145" i="8"/>
  <c r="F65" i="8"/>
  <c r="F301" i="8"/>
  <c r="F262" i="8"/>
  <c r="F318" i="8"/>
  <c r="F141" i="8"/>
  <c r="F90" i="8"/>
  <c r="F268" i="8"/>
  <c r="F102" i="8"/>
  <c r="F18" i="8"/>
  <c r="F308" i="8"/>
  <c r="F340" i="8"/>
  <c r="F5" i="8"/>
  <c r="F123" i="8"/>
  <c r="F323" i="8"/>
  <c r="F229" i="8"/>
  <c r="F201" i="8"/>
  <c r="F233" i="8"/>
  <c r="F222" i="8"/>
  <c r="F252" i="8"/>
  <c r="F357" i="8"/>
  <c r="F295" i="8"/>
  <c r="F6" i="8"/>
  <c r="F285" i="8"/>
  <c r="F202" i="8"/>
  <c r="F105" i="8"/>
  <c r="F80" i="8"/>
  <c r="F187" i="8"/>
  <c r="F37" i="8"/>
  <c r="F290" i="8"/>
  <c r="F275" i="8"/>
  <c r="F30" i="8"/>
  <c r="F199" i="8"/>
  <c r="F13" i="8"/>
  <c r="F189" i="8"/>
  <c r="F277" i="8"/>
  <c r="F273" i="8"/>
  <c r="F264" i="8"/>
  <c r="F276" i="8"/>
  <c r="F48" i="8"/>
  <c r="F322" i="8"/>
  <c r="F341" i="8"/>
  <c r="F261" i="8"/>
  <c r="F330" i="8"/>
  <c r="F267" i="8"/>
  <c r="F345" i="8"/>
  <c r="F359" i="8"/>
  <c r="F307" i="8"/>
  <c r="F246" i="8"/>
  <c r="F162" i="8"/>
  <c r="F99" i="8"/>
  <c r="F298" i="8"/>
  <c r="F107" i="8"/>
  <c r="F47" i="8"/>
  <c r="F354" i="8"/>
  <c r="F46" i="8"/>
  <c r="F160" i="8"/>
  <c r="F159" i="8"/>
  <c r="F197" i="8"/>
  <c r="F166" i="8"/>
  <c r="F83" i="8"/>
  <c r="F136" i="8"/>
  <c r="F183" i="8"/>
  <c r="F236" i="8"/>
  <c r="F247" i="8"/>
  <c r="F269" i="8"/>
  <c r="F113" i="8"/>
  <c r="F92" i="8"/>
  <c r="F239" i="8"/>
  <c r="F16" i="8"/>
  <c r="F263" i="8"/>
  <c r="F89" i="8"/>
  <c r="F364" i="8"/>
  <c r="F265" i="8"/>
  <c r="F58" i="8"/>
  <c r="F63" i="8"/>
  <c r="F281" i="8"/>
  <c r="F111" i="8"/>
  <c r="F217" i="8"/>
  <c r="F300" i="8"/>
  <c r="F178" i="8"/>
  <c r="F38" i="8"/>
  <c r="F254" i="8"/>
  <c r="F149" i="8"/>
  <c r="F362" i="8"/>
  <c r="F266" i="8"/>
  <c r="F128" i="8"/>
  <c r="F242" i="8"/>
  <c r="F66" i="8"/>
  <c r="F313" i="8"/>
  <c r="F23" i="8"/>
  <c r="F338" i="8"/>
  <c r="F346" i="8"/>
  <c r="F81" i="8"/>
  <c r="F110" i="8"/>
  <c r="F28" i="8"/>
  <c r="F45" i="8"/>
  <c r="F137" i="8"/>
  <c r="F118" i="8"/>
  <c r="F299" i="8"/>
  <c r="F130" i="8"/>
  <c r="F157" i="8"/>
  <c r="F44" i="8"/>
  <c r="F165" i="8"/>
  <c r="F235" i="8"/>
  <c r="F31" i="8"/>
  <c r="F32" i="8"/>
  <c r="F245" i="8"/>
  <c r="F190" i="8"/>
  <c r="F314" i="8"/>
  <c r="F87" i="8"/>
  <c r="F188" i="8"/>
  <c r="F260" i="8"/>
  <c r="F142" i="8"/>
  <c r="F241" i="8"/>
  <c r="F22" i="8"/>
  <c r="F158" i="8"/>
  <c r="F248" i="8"/>
  <c r="F59" i="8"/>
  <c r="F126" i="8"/>
  <c r="F125" i="8"/>
  <c r="F249" i="8"/>
  <c r="F243" i="8"/>
  <c r="F134" i="8"/>
  <c r="F297" i="8"/>
  <c r="F205" i="8"/>
  <c r="F215" i="8"/>
  <c r="F291" i="8"/>
  <c r="F296" i="8"/>
  <c r="F84" i="8"/>
  <c r="F209" i="8"/>
  <c r="F55" i="8"/>
  <c r="F348" i="8"/>
  <c r="F69" i="8"/>
  <c r="F227" i="8"/>
  <c r="F237" i="8"/>
  <c r="F305" i="8"/>
  <c r="F302" i="8"/>
  <c r="F288" i="8"/>
  <c r="F347" i="8"/>
  <c r="F153" i="8"/>
  <c r="F343" i="8"/>
  <c r="F42" i="8"/>
  <c r="F144" i="8"/>
  <c r="F9" i="8"/>
  <c r="F72" i="8"/>
  <c r="F352" i="8"/>
  <c r="F10" i="8"/>
  <c r="F191" i="8"/>
  <c r="F181" i="8"/>
  <c r="F363" i="8"/>
  <c r="F194" i="8"/>
  <c r="F303" i="8"/>
  <c r="F339" i="8"/>
  <c r="F272" i="8"/>
  <c r="F167" i="8"/>
  <c r="F231" i="8"/>
  <c r="F33" i="8"/>
  <c r="F198" i="8"/>
  <c r="F94" i="8"/>
  <c r="F315" i="8"/>
  <c r="F82" i="8"/>
  <c r="F41" i="8"/>
  <c r="F52" i="8"/>
  <c r="F133" i="8"/>
  <c r="F172" i="8"/>
  <c r="F306" i="8"/>
  <c r="F336" i="8"/>
  <c r="F200" i="8"/>
  <c r="F350" i="8"/>
  <c r="F148" i="8"/>
  <c r="F60" i="8"/>
  <c r="F180" i="8"/>
  <c r="F204" i="8"/>
  <c r="F100" i="8"/>
  <c r="F75" i="8"/>
  <c r="F287" i="8"/>
  <c r="F304" i="8"/>
  <c r="F25" i="8"/>
  <c r="F4" i="8"/>
  <c r="F334" i="8"/>
  <c r="F86" i="8"/>
  <c r="F138" i="8"/>
  <c r="F155" i="8"/>
  <c r="F316" i="8"/>
  <c r="F333" i="8"/>
  <c r="F27" i="8"/>
  <c r="F88" i="8"/>
  <c r="F67" i="8"/>
  <c r="F119" i="8"/>
  <c r="F152" i="8"/>
  <c r="F342" i="8"/>
  <c r="F207" i="8"/>
  <c r="F129" i="8"/>
  <c r="F140" i="8"/>
  <c r="F122" i="8"/>
  <c r="F131" i="8"/>
  <c r="F169" i="8"/>
  <c r="F259" i="8"/>
  <c r="F174" i="8"/>
  <c r="F186" i="8"/>
  <c r="F356" i="8"/>
  <c r="F224" i="8"/>
  <c r="F179" i="8"/>
  <c r="F279" i="8"/>
  <c r="F8" i="8"/>
  <c r="F3" i="8"/>
  <c r="F195" i="8"/>
  <c r="F319" i="8"/>
  <c r="F150" i="8"/>
  <c r="F196" i="8"/>
  <c r="F77" i="8"/>
  <c r="F255" i="8"/>
  <c r="F270" i="8"/>
  <c r="F170" i="8"/>
  <c r="F258" i="8"/>
  <c r="F320" i="8"/>
  <c r="F43" i="8"/>
  <c r="F212" i="8"/>
  <c r="F91" i="8"/>
  <c r="F280" i="8"/>
  <c r="F117" i="8"/>
  <c r="F220" i="8"/>
  <c r="F210" i="8"/>
  <c r="F85" i="8"/>
  <c r="F176" i="8"/>
  <c r="F19" i="8"/>
  <c r="F26" i="8"/>
  <c r="F335" i="8"/>
  <c r="F61" i="8"/>
  <c r="F274" i="8"/>
  <c r="F349" i="8"/>
  <c r="F282" i="8"/>
  <c r="F344" i="8"/>
  <c r="F173" i="8"/>
  <c r="F161" i="8"/>
  <c r="F76" i="8"/>
  <c r="F317" i="8"/>
  <c r="F321" i="8"/>
  <c r="F106" i="8"/>
  <c r="F203" i="8"/>
  <c r="F115" i="8"/>
  <c r="F73" i="8"/>
  <c r="F182" i="8"/>
  <c r="F68" i="8"/>
  <c r="F103" i="8"/>
  <c r="F221" i="8"/>
  <c r="F57" i="8"/>
  <c r="F312" i="8"/>
  <c r="F234" i="8"/>
  <c r="F70" i="8"/>
  <c r="F184" i="8"/>
  <c r="F64" i="8"/>
  <c r="F139" i="8"/>
  <c r="F164" i="8"/>
  <c r="F39" i="8"/>
  <c r="F34" i="8"/>
  <c r="F226" i="8"/>
  <c r="F21" i="8"/>
  <c r="F324" i="8"/>
  <c r="F154" i="8"/>
  <c r="F360" i="8"/>
  <c r="F328" i="8"/>
  <c r="F29" i="8"/>
  <c r="F168" i="8"/>
  <c r="F213" i="8"/>
  <c r="F214" i="8"/>
  <c r="F358" i="8"/>
  <c r="F206" i="8"/>
  <c r="F232" i="8"/>
  <c r="F278" i="8"/>
  <c r="F79" i="8"/>
  <c r="F96" i="8"/>
  <c r="F12" i="8"/>
  <c r="F251" i="8"/>
  <c r="F332" i="8"/>
  <c r="F78" i="8"/>
  <c r="F325" i="8"/>
  <c r="F120" i="8"/>
  <c r="F250" i="8"/>
  <c r="F218" i="8"/>
  <c r="F20" i="8"/>
  <c r="F219" i="8"/>
  <c r="F326" i="8"/>
  <c r="F108" i="8"/>
  <c r="F286" i="8"/>
  <c r="F11" i="8"/>
  <c r="F98" i="8"/>
  <c r="F116" i="8"/>
  <c r="F135" i="8"/>
  <c r="F310" i="8"/>
  <c r="F175" i="8"/>
  <c r="F163" i="8"/>
  <c r="F56" i="8"/>
  <c r="F74" i="8"/>
  <c r="F14" i="8"/>
  <c r="F327" i="8"/>
  <c r="F293" i="8"/>
  <c r="F351" i="8"/>
  <c r="F289" i="8"/>
  <c r="F361" i="8"/>
  <c r="F311" i="8"/>
  <c r="F95" i="8"/>
  <c r="F253" i="8"/>
  <c r="F284" i="8"/>
  <c r="F36" i="8"/>
  <c r="F171" i="8"/>
  <c r="F309" i="8"/>
  <c r="F101" i="8"/>
  <c r="F271" i="8"/>
  <c r="F294" i="8"/>
  <c r="F146" i="8"/>
  <c r="F24" i="8"/>
  <c r="F121" i="8"/>
  <c r="F35" i="8"/>
  <c r="F283" i="8"/>
  <c r="F50" i="8"/>
  <c r="F355" i="8"/>
  <c r="F124" i="8"/>
  <c r="F257" i="8"/>
  <c r="F53" i="8"/>
  <c r="F51" i="8"/>
  <c r="F7" i="8"/>
  <c r="F143" i="8"/>
  <c r="F292" i="8"/>
  <c r="F147" i="8"/>
  <c r="F256" i="8"/>
  <c r="F109" i="8"/>
  <c r="F223" i="8"/>
  <c r="F238" i="8"/>
  <c r="F216" i="8"/>
  <c r="F240" i="8"/>
  <c r="F193" i="8"/>
  <c r="F2" i="8"/>
  <c r="F104" i="8"/>
</calcChain>
</file>

<file path=xl/sharedStrings.xml><?xml version="1.0" encoding="utf-8"?>
<sst xmlns="http://schemas.openxmlformats.org/spreadsheetml/2006/main" count="4743" uniqueCount="1692">
  <si>
    <t>Region</t>
  </si>
  <si>
    <t>geo1</t>
  </si>
  <si>
    <t>geo2</t>
  </si>
  <si>
    <t>geo3</t>
  </si>
  <si>
    <t>geo4</t>
  </si>
  <si>
    <t>geo5</t>
  </si>
  <si>
    <t>Id</t>
  </si>
  <si>
    <t>Ville</t>
  </si>
  <si>
    <t>Code_Région</t>
  </si>
  <si>
    <t>Adresse</t>
  </si>
  <si>
    <t>Mail</t>
  </si>
  <si>
    <t>Tél</t>
  </si>
  <si>
    <t>Groupe</t>
  </si>
  <si>
    <t>CP</t>
  </si>
  <si>
    <t>Region2</t>
  </si>
  <si>
    <t>ANGERS</t>
  </si>
  <si>
    <t>Angers-1</t>
  </si>
  <si>
    <t>{"type": "Polygon", "coordinates": [[[-0.552135899090357, 47.44109147061038], [-0.565337294344479, 47.43928182717646], [-0.589169930310096, 47.45104724056271], [-0.590431034823713, 47.45756840832893], [-0.59519597281983, 47.45848457594309], [-0.613557585325862, 47.45493302791446], [-0.615721588932836, 47.461398926564435], [-0.609173182564698, 47.46616188329009], [-0.607690468686434, 47.475705586325915], [-0.609639788033773, 47.48883737567552], [-0.596199052120586, 47.48349532209678], [-0.58182225957758, 47.48477660843046], [-0.57435336310942, 47.50171231106631], [-0.567570517171937, 47.50707447864927], [-0.569377375542666, 47.51402047065479], [-0.561047903878384, 47.51796080534404], [-0.540947222624741, 47.5183212806061], [-0.530909424819469, 47.52604163017044], [-0.526796776920723, 47.5239946786569], [-0.523776432599349, 47.51389521711021], [-0.531786352895539, 47.50126306888699], [-0.530003193789056, 47.498019258210334], [-0.508548384081173, 47.4893778655982], [-0.51939523100249, 47.4673438412533], [-0.51488154451417, 47.457901907266205], [-0.516548799088075, 47.454968099431994], [-0.509441992824783, 47.44768578696352], [-0.523117091574076, 47.4504081728474], [-0.533058148813844, 47.443231413334885], [-0.552135899090357, 47.44109147061038]]]}</t>
  </si>
  <si>
    <t>BOUCHEMAINE</t>
  </si>
  <si>
    <t>Angers-2</t>
  </si>
  <si>
    <t>{"type": "Polygon", "coordinates": [[[-0.625087119443046, 47.39800978615345], [-0.635017286993385, 47.400006561357685], [-0.649662450711341, 47.4098298166254], [-0.654983545232025, 47.419719570880346], [-0.650863304840884, 47.42608502299278], [-0.660969581415664, 47.438140134749915], [-0.650387701164349, 47.454170703460484], [-0.638808336376012, 47.44839672138665], [-0.629298300614092, 47.44744124750577], [-0.613557585325862, 47.45493302791446], [-0.59519597281983, 47.45848457594309], [-0.590431034823713, 47.45756840832893], [-0.589169930310096, 47.45104724056271], [-0.60248580177051, 47.43690255784329], [-0.604518228151702, 47.42349388326049], [-0.615487695666713, 47.40857286283418], [-0.625087119443046, 47.39800978615345]]]}</t>
  </si>
  <si>
    <t>SAINTE-GEMMES-SUR-LOIRE</t>
  </si>
  <si>
    <t>{"type": "Polygon", "coordinates": [[[-0.615487695666713, 47.40857286283418], [-0.604518228151702, 47.42349388326049], [-0.60248580177051, 47.43690255784329], [-0.589169930310096, 47.45104724056271], [-0.565337294344479, 47.43928182717646], [-0.552135899090357, 47.44109147061038], [-0.552979662337889, 47.43779471629848], [-0.54298153812783, 47.42639449573381], [-0.529610487225078, 47.42236776771392], [-0.530867039346408, 47.41987864194151], [-0.545394832025295, 47.41812092524734], [-0.566544264229601, 47.41313967732048], [-0.586592672268833, 47.41575788698564], [-0.601884863213114, 47.41454616073153], [-0.615487695666713, 47.40857286283418]]]}</t>
  </si>
  <si>
    <t>SAINT-LEGER-DES-BOIS</t>
  </si>
  <si>
    <t>Angers-3</t>
  </si>
  <si>
    <t>{"type": "Polygon", "coordinates": [[[-0.746435082480057, 47.44202405562975], [-0.752547794806507, 47.454182428446686], [-0.760977481796266, 47.45785745872876], [-0.760482503769173, 47.46802093910383], [-0.753982805951508, 47.47274577348988], [-0.744824906493287, 47.4725541913506], [-0.73502274107482, 47.48350309563047], [-0.731499393726386, 47.48120996889944], [-0.71776211422972, 47.48132514859382], [-0.69364692822047, 47.47033283515219], [-0.699811274715298, 47.457421586076016], [-0.698292236288577, 47.45063002398085], [-0.746435082480057, 47.44202405562975]]]}</t>
  </si>
  <si>
    <t>SAINT-CLEMENT-DE-LA-PLACE</t>
  </si>
  <si>
    <t>{"type": "Polygon", "coordinates": [[[-0.678608991362943, 47.50483631784593], [-0.68226025994345, 47.49876438944411], [-0.698648286887446, 47.49211713263558], [-0.721522790174959, 47.49811982920978], [-0.736060892848844, 47.49684317678947], [-0.753758820033861, 47.508196481068545], [-0.784980602487145, 47.51955017248767], [-0.781978955790349, 47.52901997491413], [-0.772129628906437, 47.530294553962705], [-0.76541980443893, 47.53911778073148], [-0.760672030701845, 47.55920477269075], [-0.736423494780345, 47.561786841465306], [-0.703568267061383, 47.549913138199464], [-0.709127762764358, 47.54007617988013], [-0.706332489759864, 47.533352533200336], [-0.711939031933007, 47.51981909556086], [-0.693206729320938, 47.50785266235606], [-0.678608991362943, 47.50483631784593]]]}</t>
  </si>
  <si>
    <t>SAINT-MARTIN-DU-FOUILLOUX</t>
  </si>
  <si>
    <t>{"type": "Polygon", "coordinates": [[[-0.70294851338113, 47.419229051725424], [-0.711414494517371, 47.42317664501402], [-0.726778030943844, 47.422793329820784], [-0.747187157923194, 47.43322213475323], [-0.75751269153743, 47.43311424369204], [-0.75929939265214, 47.44002282939902], [-0.746435082480057, 47.44202405562975], [-0.698292236288577, 47.45063002398085], [-0.678903643070013, 47.44862244415925], [-0.66972700579068, 47.450993974649144], [-0.663301546749826, 47.43844518899446], [-0.69840565801028, 47.424969991617516], [-0.70294851338113, 47.419229051725424]]]}</t>
  </si>
  <si>
    <t>SAINT-LAMBERT-LA-POTHERIE</t>
  </si>
  <si>
    <t>{"type": "Polygon", "coordinates": [[[-0.657570060388152, 47.46925552347979], [-0.670444585610761, 47.473662267632434], [-0.69364692822047, 47.47033283515219], [-0.71776211422972, 47.48132514859382], [-0.731499393726386, 47.48120996889944], [-0.73502274107482, 47.48350309563047], [-0.736060892848844, 47.49684317678947], [-0.721522790174959, 47.49811982920978], [-0.698648286887446, 47.49211713263558], [-0.68226025994345, 47.49876438944411], [-0.678608991362943, 47.50483631784593], [-0.672411665196758, 47.49999459428341], [-0.6585753932451, 47.498339549980116], [-0.648115133411028, 47.487295572234906], [-0.664788808126438, 47.481707455043114], [-0.66484126055656, 47.47839862491462], [-0.656194553032453, 47.47538142520097], [-0.657570060388152, 47.46925552347979]]]}</t>
  </si>
  <si>
    <t>SAVENNIERES</t>
  </si>
  <si>
    <t>{"type": "Polygon", "coordinates": [[[-0.668184772861253, 47.37440727617958], [-0.674996028974825, 47.38725915799063], [-0.688466377120969, 47.391716744113076], [-0.693683455880677, 47.40502377183144], [-0.702938887578045, 47.40756800528725], [-0.697378679560376, 47.41182738132395], [-0.70294851338113, 47.419229051725424], [-0.69840565801028, 47.424969991617516], [-0.663301546749826, 47.43844518899446], [-0.660969581415664, 47.438140134749915], [-0.650863304840884, 47.42608502299278], [-0.654983545232025, 47.419719570880346], [-0.649662450711341, 47.4098298166254], [-0.635017286993385, 47.400006561357685], [-0.625087119443046, 47.39800978615345], [-0.626677367939863, 47.39522967638833], [-0.650017645429182, 47.37763801733038], [-0.668184772861253, 47.37440727617958]]]}</t>
  </si>
  <si>
    <t>BEAUCOUZE</t>
  </si>
  <si>
    <t>{"type": "Polygon", "coordinates": [[[-0.613557585325862, 47.45493302791446], [-0.629298300614092, 47.44744124750577], [-0.638808336376012, 47.44839672138665], [-0.650387701164349, 47.454170703460484], [-0.6573150033266, 47.462802362386874], [-0.657570060388152, 47.46925552347979], [-0.656194553032453, 47.47538142520097], [-0.66484126055656, 47.47839862491462], [-0.664788808126438, 47.481707455043114], [-0.648115133411028, 47.487295572234906], [-0.6585753932451, 47.498339549980116], [-0.649602819490696, 47.497602870037625], [-0.641503319318817, 47.50050575525502], [-0.627713476043992, 47.49853924267227], [-0.609639788033773, 47.48883737567552], [-0.607690468686434, 47.475705586325915], [-0.609173182564698, 47.46616188329009], [-0.615721588932836, 47.461398926564435], [-0.613557585325862, 47.45493302791446]]]}</t>
  </si>
  <si>
    <t>SAINT-JEAN-DE-LINIERES</t>
  </si>
  <si>
    <t>{"type": "Polygon", "coordinates": [[[-0.660969581415664, 47.438140134749915], [-0.663301546749826, 47.43844518899446], [-0.66972700579068, 47.450993974649144], [-0.678903643070013, 47.44862244415925], [-0.698292236288577, 47.45063002398085], [-0.699811274715298, 47.457421586076016], [-0.69364692822047, 47.47033283515219], [-0.670444585610761, 47.473662267632434], [-0.657570060388152, 47.46925552347979], [-0.6573150033266, 47.462802362386874], [-0.650387701164349, 47.454170703460484], [-0.660969581415664, 47.438140134749915]]]}</t>
  </si>
  <si>
    <t>BEHUARD</t>
  </si>
  <si>
    <t>{"type": "Polygon", "coordinates": [[[-0.6429617651995, 47.37708449831102], [-0.6642691329527, 47.36894353185501], [-0.678922655034585, 47.370039362665416], [-0.668184772861253, 47.37440727617958], [-0.650017645429182, 47.37763801733038], [-0.626677367939863, 47.39522967638833], [-0.6429617651995, 47.37708449831102]]]}</t>
  </si>
  <si>
    <t>LA MEMBROLLE-SUR-LONGUENEE</t>
  </si>
  <si>
    <t>Angers-4</t>
  </si>
  <si>
    <t>{"type": "Polygon", "coordinates": [[[-0.688292427781752, 47.545540515498786], [-0.703568267061383, 47.549913138199464], [-0.736423494780345, 47.561786841465306], [-0.732974988154001, 47.56425830761501], [-0.708278138082992, 47.56196465961707], [-0.68883441045607, 47.57266500580538], [-0.67430547270729, 47.56258081725943], [-0.648978246397425, 47.57457689618627], [-0.638679001568562, 47.57351107129677], [-0.62582735044323, 47.56857702308141], [-0.629952049059682, 47.56912448962652], [-0.628313030862384, 47.56067829929411], [-0.634382298146029, 47.56613904939328], [-0.643827952611523, 47.568376274858714], [-0.660018336405097, 47.56060628568477], [-0.668544042611898, 47.55235448043715], [-0.682765501734275, 47.55108597154946], [-0.688292427781752, 47.545540515498786]]]}</t>
  </si>
  <si>
    <t>AVRILLE</t>
  </si>
  <si>
    <t>{"type": "Polygon", "coordinates": [[[-0.569377375542666, 47.51402047065479], [-0.567570517171937, 47.50707447864927], [-0.57435336310942, 47.50171231106631], [-0.58182225957758, 47.48477660843046], [-0.596199052120586, 47.48349532209678], [-0.609639788033773, 47.48883737567552], [-0.627713476043992, 47.49853924267227], [-0.633180944853926, 47.52284288261223], [-0.593150986784885, 47.523408658791354], [-0.569377375542666, 47.51402047065479]]]}</t>
  </si>
  <si>
    <t>LE PLESSIS-MACE</t>
  </si>
  <si>
    <t>{"type": "Polygon", "coordinates": [[[-0.646695574449907, 47.53783853802461], [-0.681414680998999, 47.54036928621163], [-0.688292427781752, 47.545540515498786], [-0.682765501734275, 47.55108597154946], [-0.668544042611898, 47.55235448043715], [-0.660018336405097, 47.56060628568477], [-0.643827952611523, 47.568376274858714], [-0.634382298146029, 47.56613904939328], [-0.628313030862384, 47.56067829929411], [-0.626194638257875, 47.55398607876336], [-0.6477587868008, 47.544446389321585], [-0.646695574449907, 47.53783853802461]]]}</t>
  </si>
  <si>
    <t>LA MEIGNANNE</t>
  </si>
  <si>
    <t>{"type": "Polygon", "coordinates": [[[-0.627713476043992, 47.49853924267227], [-0.641503319318817, 47.50050575525502], [-0.649602819490696, 47.497602870037625], [-0.6585753932451, 47.498339549980116], [-0.672411665196758, 47.49999459428341], [-0.678608991362943, 47.50483631784593], [-0.693206729320938, 47.50785266235606], [-0.711939031933007, 47.51981909556086], [-0.706332489759864, 47.533352533200336], [-0.709127762764358, 47.54007617988013], [-0.703568267061383, 47.549913138199464], [-0.688292427781752, 47.545540515498786], [-0.681414680998999, 47.54036928621163], [-0.646695574449907, 47.53783853802461], [-0.633278511157045, 47.529562061309115], [-0.633180944853926, 47.52284288261223], [-0.627713476043992, 47.49853924267227]]]}</t>
  </si>
  <si>
    <t>MONTREUIL-JUIGNE</t>
  </si>
  <si>
    <t>{"type": "Polygon", "coordinates": [[[-0.593150986784885, 47.523408658791354], [-0.633180944853926, 47.52284288261223], [-0.633278511157045, 47.529562061309115], [-0.646695574449907, 47.53783853802461], [-0.6477587868008, 47.544446389321585], [-0.626194638257875, 47.55398607876336], [-0.628313030862384, 47.56067829929411], [-0.629952049059682, 47.56912448962652], [-0.62582735044323, 47.56857702308141], [-0.612616493771506, 47.56518457902942], [-0.607597007032413, 47.55611301698451], [-0.593811298163321, 47.54747408993962], [-0.595706452778201, 47.54122525375367], [-0.587006386770557, 47.533536901330876], [-0.585441567347364, 47.52726852696028], [-0.593150986784885, 47.523408658791354]]]}</t>
  </si>
  <si>
    <t>CANTENAY-EPINARD</t>
  </si>
  <si>
    <t>Angers-5</t>
  </si>
  <si>
    <t>{"type": "Polygon", "coordinates": [[[-0.569377375542666, 47.51402047065479], [-0.593150986784885, 47.523408658791354], [-0.585441567347364, 47.52726852696028], [-0.587006386770557, 47.533536901330876], [-0.595706452778201, 47.54122525375367], [-0.593811298163321, 47.54747408993962], [-0.582805107772012, 47.55898614521497], [-0.577946900595753, 47.558000023956204], [-0.568155154653549, 47.56585097185473], [-0.552368591391182, 47.55828671729526], [-0.543909593801127, 47.55016448134882], [-0.548738115443912, 47.54431392690497], [-0.547439398311499, 47.53397334873349], [-0.530909424819469, 47.52604163017044], [-0.540947222624741, 47.5183212806061], [-0.561047903878384, 47.51796080534404], [-0.569377375542666, 47.51402047065479]]]}</t>
  </si>
  <si>
    <t>FENEU</t>
  </si>
  <si>
    <t>{"type": "Polygon", "coordinates": [[[-0.593811298163321, 47.54747408993962], [-0.607597007032413, 47.55611301698451], [-0.612616493771506, 47.56518457902942], [-0.62582735044323, 47.56857702308141], [-0.638679001568562, 47.57351107129677], [-0.62748156350077, 47.60664991403129], [-0.619283443569016, 47.60973382520508], [-0.604701845582597, 47.6100590502713], [-0.583923300126705, 47.6181056129246], [-0.580362522192723, 47.61568300211914], [-0.583321193908033, 47.609140764147334], [-0.571969027580736, 47.59779338586731], [-0.571742295915588, 47.568128921261206], [-0.568155154653549, 47.56585097185473], [-0.577946900595753, 47.558000023956204], [-0.582805107772012, 47.55898614521497], [-0.593811298163321, 47.54747408993962]]]}</t>
  </si>
  <si>
    <t>SOULAIRE-ET-BOURG</t>
  </si>
  <si>
    <t>{"type": "Polygon", "coordinates": [[[-0.543909593801127, 47.55016448134882], [-0.552368591391182, 47.55828671729526], [-0.568155154653549, 47.56585097185473], [-0.571742295915588, 47.568128921261206], [-0.571969027580736, 47.59779338586731], [-0.567654545562988, 47.59961034569663], [-0.54346424253694, 47.59541898184099], [-0.540053164870945, 47.601829694304854], [-0.512104845415242, 47.59941270951077], [-0.508378824691541, 47.58954165787285], [-0.521185227267756, 47.57935268772753], [-0.521721508483937, 47.57597568380605], [-0.516844496172241, 47.56641886039141], [-0.518619197276006, 47.563247766241666], [-0.533292246013674, 47.56128124852706], [-0.534015345497313, 47.55792549765111], [-0.543909593801127, 47.55016448134882]]]}</t>
  </si>
  <si>
    <t>ECUILLE</t>
  </si>
  <si>
    <t>{"type": "Polygon", "coordinates": [[[-0.540053164870945, 47.601829694304854], [-0.54346424253694, 47.59541898184099], [-0.567654545562988, 47.59961034569663], [-0.571969027580736, 47.59779338586731], [-0.583321193908033, 47.609140764147334], [-0.580362522192723, 47.61568300211914], [-0.583923300126705, 47.6181056129246], [-0.584211056390232, 47.63052201235012], [-0.57461575127871, 47.63751083377453], [-0.55762829377798, 47.63505637119915], [-0.55329481599203, 47.62203353665686], [-0.525838493161683, 47.61412643028637], [-0.540053164870945, 47.601829694304854]]]}</t>
  </si>
  <si>
    <t>ECOUFLANT</t>
  </si>
  <si>
    <t>{"type": "Polygon", "coordinates": [[[-0.508548384081173, 47.4893778655982], [-0.530003193789056, 47.498019258210334], [-0.531786352895539, 47.50126306888699], [-0.523776432599349, 47.51389521711021], [-0.526796776920723, 47.5239946786569], [-0.530909424819469, 47.52604163017044], [-0.547439398311499, 47.53397334873349], [-0.548738115443912, 47.54431392690497], [-0.543909593801127, 47.55016448134882], [-0.534015345497313, 47.55792549765111], [-0.528968711511766, 47.55789817517657], [-0.523431204340942, 47.55224500843535], [-0.514459731680954, 47.54939829228432], [-0.505195963995452, 47.55120899636157], [-0.50102504433085, 47.55742525616817], [-0.48926570445191, 47.538991599387785], [-0.512502120328806, 47.51618201465273], [-0.51292503988309, 47.512700237216094], [-0.495167640289653, 47.50025048366307], [-0.508225545612303, 47.489522752498345], [-0.508548384081173, 47.4893778655982]]]}</t>
  </si>
  <si>
    <t>BRIOLLAY</t>
  </si>
  <si>
    <t>{"type": "Polygon", "coordinates": [[[-0.50102504433085, 47.55742525616817], [-0.505195963995452, 47.55120899636157], [-0.514459731680954, 47.54939829228432], [-0.523431204340942, 47.55224500843535], [-0.528968711511766, 47.55789817517657], [-0.534015345497313, 47.55792549765111], [-0.533292246013674, 47.56128124852706], [-0.518619197276006, 47.563247766241666], [-0.516844496172241, 47.56641886039141], [-0.521721508483937, 47.57597568380605], [-0.521185227267756, 47.57935268772753], [-0.508378824691541, 47.58954165787285], [-0.512104845415242, 47.59941270951077], [-0.506109443769009, 47.601629306803154], [-0.499040828817552, 47.59723740072571], [-0.48914854379575, 47.59690298143394], [-0.480793328872169, 47.58847599872452], [-0.456444700366181, 47.592128239406286], [-0.46790141180795, 47.57371430817804], [-0.492496970284739, 47.569700580234894], [-0.50102504433085, 47.55742525616817]]]}</t>
  </si>
  <si>
    <t>LUE-EN-BAUGEOIS</t>
  </si>
  <si>
    <t>Angers-6</t>
  </si>
  <si>
    <t>{"type": "Polygon", "coordinates": [[[-0.274719015144338, 47.5085590124589], [-0.283590127722401, 47.51097602226142], [-0.302259616488942, 47.50946618928468], [-0.306080038568055, 47.5235116119754], [-0.253190966588911, 47.52909055318518], [-0.239867980634343, 47.52522750340101], [-0.236618425170354, 47.520984459171984], [-0.250058611614465, 47.51695257900653], [-0.259645787617304, 47.517369407851504], [-0.274719015144338, 47.5085590124589]]]}</t>
  </si>
  <si>
    <t>MONTREUIL-SUR-LOIR</t>
  </si>
  <si>
    <t>{"type": "Polygon", "coordinates": [[[-0.366963189119359, 47.57363611187134], [-0.373963619597506, 47.5698029500202], [-0.388297532121216, 47.56953147155722], [-0.412226726508332, 47.602547712282615], [-0.427286616214145, 47.61095374991219], [-0.419100430076298, 47.62250984493977], [-0.410567130497231, 47.624939781036694], [-0.405169056657913, 47.611565188026816], [-0.398594218667937, 47.60623405372397], [-0.359616569169023, 47.59018201871526], [-0.366963189119359, 47.57363611187134]]]}</t>
  </si>
  <si>
    <t>VILLEVEQUE</t>
  </si>
  <si>
    <t>{"type": "Polygon", "coordinates": [[[-0.421245677880872, 47.50363507683616], [-0.425551842786084, 47.50526545119527], [-0.426418876578606, 47.515060882828536], [-0.436192945151706, 47.51587218443488], [-0.435791591516392, 47.53259761093937], [-0.445705797455578, 47.53325991408193], [-0.457654288318271, 47.54788068169812], [-0.465689890621053, 47.54558772449347], [-0.463871918327072, 47.538893218939286], [-0.476497698052835, 47.53375986837048], [-0.48926570445191, 47.538991599387785], [-0.50102504433085, 47.55742525616817], [-0.492496970284739, 47.569700580234894], [-0.46790141180795, 47.57371430817804], [-0.457793051919546, 47.57469923550777], [-0.401535129722224, 47.55810920547746], [-0.398768460574173, 47.544540175572486], [-0.41701770249146, 47.52840145696092], [-0.416978510835475, 47.521546054344604], [-0.411257486693837, 47.51589330834544], [-0.413158621565052, 47.514215826900795], [-0.421245677880872, 47.50363507683616]]]}</t>
  </si>
  <si>
    <t>CORZE</t>
  </si>
  <si>
    <t>{"type": "Polygon", "coordinates": [[[-0.393351172176654, 47.512668219912065], [-0.411257486693837, 47.51589330834544], [-0.416978510835475, 47.521546054344604], [-0.41701770249146, 47.52840145696092], [-0.398768460574173, 47.544540175572486], [-0.401535129722224, 47.55810920547746], [-0.39697316008097, 47.55899903814273], [-0.388297532121216, 47.56953147155722], [-0.373963619597506, 47.5698029500202], [-0.366963189119359, 47.57363611187134], [-0.339981085048956, 47.56433956689637], [-0.333784018144306, 47.55910230009052], [-0.320792193135606, 47.554581025857416], [-0.323355456981165, 47.53823705015468], [-0.328489158694951, 47.53820765907366], [-0.353446811609887, 47.516553828234265], [-0.372224939131497, 47.52118331161599], [-0.386663162968514, 47.51793539658084], [-0.393351172176654, 47.512668219912065]]]}</t>
  </si>
  <si>
    <t>PELLOUAILLES-LES-VIGNES</t>
  </si>
  <si>
    <t>{"type": "Polygon", "coordinates": [[[-0.438351431866266, 47.51531293598686], [-0.463871918327072, 47.538893218939286], [-0.465689890621053, 47.54558772449347], [-0.457654288318271, 47.54788068169812], [-0.445705797455578, 47.53325991408193], [-0.435791591516392, 47.53259761093937], [-0.436192945151706, 47.51587218443488], [-0.438351431866266, 47.51531293598686]]]}</t>
  </si>
  <si>
    <t>LEZIGNE</t>
  </si>
  <si>
    <t>{"type": "Polygon", "coordinates": [[[-0.280773392122135, 47.63301997324163], [-0.282251524301535, 47.6262848891615], [-0.288788262032738, 47.6209928904242], [-0.31875151867699, 47.6228475014624], [-0.330001396221233, 47.63357218268334], [-0.298119892577642, 47.64132386603399], [-0.278462857446285, 47.65094016916663], [-0.263326946927199, 47.6604627381003], [-0.258165814492867, 47.66066986526681], [-0.25213095154001, 47.65529778898895], [-0.265670159619473, 47.650388698629065], [-0.28110831823334, 47.63651497306114], [-0.280773392122135, 47.63301997324163]]]}</t>
  </si>
  <si>
    <t>SAINT-BARTHELEMY-D'ANJOU</t>
  </si>
  <si>
    <t>{"type": "Polygon", "coordinates": [[[-0.447730810106414, 47.46772302199956], [-0.456721233222056, 47.46907818795314], [-0.486264142694934, 47.45668145657065], [-0.51488154451417, 47.457901907266205], [-0.51939523100249, 47.4673438412533], [-0.508548384081173, 47.4893778655982], [-0.508225545612303, 47.489522752498345], [-0.47727809731329, 47.48686506508396], [-0.458721143042239, 47.49261679845599], [-0.45840511423947, 47.486084720581985], [-0.445629329601905, 47.473263523440785], [-0.447730810106414, 47.46772302199956]]]}</t>
  </si>
  <si>
    <t>LA CHAPELLE-SAINT-LAUD</t>
  </si>
  <si>
    <t>{"type": "Polygon", "coordinates": [[[-0.324862902794528, 47.59881751138112], [-0.337305144259397, 47.60395788480061], [-0.337781992040499, 47.60732268664566], [-0.31875151867699, 47.6228475014624], [-0.288788262032738, 47.6209928904242], [-0.282251524301535, 47.6262848891615], [-0.280773392122135, 47.63301997324163], [-0.271052378746615, 47.625112787892114], [-0.254249449579375, 47.61791600828143], [-0.271090313904273, 47.61051746562831], [-0.28087098720546, 47.60860328936076], [-0.28581779393625, 47.602833527439095], [-0.310467437596739, 47.606596261327205], [-0.324862902794528, 47.59881751138112]]]}</t>
  </si>
  <si>
    <t>CORNILLE-LES-CAVES</t>
  </si>
  <si>
    <t>{"type": "Polygon", "coordinates": [[[-0.315736833258161, 47.47334231308315], [-0.33374413234778, 47.47720666340398], [-0.336399276095035, 47.48611327656099], [-0.317678885277706, 47.49008992567853], [-0.316831023264542, 47.49678116586903], [-0.302259616488942, 47.50946618928468], [-0.283590127722401, 47.51097602226142], [-0.274719015144338, 47.5085590124589], [-0.276530225464207, 47.49384986733675], [-0.295708262800265, 47.48925436317725], [-0.301179629263449, 47.47603552050514], [-0.315736833258161, 47.47334231308315]]]}</t>
  </si>
  <si>
    <t>SAINT-SYLVAIN-D'ANJOU</t>
  </si>
  <si>
    <t>{"type": "Polygon", "coordinates": [[[-0.458721143042239, 47.49261679845599], [-0.47727809731329, 47.48686506508396], [-0.508225545612303, 47.489522752498345], [-0.495167640289653, 47.50025048366307], [-0.51292503988309, 47.512700237216094], [-0.512502120328806, 47.51618201465273], [-0.48926570445191, 47.538991599387785], [-0.476497698052835, 47.53375986837048], [-0.463871918327072, 47.538893218939286], [-0.438351431866266, 47.51531293598686], [-0.443690504148381, 47.500126312849126], [-0.452945014689186, 47.49787001314638], [-0.458721143042239, 47.49261679845599]]]}</t>
  </si>
  <si>
    <t>HUILLE</t>
  </si>
  <si>
    <t>{"type": "Polygon", "coordinates": [[[-0.338809296100328, 47.63013142042389], [-0.338887191983553, 47.636273367865115], [-0.329230972332043, 47.64386439420095], [-0.326253244071155, 47.656822988329985], [-0.329952023745461, 47.659041893146025], [-0.32132921973673, 47.66725119632306], [-0.322754411528343, 47.680273409625435], [-0.31423600753413, 47.683154865999434], [-0.311103238132654, 47.67696460554757], [-0.29458042106116, 47.67034182516086], [-0.292957734432438, 47.66372115162871], [-0.281652410385422, 47.65727378270875], [-0.278462857446285, 47.65094016916663], [-0.298119892577642, 47.64132386603399], [-0.330001396221233, 47.63357218268334], [-0.338809296100328, 47.63013142042389]]]}</t>
  </si>
  <si>
    <t>MARCE</t>
  </si>
  <si>
    <t>{"type": "Polygon", "coordinates": [[[-0.301726309536571, 47.5548793338094], [-0.320792193135606, 47.554581025857416], [-0.333784018144306, 47.55910230009052], [-0.328599580664399, 47.564971360730354], [-0.330253244042448, 47.57889755415646], [-0.32515969456316, 47.584979964246635], [-0.324862902794528, 47.59881751138112], [-0.310467437596739, 47.606596261327205], [-0.28581779393625, 47.602833527439095], [-0.28087098720546, 47.60860328936076], [-0.271090313904273, 47.61051746562831], [-0.268515391922664, 47.60567078742628], [-0.272085643459605, 47.595462759432465], [-0.266120604411679, 47.58569308336789], [-0.266887491101478, 47.575158159894], [-0.284673037535502, 47.570595490202834], [-0.301726309536571, 47.5548793338094]]]}</t>
  </si>
  <si>
    <t>SOUCELLES</t>
  </si>
  <si>
    <t>{"type": "Polygon", "coordinates": [[[-0.401535129722224, 47.55810920547746], [-0.457793051919546, 47.57469923550777], [-0.46790141180795, 47.57371430817804], [-0.456444700366181, 47.592128239406286], [-0.427286616214145, 47.61095374991219], [-0.412226726508332, 47.602547712282615], [-0.388297532121216, 47.56953147155722], [-0.39697316008097, 47.55899903814273], [-0.401535129722224, 47.55810920547746]]]}</t>
  </si>
  <si>
    <t>SERMAISE</t>
  </si>
  <si>
    <t>{"type": "Polygon", "coordinates": [[[-0.205172095901207, 47.51244849389758], [-0.215954744090919, 47.507781922674944], [-0.224501455026909, 47.509500593525814], [-0.236618425170354, 47.520984459171984], [-0.239867980634343, 47.52522750340101], [-0.235615150071503, 47.531435793754206], [-0.223442547636789, 47.53671006425704], [-0.190891436701872, 47.527831310127006], [-0.191800661208031, 47.524347011630674], [-0.196343099483086, 47.51512350325306], [-0.205172095901207, 47.51244849389758]]]}</t>
  </si>
  <si>
    <t>SEICHES-SUR-LE-LOIR</t>
  </si>
  <si>
    <t>{"type": "Polygon", "coordinates": [[[-0.333784018144306, 47.55910230009052], [-0.339981085048956, 47.56433956689637], [-0.366963189119359, 47.57363611187134], [-0.359616569169023, 47.59018201871526], [-0.398594218667937, 47.60623405372397], [-0.405169056657913, 47.611565188026816], [-0.410567130497231, 47.624939781036694], [-0.401531808542497, 47.63225776978189], [-0.387259799582285, 47.632510562962835], [-0.360942623196853, 47.62351420540038], [-0.345945937642653, 47.6251342465432], [-0.338809296100328, 47.63013142042389], [-0.330001396221233, 47.63357218268334], [-0.31875151867699, 47.6228475014624], [-0.337781992040499, 47.60732268664566], [-0.337305144259397, 47.60395788480061], [-0.324862902794528, 47.59881751138112], [-0.32515969456316, 47.584979964246635], [-0.330253244042448, 47.57889755415646], [-0.328599580664399, 47.564971360730354], [-0.333784018144306, 47.55910230009052]]]}</t>
  </si>
  <si>
    <t>CHAUMONT-D'ANJOU</t>
  </si>
  <si>
    <t>{"type": "Polygon", "coordinates": [[[-0.306080038568055, 47.5235116119754], [-0.315258898206093, 47.534899948129606], [-0.323355456981165, 47.53823705015468], [-0.320792193135606, 47.554581025857416], [-0.301726309536571, 47.5548793338094], [-0.269798319274527, 47.54550885989014], [-0.253190966588911, 47.52909055318518], [-0.306080038568055, 47.5235116119754]]]}</t>
  </si>
  <si>
    <t>BEAUVAU</t>
  </si>
  <si>
    <t>{"type": "Polygon", "coordinates": [[[-0.238844270529381, 47.587795939600674], [-0.252555738350006, 47.57482902368179], [-0.266887491101478, 47.575158159894], [-0.266120604411679, 47.58569308336789], [-0.272085643459605, 47.595462759432465], [-0.268515391922664, 47.60567078742628], [-0.251735118134863, 47.61207636076295], [-0.237327802862998, 47.611539993454834], [-0.235100222902574, 47.60534073412411], [-0.240931958874069, 47.60025113650261], [-0.238844270529381, 47.587795939600674]]]}</t>
  </si>
  <si>
    <t>JARZE</t>
  </si>
  <si>
    <t>{"type": "Polygon", "coordinates": [[[-0.239867980634343, 47.52522750340101], [-0.253190966588911, 47.52909055318518], [-0.269798319274527, 47.54550885989014], [-0.301726309536571, 47.5548793338094], [-0.284673037535502, 47.570595490202834], [-0.266887491101478, 47.575158159894], [-0.252555738350006, 47.57482902368179], [-0.238844270529381, 47.587795939600674], [-0.230764632448802, 47.59137124223462], [-0.221131028630045, 47.59106107838837], [-0.200450637109784, 47.57352290147854], [-0.206892896767812, 47.547346640652805], [-0.19013872884427, 47.53460853040446], [-0.190891436701872, 47.527831310127006], [-0.223442547636789, 47.53671006425704], [-0.235615150071503, 47.531435793754206], [-0.239867980634343, 47.52522750340101]]]}</t>
  </si>
  <si>
    <t>LE PLESSIS-GRAMMOIRE</t>
  </si>
  <si>
    <t>Angers-7</t>
  </si>
  <si>
    <t>{"type": "Polygon", "coordinates": [[[-0.41661151750764, 47.49749113778854], [-0.417296612000706, 47.48074832589011], [-0.431558570477413, 47.479310610683115], [-0.435616135692437, 47.47316308024351], [-0.445629329601905, 47.473263523440785], [-0.45840511423947, 47.486084720581985], [-0.458721143042239, 47.49261679845599], [-0.452945014689186, 47.49787001314638], [-0.443690504148381, 47.500126312849126], [-0.438351431866266, 47.51531293598686], [-0.436192945151706, 47.51587218443488], [-0.426418876578606, 47.515060882828536], [-0.425551842786084, 47.50526545119527], [-0.421245677880872, 47.50363507683616], [-0.423332009067306, 47.50091580003882], [-0.41661151750764, 47.49749113778854]]]}</t>
  </si>
  <si>
    <t>CORNE</t>
  </si>
  <si>
    <t>{"type": "Polygon", "coordinates": [[[-0.332466069558143, 47.4389786554813], [-0.351126054759929, 47.44579466367303], [-0.352466989415389, 47.44917980374268], [-0.382001812424877, 47.45308226201054], [-0.36647111574221, 47.461497487829845], [-0.364863363690344, 47.46825638373495], [-0.37001978596083, 47.48135174810513], [-0.384323040984805, 47.490424246715826], [-0.365861463702308, 47.50102336285324], [-0.354922659263378, 47.48730182109194], [-0.336399276095035, 47.48611327656099], [-0.33374413234778, 47.47720666340398], [-0.315736833258161, 47.47334231308315], [-0.329103146316634, 47.459004672404696], [-0.332466069558143, 47.4389786554813]]]}</t>
  </si>
  <si>
    <t>BAUNE</t>
  </si>
  <si>
    <t>{"type": "Polygon", "coordinates": [[[-0.336399276095035, 47.48611327656099], [-0.354922659263378, 47.48730182109194], [-0.365861463702308, 47.50102336285324], [-0.393351172176654, 47.512668219912065], [-0.386663162968514, 47.51793539658084], [-0.372224939131497, 47.52118331161599], [-0.353446811609887, 47.516553828234265], [-0.328489158694951, 47.53820765907366], [-0.323355456981165, 47.53823705015468], [-0.315258898206093, 47.534899948129606], [-0.306080038568055, 47.5235116119754], [-0.302259616488942, 47.50946618928468], [-0.316831023264542, 47.49678116586903], [-0.317678885277706, 47.49008992567853], [-0.336399276095035, 47.48611327656099]]]}</t>
  </si>
  <si>
    <t>LA DAGUENIERE</t>
  </si>
  <si>
    <t>{"type": "Polygon", "coordinates": [[[-0.424890162855323, 47.412515442823796], [-0.444191099070745, 47.414999785708574], [-0.456840067512292, 47.41661570192463], [-0.468860775227022, 47.416717203060756], [-0.4694989000308, 47.4228794524816], [-0.476656799747555, 47.42597255402414], [-0.469693366109376, 47.43366834189922], [-0.460670366576281, 47.440352672563456], [-0.447804763307051, 47.4424737621241], [-0.420853906233891, 47.4395211978922], [-0.414527511530588, 47.41695603199967], [-0.416902571260343, 47.413191996639874], [-0.424890162855323, 47.412515442823796]]]}</t>
  </si>
  <si>
    <t>LA BOHALLE</t>
  </si>
  <si>
    <t>{"type": "Polygon", "coordinates": [[[-0.359116471995821, 47.41374974686837], [-0.39418408272413, 47.41769587547372], [-0.414527511530588, 47.41695603199967], [-0.420853906233891, 47.4395211978922], [-0.411422211884473, 47.43635628619692], [-0.379883214331232, 47.437412228243915], [-0.365572398068941, 47.43305187937855], [-0.357150306153655, 47.436809200071565], [-0.359116471995821, 47.41374974686837]]]}</t>
  </si>
  <si>
    <t>TRELAZE</t>
  </si>
  <si>
    <t>{"type": "Polygon", "coordinates": [[[-0.469693366109376, 47.43366834189922], [-0.485397025747115, 47.441326361724514], [-0.499400624962991, 47.4403832735605], [-0.509441992824783, 47.44768578696352], [-0.516548799088075, 47.454968099431994], [-0.51488154451417, 47.457901907266205], [-0.486264142694934, 47.45668145657065], [-0.456721233222056, 47.46907818795314], [-0.447730810106414, 47.46772302199956], [-0.440697517380958, 47.451541406349136], [-0.447804763307051, 47.4424737621241], [-0.460670366576281, 47.440352672563456], [-0.469693366109376, 47.43366834189922]]]}</t>
  </si>
  <si>
    <t>ANDARD</t>
  </si>
  <si>
    <t>{"type": "Polygon", "coordinates": [[[-0.382001812424877, 47.45308226201054], [-0.388233072932702, 47.45729787877289], [-0.396938516051699, 47.4538004057906], [-0.401312519664936, 47.45552870619263], [-0.402073400188682, 47.45893031331344], [-0.396038953725942, 47.46830588674048], [-0.395217345371903, 47.48195302493468], [-0.403558916760033, 47.4931521563802], [-0.41661151750764, 47.49749113778854], [-0.423332009067306, 47.50091580003882], [-0.421245677880872, 47.50363507683616], [-0.413158621565052, 47.514215826900795], [-0.39453611217289, 47.509966770553724], [-0.393808277778132, 47.50017620435008], [-0.389023865265562, 47.491395730111364], [-0.384323040984805, 47.490424246715826], [-0.37001978596083, 47.48135174810513], [-0.364863363690344, 47.46825638373495], [-0.36647111574221, 47.461497487829845], [-0.382001812424877, 47.45308226201054]]]}</t>
  </si>
  <si>
    <t>SAINT-MATHURIN-SUR-LOIRE</t>
  </si>
  <si>
    <t>{"type": "Polygon", "coordinates": [[[-0.2913105111343, 47.40049853652072], [-0.293910816900177, 47.400704180358986], [-0.307328506202187, 47.40545880305345], [-0.351996726272221, 47.41197302590541], [-0.359116471995821, 47.41374974686837], [-0.357150306153655, 47.436809200071565], [-0.351126054759929, 47.44579466367303], [-0.332466069558143, 47.4389786554813], [-0.323904639822411, 47.4416112306258], [-0.282651845922813, 47.42248392300912], [-0.276131858665362, 47.42636176405258], [-0.269788644461907, 47.41771083956877], [-0.2913105111343, 47.40049853652072]]]}</t>
  </si>
  <si>
    <t>LA MENITRE</t>
  </si>
  <si>
    <t>{"type": "Polygon", "coordinates": [[[-0.266647248978223, 47.37860682677225], [-0.276507394057741, 47.39083482007044], [-0.2913105111343, 47.40049853652072], [-0.269788644461907, 47.41771083956877], [-0.276131858665362, 47.42636176405258], [-0.263034323359112, 47.441280457093285], [-0.252615748292181, 47.434824129574864], [-0.253692550669032, 47.42828913011725], [-0.247625132464393, 47.42303499006719], [-0.221148193294461, 47.41498723469101], [-0.234284738339424, 47.393378021991516], [-0.248903264801081, 47.384140786946006], [-0.266647248978223, 47.37860682677225]]]}</t>
  </si>
  <si>
    <t>BRAIN-SUR-L'AUTHION</t>
  </si>
  <si>
    <t>{"type": "Polygon", "coordinates": [[[-0.357150306153655, 47.436809200071565], [-0.365572398068941, 47.43305187937855], [-0.379883214331232, 47.437412228243915], [-0.411422211884473, 47.43635628619692], [-0.420853906233891, 47.4395211978922], [-0.447804763307051, 47.4424737621241], [-0.440697517380958, 47.451541406349136], [-0.447730810106414, 47.46772302199956], [-0.445629329601905, 47.473263523440785], [-0.435616135692437, 47.47316308024351], [-0.431558570477413, 47.479310610683115], [-0.417296612000706, 47.48074832589011], [-0.41661151750764, 47.49749113778854], [-0.403558916760033, 47.4931521563802], [-0.395217345371903, 47.48195302493468], [-0.396038953725942, 47.46830588674048], [-0.402073400188682, 47.45893031331344], [-0.401312519664936, 47.45552870619263], [-0.396938516051699, 47.4538004057906], [-0.388233072932702, 47.45729787877289], [-0.382001812424877, 47.45308226201054], [-0.352466989415389, 47.44917980374268], [-0.351126054759929, 47.44579466367303], [-0.357150306153655, 47.436809200071565]]]}</t>
  </si>
  <si>
    <t>SARRIGNE</t>
  </si>
  <si>
    <t>{"type": "Polygon", "coordinates": [[[-0.384323040984805, 47.490424246715826], [-0.389023865265562, 47.491395730111364], [-0.393808277778132, 47.50017620435008], [-0.39453611217289, 47.509966770553724], [-0.413158621565052, 47.514215826900795], [-0.411257486693837, 47.51589330834544], [-0.393351172176654, 47.512668219912065], [-0.365861463702308, 47.50102336285324], [-0.384323040984805, 47.490424246715826]]]}</t>
  </si>
  <si>
    <t>BAUGE</t>
  </si>
  <si>
    <t>Beaufort-en-Vallée</t>
  </si>
  <si>
    <t>{"type": "Polygon", "coordinates": [[[-0.082119483692327, 47.528759279043086], [-0.102139715109295, 47.531101703726875], [-0.119196869609137, 47.543267234302306], [-0.13872879053854, 47.547589478581735], [-0.139048314640103, 47.55348143825293], [-0.129542582399621, 47.55862858001904], [-0.122994243037598, 47.56772244827217], [-0.118112250378185, 47.568456648918875], [-0.109772512565864, 47.565130079394905], [-0.114094196774962, 47.55958272142806], [-0.109459364401973, 47.55380596242686], [-0.100025625710725, 47.55198528695306], [-0.09461048966015, 47.546480956609294], [-0.089717847946459, 47.5467728945011], [-0.076145021341079, 47.53310600898018], [-0.082119483692327, 47.528759279043086]]]}</t>
  </si>
  <si>
    <t>CUON</t>
  </si>
  <si>
    <t>{"type": "Polygon", "coordinates": [[[-0.086375407425965, 47.45734429950967], [-0.093776786188388, 47.461300760269175], [-0.098206149293833, 47.45979558361205], [-0.112492714411064, 47.47316168020877], [-0.122067084187086, 47.474661977720764], [-0.125679509642231, 47.47235788458616], [-0.125540805412932, 47.47544260655698], [-0.132629887095068, 47.47896366304491], [-0.113077268230284, 47.486406829834664], [-0.112816300155145, 47.49265679523938], [-0.067236221064796, 47.49190247501331], [-0.050320930181204, 47.47006903897236], [-0.069567456810466, 47.471148562830656], [-0.084886723473802, 47.46377990694614], [-0.086375407425965, 47.45734429950967]]]}</t>
  </si>
  <si>
    <t>MEON</t>
  </si>
  <si>
    <t>{"type": "Polygon", "coordinates": [[[0.089296892287484, 47.43996344663215], [0.086270682854567, 47.45848909318757], [0.104787919159375, 47.475390456168775], [0.10241095289224, 47.492788295442715], [0.10590505391374, 47.49919856344699], [0.125895169813937, 47.50094563129677], [0.139510462438066, 47.49067895548677], [0.149824087275548, 47.49066161965961], [0.138928498103366, 47.4796934354064], [0.138805796157197, 47.47304280373552], [0.129130497068015, 47.47212001220079], [0.113144965236982, 47.4647977120218], [0.117045953619784, 47.44909475450504], [0.102717056534974, 47.4417397108738], [0.089296892287484, 47.43996344663215]]]}</t>
  </si>
  <si>
    <t>FONTAINE-GUERIN</t>
  </si>
  <si>
    <t>{"type": "Polygon", "coordinates": [[[-0.149299958294237, 47.46078438467241], [-0.154322603606197, 47.466441098329035], [-0.164133638789687, 47.46834593916919], [-0.189004992712808, 47.466559001816314], [-0.197013413769445, 47.462285177908086], [-0.216680955955236, 47.460175595273995], [-0.209648967929228, 47.47405470405787], [-0.21302114725418, 47.48661950762675], [-0.19718483060357, 47.49473114654675], [-0.197227825684807, 47.50456777492735], [-0.169487979329516, 47.50939795612713], [-0.165153573970844, 47.50333577689418], [-0.151148331719958, 47.50030122795869], [-0.137224508828121, 47.49092069388865], [-0.151476669007096, 47.4819594172047], [-0.132629887095068, 47.47896366304491], [-0.125540805412932, 47.47544260655698], [-0.125679509642231, 47.47235788458616], [-0.149299958294237, 47.46078438467241]]]}</t>
  </si>
  <si>
    <t>MEIGNE</t>
  </si>
  <si>
    <t>{"type": "Polygon", "coordinates": [[[-0.207467076984187, 47.21841205781474], [-0.239529126871782, 47.228818659431205], [-0.236614254210478, 47.24938929536976], [-0.229065532292897, 47.26227705369255], [-0.22028339234712, 47.26569286455609], [-0.198243973125821, 47.261005102625795], [-0.192662667765074, 47.242138966516976], [-0.194568610189574, 47.23258089323711], [-0.202537615699309, 47.224684323674175], [-0.200916251765202, 47.22166570758982], [-0.207467076984187, 47.21841205781474]]]}</t>
  </si>
  <si>
    <t>LASSE</t>
  </si>
  <si>
    <t>{"type": "Polygon", "coordinates": [[[0.037256400056478, 47.52718042918646], [0.041982262823032, 47.525895273082895], [0.042451642846503, 47.51572834535614], [0.033291027953016, 47.503974309971014], [0.02830015556544, 47.50336065137949], [-0.001066605543575, 47.51665124341605], [-0.009321087589337, 47.51778051795007], [-0.018313418898614, 47.52349323511115], [-0.016746983869663, 47.53367686294481], [-0.027181734363323, 47.54083792516502], [-0.027458121216014, 47.54430784691396], [-0.015188880441554, 47.55934483499156], [-0.025557398834691, 47.566426717921786], [-0.02218591028901, 47.57646785188408], [-0.011487385313758, 47.58716658423433], [0.001098644500427, 47.58377962530832], [0.019796874197571, 47.567927898407135], [0.034104374775361, 47.564815696057245], [0.02811599755623, 47.554997954864064], [0.026875228434364, 47.53401420558035], [0.028236108349945, 47.530589906434514], [0.037256400056478, 47.52718042918646]]]}</t>
  </si>
  <si>
    <t>LA PELLERINE</t>
  </si>
  <si>
    <t>{"type": "Polygon", "coordinates": [[[0.156005908962466, 47.45487261929499], [0.145977427522329, 47.45315884644112], [0.13063393174309, 47.444575443832505], [0.125594422494741, 47.44718040941929], [0.133596362757801, 47.4514943565332], [0.131276444604266, 47.452905447443506], [0.117045953619784, 47.44909475450504], [0.113144965236982, 47.4647977120218], [0.129130497068015, 47.47212001220079], [0.138805796157197, 47.47304280373552], [0.138898231209421, 47.460380319257446], [0.153360318636468, 47.459419839824996], [0.157701345964541, 47.457958616308254], [0.156005908962466, 47.45487261929499]]]}</t>
  </si>
  <si>
    <t>SAINT-GEORGES-DU-BOIS</t>
  </si>
  <si>
    <t>{"type": "Polygon", "coordinates": [[[-0.209648967929228, 47.47405470405787], [-0.234571604839688, 47.48012173691888], [-0.232175145056179, 47.482909084597594], [-0.238391473805859, 47.48768240064952], [-0.252279248002868, 47.48940346116268], [-0.246170537285095, 47.497817386170176], [-0.235430762498867, 47.50465691653067], [-0.225863570150856, 47.506291681185914], [-0.224501455026909, 47.509500593525814], [-0.215954744090919, 47.507781922674944], [-0.205172095901207, 47.51244849389758], [-0.197227825684807, 47.50456777492735], [-0.19718483060357, 47.49473114654675], [-0.21302114725418, 47.48661950762675], [-0.209648967929228, 47.47405470405787]]]}</t>
  </si>
  <si>
    <t>DENEZE-SOUS-LE-LUDE</t>
  </si>
  <si>
    <t>{"type": "Polygon", "coordinates": [[[0.157333753738268, 47.52940581571611], [0.152407562161357, 47.53025833785143], [0.142031416541258, 47.52359107987262], [0.126837585734442, 47.523487649335934], [0.120644567795675, 47.53230621350387], [0.115823299845279, 47.53316880930022], [0.099379847719949, 47.52050142122276], [0.094370783961894, 47.520917069020264], [0.079709733359498, 47.534683512324065], [0.090244140392215, 47.53956787081823], [0.095975856871933, 47.547673446468906], [0.104192919743558, 47.55144479869277], [0.138359830191764, 47.55442317432735], [0.166210358518216, 47.53982721401537], [0.157333753738268, 47.52940581571611]]]}</t>
  </si>
  <si>
    <t>BROC</t>
  </si>
  <si>
    <t>{"type": "Polygon", "coordinates": [[[0.214089362316813, 47.56878588349635], [0.207033304052965, 47.57366999949829], [0.188335124478399, 47.56932973307832], [0.159456421995781, 47.57530420219596], [0.155131215665324, 47.573541479460786], [0.148488053891171, 47.58129652208379], [0.161129269818607, 47.592413286219426], [0.17622909135833, 47.59440995650813], [0.183975533111283, 47.59901054572208], [0.185834241304122, 47.61654666555611], [0.201909489532291, 47.61558208551953], [0.204544108386102, 47.60597196035347], [0.209402084675987, 47.605520793292364], [0.212617486706578, 47.61178525269748], [0.217307767255982, 47.61277081295328], [0.230001726353186, 47.60839829191703], [0.233645479800685, 47.591543143942616], [0.230576254770251, 47.58500348974074], [0.234568112476669, 47.578613315200016], [0.218936207686551, 47.573594141147424], [0.214089362316813, 47.56878588349635]]]}</t>
  </si>
  <si>
    <t>CLEFS</t>
  </si>
  <si>
    <t>{"type": "Polygon", "coordinates": [[[-0.075417539933428, 47.59328164783163], [-0.096734333559115, 47.59850999742834], [-0.098208620204072, 47.60004727640881], [-0.095087292449537, 47.608462562025124], [-0.099416873828255, 47.609158382106266], [-0.09975964211506, 47.61895902361132], [-0.091175526292168, 47.63797719435525], [-0.092424483332078, 47.65101452433159], [-0.074606970874369, 47.657592144518276], [-0.05251293089039, 47.648704544700415], [-0.026862710106219, 47.646300525753404], [-0.020285727663362, 47.63702187408841], [-0.029144852075674, 47.63320736251693], [-0.04076512766943, 47.61356573112046], [-0.062863654447016, 47.60448446637739], [-0.075417539933428, 47.59328164783163]]]}</t>
  </si>
  <si>
    <t>LINIERES-BOUTON</t>
  </si>
  <si>
    <t>{"type": "Polygon", "coordinates": [[[0.067508075195264, 47.43148913195473], [0.052680758028411, 47.440149528089506], [0.038572676125492, 47.44460160576662], [0.03730264805788, 47.45123530676863], [0.054936170222584, 47.458529071730595], [0.061164875609956, 47.46821698659667], [0.081009276662483, 47.46972521639681], [0.077712623937815, 47.46076069717695], [0.086270682854567, 47.45848909318757], [0.089296892287484, 47.43996344663215], [0.089719195027067, 47.437812098901034], [0.075085609983988, 47.43567049528671], [0.067508075195264, 47.43148913195473]]]}</t>
  </si>
  <si>
    <t>BOCE</t>
  </si>
  <si>
    <t>{"type": "Polygon", "coordinates": [[[-0.067236221064796, 47.49190247501331], [-0.112816300155145, 47.49265679523938], [-0.119584280431305, 47.50272750304935], [-0.094187024636368, 47.523773114051544], [-0.0842777467915, 47.525594291731856], [-0.082119483692327, 47.528759279043086], [-0.076145021341079, 47.53310600898018], [-0.054233811474995, 47.525358741092504], [-0.039259866911806, 47.52397566946556], [-0.048002056866182, 47.51216272299401], [-0.069388621105224, 47.504628692102024], [-0.060578328249987, 47.49679805331404], [-0.067236221064796, 47.49190247501331]]]}</t>
  </si>
  <si>
    <t>CHALONNES-SOUS-LE-LUDE</t>
  </si>
  <si>
    <t>{"type": "Polygon", "coordinates": [[[0.193120313500414, 47.538037404480804], [0.166210358518216, 47.53982721401537], [0.138359830191764, 47.55442317432735], [0.13708656279377, 47.56130048768644], [0.155131215665324, 47.573541479460786], [0.159456421995781, 47.57530420219596], [0.188335124478399, 47.56932973307832], [0.207033304052965, 47.57366999949829], [0.214089362316813, 47.56878588349635], [0.200087308850858, 47.54316787498204], [0.193120313500414, 47.538037404480804]]]}</t>
  </si>
  <si>
    <t>AUVERSE</t>
  </si>
  <si>
    <t>{"type": "Polygon", "coordinates": [[[0.061164875609956, 47.46821698659667], [0.067707335128281, 47.481191244346775], [0.051665369952517, 47.488974320286715], [0.03111472978741, 47.4897763338989], [0.017682808318894, 47.47920891119598], [0.004769883650896, 47.47394092058077], [-0.018443779573338, 47.48152080876485], [-0.016103620597863, 47.487860195690224], [-0.025310298679617, 47.49532339629777], [-0.001066605543575, 47.51665124341605], [0.02830015556544, 47.50336065137949], [0.033291027953016, 47.503974309971014], [0.042451642846503, 47.51572834535614], [0.041982262823032, 47.525895273082895], [0.037256400056478, 47.52718042918646], [0.06398787814236, 47.53904455108378], [0.072916727410309, 47.53655783277246], [0.08657281066148, 47.55006001172167], [0.095975856871933, 47.547673446468906], [0.090244140392215, 47.53956787081823], [0.079709733359498, 47.534683512324065], [0.070475443051379, 47.53353298047744], [0.056592875351132, 47.52308551690456], [0.060064397638867, 47.516543453271154], [0.08162585979503, 47.50714105270494], [0.088100637091459, 47.48662133341234], [0.081009276662483, 47.46972521639681], [0.061164875609956, 47.46821698659667]]]}</t>
  </si>
  <si>
    <t>FONTAINE-MILON</t>
  </si>
  <si>
    <t>{"type": "Polygon", "coordinates": [[[-0.252279248002868, 47.48940346116268], [-0.275397471754047, 47.490764491225185], [-0.276530225464207, 47.49384986733675], [-0.274719015144338, 47.5085590124589], [-0.259645787617304, 47.517369407851504], [-0.250058611614465, 47.51695257900653], [-0.236618425170354, 47.520984459171984], [-0.224501455026909, 47.509500593525814], [-0.225863570150856, 47.506291681185914], [-0.235430762498867, 47.50465691653067], [-0.246170537285095, 47.497817386170176], [-0.252279248002868, 47.48940346116268]]]}</t>
  </si>
  <si>
    <t>MAZE</t>
  </si>
  <si>
    <t>{"type": "Polygon", "coordinates": [[[-0.276131858665362, 47.42636176405258], [-0.282651845922813, 47.42248392300912], [-0.323904639822411, 47.4416112306258], [-0.332466069558143, 47.4389786554813], [-0.329103146316634, 47.459004672404696], [-0.315736833258161, 47.47334231308315], [-0.301179629263449, 47.47603552050514], [-0.295708262800265, 47.48925436317725], [-0.276530225464207, 47.49384986733675], [-0.275397471754047, 47.490764491225185], [-0.252279248002868, 47.48940346116268], [-0.238391473805859, 47.48768240064952], [-0.232175145056179, 47.482909084597594], [-0.234571604839688, 47.48012173691888], [-0.244251110809199, 47.48041996622975], [-0.243004957972293, 47.46753534550978], [-0.250222394757153, 47.455333497834445], [-0.256936874461741, 47.452163614487446], [-0.263034323359112, 47.441280457093285], [-0.276131858665362, 47.42636176405258]]]}</t>
  </si>
  <si>
    <t>CHARTRENE</t>
  </si>
  <si>
    <t>{"type": "Polygon", "coordinates": [[[-0.132629887095068, 47.47896366304491], [-0.151476669007096, 47.4819594172047], [-0.137224508828121, 47.49092069388865], [-0.119584280431305, 47.50272750304935], [-0.112816300155145, 47.49265679523938], [-0.113077268230284, 47.486406829834664], [-0.132629887095068, 47.47896366304491]]]}</t>
  </si>
  <si>
    <t>NOYANT</t>
  </si>
  <si>
    <t>{"type": "Polygon", "coordinates": [[[0.086270682854567, 47.45848909318757], [0.077712623937815, 47.46076069717695], [0.081009276662483, 47.46972521639681], [0.088100637091459, 47.48662133341234], [0.08162585979503, 47.50714105270494], [0.060064397638867, 47.516543453271154], [0.056592875351132, 47.52308551690456], [0.070475443051379, 47.53353298047744], [0.079709733359498, 47.534683512324065], [0.094370783961894, 47.520917069020264], [0.099379847719949, 47.52050142122276], [0.115823299845279, 47.53316880930022], [0.120644567795675, 47.53230621350387], [0.126837585734442, 47.523487649335934], [0.142031416541258, 47.52359107987262], [0.152407562161357, 47.53025833785143], [0.157333753738268, 47.52940581571611], [0.16177051105316, 47.519984224902906], [0.153390098322238, 47.49432481554226], [0.149824087275548, 47.49066161965961], [0.139510462438066, 47.49067895548677], [0.125895169813937, 47.50094563129677], [0.10590505391374, 47.49919856344699], [0.10241095289224, 47.492788295442715], [0.104787919159375, 47.475390456168775], [0.086270682854567, 47.45848909318757]]]}</t>
  </si>
  <si>
    <t>CHEVIRE-LE-ROUGE</t>
  </si>
  <si>
    <t>{"type": "Polygon", "coordinates": [[[-0.129542582399621, 47.55862858001904], [-0.151692023580278, 47.56637380408921], [-0.166590747249439, 47.563979272469936], [-0.180060591461926, 47.574044645395425], [-0.200450637109784, 47.57352290147854], [-0.221131028630045, 47.59106107838837], [-0.230764632448802, 47.59137124223462], [-0.238844270529381, 47.587795939600674], [-0.240931958874069, 47.60025113650261], [-0.235100222902574, 47.60534073412411], [-0.237327802862998, 47.611539993454834], [-0.23715285604624, 47.61195023640136], [-0.222971379772349, 47.61448677901208], [-0.204469788839844, 47.60988839533073], [-0.188627588976691, 47.61719575459897], [-0.173489557921982, 47.60818556558861], [-0.149041292195806, 47.60539765897698], [-0.1392555111575, 47.60705759707014], [-0.121462580288708, 47.60095890839221], [-0.121134811358265, 47.57804170869756], [-0.10422139383697, 47.57175492672358], [-0.107083412375973, 47.562832583665525], [-0.114094196774962, 47.55958272142806], [-0.109772512565864, 47.565130079394905], [-0.118112250378185, 47.568456648918875], [-0.122994243037598, 47.56772244827217], [-0.129542582399621, 47.55862858001904]]]}</t>
  </si>
  <si>
    <t>PARCAY-LES-PINS</t>
  </si>
  <si>
    <t>{"type": "Polygon", "coordinates": [[[0.153851210658154, 47.39872865859231], [0.145300829222672, 47.40383365201921], [0.131405936239452, 47.41851682156001], [0.106242715372583, 47.4221991805164], [0.088489217864482, 47.42942189924472], [0.084682468147261, 47.431803752876526], [0.089719195027067, 47.437812098901034], [0.089296892287484, 47.43996344663215], [0.102717056534974, 47.4417397108738], [0.117045953619784, 47.44909475450504], [0.131276444604266, 47.452905447443506], [0.133596362757801, 47.4514943565332], [0.125594422494741, 47.44718040941929], [0.13063393174309, 47.444575443832505], [0.145977427522329, 47.45315884644112], [0.156005908962466, 47.45487261929499], [0.167965890908902, 47.45849709831037], [0.176896242910949, 47.451598113973525], [0.180874107213525, 47.45322583467806], [0.185149430352884, 47.426216537363565], [0.180943378895183, 47.41660257246921], [0.153851210658154, 47.39872865859231]]]}</t>
  </si>
  <si>
    <t>BREIL</t>
  </si>
  <si>
    <t>{"type": "Polygon", "coordinates": [[[0.180874107213525, 47.45322583467806], [0.176896242910949, 47.451598113973525], [0.167965890908902, 47.45849709831037], [0.156005908962466, 47.45487261929499], [0.157701345964541, 47.457958616308254], [0.153360318636468, 47.459419839824996], [0.138898231209421, 47.460380319257446], [0.138805796157197, 47.47304280373552], [0.138928498103366, 47.4796934354064], [0.149824087275548, 47.49066161965961], [0.153390098322238, 47.49432481554226], [0.200646161264225, 47.48449941056306], [0.198850490090774, 47.47641266460504], [0.194755591020246, 47.47444052949711], [0.190351982309418, 47.461147447279096], [0.180874107213525, 47.45322583467806]]]}</t>
  </si>
  <si>
    <t>LE GUEDENIAU</t>
  </si>
  <si>
    <t>{"type": "Polygon", "coordinates": [[[-0.033765729190176, 47.46395261563903], [-0.049588683173506, 47.46980896451037], [-0.050320930181204, 47.47006903897236], [-0.067236221064796, 47.49190247501331], [-0.060578328249987, 47.49679805331404], [-0.069388621105224, 47.504628692102024], [-0.048002056866182, 47.51216272299401], [-0.039259866911806, 47.52397566946556], [-0.026764467250913, 47.52125618843976], [-0.018313418898614, 47.52349323511115], [-0.009321087589337, 47.51778051795007], [-0.001066605543575, 47.51665124341605], [-0.025310298679617, 47.49532339629777], [-0.016103620597863, 47.487860195690224], [-0.018443779573338, 47.48152080876485], [-0.033607867656036, 47.470073423239874], [-0.033765729190176, 47.46395261563903]]]}</t>
  </si>
  <si>
    <t>CHAVAIGNES</t>
  </si>
  <si>
    <t>{"type": "Polygon", "coordinates": [[[0.037256400056478, 47.52718042918646], [0.028236108349945, 47.530589906434514], [0.026875228434364, 47.53401420558035], [0.02811599755623, 47.554997954864064], [0.034104374775361, 47.564815696057245], [0.045983559880081, 47.555046687737565], [0.062886754832316, 47.54867299551902], [0.06398787814236, 47.53904455108378], [0.037256400056478, 47.52718042918646]]]}</t>
  </si>
  <si>
    <t>ECHEMIRE</t>
  </si>
  <si>
    <t>{"type": "Polygon", "coordinates": [[[-0.191800661208031, 47.524347011630674], [-0.190891436701872, 47.527831310127006], [-0.19013872884427, 47.53460853040446], [-0.206892896767812, 47.547346640652805], [-0.200450637109784, 47.57352290147854], [-0.180060591461926, 47.574044645395425], [-0.166590747249439, 47.563979272469936], [-0.151692023580278, 47.56637380408921], [-0.129542582399621, 47.55862858001904], [-0.139048314640103, 47.55348143825293], [-0.13872879053854, 47.547589478581735], [-0.150662065933864, 47.541466020767785], [-0.175332685438763, 47.538634408391715], [-0.175448266161701, 47.53184768714718], [-0.191800661208031, 47.524347011630674]]]}</t>
  </si>
  <si>
    <t>BRION</t>
  </si>
  <si>
    <t>{"type": "Polygon", "coordinates": [[[-0.182066712087668, 47.39455818219003], [-0.188005732732543, 47.40428769849318], [-0.173997579552492, 47.41468030253752], [-0.165738218016138, 47.42741921114355], [-0.1794365249836, 47.44236111153613], [-0.176878912007841, 47.452746415023896], [-0.174093499293409, 47.455723353945515], [-0.149299958294237, 47.46078438467241], [-0.125679509642231, 47.47235788458616], [-0.122067084187086, 47.474661977720764], [-0.112492714411064, 47.47316168020877], [-0.098206149293833, 47.45979558361205], [-0.093776786188388, 47.461300760269175], [-0.086375407425965, 47.45734429950967], [-0.096427703587532, 47.45385212962588], [-0.116528963361062, 47.44254090762866], [-0.126268405471696, 47.426036474367045], [-0.167738608585343, 47.3988415908376], [-0.182066712087668, 47.39455818219003]]]}</t>
  </si>
  <si>
    <t>FOUGERE</t>
  </si>
  <si>
    <t>{"type": "Polygon", "coordinates": [[[-0.098208620204072, 47.60004727640881], [-0.112954691677946, 47.597123512270365], [-0.121462580288708, 47.60095890839221], [-0.1392555111575, 47.60705759707014], [-0.149041292195806, 47.60539765897698], [-0.173489557921982, 47.60818556558861], [-0.188627588976691, 47.61719575459897], [-0.196361731233919, 47.62509180542216], [-0.19986113625152, 47.634337661567486], [-0.197726813632426, 47.64053083360473], [-0.193157786306685, 47.647925573948214], [-0.173653308544928, 47.64498905659683], [-0.158952137941959, 47.6470451421827], [-0.147523608539506, 47.63612959244626], [-0.134501863239198, 47.6324892972885], [-0.105814060282228, 47.61859991088396], [-0.099416873828255, 47.609158382106266], [-0.095087292449537, 47.608462562025124], [-0.098208620204072, 47.60004727640881]]]}</t>
  </si>
  <si>
    <t>GENNETEIL</t>
  </si>
  <si>
    <t>{"type": "Polygon", "coordinates": [[[0.08657281066148, 47.55006001172167], [0.072916727410309, 47.53655783277246], [0.06398787814236, 47.53904455108378], [0.062886754832316, 47.54867299551902], [0.045983559880081, 47.555046687737565], [0.034104374775361, 47.564815696057245], [0.019796874197571, 47.567927898407135], [0.001098644500427, 47.58377962530832], [0.003304147407074, 47.60094187914518], [0.012394237877779, 47.616992238811726], [0.009922683166572, 47.62377466785298], [0.03420242431784, 47.61842209267394], [0.052261415933882, 47.60622415964539], [0.062240217212784, 47.604476143519896], [0.071016874648336, 47.60811953331191], [0.095758413338083, 47.60332448921207], [0.080931945128861, 47.594622800626425], [0.077382357736004, 47.58430156890683], [0.08657281066148, 47.55006001172167]]]}</t>
  </si>
  <si>
    <t>GEE</t>
  </si>
  <si>
    <t>{"type": "Polygon", "coordinates": [[[-0.250222394757153, 47.455333497834445], [-0.243004957972293, 47.46753534550978], [-0.244251110809199, 47.48041996622975], [-0.234571604839688, 47.48012173691888], [-0.209648967929228, 47.47405470405787], [-0.216680955955236, 47.460175595273995], [-0.230373382950414, 47.45593130030914], [-0.250222394757153, 47.455333497834445]]]}</t>
  </si>
  <si>
    <t>MEIGNE-LE-VICOMTE</t>
  </si>
  <si>
    <t>{"type": "Polygon", "coordinates": [[[0.200646161264225, 47.48449941056306], [0.153390098322238, 47.49432481554226], [0.16177051105316, 47.519984224902906], [0.157333753738268, 47.52940581571611], [0.166210358518216, 47.53982721401537], [0.193120313500414, 47.538037404480804], [0.205636882855799, 47.53294290870147], [0.207174644622543, 47.52667479787469], [0.224843124433952, 47.5272770429014], [0.220109252401372, 47.501953297116195], [0.200646161264225, 47.48449941056306]]]}</t>
  </si>
  <si>
    <t>BEAUFORT-EN-VALLEE</t>
  </si>
  <si>
    <t>{"type": "Polygon", "coordinates": [[[-0.182066712087668, 47.39455818219003], [-0.19646210127169, 47.3976678173905], [-0.221148193294461, 47.41498723469101], [-0.247625132464393, 47.42303499006719], [-0.253692550669032, 47.42828913011725], [-0.252615748292181, 47.434824129574864], [-0.263034323359112, 47.441280457093285], [-0.256936874461741, 47.452163614487446], [-0.250222394757153, 47.455333497834445], [-0.230373382950414, 47.45593130030914], [-0.216680955955236, 47.460175595273995], [-0.197013413769445, 47.462285177908086], [-0.189004992712808, 47.466559001816314], [-0.164133638789687, 47.46834593916919], [-0.154322603606197, 47.466441098329035], [-0.149299958294237, 47.46078438467241], [-0.174093499293409, 47.455723353945515], [-0.176878912007841, 47.452746415023896], [-0.1794365249836, 47.44236111153613], [-0.165738218016138, 47.42741921114355], [-0.173997579552492, 47.41468030253752], [-0.188005732732543, 47.40428769849318], [-0.182066712087668, 47.39455818219003]]]}</t>
  </si>
  <si>
    <t>CHIGNE</t>
  </si>
  <si>
    <t>{"type": "Polygon", "coordinates": [[[0.095975856871933, 47.547673446468906], [0.08657281066148, 47.55006001172167], [0.077382357736004, 47.58430156890683], [0.080931945128861, 47.594622800626425], [0.095758413338083, 47.60332448921207], [0.110628202870498, 47.6059003513356], [0.115650634723528, 47.60562827301854], [0.120352088674529, 47.59599864836102], [0.134245271268734, 47.59442217593142], [0.140507506727606, 47.58539757114526], [0.148488053891171, 47.58129652208379], [0.155131215665324, 47.573541479460786], [0.13708656279377, 47.56130048768644], [0.138359830191764, 47.55442317432735], [0.104192919743558, 47.55144479869277], [0.095975856871933, 47.547673446468906]]]}</t>
  </si>
  <si>
    <t>SAINT-QUENTIN-LES-BEAUREPAIRE</t>
  </si>
  <si>
    <t>{"type": "Polygon", "coordinates": [[[-0.099416873828255, 47.609158382106266], [-0.105814060282228, 47.61859991088396], [-0.134501863239198, 47.6324892972885], [-0.127873419320829, 47.636720686902876], [-0.114140949200255, 47.63549332131958], [-0.113835500080901, 47.645329164065814], [-0.105482285778545, 47.657081673852076], [-0.09904978459161, 47.661792443879506], [-0.094554094963431, 47.66060548788099], [-0.092424483332078, 47.65101452433159], [-0.091175526292168, 47.63797719435525], [-0.09975964211506, 47.61895902361132], [-0.099416873828255, 47.609158382106266]]]}</t>
  </si>
  <si>
    <t>LE VIEIL-BAUGE</t>
  </si>
  <si>
    <t>{"type": "Polygon", "coordinates": [[[-0.137224508828121, 47.49092069388865], [-0.151148331719958, 47.50030122795869], [-0.165153573970844, 47.50333577689418], [-0.169487979329516, 47.50939795612713], [-0.197227825684807, 47.50456777492735], [-0.205172095901207, 47.51244849389758], [-0.196343099483086, 47.51512350325306], [-0.191800661208031, 47.524347011630674], [-0.175448266161701, 47.53184768714718], [-0.175332685438763, 47.538634408391715], [-0.150662065933864, 47.541466020767785], [-0.13872879053854, 47.547589478581735], [-0.119196869609137, 47.543267234302306], [-0.102139715109295, 47.531101703726875], [-0.082119483692327, 47.528759279043086], [-0.0842777467915, 47.525594291731856], [-0.094187024636368, 47.523773114051544], [-0.119584280431305, 47.50272750304935], [-0.137224508828121, 47.49092069388865]]]}</t>
  </si>
  <si>
    <t>SAINT-MARTIN-D'ARCE</t>
  </si>
  <si>
    <t>{"type": "Polygon", "coordinates": [[[-0.089717847946459, 47.5467728945011], [-0.09461048966015, 47.546480956609294], [-0.100025625710725, 47.55198528695306], [-0.109459364401973, 47.55380596242686], [-0.114094196774962, 47.55958272142806], [-0.107083412375973, 47.562832583665525], [-0.10422139383697, 47.57175492672358], [-0.096734333559115, 47.59850999742834], [-0.075417539933428, 47.59328164783163], [-0.056572677642609, 47.58533642008372], [-0.057696668659021, 47.57938871569137], [-0.0702298061616, 47.56883531495775], [-0.079387020154317, 47.553361034119014], [-0.089717847946459, 47.5467728945011]]]}</t>
  </si>
  <si>
    <t>PONTIGNE</t>
  </si>
  <si>
    <t>{"type": "Polygon", "coordinates": [[[-0.018313418898614, 47.52349323511115], [-0.026764467250913, 47.52125618843976], [-0.039259866911806, 47.52397566946556], [-0.054233811474995, 47.525358741092504], [-0.076145021341079, 47.53310600898018], [-0.089717847946459, 47.5467728945011], [-0.079387020154317, 47.553361034119014], [-0.0702298061616, 47.56883531495775], [-0.057696668659021, 47.57938871569137], [-0.02218591028901, 47.57646785188408], [-0.025557398834691, 47.566426717921786], [-0.015188880441554, 47.55934483499156], [-0.027458121216014, 47.54430784691396], [-0.027181734363323, 47.54083792516502], [-0.016746983869663, 47.53367686294481], [-0.018313418898614, 47.52349323511115]]]}</t>
  </si>
  <si>
    <t>VAULANDRY</t>
  </si>
  <si>
    <t>{"type": "Polygon", "coordinates": [[[-0.02218591028901, 47.57646785188408], [-0.057696668659021, 47.57938871569137], [-0.056572677642609, 47.58533642008372], [-0.075417539933428, 47.59328164783163], [-0.062863654447016, 47.60448446637739], [-0.04076512766943, 47.61356573112046], [-0.029144852075674, 47.63320736251693], [-0.020285727663362, 47.63702187408841], [-0.004507638464452, 47.647688423790356], [0.01296509925915, 47.62868956813916], [0.009922683166572, 47.62377466785298], [0.012394237877779, 47.616992238811726], [0.003304147407074, 47.60094187914518], [0.001098644500427, 47.58377962530832], [-0.011487385313758, 47.58716658423433], [-0.02218591028901, 47.57646785188408]]]}</t>
  </si>
  <si>
    <t>LES RAIRIES</t>
  </si>
  <si>
    <t>{"type": "Polygon", "coordinates": [[[-0.236225160601429, 47.63136251544418], [-0.237251139343633, 47.65529674585839], [-0.224564754341298, 47.66598928569276], [-0.215285607318049, 47.66801966614927], [-0.19665856423911, 47.662738507527386], [-0.196696994334153, 47.65003578935514], [-0.193157786306685, 47.647925573948214], [-0.197726813632426, 47.64053083360473], [-0.218724237030248, 47.6421429920539], [-0.236225160601429, 47.63136251544418]]]}</t>
  </si>
  <si>
    <t>MONTIGNE-LES-RAIRIES</t>
  </si>
  <si>
    <t>{"type": "Polygon", "coordinates": [[[-0.188627588976691, 47.61719575459897], [-0.204469788839844, 47.60988839533073], [-0.222971379772349, 47.61448677901208], [-0.23715285604624, 47.61195023640136], [-0.232974468803383, 47.61796671641448], [-0.236225160601429, 47.63136251544418], [-0.218724237030248, 47.6421429920539], [-0.197726813632426, 47.64053083360473], [-0.19986113625152, 47.634337661567486], [-0.196361731233919, 47.62509180542216], [-0.188627588976691, 47.61719575459897]]]}</t>
  </si>
  <si>
    <t>MONTPOLLIN</t>
  </si>
  <si>
    <t>{"type": "Polygon", "coordinates": [[[-0.10422139383697, 47.57175492672358], [-0.121134811358265, 47.57804170869756], [-0.121462580288708, 47.60095890839221], [-0.112954691677946, 47.597123512270365], [-0.098208620204072, 47.60004727640881], [-0.096734333559115, 47.59850999742834], [-0.10422139383697, 47.57175492672358]]]}</t>
  </si>
  <si>
    <t>VILLEDIEU-LA-BLOUERE</t>
  </si>
  <si>
    <t>Beaupréau</t>
  </si>
  <si>
    <t>{"type": "Polygon", "coordinates": [[[-1.043440633759149, 47.1462793811167], [-1.049742333109206, 47.14082126020664], [-1.072449349676651, 47.132901895396586], [-1.076630470728167, 47.13490911471654], [-1.076452204049478, 47.15174632827061], [-1.070076303379924, 47.170884073413674], [-1.071701201998719, 47.17750688372203], [-1.061402709765917, 47.18452171378605], [-1.032559434718366, 47.18622452976809], [-1.02800935554207, 47.17826088777754], [-1.030983767037381, 47.16961147358255], [-1.045550182690407, 47.15623901580774], [-1.043440633759149, 47.1462793811167]]]}</t>
  </si>
  <si>
    <t>SAINT-PHILBERT-EN-MAUGES</t>
  </si>
  <si>
    <t>{"type": "Polygon", "coordinates": [[[-1.024000831852542, 47.144469441908186], [-1.043440633759149, 47.1462793811167], [-1.045550182690407, 47.15623901580774], [-1.030983767037381, 47.16961147358255], [-1.026563416969887, 47.16830504622615], [-1.030007872726064, 47.16240674047415], [-1.025284673284662, 47.1618139718609], [-1.001634577906717, 47.16441039241053], [-0.994629450948773, 47.16886223075872], [-0.991672249590728, 47.166061670600804], [-0.995545774686876, 47.152721804357355], [-1.004739393465852, 47.15196210999755], [-1.01124158522046, 47.1450569819009], [-1.024000831852542, 47.144469441908186]]]}</t>
  </si>
  <si>
    <t>LE PUISET-DORE</t>
  </si>
  <si>
    <t>{"type": "Polygon", "coordinates": [[[-1.093993311011514, 47.214348388924115], [-1.114321506116291, 47.215638145625704], [-1.122743172776869, 47.21952153448186], [-1.133541070172314, 47.23054057857946], [-1.138347871823574, 47.23126141080259], [-1.174480562615909, 47.21440431897822], [-1.188465565157541, 47.22000264806376], [-1.18110594595357, 47.24089560184137], [-1.168834359272951, 47.255563788113086], [-1.146501313252993, 47.26265758229214], [-1.138797613289208, 47.260985743992684], [-1.134448092507927, 47.25230639170094], [-1.125627771939311, 47.25279207427621], [-1.122385041456432, 47.24676836891144], [-1.10804794626329, 47.24850364028513], [-1.104460861520323, 47.246259890106735], [-1.105975666496958, 47.23975162335983], [-1.101855946792392, 47.237977426840516], [-1.095021887393217, 47.23323406770533], [-1.09884316301823, 47.22711307927899], [-1.093993311011514, 47.214348388924115]]]}</t>
  </si>
  <si>
    <t>CHAUDRON-EN-MAUGES</t>
  </si>
  <si>
    <t>{"type": "Polygon", "coordinates": [[[-0.946876513403284, 47.25451140175084], [-0.950989960501516, 47.252478315373565], [-0.98439743725933, 47.27237308628324], [-1.013752959830591, 47.26874621760111], [-1.016944344577501, 47.27511684277274], [-1.007955000448568, 47.28705615265033], [-0.993775453490591, 47.296965004177586], [-0.955557391873141, 47.30695501196342], [-0.943967583121378, 47.313884515702114], [-0.935904988655639, 47.31382483395478], [-0.932382940804076, 47.30844601883278], [-0.939532139809831, 47.29300649039109], [-0.921040636556234, 47.277453854903015], [-0.923489259877673, 47.27453172384605], [-0.923355144206881, 47.267983355475344], [-0.94587037621831, 47.262982584695], [-0.943046692986544, 47.25662481766096], [-0.946876513403284, 47.25451140175084]]]}</t>
  </si>
  <si>
    <t>LA BOISSIERE-SUR-EVRE</t>
  </si>
  <si>
    <t>{"type": "Polygon", "coordinates": [[[-1.089084357787143, 47.29138981661402], [-1.107448095323728, 47.29641095602624], [-1.102484637394561, 47.31260550096197], [-1.100443886495909, 47.31573357092379], [-1.085530739479091, 47.316593268661], [-1.080879302908708, 47.31730686194655], [-1.078273195469538, 47.31458602647824], [-1.072967484076133, 47.30231459237786], [-1.067799661762592, 47.29899839208168], [-1.06975556961196, 47.295783752509024], [-1.089084357787143, 47.29138981661402]]]}</t>
  </si>
  <si>
    <t>LA CHAUSSAIRE</t>
  </si>
  <si>
    <t>{"type": "Polygon", "coordinates": [[[-1.161776142622401, 47.18583249612999], [-1.176733790892833, 47.19265916057208], [-1.1746315204013, 47.1984597706818], [-1.180763624047946, 47.20740707999318], [-1.174480562615909, 47.21440431897822], [-1.138347871823574, 47.23126141080259], [-1.133541070172314, 47.23054057857946], [-1.122743172776869, 47.21952153448186], [-1.134198507770235, 47.21293779537146], [-1.13518745866628, 47.20601495422706], [-1.145108302987276, 47.1938232181646], [-1.161776142622401, 47.18583249612999]]]}</t>
  </si>
  <si>
    <t>LA JUBAUDIERE</t>
  </si>
  <si>
    <t>{"type": "Polygon", "coordinates": [[[-0.849948065462243, 47.152431909337984], [-0.85987216611497, 47.15152426514859], [-0.876608490432404, 47.158797470596824], [-0.911393461781046, 47.1628365131115], [-0.911514889347912, 47.15941612168034], [-0.916607529734667, 47.15911760359951], [-0.924967180060932, 47.16302576571809], [-0.916169642137124, 47.16944440205529], [-0.908840123566735, 47.18208635485043], [-0.890571338366006, 47.1870556254537], [-0.886227013660672, 47.180729728814356], [-0.871265495607223, 47.171415323710114], [-0.849564977436917, 47.16259398586395], [-0.849948065462243, 47.152431909337984]]]}</t>
  </si>
  <si>
    <t>LA POITEVINIERE</t>
  </si>
  <si>
    <t>{"type": "Polygon", "coordinates": [[[-0.812709681031501, 47.25104461659943], [-0.834383630546525, 47.23163599578743], [-0.867075374475245, 47.221436574276844], [-0.871368084829284, 47.21509185011268], [-0.880835904923893, 47.21723563757022], [-0.920016366684059, 47.20101606104485], [-0.935227720064417, 47.2014013601693], [-0.933025678502402, 47.20800227252596], [-0.925998569934793, 47.212666577200885], [-0.932707970908951, 47.22138065350165], [-0.929701646801734, 47.22785548472508], [-0.93453820396165, 47.23337000238865], [-0.928927610623299, 47.23862618951317], [-0.929906721436788, 47.245136976534056], [-0.919910933627848, 47.24492575969926], [-0.894268119300023, 47.23574035450943], [-0.872729762905825, 47.24427707172345], [-0.859599042776529, 47.25790174682068], [-0.812709681031501, 47.25104461659943]]]}</t>
  </si>
  <si>
    <t>LA CHAPELLE-DU-GENET</t>
  </si>
  <si>
    <t>{"type": "Polygon", "coordinates": [[[-0.994629450948773, 47.16886223075872], [-1.001634577906717, 47.16441039241053], [-1.025284673284662, 47.1618139718609], [-1.030007872726064, 47.16240674047415], [-1.026563416969887, 47.16830504622615], [-1.030983767037381, 47.16961147358255], [-1.02800935554207, 47.17826088777754], [-1.032559434718366, 47.18622452976809], [-1.030416919987298, 47.19415983869603], [-1.026231240980968, 47.19583798035405], [-1.018909401563221, 47.1916573266768], [-0.995222161950561, 47.19286502874051], [-0.988955186335508, 47.18806923966907], [-0.994629450948773, 47.16886223075872]]]}</t>
  </si>
  <si>
    <t>SAINT-REMY-EN-MAUGES</t>
  </si>
  <si>
    <t>{"type": "Polygon", "coordinates": [[[-1.101855946792392, 47.237977426840516], [-1.105975666496958, 47.23975162335983], [-1.104460861520323, 47.246259890106735], [-1.10804794626329, 47.24850364028513], [-1.122385041456432, 47.24676836891144], [-1.125627771939311, 47.25279207427621], [-1.111718193878134, 47.26255369335153], [-1.110816992678862, 47.27846058643995], [-1.101387140094729, 47.28056146305226], [-1.089084357787143, 47.29138981661402], [-1.06975556961196, 47.295783752509024], [-1.067799661762592, 47.29899839208168], [-1.047640000770672, 47.26906415512809], [-1.067868000947668, 47.24920015841171], [-1.069365023018674, 47.24589333335638], [-1.093911025991619, 47.24227906015174], [-1.101855946792392, 47.237977426840516]]]}</t>
  </si>
  <si>
    <t>MONTREVAULT</t>
  </si>
  <si>
    <t>{"type": "Polygon", "coordinates": [[[-1.043838055431086, 47.246715021947075], [-1.067868000947668, 47.24920015841171], [-1.047640000770672, 47.26906415512809], [-1.040770261930792, 47.25644039656033], [-1.043838055431086, 47.246715021947075]]]}</t>
  </si>
  <si>
    <t>LA SALLE-ET-CHAPELLE-AUBRY</t>
  </si>
  <si>
    <t>{"type": "Polygon", "coordinates": [[[-0.929701646801734, 47.22785548472508], [-0.944007877481432, 47.2302266092104], [-0.963878068948276, 47.2287099939475], [-0.970132604677089, 47.23402137580236], [-0.995006027226284, 47.23624000156961], [-1.002588082563229, 47.24030507809745], [-1.001447619872615, 47.253072476786286], [-1.014053136800888, 47.26284055614502], [-1.013752959830591, 47.26874621760111], [-0.98439743725933, 47.27237308628324], [-0.950989960501516, 47.252478315373565], [-0.946876513403284, 47.25451140175084], [-0.929016759162914, 47.251972535518846], [-0.925746390605025, 47.24653092673277], [-0.929906721436788, 47.245136976534056], [-0.928927610623299, 47.23862618951317], [-0.93453820396165, 47.23337000238865], [-0.929701646801734, 47.22785548472508]]]}</t>
  </si>
  <si>
    <t>LE FUILET</t>
  </si>
  <si>
    <t>{"type": "Polygon", "coordinates": [[[-1.125627771939311, 47.25279207427621], [-1.134448092507927, 47.25230639170094], [-1.138797613289208, 47.260985743992684], [-1.146501313252993, 47.26265758229214], [-1.148520657961959, 47.2704553718656], [-1.134870114618034, 47.28857615892422], [-1.137905898291844, 47.295129795945854], [-1.124829060694856, 47.30532254336619], [-1.126748592178433, 47.312015266370786], [-1.115420688598307, 47.315708038388316], [-1.102484637394561, 47.31260550096197], [-1.107448095323728, 47.29641095602624], [-1.089084357787143, 47.29138981661402], [-1.101387140094729, 47.28056146305226], [-1.110816992678862, 47.27846058643995], [-1.111718193878134, 47.26255369335153], [-1.125627771939311, 47.25279207427621]]]}</t>
  </si>
  <si>
    <t>GENE</t>
  </si>
  <si>
    <t>{"type": "Polygon", "coordinates": [[[-0.794514508717036, 47.61411522170199], [-0.813059794436476, 47.61757489670502], [-0.832762445824157, 47.62634661968335], [-0.834408406081427, 47.62940157474207], [-0.827260929953227, 47.63364631994046], [-0.826591588853755, 47.64011153254654], [-0.817426797444271, 47.642096722314946], [-0.817774819489384, 47.64844744445124], [-0.81300573260475, 47.648891646953494], [-0.787035397970473, 47.638860174249174], [-0.788895304495636, 47.63576299887427], [-0.782165359730426, 47.630727629716674], [-0.781945116639794, 47.624237573685704], [-0.794514508717036, 47.61411522170199]]]}</t>
  </si>
  <si>
    <t>LE PIN-EN-MAUGES</t>
  </si>
  <si>
    <t>{"type": "Polygon", "coordinates": [[[-0.859599042776529, 47.25790174682068], [-0.872729762905825, 47.24427707172345], [-0.894268119300023, 47.23574035450943], [-0.919910933627848, 47.24492575969926], [-0.929906721436788, 47.245136976534056], [-0.925746390605025, 47.24653092673277], [-0.929016759162914, 47.251972535518846], [-0.946876513403284, 47.25451140175084], [-0.943046692986544, 47.25662481766096], [-0.94587037621831, 47.262982584695], [-0.923355144206881, 47.267983355475344], [-0.923489259877673, 47.27453172384605], [-0.920714898988698, 47.271723207926286], [-0.89117364253992, 47.27086183053464], [-0.878016712705765, 47.266913219554915], [-0.863242581995729, 47.26806454400967], [-0.859599042776529, 47.25790174682068]]]}</t>
  </si>
  <si>
    <t>LE FIEF-SAUVIN</t>
  </si>
  <si>
    <t>{"type": "Polygon", "coordinates": [[[-1.071701201998719, 47.17750688372203], [-1.078323472897449, 47.199981976571735], [-1.094432477413339, 47.20760779240783], [-1.093993311011514, 47.214348388924115], [-1.09884316301823, 47.22711307927899], [-1.095021887393217, 47.23323406770533], [-1.101855946792392, 47.237977426840516], [-1.093911025991619, 47.24227906015174], [-1.069365023018674, 47.24589333335638], [-1.067868000947668, 47.24920015841171], [-1.043838055431086, 47.246715021947075], [-1.035632219786661, 47.245856318151866], [-1.030798936397137, 47.237190509019285], [-1.026279318859018, 47.23763614874128], [-1.021653651711407, 47.23136060534368], [-1.03857345191115, 47.210669604222865], [-1.026458426452497, 47.206467152294], [-1.038057567912205, 47.19622829222061], [-1.035394582860637, 47.193346365272944], [-1.030416919987298, 47.19415983869603], [-1.032559434718366, 47.18622452976809], [-1.061402709765917, 47.18452171378605], [-1.071701201998719, 47.17750688372203]]]}</t>
  </si>
  <si>
    <t>ANDREZE</t>
  </si>
  <si>
    <t>{"type": "Polygon", "coordinates": [[[-0.956901674472873, 47.14473866310962], [-0.984958807661318, 47.14751617036548], [-0.995545774686876, 47.152721804357355], [-0.991672249590728, 47.166061670600804], [-0.994629450948773, 47.16886223075872], [-0.988955186335508, 47.18806923966907], [-0.979434751356262, 47.188964887337484], [-0.966586238839913, 47.185259439619934], [-0.951409255069277, 47.19320623883215], [-0.937928798733337, 47.19259299550094], [-0.931879373569222, 47.176591515024356], [-0.916169642137124, 47.16944440205529], [-0.924967180060932, 47.16302576571809], [-0.933618763243073, 47.16060457570227], [-0.945007530673865, 47.15010284195783], [-0.956901674472873, 47.14473866310962]]]}</t>
  </si>
  <si>
    <t>JALLAIS</t>
  </si>
  <si>
    <t>{"type": "Polygon", "coordinates": [[[-0.832108700169457, 47.14999579474597], [-0.849948065462243, 47.152431909337984], [-0.849564977436917, 47.16259398586395], [-0.871265495607223, 47.171415323710114], [-0.886227013660672, 47.180729728814356], [-0.890571338366006, 47.1870556254537], [-0.908840123566735, 47.18208635485043], [-0.916169642137124, 47.16944440205529], [-0.931879373569222, 47.176591515024356], [-0.937928798733337, 47.19259299550094], [-0.935227720064417, 47.2014013601693], [-0.920016366684059, 47.20101606104485], [-0.880835904923893, 47.21723563757022], [-0.871368084829284, 47.21509185011268], [-0.867075374475245, 47.221436574276844], [-0.834383630546525, 47.23163599578743], [-0.812709681031501, 47.25104461659943], [-0.808863548889181, 47.25187411908948], [-0.802311543809029, 47.23972339516257], [-0.807958933669354, 47.234256230205375], [-0.807134459555265, 47.22448605878704], [-0.802809199630968, 47.223005791135876], [-0.827928702182544, 47.21216450734129], [-0.812490326654485, 47.20523793056685], [-0.809166191534591, 47.177730680642], [-0.812989738213201, 47.160803835558504], [-0.826874097749459, 47.15962427230829], [-0.825071380606662, 47.1569438009674], [-0.832108700169457, 47.14999579474597]]]}</t>
  </si>
  <si>
    <t>SAINT-QUENTIN-EN-MAUGES</t>
  </si>
  <si>
    <t>{"type": "Polygon", "coordinates": [[[-0.863242581995729, 47.26806454400967], [-0.878016712705765, 47.266913219554915], [-0.89117364253992, 47.27086183053464], [-0.920714898988698, 47.271723207926286], [-0.923489259877673, 47.27453172384605], [-0.921040636556234, 47.277453854903015], [-0.939532139809831, 47.29300649039109], [-0.932382940804076, 47.30844601883278], [-0.929768485610881, 47.31436636379715], [-0.919528883998606, 47.320247011572235], [-0.90263633446871, 47.30577314328844], [-0.886610010279133, 47.293620489482606], [-0.867796889202756, 47.29544822474329], [-0.854033159907017, 47.291039329521986], [-0.852951939116118, 47.27726705983627], [-0.861465233343128, 47.27446911551401], [-0.863242581995729, 47.26806454400967]]]}</t>
  </si>
  <si>
    <t>SAINT-PIERRE-MONTLIMART</t>
  </si>
  <si>
    <t>{"type": "Polygon", "coordinates": [[[-1.026279318859018, 47.23763614874128], [-1.030798936397137, 47.237190509019285], [-1.035632219786661, 47.245856318151866], [-1.043838055431086, 47.246715021947075], [-1.040770261930792, 47.25644039656033], [-1.047640000770672, 47.26906415512809], [-1.067799661762592, 47.29899839208168], [-1.072967484076133, 47.30231459237786], [-1.054893285983206, 47.307067429195456], [-1.04238933410206, 47.317185086472385], [-1.036196436288391, 47.309044616249686], [-1.031396206447759, 47.30848140309174], [-1.028701057387426, 47.295531609989055], [-1.007955000448568, 47.28705615265033], [-1.016944344577501, 47.27511684277274], [-1.013752959830591, 47.26874621760111], [-1.014053136800888, 47.26284055614502], [-1.001447619872615, 47.253072476786286], [-1.002588082563229, 47.24030507809745], [-1.018480152440203, 47.240421952861126], [-1.026279318859018, 47.23763614874128]]]}</t>
  </si>
  <si>
    <t>BEAUPREAU</t>
  </si>
  <si>
    <t>{"type": "Polygon", "coordinates": [[[-0.937928798733337, 47.19259299550094], [-0.951409255069277, 47.19320623883215], [-0.966586238839913, 47.185259439619934], [-0.979434751356262, 47.188964887337484], [-0.988955186335508, 47.18806923966907], [-0.995222161950561, 47.19286502874051], [-1.018909401563221, 47.1916573266768], [-1.026231240980968, 47.19583798035405], [-1.030416919987298, 47.19415983869603], [-1.035394582860637, 47.193346365272944], [-1.038057567912205, 47.19622829222061], [-1.026458426452497, 47.206467152294], [-1.03857345191115, 47.210669604222865], [-1.021653651711407, 47.23136060534368], [-1.026279318859018, 47.23763614874128], [-1.018480152440203, 47.240421952861126], [-1.002588082563229, 47.24030507809745], [-0.995006027226284, 47.23624000156961], [-0.970132604677089, 47.23402137580236], [-0.963878068948276, 47.2287099939475], [-0.944007877481432, 47.2302266092104], [-0.929701646801734, 47.22785548472508], [-0.932707970908951, 47.22138065350165], [-0.925998569934793, 47.212666577200885], [-0.933025678502402, 47.20800227252596], [-0.935227720064417, 47.2014013601693], [-0.937928798733337, 47.19259299550094]]]}</t>
  </si>
  <si>
    <t>BEGROLLES-EN-MAUGES</t>
  </si>
  <si>
    <t>{"type": "Polygon", "coordinates": [[[-0.934212901611341, 47.10256915605855], [-0.949026476934989, 47.11069054361334], [-0.946263479801563, 47.119654992728954], [-0.950760868989249, 47.12083547202164], [-0.947745183061382, 47.12707723033447], [-0.956901674472873, 47.14473866310962], [-0.945007530673865, 47.15010284195783], [-0.933618763243073, 47.16060457570227], [-0.924967180060932, 47.16302576571809], [-0.916607529734667, 47.15911760359951], [-0.924097321199082, 47.15037253291477], [-0.907078003961614, 47.13907733926817], [-0.906556577879743, 47.135714708254845], [-0.90925780614176, 47.125798111341226], [-0.918319846542059, 47.1178383167232], [-0.934212901611341, 47.10256915605855]]]}</t>
  </si>
  <si>
    <t>GESTE</t>
  </si>
  <si>
    <t>{"type": "Polygon", "coordinates": [[[-1.110624817002111, 47.14636269703952], [-1.1165607195501, 47.151064803691824], [-1.12488795281148, 47.15056974456529], [-1.126991274134562, 47.160420456818414], [-1.132884147759596, 47.16572736305294], [-1.159903512610472, 47.17136710528359], [-1.169554520734664, 47.17051480157573], [-1.161776142622401, 47.18583249612999], [-1.145108302987276, 47.1938232181646], [-1.13518745866628, 47.20601495422706], [-1.134198507770235, 47.21293779537146], [-1.122743172776869, 47.21952153448186], [-1.114321506116291, 47.215638145625704], [-1.093993311011514, 47.214348388924115], [-1.094432477413339, 47.20760779240783], [-1.078323472897449, 47.199981976571735], [-1.071701201998719, 47.17750688372203], [-1.070076303379924, 47.170884073413674], [-1.076452204049478, 47.15174632827061], [-1.081202563867556, 47.150956752938136], [-1.08646110183276, 47.15651360042856], [-1.091260162951225, 47.155839097690574], [-1.110624817002111, 47.14636269703952]]]}</t>
  </si>
  <si>
    <t>ROCHEFORT-SUR-LOIRE</t>
  </si>
  <si>
    <t>Chalonnes-sur-Loire</t>
  </si>
  <si>
    <t>{"type": "Polygon", "coordinates": [[[-0.639063495416029, 47.31790913394677], [-0.645900754741769, 47.31536040868042], [-0.651651218737802, 47.31924396898112], [-0.656029648261348, 47.325153131219885], [-0.649041553175304, 47.32997816244033], [-0.650929579848394, 47.3361009522118], [-0.670010673345034, 47.340041251485836], [-0.679485330081704, 47.34712215550892], [-0.704168805339534, 47.346454379543296], [-0.710315002466368, 47.34521270006776], [-0.712648105581918, 47.354781129447666], [-0.705449941295793, 47.3630768886386], [-0.678922655034585, 47.370039362665416], [-0.6642691329527, 47.36894353185501], [-0.6429617651995, 47.37708449831102], [-0.59958538810156, 47.353069270581436], [-0.604054352259202, 47.3467577020544], [-0.598575240016235, 47.34117826662487], [-0.601749017508029, 47.3337533845701], [-0.630620100528949, 47.33316029374338], [-0.639063495416029, 47.31790913394677]]]}</t>
  </si>
  <si>
    <t>SAINT-AUGUSTIN-DES-BOIS</t>
  </si>
  <si>
    <t>{"type": "Polygon", "coordinates": [[[-0.771920003842307, 47.431935839612386], [-0.796357148009179, 47.43173537918503], [-0.819411528171481, 47.43802809580041], [-0.824008008577697, 47.4367324627772], [-0.825794984529947, 47.44593845406596], [-0.829680885245668, 47.44807268562571], [-0.863750822887304, 47.45126294285387], [-0.835241493682641, 47.4730160171035], [-0.818273898263202, 47.47757541857825], [-0.760482503769173, 47.46802093910383], [-0.760977481796266, 47.45785745872876], [-0.752547794806507, 47.454182428446686], [-0.746435082480057, 47.44202405562975], [-0.75929939265214, 47.44002282939902], [-0.768057449094781, 47.4376305649715], [-0.771920003842307, 47.431935839612386]]]}</t>
  </si>
  <si>
    <t>LA POSSONNIERE</t>
  </si>
  <si>
    <t>{"type": "Polygon", "coordinates": [[[-0.705449941295793, 47.3630768886386], [-0.72463288880385, 47.36178730388072], [-0.742720670413936, 47.366099413208616], [-0.74251457413789, 47.37986774410426], [-0.73659383752821, 47.3929547320708], [-0.713744119852462, 47.40028404879254], [-0.702938887578045, 47.40756800528725], [-0.693683455880677, 47.40502377183144], [-0.688466377120969, 47.391716744113076], [-0.674996028974825, 47.38725915799063], [-0.668184772861253, 47.37440727617958], [-0.678922655034585, 47.370039362665416], [-0.705449941295793, 47.3630768886386]]]}</t>
  </si>
  <si>
    <t>DENEE</t>
  </si>
  <si>
    <t>{"type": "Polygon", "coordinates": [[[-0.598575240016235, 47.34117826662487], [-0.604054352259202, 47.3467577020544], [-0.59958538810156, 47.353069270581436], [-0.6429617651995, 47.37708449831102], [-0.626677367939863, 47.39522967638833], [-0.625087119443046, 47.39800978615345], [-0.615487695666713, 47.40857286283418], [-0.601884863213114, 47.41454616073153], [-0.599943294518066, 47.40442349177847], [-0.604661007928201, 47.398392832275896], [-0.602526256822422, 47.38815897987476], [-0.579906653288224, 47.3612112121347], [-0.598575240016235, 47.34117826662487]]]}</t>
  </si>
  <si>
    <t>SAINT-AUBIN-DE-LUIGNE</t>
  </si>
  <si>
    <t>{"type": "Polygon", "coordinates": [[[-0.679854704008979, 47.2924069528809], [-0.707295044178679, 47.308431143645315], [-0.688958225923234, 47.31944276299166], [-0.688128382440244, 47.322794624502244], [-0.69259171164858, 47.336035709921084], [-0.704168805339534, 47.346454379543296], [-0.679485330081704, 47.34712215550892], [-0.670010673345034, 47.340041251485836], [-0.650929579848394, 47.3361009522118], [-0.649041553175304, 47.32997816244033], [-0.656029648261348, 47.325153131219885], [-0.651651218737802, 47.31924396898112], [-0.663039760642286, 47.30455585348198], [-0.679854704008979, 47.2924069528809]]]}</t>
  </si>
  <si>
    <t>CHALONNES-SUR-LOIRE</t>
  </si>
  <si>
    <t>{"type": "Polygon", "coordinates": [[[-0.769286045378025, 47.310381023261456], [-0.777139461553035, 47.318786753275546], [-0.806105721739436, 47.33140440154307], [-0.810728043865464, 47.332649697726424], [-0.81860916129375, 47.32920011856115], [-0.824088562464808, 47.338375016623104], [-0.814821444578229, 47.346773413156036], [-0.810096173323749, 47.36388143927155], [-0.81501446435683, 47.37334548131256], [-0.835123498657109, 47.38274143673428], [-0.834010850527194, 47.38851924764957], [-0.822989639684312, 47.38285297708384], [-0.809442269729651, 47.38099980682396], [-0.742720670413936, 47.366099413208616], [-0.72463288880385, 47.36178730388072], [-0.705449941295793, 47.3630768886386], [-0.712648105581918, 47.354781129447666], [-0.710315002466368, 47.34521270006776], [-0.712620829088534, 47.34212890977462], [-0.737321157517778, 47.34135432719014], [-0.740624170650439, 47.338715464740396], [-0.73998184054632, 47.32836291495547], [-0.760830007509244, 47.31886590104395], [-0.769286045378025, 47.310381023261456]]]}</t>
  </si>
  <si>
    <t>LA POUEZE</t>
  </si>
  <si>
    <t>{"type": "Polygon", "coordinates": [[[-0.781978955790349, 47.52901997491413], [-0.788820749431513, 47.53318642274303], [-0.821535613037713, 47.53997636448613], [-0.831205867299352, 47.53953263302116], [-0.844733563795334, 47.5418357328933], [-0.854808039901508, 47.552155218836845], [-0.852603233936655, 47.56200622199626], [-0.819796067293521, 47.57502656638272], [-0.812851185418962, 47.570459608667264], [-0.798085107324233, 47.56711159542294], [-0.782723091122686, 47.567728209018796], [-0.760672030701845, 47.55920477269075], [-0.76541980443893, 47.53911778073148], [-0.772129628906437, 47.530294553962705], [-0.781978955790349, 47.52901997491413]]]}</t>
  </si>
  <si>
    <t>SAINT-GEORGES-SUR-LOIRE</t>
  </si>
  <si>
    <t>{"type": "Polygon", "coordinates": [[[-0.742720670413936, 47.366099413208616], [-0.809442269729651, 47.38099980682396], [-0.771920003842307, 47.431935839612386], [-0.768057449094781, 47.4376305649715], [-0.75929939265214, 47.44002282939902], [-0.75751269153743, 47.43311424369204], [-0.747187157923194, 47.43322213475323], [-0.726778030943844, 47.422793329820784], [-0.711414494517371, 47.42317664501402], [-0.70294851338113, 47.419229051725424], [-0.697378679560376, 47.41182738132395], [-0.702938887578045, 47.40756800528725], [-0.713744119852462, 47.40028404879254], [-0.73659383752821, 47.3929547320708], [-0.74251457413789, 47.37986774410426], [-0.742720670413936, 47.366099413208616]]]}</t>
  </si>
  <si>
    <t>CHAMPTOCE-SUR-LOIRE</t>
  </si>
  <si>
    <t>{"type": "Polygon", "coordinates": [[[-0.844053956638383, 47.393468843997766], [-0.892228811256401, 47.405456563082886], [-0.916727893576012, 47.40207374759757], [-0.917482947361394, 47.40550030829629], [-0.899031439071964, 47.4113663623394], [-0.897849398265359, 47.41811162976682], [-0.907595519096768, 47.425562598430595], [-0.922772874248421, 47.42661073340119], [-0.924902172893196, 47.463266682758345], [-0.915235728218399, 47.46157350864011], [-0.907046402798211, 47.453710254895206], [-0.896003026936927, 47.46008314298484], [-0.863750822887304, 47.45126294285387], [-0.829680885245668, 47.44807268562571], [-0.825794984529947, 47.44593845406596], [-0.824008008577697, 47.4367324627772], [-0.820311439464957, 47.4342583857718], [-0.841368225653241, 47.41024912504306], [-0.838927482563042, 47.407130283760786], [-0.844053956638383, 47.393468843997766]]]}</t>
  </si>
  <si>
    <t>VILLEMOISAN</t>
  </si>
  <si>
    <t>{"type": "Polygon", "coordinates": [[[-0.863750822887304, 47.45126294285387], [-0.896003026936927, 47.46008314298484], [-0.907046402798211, 47.453710254895206], [-0.915235728218399, 47.46157350864011], [-0.924902172893196, 47.463266682758345], [-0.947742489590724, 47.468226170463865], [-0.943372243812293, 47.47421476151158], [-0.947495144559059, 47.480185756335686], [-0.944376630500149, 47.48296832826136], [-0.934130717698535, 47.483215973133255], [-0.916802601827282, 47.47698675444656], [-0.901763113605105, 47.48640549840444], [-0.886880826694309, 47.48909347375961], [-0.868110001699664, 47.483815580714065], [-0.841414549014087, 47.477534883020624], [-0.835241493682641, 47.4730160171035], [-0.863750822887304, 47.45126294285387]]]}</t>
  </si>
  <si>
    <t>LUIGNE</t>
  </si>
  <si>
    <t>{"type": "Polygon", "coordinates": [[[-0.393266246285539, 47.26888640139392], [-0.396778299171636, 47.26329594296789], [-0.405253295051679, 47.265227939616985], [-0.402577936794726, 47.27189344633764], [-0.412918778100454, 47.279410975277344], [-0.426435092073821, 47.28393234910007], [-0.424174939829785, 47.297497439614055], [-0.417182721619342, 47.30064116579221], [-0.403854110402947, 47.301222245431056], [-0.385587003129623, 47.29659366974003], [-0.374648172810803, 47.28545086218648], [-0.379882693812913, 47.27604441538164], [-0.389038947424871, 47.27490311291163], [-0.393266246285539, 47.26888640139392]]]}</t>
  </si>
  <si>
    <t>BECON-LES-GRANITS</t>
  </si>
  <si>
    <t>{"type": "Polygon", "coordinates": [[[-0.760482503769173, 47.46802093910383], [-0.818273898263202, 47.47757541857825], [-0.835241493682641, 47.4730160171035], [-0.841414549014087, 47.477534883020624], [-0.868110001699664, 47.483815580714065], [-0.859852896897636, 47.4924622310624], [-0.847802512073241, 47.49759262584977], [-0.84396720282018, 47.51453617341789], [-0.831735364237454, 47.52928653722205], [-0.831205867299352, 47.53953263302116], [-0.821535613037713, 47.53997636448613], [-0.788820749431513, 47.53318642274303], [-0.781978955790349, 47.52901997491413], [-0.784980602487145, 47.51955017248767], [-0.753758820033861, 47.508196481068545], [-0.736060892848844, 47.49684317678947], [-0.73502274107482, 47.48350309563047], [-0.744824906493287, 47.4725541913506], [-0.753982805951508, 47.47274577348988], [-0.760482503769173, 47.46802093910383]]]}</t>
  </si>
  <si>
    <t>LE LOUROUX-BECONNAIS</t>
  </si>
  <si>
    <t>{"type": "Polygon", "coordinates": [[[-0.868110001699664, 47.483815580714065], [-0.886880826694309, 47.48909347375961], [-0.901763113605105, 47.48640549840444], [-0.916802601827282, 47.47698675444656], [-0.934130717698535, 47.483215973133255], [-0.944376630500149, 47.48296832826136], [-0.947495144559059, 47.480185756335686], [-0.958992655940907, 47.48122826811498], [-0.965479842177628, 47.49179599183094], [-0.95728660196148, 47.49590531520024], [-0.953066890583762, 47.50934267398367], [-0.958492326901863, 47.51883817494331], [-0.966560987334899, 47.523043051246844], [-0.965493866456936, 47.52641414310362], [-0.943872193325265, 47.54554309094459], [-0.943528042761738, 47.5558471429985], [-0.917616969119266, 47.55362970549325], [-0.902998947980751, 47.55635523032118], [-0.854808039901508, 47.552155218836845], [-0.844733563795334, 47.5418357328933], [-0.831205867299352, 47.53953263302116], [-0.831735364237454, 47.52928653722205], [-0.84396720282018, 47.51453617341789], [-0.847802512073241, 47.49759262584977], [-0.859852896897636, 47.4924622310624], [-0.868110001699664, 47.483815580714065]]]}</t>
  </si>
  <si>
    <t>SAINT-GERMAIN-DES-PRES</t>
  </si>
  <si>
    <t>{"type": "Polygon", "coordinates": [[[-0.809442269729651, 47.38099980682396], [-0.822989639684312, 47.38285297708384], [-0.834010850527194, 47.38851924764957], [-0.844053956638383, 47.393468843997766], [-0.838927482563042, 47.407130283760786], [-0.841368225653241, 47.41024912504306], [-0.820311439464957, 47.4342583857718], [-0.824008008577697, 47.4367324627772], [-0.819411528171481, 47.43802809580041], [-0.796357148009179, 47.43173537918503], [-0.771920003842307, 47.431935839612386], [-0.809442269729651, 47.38099980682396]]]}</t>
  </si>
  <si>
    <t>INGRANDES</t>
  </si>
  <si>
    <t>{"type": "Polygon", "coordinates": [[[-0.923468920280054, 47.39877286857769], [-0.94318169097547, 47.4186106512482], [-0.935771087987576, 47.42564867198777], [-0.922772874248421, 47.42661073340119], [-0.907595519096768, 47.425562598430595], [-0.897849398265359, 47.41811162976682], [-0.899031439071964, 47.4113663623394], [-0.917482947361394, 47.40550030829629], [-0.916727893576012, 47.40207374759757], [-0.923468920280054, 47.39877286857769]]]}</t>
  </si>
  <si>
    <t>CHAUDEFONDS-SUR-LAYON</t>
  </si>
  <si>
    <t>{"type": "Polygon", "coordinates": [[[-0.707295044178679, 47.308431143645315], [-0.729739730912256, 47.31431780160622], [-0.768616295891663, 47.30801443596153], [-0.769286045378025, 47.310381023261456], [-0.760830007509244, 47.31886590104395], [-0.73998184054632, 47.32836291495547], [-0.740624170650439, 47.338715464740396], [-0.737321157517778, 47.34135432719014], [-0.712620829088534, 47.34212890977462], [-0.710315002466368, 47.34521270006776], [-0.704168805339534, 47.346454379543296], [-0.69259171164858, 47.336035709921084], [-0.688128382440244, 47.322794624502244], [-0.688958225923234, 47.31944276299166], [-0.707295044178679, 47.308431143645315]]]}</t>
  </si>
  <si>
    <t>SAINT-SIGISMOND</t>
  </si>
  <si>
    <t>{"type": "Polygon", "coordinates": [[[-0.94318169097547, 47.4186106512482], [-0.948346759686794, 47.42274363337565], [-0.954011306376748, 47.453231885765184], [-0.967867200079025, 47.46805535768625], [-0.967428921431475, 47.47415414164905], [-0.958992655940907, 47.48122826811498], [-0.947495144559059, 47.480185756335686], [-0.943372243812293, 47.47421476151158], [-0.947742489590724, 47.468226170463865], [-0.924902172893196, 47.463266682758345], [-0.922772874248421, 47.42661073340119], [-0.935771087987576, 47.42564867198777], [-0.94318169097547, 47.4186106512482]]]}</t>
  </si>
  <si>
    <t>LA CORNUAILLE</t>
  </si>
  <si>
    <t>{"type": "Polygon", "coordinates": [[[-0.965479842177628, 47.49179599183094], [-1.011518126743893, 47.48984894722422], [-1.025774650631388, 47.50010963993843], [-1.044457500608429, 47.50550106908368], [-1.038734815343258, 47.53222586493663], [-1.03977782308702, 47.54883710607214], [-1.021988056646449, 47.551435348935854], [-1.007648242028041, 47.558157332450506], [-0.997583957057463, 47.55960253319691], [-0.988796034527026, 47.55603709984747], [-0.963102202248615, 47.554092645737285], [-0.943528042761738, 47.5558471429985], [-0.943872193325265, 47.54554309094459], [-0.965493866456936, 47.52641414310362], [-0.966560987334899, 47.523043051246844], [-0.958492326901863, 47.51883817494331], [-0.953066890583762, 47.50934267398367], [-0.95728660196148, 47.49590531520024], [-0.965479842177628, 47.49179599183094]]]}</t>
  </si>
  <si>
    <t>NEUVY-EN-MAUGES</t>
  </si>
  <si>
    <t>Chemillé-Melay</t>
  </si>
  <si>
    <t>{"type": "Polygon", "coordinates": [[[-0.812709681031501, 47.25104461659943], [-0.859599042776529, 47.25790174682068], [-0.863242581995729, 47.26806454400967], [-0.861465233343128, 47.27446911551401], [-0.852951939116118, 47.27726705983627], [-0.8229936908782, 47.27502312017086], [-0.799411548507, 47.28125117887621], [-0.777045815766151, 47.28676769184934], [-0.763470702589077, 47.278854297791405], [-0.762878259662196, 47.2694552293003], [-0.772287726006437, 47.26240782937877], [-0.78147318923192, 47.26481237114352], [-0.808863548889181, 47.25187411908948], [-0.812709681031501, 47.25104461659943]]]}</t>
  </si>
  <si>
    <t>SAINT-LEZIN</t>
  </si>
  <si>
    <t>{"type": "Polygon", "coordinates": [[[-0.795618808585288, 47.224413361428766], [-0.795694980618602, 47.22193226607103], [-0.802809199630968, 47.223005791135876], [-0.807134459555265, 47.22448605878704], [-0.807958933669354, 47.234256230205375], [-0.802311543809029, 47.23972339516257], [-0.808863548889181, 47.25187411908948], [-0.78147318923192, 47.26481237114352], [-0.772287726006437, 47.26240782937877], [-0.762878259662196, 47.2694552293003], [-0.75793474870811, 47.27014734297793], [-0.745896260499563, 47.26005524332893], [-0.728520483413071, 47.26663591686786], [-0.731886464898237, 47.25638842063295], [-0.743225792267662, 47.24947049773312], [-0.771995943538499, 47.24203926189586], [-0.787094750906499, 47.24276346372797], [-0.790996241079758, 47.24047275291557], [-0.790640491771463, 47.23055204931787], [-0.795618808585288, 47.224413361428766]]]}</t>
  </si>
  <si>
    <t>AUBIGNE-SUR-LAYON</t>
  </si>
  <si>
    <t>{"type": "Polygon", "coordinates": [[[-0.472320686586725, 47.19772585054206], [-0.481350649530291, 47.20058167114504], [-0.485711451763902, 47.20972332036783], [-0.495549818895431, 47.2101206506493], [-0.478228738662622, 47.223456460032956], [-0.466063449394126, 47.226803874708345], [-0.462459604866028, 47.21808954635809], [-0.454285155135951, 47.21787405275987], [-0.455863881142223, 47.21115856934412], [-0.472320686586725, 47.19772585054206]]]}</t>
  </si>
  <si>
    <t>TIGNE</t>
  </si>
  <si>
    <t>{"type": "Polygon", "coordinates": [[[-0.414073598900602, 47.18864463330398], [-0.438209963117432, 47.18552422893315], [-0.452417383382512, 47.17148505458638], [-0.461511176898342, 47.172132563674296], [-0.461397412823129, 47.184950301403134], [-0.474027269230171, 47.19016807700087], [-0.47017708962004, 47.19523987448676], [-0.472320686586725, 47.19772585054206], [-0.455863881142223, 47.21115856934412], [-0.454285155135951, 47.21787405275987], [-0.44608305174273, 47.221146168701736], [-0.435002199595203, 47.21477997230027], [-0.420049148971854, 47.223170326187564], [-0.401268164697902, 47.21964131090018], [-0.417860990601285, 47.19499391870502], [-0.414073598900602, 47.18864463330398]]]}</t>
  </si>
  <si>
    <t>CHAMP-SUR-LAYON</t>
  </si>
  <si>
    <t>{"type": "Polygon", "coordinates": [[[-0.567711623748594, 47.239127974204706], [-0.58265782461074, 47.24161366596147], [-0.597379865949584, 47.251007577167215], [-0.616267875963977, 47.25633159872992], [-0.609738626706673, 47.261401599211794], [-0.566462016680785, 47.28509922064271], [-0.558205545955012, 47.29380571728161], [-0.550795949379205, 47.28571513738588], [-0.536019184147688, 47.28576112664423], [-0.530435184536758, 47.280596468350375], [-0.550937228884325, 47.26482192295899], [-0.542081653757835, 47.2485745492664], [-0.544686499989593, 47.24553006224641], [-0.567711623748594, 47.239127974204706]]]}</t>
  </si>
  <si>
    <t>LA TOURLANDRY</t>
  </si>
  <si>
    <t>{"type": "Polygon", "coordinates": [[[-0.755474695306466, 47.12665074600923], [-0.764934975591343, 47.1337068580751], [-0.762519975948215, 47.14356478529813], [-0.740409157128209, 47.13695441789069], [-0.728865641300035, 47.143257803378795], [-0.726997189846576, 47.1532863784778], [-0.701460484620818, 47.15313299738652], [-0.693610990102963, 47.156961986841736], [-0.686354811077676, 47.16136633721711], [-0.66787299158514, 47.15794316146324], [-0.663736513179109, 47.159678484093064], [-0.641631838961319, 47.15130084307503], [-0.660966080952875, 47.13992943268777], [-0.661111029205661, 47.13642793535384], [-0.68890630361628, 47.12976733487111], [-0.712823470684926, 47.13245371195162], [-0.721208033441696, 47.128984552205246], [-0.755474695306466, 47.12665074600923]]]}</t>
  </si>
  <si>
    <t>THOUARCE</t>
  </si>
  <si>
    <t>{"type": "Polygon", "coordinates": [[[-0.524344864159012, 47.233399111784244], [-0.562907688594764, 47.23432832047231], [-0.567711623748594, 47.239127974204706], [-0.544686499989593, 47.24553006224641], [-0.542081653757835, 47.2485745492664], [-0.550937228884325, 47.26482192295899], [-0.530435184536758, 47.280596468350375], [-0.509879306212011, 47.271821613714536], [-0.496923134255422, 47.276178103996465], [-0.495660371788134, 47.285867280341826], [-0.47808191699209, 47.27802440079254], [-0.462788714332964, 47.275769762883506], [-0.466810641393277, 47.27387437731163], [-0.473244770253577, 47.258101380603726], [-0.480905344015346, 47.25805180228377], [-0.49313665124502, 47.263766498660125], [-0.503026761691262, 47.262774171204875], [-0.517108691538021, 47.25282261389898], [-0.512813481287602, 47.23976003095128], [-0.524344864159012, 47.233399111784244]]]}</t>
  </si>
  <si>
    <t>NOTRE-DAME-D'ALLENCON</t>
  </si>
  <si>
    <t>{"type": "Polygon", "coordinates": [[[-0.462788714332964, 47.275769762883506], [-0.47808191699209, 47.27802440079254], [-0.495660371788134, 47.285867280341826], [-0.497823950298339, 47.29224510770048], [-0.490113610915962, 47.29588361975377], [-0.473096973268907, 47.315804274200175], [-0.459989778425378, 47.3233685779209], [-0.452028652483399, 47.31992018545368], [-0.444314700874441, 47.32360957495586], [-0.442609533848758, 47.30488143843235], [-0.445445728739367, 47.295200553911215], [-0.462788714332964, 47.275769762883506]]]}</t>
  </si>
  <si>
    <t>SAINT-LAMBERT-DU-LATTAY</t>
  </si>
  <si>
    <t>{"type": "Polygon", "coordinates": [[[-0.59792830440001, 47.30149289700958], [-0.605816998821241, 47.297246709140666], [-0.624901564723376, 47.29718354724155], [-0.631510784935762, 47.287964850903734], [-0.645774150658113, 47.278388095348454], [-0.655635942551435, 47.27930323423594], [-0.658954711728529, 47.28913893146277], [-0.678267711842195, 47.28664441907218], [-0.679854704008979, 47.2924069528809], [-0.663039760642286, 47.30455585348198], [-0.651651218737802, 47.31924396898112], [-0.645900754741769, 47.31536040868042], [-0.639063495416029, 47.31790913394677], [-0.614253624193313, 47.314142625998834], [-0.605426855362159, 47.310569229879995], [-0.59792830440001, 47.30149289700958]]]}</t>
  </si>
  <si>
    <t>SAINTE-CHRISTINE</t>
  </si>
  <si>
    <t>{"type": "Polygon", "coordinates": [[[-0.799411548507, 47.28125117887621], [-0.8229936908782, 47.27502312017086], [-0.852951939116118, 47.27726705983627], [-0.854033159907017, 47.291039329521986], [-0.867796889202756, 47.29544822474329], [-0.851480769776916, 47.307717282094735], [-0.841918808694114, 47.30594333748313], [-0.829267781813467, 47.296149936531556], [-0.799411548507, 47.28125117887621]]]}</t>
  </si>
  <si>
    <t>VALANJOU</t>
  </si>
  <si>
    <t>{"type": "Polygon", "coordinates": [[[-0.588969210996512, 47.175423216376345], [-0.611704654409338, 47.18136691438294], [-0.617767833388492, 47.1868102109512], [-0.636204757624246, 47.1928024734853], [-0.622912872475114, 47.2029434472371], [-0.626296564899336, 47.205469094052965], [-0.640975440114569, 47.207027195244386], [-0.652878786823174, 47.201199790344646], [-0.677458737585324, 47.204251966538294], [-0.668622390869823, 47.2274779257495], [-0.676196317769955, 47.231825120488665], [-0.674487863631327, 47.2418650462584], [-0.666439127803624, 47.23794731131982], [-0.651438131596261, 47.23918710585912], [-0.626437016442189, 47.25030020135367], [-0.621331195585387, 47.25623658706199], [-0.616267875963977, 47.25633159872992], [-0.597379865949584, 47.251007577167215], [-0.58265782461074, 47.24161366596147], [-0.567711623748594, 47.239127974204706], [-0.562907688594764, 47.23432832047231], [-0.524344864159012, 47.233399111784244], [-0.543053968520173, 47.21856286760348], [-0.548175430844516, 47.20958352514134], [-0.559472572500325, 47.19464654558774], [-0.567831215162758, 47.19090160234814], [-0.588969210996512, 47.175423216376345]]]}</t>
  </si>
  <si>
    <t>MARTIGNE-BRIAND</t>
  </si>
  <si>
    <t>{"type": "Polygon", "coordinates": [[[-0.401268164697902, 47.21964131090018], [-0.420049148971854, 47.223170326187564], [-0.435002199595203, 47.21477997230027], [-0.44608305174273, 47.221146168701736], [-0.454285155135951, 47.21787405275987], [-0.462459604866028, 47.21808954635809], [-0.466063449394126, 47.226803874708345], [-0.478228738662622, 47.223456460032956], [-0.478186986562869, 47.22690007242906], [-0.492181896046041, 47.22993942231388], [-0.496642666214442, 47.23567133790816], [-0.482832620379043, 47.23979999356744], [-0.476593436156787, 47.24521394264997], [-0.480905344015346, 47.25805180228377], [-0.473244770253577, 47.258101380603726], [-0.45048830895562, 47.250833192775715], [-0.420001285912755, 47.26358632155503], [-0.405253295051679, 47.265227939616985], [-0.396778299171636, 47.26329594296789], [-0.393266246285539, 47.26888640139392], [-0.388452471467529, 47.26308906300396], [-0.389095243304054, 47.2564923568003], [-0.404699573075663, 47.24396036426124], [-0.393330607069442, 47.22212687422787], [-0.401268164697902, 47.21964131090018]]]}</t>
  </si>
  <si>
    <t>RABLAY-SUR-LAYON</t>
  </si>
  <si>
    <t>{"type": "Polygon", "coordinates": [[[-0.609738626706673, 47.261401599211794], [-0.613191435016058, 47.26392551358951], [-0.604591984070382, 47.2724932074682], [-0.607781288847783, 47.281928580159104], [-0.593954295073948, 47.296551494918546], [-0.580263200529245, 47.298029272640214], [-0.558205545955012, 47.29380571728161], [-0.566462016680785, 47.28509922064271], [-0.609738626706673, 47.261401599211794]]]}</t>
  </si>
  <si>
    <t>MOZE-SUR-LOUET</t>
  </si>
  <si>
    <t>{"type": "Polygon", "coordinates": [[[-0.568379362786682, 47.32271766838159], [-0.57460513700296, 47.32764461545757], [-0.601749017508029, 47.3337533845701], [-0.598575240016235, 47.34117826662487], [-0.579906653288224, 47.3612112121347], [-0.602526256822422, 47.38815897987476], [-0.604661007928201, 47.398392832275896], [-0.599943294518066, 47.40442349177847], [-0.588813790932319, 47.404524369332414], [-0.583047536677289, 47.388364783829736], [-0.573055385225875, 47.37641710774923], [-0.56812481421884, 47.37548730099379], [-0.551492337416919, 47.38353936971426], [-0.546689875305137, 47.382343408070106], [-0.544129369230865, 47.37211275884711], [-0.533980358390811, 47.37128656842981], [-0.53521848315989, 47.351442288993255], [-0.542820662280854, 47.33605357126447], [-0.568379362786682, 47.32271766838159]]]}</t>
  </si>
  <si>
    <t>LA SALLE-DE-VIHIERS</t>
  </si>
  <si>
    <t>{"type": "Polygon", "coordinates": [[[-0.611221790432851, 47.14798239745338], [-0.641631838961319, 47.15130084307503], [-0.663736513179109, 47.159678484093064], [-0.663863279576748, 47.166587120117406], [-0.648308224261221, 47.18021882578429], [-0.645680426034288, 47.19020627531307], [-0.636204757624246, 47.1928024734853], [-0.617767833388492, 47.1868102109512], [-0.611704654409338, 47.18136691438294], [-0.588969210996512, 47.175423216376345], [-0.611221790432851, 47.14798239745338]]]}</t>
  </si>
  <si>
    <t>CHANZEAUX</t>
  </si>
  <si>
    <t>{"type": "Polygon", "coordinates": [[[-0.616267875963977, 47.25633159872992], [-0.621331195585387, 47.25623658706199], [-0.626437016442189, 47.25030020135367], [-0.651438131596261, 47.23918710585912], [-0.666439127803624, 47.23794731131982], [-0.674487863631327, 47.2418650462584], [-0.668830946702498, 47.250885394677866], [-0.698104783952658, 47.250054031708025], [-0.71043191416631, 47.26468382364465], [-0.709490490996969, 47.26792239272822], [-0.688528380038534, 47.27598139594413], [-0.678267711842195, 47.28664441907218], [-0.658954711728529, 47.28913893146277], [-0.655635942551435, 47.27930323423594], [-0.645774150658113, 47.278388095348454], [-0.631510784935762, 47.287964850903734], [-0.624901564723376, 47.29718354724155], [-0.605816998821241, 47.297246709140666], [-0.59792830440001, 47.30149289700958], [-0.593954295073948, 47.296551494918546], [-0.607781288847783, 47.281928580159104], [-0.604591984070382, 47.2724932074682], [-0.613191435016058, 47.26392551358951], [-0.609738626706673, 47.261401599211794], [-0.616267875963977, 47.25633159872992]]]}</t>
  </si>
  <si>
    <t>VIHIERS</t>
  </si>
  <si>
    <t>{"type": "Polygon", "coordinates": [[[-0.592515041872627, 47.07729510741611], [-0.602054870771896, 47.08442432542749], [-0.604257642811681, 47.09072746890779], [-0.600596347121717, 47.10090855604062], [-0.604917412441808, 47.11775329319399], [-0.589624245168297, 47.12620511466696], [-0.604305002594139, 47.135040130478224], [-0.611221790432851, 47.14798239745338], [-0.588969210996512, 47.175423216376345], [-0.567831215162758, 47.19090160234814], [-0.559736079185001, 47.18224700816643], [-0.539786909189256, 47.18079513323861], [-0.531464956860808, 47.177048101987104], [-0.526164957633726, 47.15365271118006], [-0.521619347832788, 47.15222311733004], [-0.513986708464625, 47.15651957081712], [-0.509221438940569, 47.155366520558985], [-0.501265740485168, 47.14781239442716], [-0.491664344017654, 47.14722849461115], [-0.496455919259306, 47.1416856933052], [-0.505742715715548, 47.139683296365924], [-0.509647034108027, 47.13352692172877], [-0.486810956089313, 47.120627991565364], [-0.493595302761025, 47.11551171187071], [-0.512786213164523, 47.11990471081553], [-0.521212862242238, 47.115917384149725], [-0.525170960668537, 47.10942524301398], [-0.550749252114378, 47.10696601148924], [-0.564595690172651, 47.10237611833621], [-0.592515041872627, 47.07729510741611]]]}</t>
  </si>
  <si>
    <t>BEAULIEU-SUR-LAYON</t>
  </si>
  <si>
    <t>{"type": "Polygon", "coordinates": [[[-0.593954295073948, 47.296551494918546], [-0.59792830440001, 47.30149289700958], [-0.605426855362159, 47.310569229879995], [-0.614253624193313, 47.314142625998834], [-0.639063495416029, 47.31790913394677], [-0.630620100528949, 47.33316029374338], [-0.601749017508029, 47.3337533845701], [-0.57460513700296, 47.32764461545757], [-0.568379362786682, 47.32271766838159], [-0.580263200529245, 47.298029272640214], [-0.593954295073948, 47.296551494918546]]]}</t>
  </si>
  <si>
    <t>CHEMILLE</t>
  </si>
  <si>
    <t>{"type": "Polygon", "coordinates": [[[-0.744511966491475, 47.19860573538873], [-0.758939745466595, 47.19842657553491], [-0.772687160311734, 47.19439217676042], [-0.78735857181583, 47.19731102905579], [-0.78230062157899, 47.21395229977672], [-0.795618808585288, 47.224413361428766], [-0.790640491771463, 47.23055204931787], [-0.790996241079758, 47.24047275291557], [-0.787094750906499, 47.24276346372797], [-0.771995943538499, 47.24203926189586], [-0.743225792267662, 47.24947049773312], [-0.731886464898237, 47.25638842063295], [-0.728520483413071, 47.26663591686786], [-0.71043191416631, 47.26468382364465], [-0.698104783952658, 47.250054031708025], [-0.668830946702498, 47.250885394677866], [-0.674487863631327, 47.2418650462584], [-0.676196317769955, 47.231825120488665], [-0.668622390869823, 47.2274779257495], [-0.677458737585324, 47.204251966538294], [-0.715624647416115, 47.203096517876276], [-0.724063625427456, 47.206367394659104], [-0.744511966491475, 47.19860573538873]]]}</t>
  </si>
  <si>
    <t>FAVERAYE-MACHELLES</t>
  </si>
  <si>
    <t>{"type": "Polygon", "coordinates": [[[-0.495549818895431, 47.2101206506493], [-0.544571227053599, 47.20726972850398], [-0.548175430844516, 47.20958352514134], [-0.543053968520173, 47.21856286760348], [-0.524344864159012, 47.233399111784244], [-0.512813481287602, 47.23976003095128], [-0.517108691538021, 47.25282261389898], [-0.503026761691262, 47.262774171204875], [-0.49313665124502, 47.263766498660125], [-0.480905344015346, 47.25805180228377], [-0.476593436156787, 47.24521394264997], [-0.482832620379043, 47.23979999356744], [-0.496642666214442, 47.23567133790816], [-0.492181896046041, 47.22993942231388], [-0.478186986562869, 47.22690007242906], [-0.478228738662622, 47.223456460032956], [-0.495549818895431, 47.2101206506493]]]}</t>
  </si>
  <si>
    <t>LA CHAPELLE-ROUSSELIN</t>
  </si>
  <si>
    <t>{"type": "Polygon", "coordinates": [[[-0.802497795234287, 47.15688587538128], [-0.81612943536175, 47.15494973924848], [-0.825071380606662, 47.1569438009674], [-0.826874097749459, 47.15962427230829], [-0.812989738213201, 47.160803835558504], [-0.809166191534591, 47.177730680642], [-0.812490326654485, 47.20523793056685], [-0.827928702182544, 47.21216450734129], [-0.802809199630968, 47.223005791135876], [-0.795694980618602, 47.22193226607103], [-0.795618808585288, 47.224413361428766], [-0.78230062157899, 47.21395229977672], [-0.78735857181583, 47.19731102905579], [-0.793620981552925, 47.18410895352257], [-0.792973475474072, 47.17380102017653], [-0.80045472377859, 47.16912100162014], [-0.798330142477594, 47.158870535226306], [-0.802497795234287, 47.15688587538128]]]}</t>
  </si>
  <si>
    <t>CHAVAGNES</t>
  </si>
  <si>
    <t>{"type": "Polygon", "coordinates": [[[-0.405253295051679, 47.265227939616985], [-0.420001285912755, 47.26358632155503], [-0.45048830895562, 47.250833192775715], [-0.473244770253577, 47.258101380603726], [-0.466810641393277, 47.27387437731163], [-0.462788714332964, 47.275769762883506], [-0.445445728739367, 47.295200553911215], [-0.442609533848758, 47.30488143843235], [-0.424174939829785, 47.297497439614055], [-0.426435092073821, 47.28393234910007], [-0.412918778100454, 47.279410975277344], [-0.402577936794726, 47.27189344633764], [-0.405253295051679, 47.265227939616985]]]}</t>
  </si>
  <si>
    <t>COSSE-D'ANJOU</t>
  </si>
  <si>
    <t>{"type": "Polygon", "coordinates": [[[-0.693610990102963, 47.156961986841736], [-0.694842002163734, 47.16353803743377], [-0.682711065763813, 47.17840816175123], [-0.673930978547107, 47.19791100647197], [-0.677458737585324, 47.204251966538294], [-0.652878786823174, 47.201199790344646], [-0.640975440114569, 47.207027195244386], [-0.626296564899336, 47.205469094052965], [-0.622912872475114, 47.2029434472371], [-0.636204757624246, 47.1928024734853], [-0.645680426034288, 47.19020627531307], [-0.648308224261221, 47.18021882578429], [-0.663863279576748, 47.166587120117406], [-0.663736513179109, 47.159678484093064], [-0.66787299158514, 47.15794316146324], [-0.686354811077676, 47.16136633721711], [-0.693610990102963, 47.156961986841736]]]}</t>
  </si>
  <si>
    <t>MELAY</t>
  </si>
  <si>
    <t>{"type": "Polygon", "coordinates": [[[-0.693610990102963, 47.156961986841736], [-0.701460484620818, 47.15313299738652], [-0.726997189846576, 47.1532863784778], [-0.728037437375604, 47.160102695255944], [-0.739251093745961, 47.165734410595384], [-0.739796802548054, 47.192602356911976], [-0.744511966491475, 47.19860573538873], [-0.724063625427456, 47.206367394659104], [-0.715624647416115, 47.203096517876276], [-0.677458737585324, 47.204251966538294], [-0.673930978547107, 47.19791100647197], [-0.682711065763813, 47.17840816175123], [-0.694842002163734, 47.16353803743377], [-0.693610990102963, 47.156961986841736]]]}</t>
  </si>
  <si>
    <t>SAINT-GEORGES-DES-GARDES</t>
  </si>
  <si>
    <t>{"type": "Polygon", "coordinates": [[[-0.726997189846576, 47.1532863784778], [-0.728865641300035, 47.143257803378795], [-0.740409157128209, 47.13695441789069], [-0.762519975948215, 47.14356478529813], [-0.78248882386933, 47.14349021623867], [-0.795117127964098, 47.148349285172785], [-0.802497795234287, 47.15688587538128], [-0.798330142477594, 47.158870535226306], [-0.80045472377859, 47.16912100162014], [-0.792973475474072, 47.17380102017653], [-0.793620981552925, 47.18410895352257], [-0.78735857181583, 47.19731102905579], [-0.772687160311734, 47.19439217676042], [-0.758939745466595, 47.19842657553491], [-0.744511966491475, 47.19860573538873], [-0.739796802548054, 47.192602356911976], [-0.739251093745961, 47.165734410595384], [-0.728037437375604, 47.160102695255944], [-0.726997189846576, 47.1532863784778]]]}</t>
  </si>
  <si>
    <t>FAYE-D'ANJOU</t>
  </si>
  <si>
    <t>{"type": "Polygon", "coordinates": [[[-0.495660371788134, 47.285867280341826], [-0.496923134255422, 47.276178103996465], [-0.509879306212011, 47.271821613714536], [-0.530435184536758, 47.280596468350375], [-0.536019184147688, 47.28576112664423], [-0.550795949379205, 47.28571513738588], [-0.558205545955012, 47.29380571728161], [-0.580263200529245, 47.298029272640214], [-0.568379362786682, 47.32271766838159], [-0.542820662280854, 47.33605357126447], [-0.525191887616214, 47.33446362155251], [-0.527213311200455, 47.33133838432052], [-0.521388404944146, 47.32579310762151], [-0.497783740154587, 47.31399040828997], [-0.473096973268907, 47.315804274200175], [-0.490113610915962, 47.29588361975377], [-0.497823950298339, 47.29224510770048], [-0.495660371788134, 47.285867280341826]]]}</t>
  </si>
  <si>
    <t>LA JUMELLIERE</t>
  </si>
  <si>
    <t>{"type": "Polygon", "coordinates": [[[-0.728520483413071, 47.26663591686786], [-0.745896260499563, 47.26005524332893], [-0.75793474870811, 47.27014734297793], [-0.762878259662196, 47.2694552293003], [-0.763470702589077, 47.278854297791405], [-0.777045815766151, 47.28676769184934], [-0.769705576785897, 47.295036862793644], [-0.768616295891663, 47.30801443596153], [-0.729739730912256, 47.31431780160622], [-0.707295044178679, 47.308431143645315], [-0.679854704008979, 47.2924069528809], [-0.678267711842195, 47.28664441907218], [-0.688528380038534, 47.27598139594413], [-0.709490490996969, 47.26792239272822], [-0.71043191416631, 47.26468382364465], [-0.728520483413071, 47.26663591686786]]]}</t>
  </si>
  <si>
    <t>CHOLET</t>
  </si>
  <si>
    <t>Cholet-1</t>
  </si>
  <si>
    <t>{"type": "Polygon", "coordinates": [[[-0.847720387316188, 46.986154872072326], [-0.855168893168278, 46.977937519024515], [-0.854241454046803, 46.97158647670268], [-0.858915378783947, 46.9704655722341], [-0.882077040288755, 46.97629532962456], [-0.891960598400842, 46.975826842135], [-0.901421717342402, 46.99157074982596], [-0.915199994850225, 46.99553886311118], [-0.920803499900522, 47.00121691922446], [-0.930422582266182, 47.00284565152815], [-0.934117761847173, 47.00816445683207], [-0.939863309473189, 47.013395118391365], [-0.93458045184131, 47.02915252010906], [-0.944859865301025, 47.03955588728609], [-0.941676186623856, 47.048859445940536], [-0.932194902890008, 47.04869604190148], [-0.924513239353601, 47.07507200413795], [-0.910908807608725, 47.07833692795817], [-0.911392307280679, 47.08827222898435], [-0.906990653337704, 47.08708708878325], [-0.897817326403051, 47.09455418069408], [-0.869273756901006, 47.09298974900502], [-0.867555057688131, 47.096075973987745], [-0.86425344139477, 47.10175702754648], [-0.850315698545907, 47.101420070650846], [-0.842695876996283, 47.097860905742465], [-0.834626333883771, 47.10095029476029], [-0.824137012314378, 47.09506947814735], [-0.815022608494737, 47.09515446884787], [-0.806206028264253, 47.08693643001119], [-0.811199034795731, 47.06348951579071], [-0.821248804840401, 47.0528546265536], [-0.823477938098086, 47.040395832409], [-0.832463891559677, 47.03659139389109], [-0.837553773427031, 47.03604367183177], [-0.849943382704044, 47.02527391685056], [-0.859026199640575, 47.02767471718826], [-0.862937970918481, 47.02541649775739], [-0.877593536722282, 47.00703169230141], [-0.8755952558913, 47.000491418429945], [-0.847720387316188, 46.986154872072326]]]}</t>
  </si>
  <si>
    <t>MAULEVRIER</t>
  </si>
  <si>
    <t>Cholet-2</t>
  </si>
  <si>
    <t>{"type": "Polygon", "coordinates": [[[-0.698465999214399, 46.99456301465611], [-0.714539786095319, 46.985979410061], [-0.733897391681187, 46.99715283019913], [-0.738945979786082, 46.9977644243039], [-0.75141159312722, 46.992302995004785], [-0.761534630934142, 46.99314500264029], [-0.773107308601893, 47.00379066688768], [-0.78757708871988, 47.00513718237798], [-0.790329565463165, 47.0079311658574], [-0.809565789810922, 47.00975823563428], [-0.817946098415609, 47.01328502581119], [-0.822635902839516, 47.029444855262355], [-0.832463891559677, 47.03659139389109], [-0.823477938098086, 47.040395832409], [-0.814192613593267, 47.04073009891562], [-0.803475281781651, 47.046374824659246], [-0.794273162338979, 47.045469838318226], [-0.774069744969107, 47.038849213232595], [-0.759831932318597, 47.04019722693704], [-0.751270148504276, 47.03728505154959], [-0.744271564812552, 47.041685519938014], [-0.735886763587398, 47.03313312610102], [-0.73124929817992, 47.01354384437914], [-0.725176645931435, 47.008043633921986], [-0.706549665111012, 47.00312752732053], [-0.698465999214399, 46.99456301465611]]]}</t>
  </si>
  <si>
    <t>MAZIERES-EN-MAUGES</t>
  </si>
  <si>
    <t>{"type": "Polygon", "coordinates": [[[-0.823477938098086, 47.040395832409], [-0.821248804840401, 47.0528546265536], [-0.811199034795731, 47.06348951579071], [-0.801687032657741, 47.06440699574075], [-0.795160095022888, 47.072878153543265], [-0.783914501370274, 47.079385353224744], [-0.774583903858908, 47.08143024147892], [-0.770198481446292, 47.075516440933946], [-0.775409134484211, 47.05968078173893], [-0.794273162338979, 47.045469838318226], [-0.803475281781651, 47.046374824659246], [-0.814192613593267, 47.04073009891562], [-0.823477938098086, 47.040395832409]]]}</t>
  </si>
  <si>
    <t>NUAILLE</t>
  </si>
  <si>
    <t>{"type": "Polygon", "coordinates": [[[-0.811199034795731, 47.06348951579071], [-0.806206028264253, 47.08693643001119], [-0.815022608494737, 47.09515446884787], [-0.806182200475172, 47.09799687963971], [-0.754216360933049, 47.099129151654594], [-0.750967525471378, 47.09682812111138], [-0.742143097953193, 47.09899801864068], [-0.734917259559178, 47.0949144950144], [-0.744423530611026, 47.08224061608427], [-0.753815495222508, 47.071967024978], [-0.761007715143363, 47.075969320945575], [-0.770198481446292, 47.075516440933946], [-0.774583903858908, 47.08143024147892], [-0.783914501370274, 47.079385353224744], [-0.795160095022888, 47.072878153543265], [-0.801687032657741, 47.06440699574075], [-0.811199034795731, 47.06348951579071]]]}</t>
  </si>
  <si>
    <t>TANCOIGNE</t>
  </si>
  <si>
    <t>{"type": "Polygon", "coordinates": [[[-0.419694861698332, 47.15812865948133], [-0.436073461345226, 47.16345573479294], [-0.413695985659996, 47.180194224556686], [-0.391490759027746, 47.17388140173002], [-0.41003065875567, 47.158855468571], [-0.419694861698332, 47.15812865948133]]]}</t>
  </si>
  <si>
    <t>CERNUSSON</t>
  </si>
  <si>
    <t>{"type": "Polygon", "coordinates": [[[-0.491664344017654, 47.14722849461115], [-0.501265740485168, 47.14781239442716], [-0.509221438940569, 47.155366520558985], [-0.490283944985302, 47.17055638637207], [-0.485066410031775, 47.183447048361906], [-0.474027269230171, 47.19016807700087], [-0.461397412823129, 47.184950301403134], [-0.461511176898342, 47.172132563674296], [-0.465841934785462, 47.16489283032898], [-0.47423597581029, 47.162901849364104], [-0.480610377662569, 47.153797739290475], [-0.491664344017654, 47.14722849461115]]]}</t>
  </si>
  <si>
    <t>TREMENTINES</t>
  </si>
  <si>
    <t>{"type": "Polygon", "coordinates": [[[-0.815022608494737, 47.09515446884787], [-0.824137012314378, 47.09506947814735], [-0.834626333883771, 47.10095029476029], [-0.852716497852086, 47.11634800183484], [-0.852417603904966, 47.11973812311145], [-0.840610062513992, 47.125818676331505], [-0.830269290821399, 47.137329595174144], [-0.828099107409937, 47.14396332602039], [-0.832108700169457, 47.14999579474597], [-0.825071380606662, 47.1569438009674], [-0.81612943536175, 47.15494973924848], [-0.802497795234287, 47.15688587538128], [-0.795117127964098, 47.148349285172785], [-0.78248882386933, 47.14349021623867], [-0.762519975948215, 47.14356478529813], [-0.764934975591343, 47.1337068580751], [-0.755474695306466, 47.12665074600923], [-0.766160196063734, 47.116478673080934], [-0.753964083740988, 47.112179526617055], [-0.754216360933049, 47.099129151654594], [-0.806182200475172, 47.09799687963971], [-0.815022608494737, 47.09515446884787]]]}</t>
  </si>
  <si>
    <t>PASSAVANT-SUR-LAYON</t>
  </si>
  <si>
    <t>{"type": "Polygon", "coordinates": [[[-0.359107509107041, 47.09353647022248], [-0.381939017697126, 47.0885540492822], [-0.386697297269837, 47.08910855314886], [-0.387061656113121, 47.0923870361487], [-0.406139975643456, 47.11177760474291], [-0.411086640750437, 47.11255991459268], [-0.396440909601967, 47.114333868208995], [-0.389745242657296, 47.109249751215856], [-0.375409696554183, 47.10648828421146], [-0.359107509107041, 47.09353647022248]]]}</t>
  </si>
  <si>
    <t>LES CERQUEUX-SOUS-PASSAVANT</t>
  </si>
  <si>
    <t>{"type": "Polygon", "coordinates": [[[-0.515130382733667, 47.077936576267334], [-0.507510082804013, 47.082674234901866], [-0.508637306543993, 47.09654554600187], [-0.488307665331561, 47.10683978870723], [-0.486876360273529, 47.110217362115705], [-0.493595302761025, 47.11551171187071], [-0.486810956089313, 47.120627991565364], [-0.509647034108027, 47.13352692172877], [-0.480022811407795, 47.13306147577369], [-0.467698695473522, 47.13813579849146], [-0.453494962568696, 47.13453264837385], [-0.444002543794655, 47.12238879338078], [-0.449774004323206, 47.11314201004772], [-0.436948592083289, 47.10784676071621], [-0.445021293902092, 47.09620667961745], [-0.460837907564952, 47.08830836108463], [-0.463353396614703, 47.08187065163273], [-0.491782003721965, 47.08285330113176], [-0.515130382733667, 47.077936576267334]]]}</t>
  </si>
  <si>
    <t>LES CERQUEUX</t>
  </si>
  <si>
    <t>{"type": "Polygon", "coordinates": [[[-0.620176975867083, 46.9933608460895], [-0.633440972907091, 46.99687335029089], [-0.647962220573153, 46.99459431820069], [-0.671041081616826, 47.00098235117181], [-0.680367941449903, 46.99324021845712], [-0.687719063857354, 46.99807081528609], [-0.686992606538421, 47.004601580431434], [-0.675955609408694, 47.011821853050655], [-0.661880477967732, 47.015874707024736], [-0.652013547982442, 47.023911576848164], [-0.644432492298647, 47.01958171095695], [-0.61613033935651, 47.013577404861834], [-0.609523658383483, 47.00503288799067], [-0.59627725202878, 47.008907514508685], [-0.587251751024886, 47.00613323302219], [-0.593845143586235, 47.003052947429495], [-0.595491918204265, 46.997909433169916], [-0.620176975867083, 46.9933608460895]]]}</t>
  </si>
  <si>
    <t>YZERNAY</t>
  </si>
  <si>
    <t>{"type": "Polygon", "coordinates": [[[-0.680185010497739, 46.98765786803157], [-0.698465999214399, 46.99456301465611], [-0.706549665111012, 47.00312752732053], [-0.725176645931435, 47.008043633921986], [-0.73124929817992, 47.01354384437914], [-0.735886763587398, 47.03313312610102], [-0.744271564812552, 47.041685519938014], [-0.748500441207889, 47.04353121221076], [-0.747680413140621, 47.04691082748211], [-0.736458259564264, 47.053565921962246], [-0.733033937711379, 47.06334795546382], [-0.724295098163809, 47.0655409424047], [-0.711207766745236, 47.06991905481613], [-0.697133485896845, 47.067053669964935], [-0.685567513767699, 47.06091597719587], [-0.670998419881343, 47.05982985156443], [-0.66650767541918, 47.05391584374327], [-0.6364343563822, 47.038770087358216], [-0.647719492305632, 47.033114402682635], [-0.652013547982442, 47.023911576848164], [-0.661880477967732, 47.015874707024736], [-0.675955609408694, 47.011821853050655], [-0.686992606538421, 47.004601580431434], [-0.687719063857354, 46.99807081528609], [-0.680367941449903, 46.99324021845712], [-0.680185010497739, 46.98765786803157]]]}</t>
  </si>
  <si>
    <t>LA FOSSE-DE-TIGNE</t>
  </si>
  <si>
    <t>{"type": "Polygon", "coordinates": [[[-0.436073461345226, 47.16345573479294], [-0.445297144402087, 47.16677701655006], [-0.465841934785462, 47.16489283032898], [-0.461511176898342, 47.172132563674296], [-0.452417383382512, 47.17148505458638], [-0.438209963117432, 47.18552422893315], [-0.414073598900602, 47.18864463330398], [-0.413695985659996, 47.180194224556686], [-0.436073461345226, 47.16345573479294]]]}</t>
  </si>
  <si>
    <t>CORON</t>
  </si>
  <si>
    <t>{"type": "Polygon", "coordinates": [[[-0.604257642811681, 47.09072746890779], [-0.637727067064486, 47.091760427322264], [-0.646569300865664, 47.09430266878011], [-0.651069144427626, 47.10033428380094], [-0.675089043004437, 47.10359257823117], [-0.681457185450425, 47.11217741825852], [-0.675692089195155, 47.12036426957975], [-0.68890630361628, 47.12976733487111], [-0.661111029205661, 47.13642793535384], [-0.660966080952875, 47.13992943268777], [-0.641631838961319, 47.15130084307503], [-0.611221790432851, 47.14798239745338], [-0.604305002594139, 47.135040130478224], [-0.589624245168297, 47.12620511466696], [-0.604917412441808, 47.11775329319399], [-0.600596347121717, 47.10090855604062], [-0.604257642811681, 47.09072746890779]]]}</t>
  </si>
  <si>
    <t>TREMONT</t>
  </si>
  <si>
    <t>{"type": "Polygon", "coordinates": [[[-0.419694861698332, 47.15812865948133], [-0.423833948922775, 47.151752341989535], [-0.442018264938737, 47.14670694391826], [-0.491664344017654, 47.14722849461115], [-0.480610377662569, 47.153797739290475], [-0.47423597581029, 47.162901849364104], [-0.465841934785462, 47.16489283032898], [-0.445297144402087, 47.16677701655006], [-0.436073461345226, 47.16345573479294], [-0.419694861698332, 47.15812865948133]]]}</t>
  </si>
  <si>
    <t>SOMLOIRE</t>
  </si>
  <si>
    <t>{"type": "Polygon", "coordinates": [[[-0.587251751024886, 47.00613323302219], [-0.59627725202878, 47.008907514508685], [-0.609523658383483, 47.00503288799067], [-0.61613033935651, 47.013577404861834], [-0.644432492298647, 47.01958171095695], [-0.652013547982442, 47.023911576848164], [-0.647719492305632, 47.033114402682635], [-0.6364343563822, 47.038770087358216], [-0.625920797365747, 47.04613080045481], [-0.622137039787655, 47.05575800694672], [-0.607668896391336, 47.053570282638745], [-0.588002540640434, 47.06341194194847], [-0.583990583085546, 47.061589830109874], [-0.572519571404494, 47.06621717519727], [-0.559717425893208, 47.061700763653405], [-0.556126869405984, 47.05925188528509], [-0.556071802404712, 47.04561785949665], [-0.543462522097818, 47.03510966451781], [-0.547012527021445, 47.028755034795104], [-0.561547570726488, 47.02950603212586], [-0.566773819545516, 47.01983642370534], [-0.580099274994257, 47.01489940470088], [-0.587251751024886, 47.00613323302219]]]}</t>
  </si>
  <si>
    <t>CHANTELOUP-LES-BOIS</t>
  </si>
  <si>
    <t>{"type": "Polygon", "coordinates": [[[-0.670998419881343, 47.05982985156443], [-0.685567513767699, 47.06091597719587], [-0.697133485896845, 47.067053669964935], [-0.711207766745236, 47.06991905481613], [-0.724295098163809, 47.0655409424047], [-0.741382266746318, 47.07606592588166], [-0.744423530611026, 47.08224061608427], [-0.734917259559178, 47.0949144950144], [-0.721390181900048, 47.09855963940923], [-0.716101078163316, 47.10435401160759], [-0.696591829133076, 47.10340245081233], [-0.681457185450425, 47.11217741825852], [-0.675089043004437, 47.10359257823117], [-0.651069144427626, 47.10033428380094], [-0.646569300865664, 47.09430266878011], [-0.637727067064486, 47.091760427322264], [-0.649149602307768, 47.077448466349935], [-0.664388727760966, 47.06872824096012], [-0.670998419881343, 47.05982985156443]]]}</t>
  </si>
  <si>
    <t>LA TESSOUALLE</t>
  </si>
  <si>
    <t>{"type": "Polygon", "coordinates": [[[-0.847720387316188, 46.986154872072326], [-0.8755952558913, 47.000491418429945], [-0.877593536722282, 47.00703169230141], [-0.862937970918481, 47.02541649775739], [-0.859026199640575, 47.02767471718826], [-0.849943382704044, 47.02527391685056], [-0.837553773427031, 47.03604367183177], [-0.832463891559677, 47.03659139389109], [-0.822635902839516, 47.029444855262355], [-0.817946098415609, 47.01328502581119], [-0.809565789810922, 47.00975823563428], [-0.790329565463165, 47.0079311658574], [-0.78757708871988, 47.00513718237798], [-0.795929904268884, 46.99687636101361], [-0.808483810543926, 46.99181128910046], [-0.805023768776003, 46.98944669646137], [-0.809680770999951, 46.98823829736826], [-0.816529752119295, 46.9932579173658], [-0.821566774269974, 46.993136168197864], [-0.834119792914595, 46.98754540759646], [-0.847720387316188, 46.986154872072326]]]}</t>
  </si>
  <si>
    <t>NUEIL-SUR-LAYON</t>
  </si>
  <si>
    <t>{"type": "Polygon", "coordinates": [[[-0.340140908491026, 47.087273812642], [-0.354752254873132, 47.095005668547195], [-0.359107509107041, 47.09353647022248], [-0.375409696554183, 47.10648828421146], [-0.389745242657296, 47.109249751215856], [-0.396440909601967, 47.114333868208995], [-0.411086640750437, 47.11255991459268], [-0.436948592083289, 47.10784676071621], [-0.449774004323206, 47.11314201004772], [-0.444002543794655, 47.12238879338078], [-0.453494962568696, 47.13453264837385], [-0.467698695473522, 47.13813579849146], [-0.480022811407795, 47.13306147577369], [-0.509647034108027, 47.13352692172877], [-0.505742715715548, 47.139683296365924], [-0.496455919259306, 47.1416856933052], [-0.491664344017654, 47.14722849461115], [-0.442018264938737, 47.14670694391826], [-0.423833948922775, 47.151752341989535], [-0.419694861698332, 47.15812865948133], [-0.41003065875567, 47.158855468571], [-0.386989730934594, 47.15737861472993], [-0.374543465278608, 47.15208332552248], [-0.355769722810975, 47.14970085591428], [-0.35344276117669, 47.152633850600786], [-0.351323199949341, 47.13959320169523], [-0.339419754166903, 47.13398122597325], [-0.338436270686053, 47.12770189292636], [-0.321390459428295, 47.12105608368251], [-0.322023706694972, 47.11077434863571], [-0.312830326540556, 47.10250477813513], [-0.312636214012976, 47.09204854156629], [-0.340140908491026, 47.087273812642]]]}</t>
  </si>
  <si>
    <t>TOUTLEMONDE</t>
  </si>
  <si>
    <t>{"type": "Polygon", "coordinates": [[[-0.744271564812552, 47.041685519938014], [-0.751270148504276, 47.03728505154959], [-0.759831932318597, 47.04019722693704], [-0.774069744969107, 47.038849213232595], [-0.794273162338979, 47.045469838318226], [-0.775409134484211, 47.05968078173893], [-0.770198481446292, 47.075516440933946], [-0.761007715143363, 47.075969320945575], [-0.753815495222508, 47.071967024978], [-0.744423530611026, 47.08224061608427], [-0.741382266746318, 47.07606592588166], [-0.724295098163809, 47.0655409424047], [-0.733033937711379, 47.06334795546382], [-0.736458259564264, 47.053565921962246], [-0.747680413140621, 47.04691082748211], [-0.748500441207889, 47.04353121221076], [-0.744271564812552, 47.041685519938014]]]}</t>
  </si>
  <si>
    <t>MONTILLIERS</t>
  </si>
  <si>
    <t>{"type": "Polygon", "coordinates": [[[-0.509221438940569, 47.155366520558985], [-0.513986708464625, 47.15651957081712], [-0.521619347832788, 47.15222311733004], [-0.526164957633726, 47.15365271118006], [-0.531464956860808, 47.177048101987104], [-0.539786909189256, 47.18079513323861], [-0.559736079185001, 47.18224700816643], [-0.567831215162758, 47.19090160234814], [-0.559472572500325, 47.19464654558774], [-0.548175430844516, 47.20958352514134], [-0.544571227053599, 47.20726972850398], [-0.495549818895431, 47.2101206506493], [-0.485711451763902, 47.20972332036783], [-0.481350649530291, 47.20058167114504], [-0.472320686586725, 47.19772585054206], [-0.47017708962004, 47.19523987448676], [-0.474027269230171, 47.19016807700087], [-0.485066410031775, 47.183447048361906], [-0.490283944985302, 47.17055638637207], [-0.509221438940569, 47.155366520558985]]]}</t>
  </si>
  <si>
    <t>VEZINS</t>
  </si>
  <si>
    <t>{"type": "Polygon", "coordinates": [[[-0.734917259559178, 47.0949144950144], [-0.742143097953193, 47.09899801864068], [-0.750967525471378, 47.09682812111138], [-0.754216360933049, 47.099129151654594], [-0.753964083740988, 47.112179526617055], [-0.766160196063734, 47.116478673080934], [-0.755474695306466, 47.12665074600923], [-0.721208033441696, 47.128984552205246], [-0.712823470684926, 47.13245371195162], [-0.68890630361628, 47.12976733487111], [-0.675692089195155, 47.12036426957975], [-0.681457185450425, 47.11217741825852], [-0.696591829133076, 47.10340245081233], [-0.716101078163316, 47.10435401160759], [-0.721390181900048, 47.09855963940923], [-0.734917259559178, 47.0949144950144]]]}</t>
  </si>
  <si>
    <t>SAINT-PAUL-DU-BOIS</t>
  </si>
  <si>
    <t>{"type": "Polygon", "coordinates": [[[-0.559717425893208, 47.061700763653405], [-0.572519571404494, 47.06621717519727], [-0.583990583085546, 47.061589830109874], [-0.588002540640434, 47.06341194194847], [-0.592515041872627, 47.07729510741611], [-0.564595690172651, 47.10237611833621], [-0.550749252114378, 47.10696601148924], [-0.525170960668537, 47.10942524301398], [-0.521212862242238, 47.115917384149725], [-0.512786213164523, 47.11990471081553], [-0.493595302761025, 47.11551171187071], [-0.486876360273529, 47.110217362115705], [-0.488307665331561, 47.10683978870723], [-0.508637306543993, 47.09654554600187], [-0.507510082804013, 47.082674234901866], [-0.515130382733667, 47.077936576267334], [-0.559717425893208, 47.061700763653405]]]}</t>
  </si>
  <si>
    <t>CLERE-SUR-LAYON</t>
  </si>
  <si>
    <t>{"type": "Polygon", "coordinates": [[[-0.480383240359123, 47.05363810842113], [-0.483751932998117, 47.06659487795822], [-0.464115283123768, 47.076071228023416], [-0.463353396614703, 47.08187065163273], [-0.460837907564952, 47.08830836108463], [-0.445021293902092, 47.09620667961745], [-0.436948592083289, 47.10784676071621], [-0.411086640750437, 47.11255991459268], [-0.406139975643456, 47.11177760474291], [-0.387061656113121, 47.0923870361487], [-0.396030902597997, 47.09024038200408], [-0.400779506157929, 47.070771034609585], [-0.408633950887125, 47.06649330407642], [-0.426487310872609, 47.072237117468774], [-0.445454020779797, 47.06768068766846], [-0.46057215983818, 47.06834615133793], [-0.480383240359123, 47.05363810842113]]]}</t>
  </si>
  <si>
    <t>LA PLAINE</t>
  </si>
  <si>
    <t>{"type": "Polygon", "coordinates": [[[-0.6364343563822, 47.038770087358216], [-0.66650767541918, 47.05391584374327], [-0.670998419881343, 47.05982985156443], [-0.664388727760966, 47.06872824096012], [-0.649149602307768, 47.077448466349935], [-0.637727067064486, 47.091760427322264], [-0.604257642811681, 47.09072746890779], [-0.602054870771896, 47.08442432542749], [-0.592515041872627, 47.07729510741611], [-0.588002540640434, 47.06341194194847], [-0.607668896391336, 47.053570282638745], [-0.622137039787655, 47.05575800694672], [-0.625920797365747, 47.04613080045481], [-0.6364343563822, 47.038770087358216]]]}</t>
  </si>
  <si>
    <t>LE PUY-NOTRE-DAME</t>
  </si>
  <si>
    <t>Doué-la-Fontaine</t>
  </si>
  <si>
    <t>{"type": "Polygon", "coordinates": [[[-0.20626879198394, 47.09319260873222], [-0.240407642743669, 47.10514363429489], [-0.258167337881162, 47.10028316611682], [-0.262875993267883, 47.10547569104439], [-0.258062553764509, 47.10509786001726], [-0.252829736867633, 47.11066969056686], [-0.27084105268185, 47.12950753650754], [-0.246638516613536, 47.13518145552652], [-0.227287039638138, 47.13131695333255], [-0.217745291670203, 47.11989624699158], [-0.207795545428024, 47.11862293147633], [-0.186282472682652, 47.109522653406856], [-0.185240423956539, 47.10841606278616], [-0.190185017361924, 47.0996477146427], [-0.20626879198394, 47.09319260873222]]]}</t>
  </si>
  <si>
    <t>ANTOIGNE</t>
  </si>
  <si>
    <t>{"type": "Polygon", "coordinates": [[[-0.12889611912418, 47.05423571705866], [-0.13663666326723, 47.05789115642989], [-0.13785756884835, 47.0643724529463], [-0.145250405947777, 47.068361176066446], [-0.154427819905669, 47.070147254332284], [-0.165997345562141, 47.0645956647132], [-0.174753875001709, 47.067517977644684], [-0.178554022464805, 47.0697922319976], [-0.166736046215123, 47.08099239615277], [-0.140891324330326, 47.09676302915564], [-0.141253445674816, 47.10365501276148], [-0.129241950763674, 47.09769173412429], [-0.114694581746753, 47.09848114842928], [-0.098055491410193, 47.09135092630541], [-0.100647935633322, 47.08458691204258], [-0.102121473880653, 47.06480618706952], [-0.12889611912418, 47.05423571705866]]]}</t>
  </si>
  <si>
    <t>LE THOUREIL</t>
  </si>
  <si>
    <t>{"type": "Polygon", "coordinates": [[[-0.242683371553035, 47.35434817144261], [-0.252838278869789, 47.34034215469907], [-0.264193992431795, 47.34463652547385], [-0.272615218325675, 47.36012181120268], [-0.294185840412736, 47.367404753246355], [-0.291339480054506, 47.376774695641885], [-0.298228514721501, 47.38138163080735], [-0.293910816900177, 47.400704180358986], [-0.2913105111343, 47.40049853652072], [-0.276507394057741, 47.39083482007044], [-0.266647248978223, 47.37860682677225], [-0.259346143869531, 47.36629727044729], [-0.242683371553035, 47.35434817144261]]]}</t>
  </si>
  <si>
    <t>SAINT-MACAIRE-DU-BOIS</t>
  </si>
  <si>
    <t>{"type": "Polygon", "coordinates": [[[-0.312636214012976, 47.09204854156629], [-0.312830326540556, 47.10250477813513], [-0.322023706694972, 47.11077434863571], [-0.321390459428295, 47.12105608368251], [-0.3028808010626, 47.12469510263162], [-0.294620045467944, 47.132959437790376], [-0.284223305178274, 47.12573116350968], [-0.27084105268185, 47.12950753650754], [-0.252829736867633, 47.11066969056686], [-0.258062553764509, 47.10509786001726], [-0.262875993267883, 47.10547569104439], [-0.270085012150227, 47.10118105254009], [-0.279638716362802, 47.10009035227835], [-0.283180459514448, 47.102341628964176], [-0.301654618810064, 47.09844524853627], [-0.312636214012976, 47.09204854156629]]]}</t>
  </si>
  <si>
    <t>GENNES</t>
  </si>
  <si>
    <t>{"type": "Polygon", "coordinates": [[[-0.224910229289745, 47.276619547767275], [-0.236770384229132, 47.27087405500133], [-0.25956257466944, 47.283255225412844], [-0.269335254854231, 47.2830522225533], [-0.283215959722697, 47.28831851556729], [-0.274473868055258, 47.29566566862531], [-0.266409188594391, 47.31135435661299], [-0.271286194604381, 47.312253125440286], [-0.288519235542179, 47.305287694969195], [-0.295981846878415, 47.309896399804074], [-0.294674601967153, 47.31277173827369], [-0.303204697390052, 47.31962928076584], [-0.29823629879814, 47.32567225236939], [-0.280190987817984, 47.33222938906855], [-0.274384602652014, 47.345016324918944], [-0.264193992431795, 47.34463652547385], [-0.252838278869789, 47.34034215469907], [-0.242683371553035, 47.35434817144261], [-0.212232817103416, 47.339355419208594], [-0.228516553635126, 47.32185717008221], [-0.225149661744753, 47.308165700561986], [-0.233952868364024, 47.28827895961619], [-0.228414386278324, 47.282937164449166], [-0.219109372155833, 47.282547100640926], [-0.224910229289745, 47.276619547767275]]]}</t>
  </si>
  <si>
    <t>CIZAY-LA-MADELEINE</t>
  </si>
  <si>
    <t>{"type": "Polygon", "coordinates": [[[-0.175624537110622, 47.14791140552791], [-0.197254061500379, 47.159191182487376], [-0.203361203967593, 47.16747391822493], [-0.200908505216159, 47.173551630059556], [-0.202162782219906, 47.18730258816173], [-0.209710205549154, 47.19174285471731], [-0.20926136210175, 47.19862108078673], [-0.216695683354676, 47.20290188374525], [-0.208186570851552, 47.216950511478245], [-0.192116824521923, 47.21067297229078], [-0.182968732268896, 47.21137524992594], [-0.176658305668587, 47.20662002449188], [-0.180881656185811, 47.199115852839626], [-0.164977518528915, 47.191460667647746], [-0.162072603049543, 47.18498975831127], [-0.150555176434968, 47.17924006492958], [-0.158704112968985, 47.167232818856355], [-0.168816242979638, 47.16126195610313], [-0.168403807977561, 47.15201080948477], [-0.175624537110622, 47.14791140552791]]]}</t>
  </si>
  <si>
    <t>LOUERRE</t>
  </si>
  <si>
    <t>{"type": "Polygon", "coordinates": [[[-0.339773810712407, 47.27723361318121], [-0.361047680302482, 47.28861207057911], [-0.362397050942024, 47.29451094273481], [-0.350248259932351, 47.30081841931229], [-0.335883428372329, 47.300502527906495], [-0.33041334615655, 47.306273171452084], [-0.321459392363612, 47.30928701271187], [-0.295981846878415, 47.309896399804074], [-0.288519235542179, 47.305287694969195], [-0.271286194604381, 47.312253125440286], [-0.266409188594391, 47.31135435661299], [-0.274473868055258, 47.29566566862531], [-0.283215959722697, 47.28831851556729], [-0.288834212862561, 47.28967306293318], [-0.297362434902959, 47.292043911741686], [-0.323988943233513, 47.28253479226162], [-0.334068969435984, 47.28280408358709], [-0.339773810712407, 47.27723361318121]]]}</t>
  </si>
  <si>
    <t>SAINT-GEORGES-SUR-LAYON</t>
  </si>
  <si>
    <t>{"type": "Polygon", "coordinates": [[[-0.386989730934594, 47.15737861472993], [-0.41003065875567, 47.158855468571], [-0.391490759027746, 47.17388140173002], [-0.413695985659996, 47.180194224556686], [-0.414073598900602, 47.18864463330398], [-0.417860990601285, 47.19499391870502], [-0.401268164697902, 47.21964131090018], [-0.393330607069442, 47.22212687422787], [-0.38438641244773, 47.224181726217694], [-0.375375559105427, 47.21675832760404], [-0.356638455574864, 47.215113221807925], [-0.346958453156192, 47.21554654138346], [-0.337464790360108, 47.20939582341839], [-0.337436962177101, 47.197015795462036], [-0.347175494638068, 47.19927572873887], [-0.351649501514755, 47.19745226012769], [-0.356602036465008, 47.191226418262744], [-0.37732344189618, 47.1806034686446], [-0.386989730934594, 47.15737861472993]]]}</t>
  </si>
  <si>
    <t>COUTURES</t>
  </si>
  <si>
    <t>{"type": "Polygon", "coordinates": [[[-0.329677233974656, 47.369789624460104], [-0.347003190522766, 47.351595544564205], [-0.364206534072752, 47.355936977270744], [-0.370861341079253, 47.36835851931178], [-0.368034621132425, 47.378252745717376], [-0.355143935955013, 47.39546578410696], [-0.345359188427364, 47.396018153992436], [-0.341707767215029, 47.380022106165875], [-0.329677233974656, 47.369789624460104]]]}</t>
  </si>
  <si>
    <t>SAINT-JUST-SUR-DIVE</t>
  </si>
  <si>
    <t>{"type": "Polygon", "coordinates": [[[-0.085809705251604, 47.1618114900208], [-0.090688257391466, 47.16257325619568], [-0.097014265663157, 47.15749376539435], [-0.106290587833892, 47.15549717941746], [-0.124465092807846, 47.160269610863935], [-0.112020154667425, 47.16527210630717], [-0.111258685104826, 47.16855415199907], [-0.119376643182995, 47.175723723430416], [-0.10146960016162, 47.18690855204585], [-0.083411598926515, 47.189129786401004], [-0.080761427758324, 47.172622529382096], [-0.087737402518318, 47.16801284300734], [-0.085809705251604, 47.1618114900208]]]}</t>
  </si>
  <si>
    <t>SAINT-GEORGES-DES-SEPT-VOIES</t>
  </si>
  <si>
    <t>{"type": "Polygon", "coordinates": [[[-0.303204697390052, 47.31962928076584], [-0.31013606780262, 47.32459464740435], [-0.305539123954325, 47.33451071739374], [-0.310681237727433, 47.34051813013615], [-0.31455884159884, 47.34277716722014], [-0.329549985715225, 47.34211395631952], [-0.331302603641972, 47.354966332419224], [-0.324519591982238, 47.36361223895381], [-0.319729337782388, 47.3639925242594], [-0.294185840412736, 47.367404753246355], [-0.272615218325675, 47.36012181120268], [-0.264193992431795, 47.34463652547385], [-0.274384602652014, 47.345016324918944], [-0.280190987817984, 47.33222938906855], [-0.29823629879814, 47.32567225236939], [-0.303204697390052, 47.31962928076584]]]}</t>
  </si>
  <si>
    <t>DENEZE-SOUS-DOUE</t>
  </si>
  <si>
    <t>{"type": "Polygon", "coordinates": [[[-0.269891082592367, 47.221288984761436], [-0.277359785507039, 47.22274484513984], [-0.282829987324119, 47.24280034280688], [-0.296728938817595, 47.2467848477954], [-0.297627764537399, 47.25021928573637], [-0.269335254854231, 47.2830522225533], [-0.25956257466944, 47.283255225412844], [-0.236770384229132, 47.27087405500133], [-0.224910229289745, 47.276619547767275], [-0.22028339234712, 47.26569286455609], [-0.229065532292897, 47.26227705369255], [-0.236614254210478, 47.24938929536976], [-0.239529126871782, 47.228818659431205], [-0.251011831442913, 47.223153899774815], [-0.26596614666459, 47.22351715325316], [-0.269891082592367, 47.221288984761436]]]}</t>
  </si>
  <si>
    <t>AMBILLOU-CHATEAU</t>
  </si>
  <si>
    <t>{"type": "Polygon", "coordinates": [[[-0.345342973702622, 47.226991835652214], [-0.375142504724687, 47.23116454339621], [-0.377299679987072, 47.2343365861213], [-0.369741471643224, 47.250731063259515], [-0.357133655683491, 47.26159441620736], [-0.339773810712407, 47.27723361318121], [-0.334068969435984, 47.28280408358709], [-0.323988943233513, 47.28253479226162], [-0.297362434902959, 47.292043911741686], [-0.288834212862561, 47.28967306293318], [-0.305235754458847, 47.276664417359605], [-0.306684325361859, 47.26621610307353], [-0.314836288773739, 47.26189255176621], [-0.326357393799222, 47.242532215311904], [-0.345342973702622, 47.226991835652214]]]}</t>
  </si>
  <si>
    <t>LES ULMES</t>
  </si>
  <si>
    <t>{"type": "Polygon", "coordinates": [[[-0.176658305668587, 47.20662002449188], [-0.182968732268896, 47.21137524992594], [-0.192116824521923, 47.21067297229078], [-0.208186570851552, 47.216950511478245], [-0.207467076984187, 47.21841205781474], [-0.200916251765202, 47.22166570758982], [-0.202537615699309, 47.224684323674175], [-0.194568610189574, 47.23258089323711], [-0.192662667765074, 47.242138966516976], [-0.180741740943884, 47.2430253888964], [-0.166195928866303, 47.225412959711434], [-0.15687702080766, 47.22280213145334], [-0.163226760395279, 47.21046551766317], [-0.170966469902588, 47.21099268848435], [-0.176658305668587, 47.20662002449188]]]}</t>
  </si>
  <si>
    <t>CHENEHUTTE-TREVES-CUNAULT</t>
  </si>
  <si>
    <t>{"type": "Polygon", "coordinates": [[[-0.219109372155833, 47.282547100640926], [-0.228414386278324, 47.282937164449166], [-0.233952868364024, 47.28827895961619], [-0.225149661744753, 47.308165700561986], [-0.228516553635126, 47.32185717008221], [-0.212232817103416, 47.339355419208594], [-0.207852758123484, 47.337701615344876], [-0.17661434784562, 47.322496482336604], [-0.150830685288362, 47.31190138078796], [-0.136082265767299, 47.29754336465437], [-0.158454486098284, 47.28657533683305], [-0.177410158366281, 47.283796144545235], [-0.195616915169037, 47.287818842083915], [-0.219109372155833, 47.282547100640926]]]}</t>
  </si>
  <si>
    <t>SAINT-CYR-EN-BOURG</t>
  </si>
  <si>
    <t>{"type": "Polygon", "coordinates": [[[-0.000401689674061, 47.18607636341586], [-0.025819135221276, 47.188973543198856], [-0.066949122505726, 47.185512742509594], [-0.080728425936155, 47.18589467274886], [-0.080512726295558, 47.202901587381234], [-0.07707195458447, 47.20538060385537], [-0.056628188743185, 47.20552557076887], [-0.048116404018133, 47.20183079843783], [-0.02007978846961, 47.1971507480305], [-0.010552308372629, 47.19838086188336], [-0.011967486135519, 47.191785270175295], [-0.000401689674061, 47.18607636341586]]]}</t>
  </si>
  <si>
    <t>CONCOURSON-SUR-LAYON</t>
  </si>
  <si>
    <t>{"type": "Polygon", "coordinates": [[[-0.35344276117669, 47.152633850600786], [-0.355769722810975, 47.14970085591428], [-0.374543465278608, 47.15208332552248], [-0.386989730934594, 47.15737861472993], [-0.37732344189618, 47.1806034686446], [-0.356602036465008, 47.191226418262744], [-0.351649501514755, 47.19745226012769], [-0.347175494638068, 47.19927572873887], [-0.337436962177101, 47.197015795462036], [-0.31648872032244, 47.1891746874561], [-0.320892883689862, 47.18065038638413], [-0.314299512512864, 47.17230616836601], [-0.331035774392243, 47.160255665951276], [-0.340390098310522, 47.16218464597474], [-0.35344276117669, 47.152633850600786]]]}</t>
  </si>
  <si>
    <t>LES VERCHERS-SUR-LAYON</t>
  </si>
  <si>
    <t>{"type": "Polygon", "coordinates": [[[-0.321390459428295, 47.12105608368251], [-0.338436270686053, 47.12770189292636], [-0.339419754166903, 47.13398122597325], [-0.351323199949341, 47.13959320169523], [-0.35344276117669, 47.152633850600786], [-0.340390098310522, 47.16218464597474], [-0.331035774392243, 47.160255665951276], [-0.314299512512864, 47.17230616836601], [-0.295701407986702, 47.16810667728091], [-0.276315032658434, 47.17065753311661], [-0.261463399871286, 47.168914512905054], [-0.264006523195085, 47.15137127766256], [-0.252780675216783, 47.144397911359604], [-0.246638516613536, 47.13518145552652], [-0.27084105268185, 47.12950753650754], [-0.284223305178274, 47.12573116350968], [-0.294620045467944, 47.132959437790376], [-0.3028808010626, 47.12469510263162], [-0.321390459428295, 47.12105608368251]]]}</t>
  </si>
  <si>
    <t>BREZE</t>
  </si>
  <si>
    <t>{"type": "Polygon", "coordinates": [[[-0.071147606669562, 47.13056832427511], [-0.078415625116069, 47.12606837667789], [-0.08652832262952, 47.129420030739155], [-0.081007349428151, 47.14899242462538], [-0.085809705251604, 47.1618114900208], [-0.087737402518318, 47.16801284300734], [-0.080761427758324, 47.172622529382096], [-0.068383953602144, 47.178924727868655], [-0.066949122505726, 47.185512742509594], [-0.025819135221276, 47.188973543198856], [-0.000401689674061, 47.18607636341586], [-0.069360936142576, 47.1395264317408], [-0.074303751212298, 47.13335859533712], [-0.071147606669562, 47.13056832427511]]]}</t>
  </si>
  <si>
    <t>MONTREUIL-BELLAY</t>
  </si>
  <si>
    <t>{"type": "Polygon", "coordinates": [[[-0.098055491410193, 47.09135092630541], [-0.114694581746753, 47.09848114842928], [-0.129241950763674, 47.09769173412429], [-0.141253445674816, 47.10365501276148], [-0.156149651073396, 47.10159132216353], [-0.185240423956539, 47.10841606278616], [-0.186282472682652, 47.109522653406856], [-0.185703362988111, 47.11959419174785], [-0.168520165578484, 47.12189546070849], [-0.167102428559223, 47.13213390426948], [-0.175624537110622, 47.14791140552791], [-0.168403807977561, 47.15201080948477], [-0.168816242979638, 47.16126195610313], [-0.158704112968985, 47.167232818856355], [-0.133189673828928, 47.158105555016846], [-0.124465092807846, 47.160269610863935], [-0.106290587833892, 47.15549717941746], [-0.097014265663157, 47.15749376539435], [-0.090688257391466, 47.16257325619568], [-0.085809705251604, 47.1618114900208], [-0.081007349428151, 47.14899242462538], [-0.08652832262952, 47.129420030739155], [-0.078415625116069, 47.12606837667789], [-0.071147606669562, 47.13056832427511], [-0.066857831918845, 47.13243907341722], [-0.062828891836368, 47.13031142283127], [-0.064205481473368, 47.1199317163152], [-0.085904004712782, 47.101010397468606], [-0.098055491410193, 47.09135092630541]]]}</t>
  </si>
  <si>
    <t>COURCHAMPS</t>
  </si>
  <si>
    <t>{"type": "Polygon", "coordinates": [[[-0.150555176434968, 47.17924006492958], [-0.162072603049543, 47.18498975831127], [-0.164977518528915, 47.191460667647746], [-0.180881656185811, 47.199115852839626], [-0.176658305668587, 47.20662002449188], [-0.170966469902588, 47.21099268848435], [-0.163226760395279, 47.21046551766317], [-0.155676297072826, 47.2073017806495], [-0.137880080620926, 47.20729879974327], [-0.135363530455408, 47.20472707516189], [-0.139579063279292, 47.20288297146916], [-0.136530359853946, 47.19639739511818], [-0.148671195413173, 47.18588663381418], [-0.150555176434968, 47.17924006492958]]]}</t>
  </si>
  <si>
    <t>BRIGNE</t>
  </si>
  <si>
    <t>{"type": "Polygon", "coordinates": [[[-0.356638455574864, 47.215113221807925], [-0.375375559105427, 47.21675832760404], [-0.38438641244773, 47.224181726217694], [-0.393330607069442, 47.22212687422787], [-0.404699573075663, 47.24396036426124], [-0.389095243304054, 47.2564923568003], [-0.388452471467529, 47.26308906300396], [-0.393266246285539, 47.26888640139392], [-0.389038947424871, 47.27490311291163], [-0.379882693812913, 47.27604441538164], [-0.364362272480532, 47.26944041573449], [-0.357133655683491, 47.26159441620736], [-0.369741471643224, 47.250731063259515], [-0.377299679987072, 47.2343365861213], [-0.375142504724687, 47.23116454339621], [-0.345342973702622, 47.226991835652214], [-0.356638455574864, 47.215113221807925]]]}</t>
  </si>
  <si>
    <t>GREZILLE</t>
  </si>
  <si>
    <t>{"type": "Polygon", "coordinates": [[[-0.295981846878415, 47.309896399804074], [-0.321459392363612, 47.30928701271187], [-0.33041334615655, 47.306273171452084], [-0.335883428372329, 47.300502527906495], [-0.350248259932351, 47.30081841931229], [-0.353584521103531, 47.30291157789649], [-0.371216453603251, 47.300183940613685], [-0.37471859575448, 47.30216356692341], [-0.360298732459961, 47.31663854856529], [-0.363003942385733, 47.32999480902616], [-0.359413658161945, 47.33657727151992], [-0.329549985715225, 47.34211395631952], [-0.31455884159884, 47.34277716722014], [-0.310681237727433, 47.34051813013615], [-0.305539123954325, 47.33451071739374], [-0.31013606780262, 47.32459464740435], [-0.303204697390052, 47.31962928076584], [-0.294674601967153, 47.31277173827369], [-0.295981846878415, 47.309896399804074]]]}</t>
  </si>
  <si>
    <t>CHEMELLIER</t>
  </si>
  <si>
    <t>{"type": "Polygon", "coordinates": [[[-0.37471859575448, 47.30216356692341], [-0.382441913667241, 47.31352631625205], [-0.38203553054278, 47.32663054342083], [-0.387917078684202, 47.331207586426295], [-0.380365751798129, 47.33904163394496], [-0.363252597410811, 47.345800903322306], [-0.364206534072752, 47.355936977270744], [-0.347003190522766, 47.351595544564205], [-0.329677233974656, 47.369789624460104], [-0.319729337782388, 47.3639925242594], [-0.324519591982238, 47.36361223895381], [-0.331302603641972, 47.354966332419224], [-0.329549985715225, 47.34211395631952], [-0.359413658161945, 47.33657727151992], [-0.363003942385733, 47.32999480902616], [-0.360298732459961, 47.31663854856529], [-0.37471859575448, 47.30216356692341]]]}</t>
  </si>
  <si>
    <t>LOURESSE-ROCHEMENIER</t>
  </si>
  <si>
    <t>{"type": "Polygon", "coordinates": [[[-0.337464790360108, 47.20939582341839], [-0.346958453156192, 47.21554654138346], [-0.356638455574864, 47.215113221807925], [-0.345342973702622, 47.226991835652214], [-0.326357393799222, 47.242532215311904], [-0.314836288773739, 47.26189255176621], [-0.306684325361859, 47.26621610307353], [-0.305235754458847, 47.276664417359605], [-0.288834212862561, 47.28967306293318], [-0.283215959722697, 47.28831851556729], [-0.269335254854231, 47.2830522225533], [-0.297627764537399, 47.25021928573637], [-0.296728938817595, 47.2467848477954], [-0.282829987324119, 47.24280034280688], [-0.277359785507039, 47.22274484513984], [-0.278553094322841, 47.219323148652244], [-0.288142460302724, 47.216744640372845], [-0.337464790360108, 47.20939582341839]]]}</t>
  </si>
  <si>
    <t>EPIEDS</t>
  </si>
  <si>
    <t>{"type": "Polygon", "coordinates": [[[-0.03531504345304, 47.08671804568943], [-0.044239372407559, 47.0931505381579], [-0.067762333852967, 47.09338443189041], [-0.072172105582304, 47.09899759477635], [-0.085904004712782, 47.101010397468606], [-0.064205481473368, 47.1199317163152], [-0.062828891836368, 47.13031142283127], [-0.066857831918845, 47.13243907341722], [-0.071147606669562, 47.13056832427511], [-0.074303751212298, 47.13335859533712], [-0.069360936142576, 47.1395264317408], [-0.000401689674061, 47.18607636341586], [0.019014858267664, 47.17575785031974], [-0.011735489462367, 47.15624022034091], [-0.033748806837941, 47.127564172559175], [-0.034440475019597, 47.12062660397289], [-0.039301193410352, 47.11132705272957], [-0.037498270317642, 47.1081399478997], [-0.028062897130313, 47.10602695101717], [-0.027069620229449, 47.10267433112066], [-0.03531504345304, 47.08671804568943]]]}</t>
  </si>
  <si>
    <t>LE COUDRAY-MACOUARD</t>
  </si>
  <si>
    <t>{"type": "Polygon", "coordinates": [[[-0.124465092807846, 47.160269610863935], [-0.133189673828928, 47.158105555016846], [-0.158704112968985, 47.167232818856355], [-0.150555176434968, 47.17924006492958], [-0.148671195413173, 47.18588663381418], [-0.136530359853946, 47.19639739511818], [-0.139579063279292, 47.20288297146916], [-0.135363530455408, 47.20472707516189], [-0.106655379397164, 47.212402189989156], [-0.113859022329361, 47.196144368273416], [-0.110667599544755, 47.189644007499204], [-0.10146960016162, 47.18690855204585], [-0.119376643182995, 47.175723723430416], [-0.111258685104826, 47.16855415199907], [-0.112020154667425, 47.16527210630717], [-0.124465092807846, 47.160269610863935]]]}</t>
  </si>
  <si>
    <t>FORGES</t>
  </si>
  <si>
    <t>{"type": "Polygon", "coordinates": [[[-0.229504563681987, 47.201545221923595], [-0.252619879176704, 47.20404285285095], [-0.269891082592367, 47.221288984761436], [-0.26596614666459, 47.22351715325316], [-0.251011831442913, 47.223153899774815], [-0.239529126871782, 47.228818659431205], [-0.207467076984187, 47.21841205781474], [-0.208186570851552, 47.216950511478245], [-0.216695683354676, 47.20290188374525], [-0.229504563681987, 47.201545221923595]]]}</t>
  </si>
  <si>
    <t>NOYANT-LA-PLAINE</t>
  </si>
  <si>
    <t>{"type": "Polygon", "coordinates": [[[-0.357133655683491, 47.26159441620736], [-0.364362272480532, 47.26944041573449], [-0.379882693812913, 47.27604441538164], [-0.374648172810803, 47.28545086218648], [-0.371042946555534, 47.28413202718487], [-0.361047680302482, 47.28861207057911], [-0.339773810712407, 47.27723361318121], [-0.357133655683491, 47.26159441620736]]]}</t>
  </si>
  <si>
    <t>MONTFORT</t>
  </si>
  <si>
    <t>{"type": "Polygon", "coordinates": [[[-0.200908505216159, 47.173551630059556], [-0.224215972801141, 47.18213124812377], [-0.230692239676572, 47.186762201756736], [-0.225120875264648, 47.19568457571932], [-0.229504563681987, 47.201545221923595], [-0.216695683354676, 47.20290188374525], [-0.20926136210175, 47.19862108078673], [-0.209710205549154, 47.19174285471731], [-0.202162782219906, 47.18730258816173], [-0.200908505216159, 47.173551630059556]]]}</t>
  </si>
  <si>
    <t>VAUDELNAY</t>
  </si>
  <si>
    <t>{"type": "Polygon", "coordinates": [[[-0.186282472682652, 47.109522653406856], [-0.207795545428024, 47.11862293147633], [-0.217745291670203, 47.11989624699158], [-0.227287039638138, 47.13131695333255], [-0.246638516613536, 47.13518145552652], [-0.252780675216783, 47.144397911359604], [-0.264006523195085, 47.15137127766256], [-0.261463399871286, 47.168914512905054], [-0.233326601719242, 47.16154063081636], [-0.224948296721875, 47.15818830850116], [-0.197254061500379, 47.159191182487376], [-0.175624537110622, 47.14791140552791], [-0.167102428559223, 47.13213390426948], [-0.168520165578484, 47.12189546070849], [-0.185703362988111, 47.11959419174785], [-0.186282472682652, 47.109522653406856]]]}</t>
  </si>
  <si>
    <t>BROSSAY</t>
  </si>
  <si>
    <t>{"type": "Polygon", "coordinates": [[[-0.197254061500379, 47.159191182487376], [-0.224948296721875, 47.15818830850116], [-0.233326601719242, 47.16154063081636], [-0.224215972801141, 47.18213124812377], [-0.200908505216159, 47.173551630059556], [-0.203361203967593, 47.16747391822493], [-0.197254061500379, 47.159191182487376]]]}</t>
  </si>
  <si>
    <t>DOUE-LA-FONTAINE</t>
  </si>
  <si>
    <t>{"type": "Polygon", "coordinates": [[[-0.233326601719242, 47.16154063081636], [-0.261463399871286, 47.168914512905054], [-0.276315032658434, 47.17065753311661], [-0.295701407986702, 47.16810667728091], [-0.314299512512864, 47.17230616836601], [-0.320892883689862, 47.18065038638413], [-0.31648872032244, 47.1891746874561], [-0.337436962177101, 47.197015795462036], [-0.337464790360108, 47.20939582341839], [-0.288142460302724, 47.216744640372845], [-0.278553094322841, 47.219323148652244], [-0.277359785507039, 47.22274484513984], [-0.269891082592367, 47.221288984761436], [-0.252619879176704, 47.20404285285095], [-0.229504563681987, 47.201545221923595], [-0.225120875264648, 47.19568457571932], [-0.230692239676572, 47.186762201756736], [-0.224215972801141, 47.18213124812377], [-0.233326601719242, 47.16154063081636]]]}</t>
  </si>
  <si>
    <t>LE MESNIL-EN-VALLEE</t>
  </si>
  <si>
    <t>La Pommeraye</t>
  </si>
  <si>
    <t>{"type": "Polygon", "coordinates": [[[-0.932171875094071, 47.337395475525675], [-0.931294193911668, 47.35092727967118], [-0.946436551709722, 47.35880503606571], [-0.94848175718263, 47.37216549160033], [-0.957845482692738, 47.380202213203376], [-0.945807894301355, 47.387029235961634], [-0.935868179958593, 47.38776299527754], [-0.923468920280054, 47.39877286857769], [-0.916727893576012, 47.40207374759757], [-0.905760588360051, 47.391122489102514], [-0.906667156671027, 47.371154998406745], [-0.897926308553377, 47.352944713862485], [-0.910052158529882, 47.34735434153075], [-0.915651666794949, 47.33813425885454], [-0.932171875094071, 47.337395475525675]]]}</t>
  </si>
  <si>
    <t>CHAMPTOCEAUX</t>
  </si>
  <si>
    <t>{"type": "Polygon", "coordinates": [[[-1.280233303442932, 47.29290232427629], [-1.294770663101703, 47.301353451380564], [-1.283973817964199, 47.30805474341836], [-1.279789546334776, 47.31774771482953], [-1.27793072778028, 47.334504019951616], [-1.282247384885886, 47.340565502747275], [-1.256388169616392, 47.341282394437314], [-1.232282931873627, 47.34792464627962], [-1.23129291531904, 47.33420357175], [-1.241356621019398, 47.31892486513168], [-1.238084926913078, 47.316276734783145], [-1.241261092526507, 47.310003165789524], [-1.260238113980844, 47.304268019602475], [-1.280233303442932, 47.29290232427629]]]}</t>
  </si>
  <si>
    <t>SAINT-FLORENT-LE-VIEIL</t>
  </si>
  <si>
    <t>{"type": "Polygon", "coordinates": [[[-0.964797016624232, 47.32008801306037], [-0.984782942004875, 47.31915093111208], [-1.023605908959571, 47.32459856697751], [-1.025716052613032, 47.330988416014875], [-1.043445137264017, 47.33594272019858], [-1.042971891070298, 47.35235575275181], [-1.032117959619681, 47.36500119065499], [-1.012617058304161, 47.36573077581309], [-0.990535018735825, 47.37260296387657], [-0.976234224516342, 47.371029355145545], [-0.977573971316401, 47.34456458268981], [-0.961904785047529, 47.326694669046724], [-0.964797016624232, 47.32008801306037]]]}</t>
  </si>
  <si>
    <t>LANDEMONT</t>
  </si>
  <si>
    <t>{"type": "Polygon", "coordinates": [[[-1.231266793191967, 47.23957903180895], [-1.254060527294316, 47.250085868149135], [-1.276402354278602, 47.269602899212906], [-1.276719730563545, 47.288055334844444], [-1.267192443705229, 47.287883482725476], [-1.257432976171058, 47.2802725256788], [-1.235042968711852, 47.27388031797686], [-1.222419368264163, 47.28348244666452], [-1.206438204022337, 47.27566118688095], [-1.201234770949642, 47.2662125846921], [-1.204918433592022, 47.253042827209256], [-1.21782955873809, 47.24378347341612], [-1.231266793191967, 47.23957903180895]]]}</t>
  </si>
  <si>
    <t>LA VARENNE</t>
  </si>
  <si>
    <t>{"type": "Polygon", "coordinates": [[[-1.294770663101703, 47.301353451380564], [-1.295173608345009, 47.304566155967876], [-1.313799997693268, 47.30296420181539], [-1.339312851196098, 47.30097550596295], [-1.354203641857238, 47.304159008101706], [-1.337292767113839, 47.31746914544483], [-1.322745158349452, 47.32087921213798], [-1.30656121840081, 47.334481774373515], [-1.282247384885886, 47.340565502747275], [-1.27793072778028, 47.334504019951616], [-1.279789546334776, 47.31774771482953], [-1.283973817964199, 47.30805474341836], [-1.294770663101703, 47.301353451380564]]]}</t>
  </si>
  <si>
    <t>SAINT-LAURENT-DE-LA-PLAINE</t>
  </si>
  <si>
    <t>{"type": "Polygon", "coordinates": [[[-0.799411548507, 47.28125117887621], [-0.829267781813467, 47.296149936531556], [-0.822267804451478, 47.30482598284878], [-0.827317761916201, 47.31395181837688], [-0.822128776089195, 47.32315379381727], [-0.835324489080619, 47.3267742093521], [-0.824088562464808, 47.338375016623104], [-0.81860916129375, 47.32920011856115], [-0.810728043865464, 47.332649697726424], [-0.806105721739436, 47.33140440154307], [-0.777139461553035, 47.318786753275546], [-0.769286045378025, 47.310381023261456], [-0.768616295891663, 47.30801443596153], [-0.769705576785897, 47.295036862793644], [-0.777045815766151, 47.28676769184934], [-0.799411548507, 47.28125117887621]]]}</t>
  </si>
  <si>
    <t>BOUZILLE</t>
  </si>
  <si>
    <t>{"type": "Polygon", "coordinates": [[[-1.102484637394561, 47.31260550096197], [-1.115420688598307, 47.315708038388316], [-1.126748592178433, 47.312015266370786], [-1.131336583021035, 47.317891786116164], [-1.126886295897181, 47.32397279394065], [-1.128571384648836, 47.33415343851063], [-1.140225963074534, 47.35217312233012], [-1.126252153332945, 47.35623138348161], [-1.11195377716596, 47.365942377213734], [-1.101857347329372, 47.36664201475511], [-1.089685886785534, 47.36205940698878], [-1.092637226314444, 47.356231349184746], [-1.089738827814485, 47.35005954536263], [-1.072781215307282, 47.345084957059896], [-1.083999485790501, 47.33844387938617], [-1.083336340493926, 47.32851540178081], [-1.088353481314982, 47.32302025355771], [-1.085530739479091, 47.316593268661], [-1.100443886495909, 47.31573357092379], [-1.102484637394561, 47.31260550096197]]]}</t>
  </si>
  <si>
    <t>SAINT-LAURENT-DES-AUTELS</t>
  </si>
  <si>
    <t>{"type": "Polygon", "coordinates": [[[-1.148520657961959, 47.2704553718656], [-1.15673513881777, 47.26689763156468], [-1.163838210276236, 47.27156486777427], [-1.183423121728151, 47.27201357304906], [-1.201234770949642, 47.2662125846921], [-1.206438204022337, 47.27566118688095], [-1.222419368264163, 47.28348244666452], [-1.21207793934707, 47.29807569855984], [-1.198419839639158, 47.31168798923796], [-1.184412214781904, 47.31104924554388], [-1.175821911672918, 47.31444193413199], [-1.173518438165827, 47.30425680211957], [-1.164753698542555, 47.300785604369146], [-1.147585227547488, 47.28389402880188], [-1.148520657961959, 47.2704553718656]]]}</t>
  </si>
  <si>
    <t>LA CHAPELLE-SAINT-FLORENT</t>
  </si>
  <si>
    <t>{"type": "Polygon", "coordinates": [[[-1.072967484076133, 47.30231459237786], [-1.078273195469538, 47.31458602647824], [-1.080879302908708, 47.31730686194655], [-1.085530739479091, 47.316593268661], [-1.088353481314982, 47.32302025355771], [-1.083336340493926, 47.32851540178081], [-1.083999485790501, 47.33844387938617], [-1.072781215307282, 47.345084957059896], [-1.042971891070298, 47.35235575275181], [-1.043445137264017, 47.33594272019858], [-1.025716052613032, 47.330988416014875], [-1.023605908959571, 47.32459856697751], [-1.031396206447759, 47.30848140309174], [-1.036196436288391, 47.309044616249686], [-1.04238933410206, 47.317185086472385], [-1.054893285983206, 47.307067429195456], [-1.072967484076133, 47.30231459237786]]]}</t>
  </si>
  <si>
    <t>SAINT-CHRISTOPHE-LA-COUPERIE</t>
  </si>
  <si>
    <t>{"type": "Polygon", "coordinates": [[[-1.18110594595357, 47.24089560184137], [-1.195860553194095, 47.252181181403536], [-1.204918433592022, 47.253042827209256], [-1.201234770949642, 47.2662125846921], [-1.183423121728151, 47.27201357304906], [-1.163838210276236, 47.27156486777427], [-1.15673513881777, 47.26689763156468], [-1.148520657961959, 47.2704553718656], [-1.146501313252993, 47.26265758229214], [-1.168834359272951, 47.255563788113086], [-1.18110594595357, 47.24089560184137]]]}</t>
  </si>
  <si>
    <t>BOURGNEUF-EN-MAUGES</t>
  </si>
  <si>
    <t>{"type": "Polygon", "coordinates": [[[-0.867796889202756, 47.29544822474329], [-0.886610010279133, 47.293620489482606], [-0.90263633446871, 47.30577314328844], [-0.898216015609054, 47.31187058844569], [-0.878397569048363, 47.31197602507955], [-0.866903938506385, 47.31836245981805], [-0.852302493951682, 47.319902706573465], [-0.835324489080619, 47.3267742093521], [-0.822128776089195, 47.32315379381727], [-0.827317761916201, 47.31395181837688], [-0.822267804451478, 47.30482598284878], [-0.829267781813467, 47.296149936531556], [-0.841918808694114, 47.30594333748313], [-0.851480769776916, 47.307717282094735], [-0.867796889202756, 47.29544822474329]]]}</t>
  </si>
  <si>
    <t>MONTJEAN-SUR-LOIRE</t>
  </si>
  <si>
    <t>{"type": "Polygon", "coordinates": [[[-0.810096173323749, 47.36388143927155], [-0.824880999548096, 47.36138557221241], [-0.839248144645127, 47.3714113540548], [-0.906667156671027, 47.371154998406745], [-0.905760588360051, 47.391122489102514], [-0.916727893576012, 47.40207374759757], [-0.892228811256401, 47.405456563082886], [-0.844053956638383, 47.393468843997766], [-0.834010850527194, 47.38851924764957], [-0.835123498657109, 47.38274143673428], [-0.81501446435683, 47.37334548131256], [-0.810096173323749, 47.36388143927155]]]}</t>
  </si>
  <si>
    <t>LE MARILLAIS</t>
  </si>
  <si>
    <t>{"type": "Polygon", "coordinates": [[[-1.072781215307282, 47.345084957059896], [-1.089738827814485, 47.35005954536263], [-1.092637226314444, 47.356231349184746], [-1.089685886785534, 47.36205940698878], [-1.101857347329372, 47.36664201475511], [-1.078530149076153, 47.370798918692536], [-1.063981240230532, 47.37019122296934], [-1.032117959619681, 47.36500119065499], [-1.042971891070298, 47.35235575275181], [-1.072781215307282, 47.345084957059896]]]}</t>
  </si>
  <si>
    <t>DRAIN</t>
  </si>
  <si>
    <t>{"type": "Polygon", "coordinates": [[[-1.21207793934707, 47.29807569855984], [-1.241261092526507, 47.310003165789524], [-1.238084926913078, 47.316276734783145], [-1.241356621019398, 47.31892486513168], [-1.23129291531904, 47.33420357175], [-1.232282931873627, 47.34792464627962], [-1.228372674932476, 47.34997836738899], [-1.205832741938564, 47.34943598004086], [-1.182960128465647, 47.35431013426606], [-1.1891240066751, 47.335066403756], [-1.177154725275154, 47.32440954144734], [-1.175821911672918, 47.31444193413199], [-1.184412214781904, 47.31104924554388], [-1.198419839639158, 47.31168798923796], [-1.21207793934707, 47.29807569855984]]]}</t>
  </si>
  <si>
    <t>SAINT-SAUVEUR-DE-LANDEMONT</t>
  </si>
  <si>
    <t>{"type": "Polygon", "coordinates": [[[-1.222419368264163, 47.28348244666452], [-1.235042968711852, 47.27388031797686], [-1.257432976171058, 47.2802725256788], [-1.267192443705229, 47.287883482725476], [-1.276719730563545, 47.288055334844444], [-1.280233303442932, 47.29290232427629], [-1.260238113980844, 47.304268019602475], [-1.241261092526507, 47.310003165789524], [-1.21207793934707, 47.29807569855984], [-1.222419368264163, 47.28348244666452]]]}</t>
  </si>
  <si>
    <t>LIRE</t>
  </si>
  <si>
    <t>{"type": "Polygon", "coordinates": [[[-1.148520657961959, 47.2704553718656], [-1.147585227547488, 47.28389402880188], [-1.164753698542555, 47.300785604369146], [-1.173518438165827, 47.30425680211957], [-1.175821911672918, 47.31444193413199], [-1.177154725275154, 47.32440954144734], [-1.1891240066751, 47.335066403756], [-1.182960128465647, 47.35431013426606], [-1.169933206305541, 47.364713035210265], [-1.144818907925853, 47.368001096830994], [-1.114187397454462, 47.36755796135956], [-1.11195377716596, 47.365942377213734], [-1.126252153332945, 47.35623138348161], [-1.140225963074534, 47.35217312233012], [-1.128571384648836, 47.33415343851063], [-1.126886295897181, 47.32397279394065], [-1.131336583021035, 47.317891786116164], [-1.126748592178433, 47.312015266370786], [-1.124829060694856, 47.30532254336619], [-1.137905898291844, 47.295129795945854], [-1.134870114618034, 47.28857615892422], [-1.148520657961959, 47.2704553718656]]]}</t>
  </si>
  <si>
    <t>BOTZ-EN-MAUGES</t>
  </si>
  <si>
    <t>{"type": "Polygon", "coordinates": [[[-1.007955000448568, 47.28705615265033], [-1.028701057387426, 47.295531609989055], [-1.031396206447759, 47.30848140309174], [-1.023605908959571, 47.32459856697751], [-0.984782942004875, 47.31915093111208], [-0.964797016624232, 47.32008801306037], [-0.96029137321177, 47.321720132962064], [-0.943967583121378, 47.313884515702114], [-0.955557391873141, 47.30695501196342], [-0.993775453490591, 47.296965004177586], [-1.007955000448568, 47.28705615265033]]]}</t>
  </si>
  <si>
    <t>SAINT-LAURENT-DU-MOTTAY</t>
  </si>
  <si>
    <t>{"type": "Polygon", "coordinates": [[[-0.932171875094071, 47.337395475525675], [-0.934708788900728, 47.32643024484678], [-0.958242321531352, 47.32880265440561], [-0.961904785047529, 47.326694669046724], [-0.977573971316401, 47.34456458268981], [-0.976234224516342, 47.371029355145545], [-0.968041653063331, 47.376501333333074], [-0.957845482692738, 47.380202213203376], [-0.94848175718263, 47.37216549160033], [-0.946436551709722, 47.35880503606571], [-0.931294193911668, 47.35092727967118], [-0.932171875094071, 47.337395475525675]]]}</t>
  </si>
  <si>
    <t>LA POMMERAYE</t>
  </si>
  <si>
    <t>{"type": "Polygon", "coordinates": [[[-0.90263633446871, 47.30577314328844], [-0.919528883998606, 47.320247011572235], [-0.915651666794949, 47.33813425885454], [-0.910052158529882, 47.34735434153075], [-0.897926308553377, 47.352944713862485], [-0.906667156671027, 47.371154998406745], [-0.839248144645127, 47.3714113540548], [-0.824880999548096, 47.36138557221241], [-0.810096173323749, 47.36388143927155], [-0.814821444578229, 47.346773413156036], [-0.824088562464808, 47.338375016623104], [-0.835324489080619, 47.3267742093521], [-0.852302493951682, 47.319902706573465], [-0.866903938506385, 47.31836245981805], [-0.878397569048363, 47.31197602507955], [-0.898216015609054, 47.31187058844569], [-0.90263633446871, 47.30577314328844]]]}</t>
  </si>
  <si>
    <t>BEAUSSE</t>
  </si>
  <si>
    <t>{"type": "Polygon", "coordinates": [[[-0.932382940804076, 47.30844601883278], [-0.935904988655639, 47.31382483395478], [-0.943967583121378, 47.313884515702114], [-0.96029137321177, 47.321720132962064], [-0.964797016624232, 47.32008801306037], [-0.961904785047529, 47.326694669046724], [-0.958242321531352, 47.32880265440561], [-0.934708788900728, 47.32643024484678], [-0.932171875094071, 47.337395475525675], [-0.915651666794949, 47.33813425885454], [-0.919528883998606, 47.320247011572235], [-0.929768485610881, 47.31436636379715], [-0.932382940804076, 47.30844601883278]]]}</t>
  </si>
  <si>
    <t>MURS-ERIGNE</t>
  </si>
  <si>
    <t>Les Ponts-de-Cé</t>
  </si>
  <si>
    <t>{"type": "Polygon", "coordinates": [[[-0.533980358390811, 47.37128656842981], [-0.544129369230865, 47.37211275884711], [-0.546689875305137, 47.382343408070106], [-0.551492337416919, 47.38353936971426], [-0.56812481421884, 47.37548730099379], [-0.573055385225875, 47.37641710774923], [-0.583047536677289, 47.388364783829736], [-0.588813790932319, 47.404524369332414], [-0.58638433939594, 47.41086219379245], [-0.578672949501896, 47.40809911593231], [-0.566544264229601, 47.41313967732048], [-0.545394832025295, 47.41812092524734], [-0.536588411475285, 47.40579176855624], [-0.517183093171229, 47.402758188222656], [-0.520904923123632, 47.38668703941837], [-0.525842521636211, 47.38691577598454], [-0.533980358390811, 47.37128656842981]]]}</t>
  </si>
  <si>
    <t>SAINT-REMY-LA-VARENNE</t>
  </si>
  <si>
    <t>{"type": "Polygon", "coordinates": [[[-0.319729337782388, 47.3639925242594], [-0.329677233974656, 47.369789624460104], [-0.341707767215029, 47.380022106165875], [-0.345359188427364, 47.396018153992436], [-0.342197129803091, 47.40574090272222], [-0.351229817401602, 47.40862536463695], [-0.351996726272221, 47.41197302590541], [-0.307328506202187, 47.40545880305345], [-0.293910816900177, 47.400704180358986], [-0.298228514721501, 47.38138163080735], [-0.291339480054506, 47.376774695641885], [-0.294185840412736, 47.367404753246355], [-0.319729337782388, 47.3639925242594]]]}</t>
  </si>
  <si>
    <t>SAINT-SATURNIN-SUR-LOIRE</t>
  </si>
  <si>
    <t>{"type": "Polygon", "coordinates": [[[-0.430942692515684, 47.36173362838424], [-0.438752988991473, 47.35924094918028], [-0.450230906529366, 47.36285624357382], [-0.453568564112615, 47.3730833691597], [-0.450578368486062, 47.379795098740665], [-0.434372599477333, 47.388159554918516], [-0.444191099070745, 47.414999785708574], [-0.424890162855323, 47.412515442823796], [-0.42427578093785, 47.39667512450076], [-0.419123502956962, 47.39121328846457], [-0.41009633465893, 47.393019328681255], [-0.398252531197368, 47.38933862614345], [-0.403536226028123, 47.37768665886702], [-0.408554221505303, 47.37795402449546], [-0.413706676897965, 47.37199995891756], [-0.427535945195392, 47.36756498452606], [-0.430942692515684, 47.36173362838424]]]}</t>
  </si>
  <si>
    <t>SOULAINES-SUR-AUBANCE</t>
  </si>
  <si>
    <t>{"type": "Polygon", "coordinates": [[[-0.525191887616214, 47.33446362155251], [-0.542820662280854, 47.33605357126447], [-0.53521848315989, 47.351442288993255], [-0.533980358390811, 47.37128656842981], [-0.525842521636211, 47.38691577598454], [-0.520904923123632, 47.38668703941837], [-0.508376654078054, 47.38177656370999], [-0.499329870053152, 47.37407471342654], [-0.501786522813697, 47.36132220782207], [-0.506512552548397, 47.338480668532505], [-0.525191887616214, 47.33446362155251]]]}</t>
  </si>
  <si>
    <t>BLAISON-GOHIER</t>
  </si>
  <si>
    <t>{"type": "Polygon", "coordinates": [[[-0.380365751798129, 47.33904163394496], [-0.386389409290548, 47.34438052185862], [-0.373413444003766, 47.362968312088206], [-0.373348963974996, 47.36995321790692], [-0.381626044418668, 47.37354196649031], [-0.397351850065798, 47.37303807286159], [-0.403536226028123, 47.37768665886702], [-0.398252531197368, 47.38933862614345], [-0.41009633465893, 47.393019328681255], [-0.408566788025483, 47.40985958580425], [-0.416902571260343, 47.413191996639874], [-0.414527511530588, 47.41695603199967], [-0.39418408272413, 47.41769587547372], [-0.359116471995821, 47.41374974686837], [-0.351996726272221, 47.41197302590541], [-0.351229817401602, 47.40862536463695], [-0.342197129803091, 47.40574090272222], [-0.345359188427364, 47.396018153992436], [-0.355143935955013, 47.39546578410696], [-0.368034621132425, 47.378252745717376], [-0.370861341079253, 47.36835851931178], [-0.364206534072752, 47.355936977270744], [-0.363252597410811, 47.345800903322306], [-0.380365751798129, 47.33904163394496]]]}</t>
  </si>
  <si>
    <t>SAINT-MELAINE-SUR-AUBANCE</t>
  </si>
  <si>
    <t>{"type": "Polygon", "coordinates": [[[-0.501786522813697, 47.36132220782207], [-0.499329870053152, 47.37407471342654], [-0.508376654078054, 47.38177656370999], [-0.520904923123632, 47.38668703941837], [-0.517183093171229, 47.402758188222656], [-0.512342100250146, 47.40260722139823], [-0.50387868793081, 47.39962776875326], [-0.50291321412414, 47.39643097566291], [-0.50878906098569, 47.387468051826694], [-0.491527599900731, 47.3825905069018], [-0.493503937187584, 47.376070274194326], [-0.477636352012221, 47.369085376427606], [-0.480244348801808, 47.36287985427648], [-0.484993021178988, 47.36187240927864], [-0.482983744374702, 47.364626950296035], [-0.491634467313438, 47.36610632017959], [-0.501786522813697, 47.36132220782207]]]}</t>
  </si>
  <si>
    <t>SAINT-JEAN-DES-MAUVRETS</t>
  </si>
  <si>
    <t>{"type": "Polygon", "coordinates": [[[-0.454298033786943, 47.35887873288936], [-0.456140393566876, 47.36195066517601], [-0.470280088732996, 47.36383580511029], [-0.46898443479876, 47.35467441658675], [-0.478138386223314, 47.35351752340412], [-0.484993021178988, 47.36187240927864], [-0.480244348801808, 47.36287985427648], [-0.477636352012221, 47.369085376427606], [-0.493503937187584, 47.376070274194326], [-0.491527599900731, 47.3825905069018], [-0.47238787282582, 47.37979407042253], [-0.464305496518824, 47.3877485566704], [-0.464997820652684, 47.408101092059], [-0.456840067512292, 47.41661570192463], [-0.444191099070745, 47.414999785708574], [-0.434372599477333, 47.388159554918516], [-0.450578368486062, 47.379795098740665], [-0.453568564112615, 47.3730833691597], [-0.450230906529366, 47.36285624357382], [-0.454298033786943, 47.35887873288936]]]}</t>
  </si>
  <si>
    <t>VAUCHRETIEN</t>
  </si>
  <si>
    <t>{"type": "Polygon", "coordinates": [[[-0.473096973268907, 47.315804274200175], [-0.497783740154587, 47.31399040828997], [-0.521388404944146, 47.32579310762151], [-0.527213311200455, 47.33133838432052], [-0.525191887616214, 47.33446362155251], [-0.506512552548397, 47.338480668532505], [-0.501786522813697, 47.36132220782207], [-0.491634467313438, 47.36610632017959], [-0.482983744374702, 47.364626950296035], [-0.484993021178988, 47.36187240927864], [-0.478138386223314, 47.35351752340412], [-0.46898443479876, 47.35467441658675], [-0.470280088732996, 47.36383580511029], [-0.456140393566876, 47.36195066517601], [-0.454298033786943, 47.35887873288936], [-0.448828609109428, 47.346209921426755], [-0.449398203954064, 47.342904049240914], [-0.458947981490141, 47.341538613986806], [-0.46387531993428, 47.33223659990238], [-0.459989778425378, 47.3233685779209], [-0.473096973268907, 47.315804274200175]]]}</t>
  </si>
  <si>
    <t>LES ALLEUDS</t>
  </si>
  <si>
    <t>{"type": "Polygon", "coordinates": [[[-0.424174939829785, 47.297497439614055], [-0.442609533848758, 47.30488143843235], [-0.444314700874441, 47.32360957495586], [-0.435994467213946, 47.32529793944223], [-0.427012016631064, 47.323265769131616], [-0.397166557217257, 47.33369449564606], [-0.388173711407017, 47.33107394764001], [-0.394181879480239, 47.3261137787319], [-0.391535772437754, 47.3104585557664], [-0.403854110402947, 47.301222245431056], [-0.417182721619342, 47.30064116579221], [-0.424174939829785, 47.297497439614055]]]}</t>
  </si>
  <si>
    <t>BRISSAC-QUINCE</t>
  </si>
  <si>
    <t>{"type": "Polygon", "coordinates": [[[-0.444314700874441, 47.32360957495586], [-0.452028652483399, 47.31992018545368], [-0.459989778425378, 47.3233685779209], [-0.46387531993428, 47.33223659990238], [-0.458947981490141, 47.341538613986806], [-0.449398203954064, 47.342904049240914], [-0.448828609109428, 47.346209921426755], [-0.454298033786943, 47.35887873288936], [-0.450230906529366, 47.36285624357382], [-0.438752988991473, 47.35924094918028], [-0.430942692515684, 47.36173362838424], [-0.418899463186632, 47.35567321571552], [-0.428609323510535, 47.329598231388054], [-0.435994467213946, 47.32529793944223], [-0.444314700874441, 47.32360957495586]]]}</t>
  </si>
  <si>
    <t>JUIGNE-SUR-LOIRE</t>
  </si>
  <si>
    <t>{"type": "Polygon", "coordinates": [[[-0.456840067512292, 47.41661570192463], [-0.464997820652684, 47.408101092059], [-0.464305496518824, 47.3877485566704], [-0.47238787282582, 47.37979407042253], [-0.491527599900731, 47.3825905069018], [-0.50878906098569, 47.387468051826694], [-0.50291321412414, 47.39643097566291], [-0.50387868793081, 47.39962776875326], [-0.512342100250146, 47.40260722139823], [-0.498225779557895, 47.41813506898931], [-0.468860775227022, 47.416717203060756], [-0.456840067512292, 47.41661570192463]]]}</t>
  </si>
  <si>
    <t>SAINT-JEAN-DE-LA-CROIX</t>
  </si>
  <si>
    <t>{"type": "Polygon", "coordinates": [[[-0.588813790932319, 47.404524369332414], [-0.599943294518066, 47.40442349177847], [-0.601884863213114, 47.41454616073153], [-0.586592672268833, 47.41575788698564], [-0.566544264229601, 47.41313967732048], [-0.578672949501896, 47.40809911593231], [-0.58638433939594, 47.41086219379245], [-0.588813790932319, 47.404524369332414]]]}</t>
  </si>
  <si>
    <t>LES PONTS-DE-CE</t>
  </si>
  <si>
    <t>{"type": "Polygon", "coordinates": [[[-0.512342100250146, 47.40260722139823], [-0.517183093171229, 47.402758188222656], [-0.536588411475285, 47.40579176855624], [-0.545394832025295, 47.41812092524734], [-0.530867039346408, 47.41987864194151], [-0.529610487225078, 47.42236776771392], [-0.54298153812783, 47.42639449573381], [-0.552979662337889, 47.43779471629848], [-0.552135899090357, 47.44109147061038], [-0.533058148813844, 47.443231413334885], [-0.523117091574076, 47.4504081728474], [-0.509441992824783, 47.44768578696352], [-0.499400624962991, 47.4403832735605], [-0.485397025747115, 47.441326361724514], [-0.469693366109376, 47.43366834189922], [-0.476656799747555, 47.42597255402414], [-0.4694989000308, 47.4228794524816], [-0.468860775227022, 47.416717203060756], [-0.498225779557895, 47.41813506898931], [-0.512342100250146, 47.40260722139823]]]}</t>
  </si>
  <si>
    <t>SAINT-SULPICE</t>
  </si>
  <si>
    <t>{"type": "Polygon", "coordinates": [[[-0.41009633465893, 47.393019328681255], [-0.419123502956962, 47.39121328846457], [-0.42427578093785, 47.39667512450076], [-0.424890162855323, 47.412515442823796], [-0.416902571260343, 47.413191996639874], [-0.408566788025483, 47.40985958580425], [-0.41009633465893, 47.393019328681255]]]}</t>
  </si>
  <si>
    <t>SAULGE-L'HOPITAL</t>
  </si>
  <si>
    <t>{"type": "Polygon", "coordinates": [[[-0.361047680302482, 47.28861207057911], [-0.371042946555534, 47.28413202718487], [-0.374648172810803, 47.28545086218648], [-0.385587003129623, 47.29659366974003], [-0.403854110402947, 47.301222245431056], [-0.391535772437754, 47.3104585557664], [-0.394181879480239, 47.3261137787319], [-0.388173711407017, 47.33107394764001], [-0.387917078684202, 47.331207586426295], [-0.38203553054278, 47.32663054342083], [-0.382441913667241, 47.31352631625205], [-0.37471859575448, 47.30216356692341], [-0.371216453603251, 47.300183940613685], [-0.353584521103531, 47.30291157789649], [-0.350248259932351, 47.30081841931229], [-0.362397050942024, 47.29451094273481], [-0.361047680302482, 47.28861207057911]]]}</t>
  </si>
  <si>
    <t>CHARCE-SAINT-ELLIER-SUR-AUBANCE</t>
  </si>
  <si>
    <t>{"type": "Polygon", "coordinates": [[[-0.388173711407017, 47.33107394764001], [-0.397166557217257, 47.33369449564606], [-0.427012016631064, 47.323265769131616], [-0.435994467213946, 47.32529793944223], [-0.428609323510535, 47.329598231388054], [-0.418899463186632, 47.35567321571552], [-0.430942692515684, 47.36173362838424], [-0.427535945195392, 47.36756498452606], [-0.413706676897965, 47.37199995891756], [-0.408554221505303, 47.37795402449546], [-0.403536226028123, 47.37768665886702], [-0.397351850065798, 47.37303807286159], [-0.381626044418668, 47.37354196649031], [-0.373348963974996, 47.36995321790692], [-0.373413444003766, 47.362968312088206], [-0.386389409290548, 47.34438052185862], [-0.380365751798129, 47.33904163394496], [-0.387917078684202, 47.331207586426295], [-0.388173711407017, 47.33107394764001]]]}</t>
  </si>
  <si>
    <t>BLOU</t>
  </si>
  <si>
    <t>Longué-Jumelles</t>
  </si>
  <si>
    <t>{"type": "Polygon", "coordinates": [[[-0.050954109914363, 47.33902068558993], [-0.06099609651473, 47.338486101091874], [-0.064104733858707, 47.34766537163242], [-0.0688977354521, 47.34872799213697], [-0.08858645439395, 47.34741319696864], [-0.089639897647057, 47.34406981673635], [-0.100269915342093, 47.351173992173635], [-0.100335659920886, 47.35460471950175], [-0.087567513502251, 47.36494491786627], [-0.090335549567445, 47.3747812428107], [-0.084299476881365, 47.38028395896534], [-0.086792667328135, 47.38327179235716], [-0.067768963513806, 47.3781270072546], [-0.037983132816053, 47.38238698839909], [-0.006310292092576, 47.371526525298684], [-0.003999995046755, 47.36484781049712], [-0.013095868744424, 47.35257656745193], [-0.021411834196619, 47.355946012944244], [-0.031068912345858, 47.35417189553941], [-0.043364952257668, 47.34798554356288], [-0.050954109914363, 47.33902068558993]]]}</t>
  </si>
  <si>
    <t>SAINT-MARTIN-DE-LA-PLACE</t>
  </si>
  <si>
    <t>{"type": "Polygon", "coordinates": [[[-0.095878821202311, 47.31666880664772], [-0.107785979517347, 47.31089991545006], [-0.122680371098534, 47.2934542072046], [-0.136082265767299, 47.29754336465437], [-0.150830685288362, 47.31190138078796], [-0.17661434784562, 47.322496482336604], [-0.152784180598457, 47.343579689493836], [-0.121814569107892, 47.32844298056048], [-0.117851947557904, 47.32250422649024], [-0.095878821202311, 47.31666880664772]]]}</t>
  </si>
  <si>
    <t>ALLONNES</t>
  </si>
  <si>
    <t>{"type": "Polygon", "coordinates": [[[0.041078074336859, 47.26758517125868], [0.032044936990878, 47.26555252702352], [0.00386052708761, 47.26782763503659], [-0.013007425322653, 47.27336354828723], [-0.025619167256662, 47.282710937588405], [-0.037019892306338, 47.29210676479565], [-0.025873993937078, 47.307677320023075], [-0.011017854028163, 47.31650510838953], [0.016289556994756, 47.34835345346432], [0.035987724759599, 47.34425451046598], [0.044838975039242, 47.33587693526367], [0.040195438078029, 47.325885213001136], [0.05107311637141, 47.31913535857646], [0.040373695728602, 47.307277860346304], [0.032661041652875, 47.28363104483571], [0.041078074336859, 47.26758517125868]]]}</t>
  </si>
  <si>
    <t>VILLEBERNIER</t>
  </si>
  <si>
    <t>{"type": "Polygon", "coordinates": [[[-0.007864780462145, 47.24582115604138], [-0.038221530788382, 47.25085834080903], [-0.045231853492677, 47.255953806970055], [-0.036970130045462, 47.27600877086801], [-0.025619167256662, 47.282710937588405], [-0.013007425322653, 47.27336354828723], [0.00386052708761, 47.26782763503659], [0.002921993042662, 47.257605164705694], [-0.007864780462145, 47.24582115604138]]]}</t>
  </si>
  <si>
    <t>VARENNES-SUR-LOIRE</t>
  </si>
  <si>
    <t>{"type": "Polygon", "coordinates": [[[0.072450517094651, 47.21987816399734], [0.06276948633516, 47.221119582159304], [0.058876089079894, 47.219047846842365], [0.04346342143582, 47.22736720846702], [0.02233814174563, 47.23342083940757], [0.003456561873565, 47.24208735085869], [-0.007864780462145, 47.24582115604138], [0.002921993042662, 47.257605164705694], [0.00386052708761, 47.26782763503659], [0.032044936990878, 47.26555252702352], [0.041078074336859, 47.26758517125868], [0.050817476924105, 47.26520272812673], [0.080109649996407, 47.2716916231865], [0.07636724308767, 47.2519313092447], [0.069096031236322, 47.243333474254335], [0.07383775512893, 47.23350756531562], [0.072450517094651, 47.21987816399734]]]}</t>
  </si>
  <si>
    <t>VERNOIL-LE-FOURRIER</t>
  </si>
  <si>
    <t>{"type": "Polygon", "coordinates": [[[0.115201650634254, 47.36280647403115], [0.107835973332801, 47.359011030345805], [0.092442120660031, 47.36712150774992], [0.073043379093298, 47.365427257708916], [0.055116039014542, 47.37100079762669], [0.0680629479846, 47.38910162225052], [0.068687333433234, 47.41940294261988], [0.072328732673139, 47.425872418102585], [0.067508075195264, 47.43148913195473], [0.075085609983988, 47.43567049528671], [0.089719195027067, 47.437812098901034], [0.084682468147261, 47.431803752876526], [0.088489217864482, 47.42942189924472], [0.106242715372583, 47.4221991805164], [0.131405936239452, 47.41851682156001], [0.145300829222672, 47.40383365201921], [0.124900170292198, 47.39383649497088], [0.130571412832353, 47.38082494556873], [0.115201650634254, 47.36280647403115]]]}</t>
  </si>
  <si>
    <t>MOULIHERNE</t>
  </si>
  <si>
    <t>{"type": "Polygon", "coordinates": [[[-0.024674978171075, 47.40863398475037], [-0.025821273251936, 47.436215313692365], [-0.02168509578713, 47.45326767850429], [-0.033765729190176, 47.46395261563903], [-0.033607867656036, 47.470073423239874], [-0.018443779573338, 47.48152080876485], [0.004769883650896, 47.47394092058077], [0.017682808318894, 47.47920891119598], [0.03111472978741, 47.4897763338989], [0.051665369952517, 47.488974320286715], [0.067707335128281, 47.481191244346775], [0.061164875609956, 47.46821698659667], [0.054936170222584, 47.458529071730595], [0.03730264805788, 47.45123530676863], [0.038572676125492, 47.44460160576662], [0.052680758028411, 47.440149528089506], [0.04919241595015, 47.433818449625285], [0.038118407355773, 47.426888922946645], [0.013797487217122, 47.4224024121119], [-0.021150635507725, 47.40920307596241], [-0.024674978171075, 47.40863398475037]]]}</t>
  </si>
  <si>
    <t>SAINT-CLEMENT-DES-LEVEES</t>
  </si>
  <si>
    <t>{"type": "Polygon", "coordinates": [[[-0.17661434784562, 47.322496482336604], [-0.207852758123484, 47.337701615344876], [-0.200788085116497, 47.346581895987086], [-0.192621122733135, 47.350347497566105], [-0.200272541195134, 47.36171419911525], [-0.19075448359718, 47.37646331596426], [-0.18529309465146, 47.35977448156526], [-0.152784180598457, 47.343579689493836], [-0.17661434784562, 47.322496482336604]]]}</t>
  </si>
  <si>
    <t>NEUILLE</t>
  </si>
  <si>
    <t>{"type": "Polygon", "coordinates": [[[-0.025873993937078, 47.307677320023075], [-0.033394745329065, 47.31208456129984], [-0.026702427316309, 47.32448444236709], [-0.028484497541791, 47.32765414629153], [-0.046314152212696, 47.333629033256386], [-0.050954109914363, 47.33902068558993], [-0.043364952257668, 47.34798554356288], [-0.031068912345858, 47.35417189553941], [-0.021411834196619, 47.355946012944244], [-0.013095868744424, 47.35257656745193], [-0.004880759506323, 47.350041751415155], [0.013996930017035, 47.35191600237123], [0.016201584087684, 47.348981798222326], [0.016289556994756, 47.34835345346432], [-0.011017854028163, 47.31650510838953], [-0.025873993937078, 47.307677320023075]]]}</t>
  </si>
  <si>
    <t>COURLEON</t>
  </si>
  <si>
    <t>{"type": "Polygon", "coordinates": [[[0.140405291424225, 47.36180818579472], [0.115201650634254, 47.36280647403115], [0.130571412832353, 47.38082494556873], [0.124900170292198, 47.39383649497088], [0.145300829222672, 47.40383365201921], [0.153851210658154, 47.39872865859231], [0.16823431917313, 47.396179408165125], [0.168663479023293, 47.38604703793261], [0.182124230472848, 47.38204143704361], [0.15359478615738, 47.3635914211478], [0.140405291424225, 47.36180818579472]]]}</t>
  </si>
  <si>
    <t>VIVY</t>
  </si>
  <si>
    <t>{"type": "Polygon", "coordinates": [[[-0.037019892306338, 47.29210676479565], [-0.071311062875323, 47.305681727675584], [-0.081416644878584, 47.31328785349802], [-0.095878821202311, 47.31666880664772], [-0.117851947557904, 47.32250422649024], [-0.105499751586389, 47.34052953889854], [-0.095882304499757, 47.338777332527386], [-0.089639897647057, 47.34406981673635], [-0.08858645439395, 47.34741319696864], [-0.0688977354521, 47.34872799213697], [-0.064104733858707, 47.34766537163242], [-0.06099609651473, 47.338486101091874], [-0.050954109914363, 47.33902068558993], [-0.046314152212696, 47.333629033256386], [-0.028484497541791, 47.32765414629153], [-0.026702427316309, 47.32448444236709], [-0.033394745329065, 47.31208456129984], [-0.025873993937078, 47.307677320023075], [-0.037019892306338, 47.29210676479565]]]}</t>
  </si>
  <si>
    <t>LA LANDE-CHASLES</t>
  </si>
  <si>
    <t>{"type": "Polygon", "coordinates": [[[-0.049588683173506, 47.46980896451037], [-0.044662949477849, 47.46379416389714], [-0.05117458850373, 47.4545160432339], [-0.070283225583415, 47.45606737239199], [-0.088564825622724, 47.45016934982075], [-0.096427703587532, 47.45385212962588], [-0.086375407425965, 47.45734429950967], [-0.084886723473802, 47.46377990694614], [-0.069567456810466, 47.471148562830656], [-0.050320930181204, 47.47006903897236], [-0.049588683173506, 47.46980896451037]]]}</t>
  </si>
  <si>
    <t>LA BREILLE-LES-PINS</t>
  </si>
  <si>
    <t>{"type": "Polygon", "coordinates": [[[0.117462242139757, 47.33234274537883], [0.091558509215578, 47.34258780685086], [0.059670104232807, 47.333415804489405], [0.044838975039242, 47.33587693526367], [0.035987724759599, 47.34425451046598], [0.016289556994756, 47.34835345346432], [0.016201584087684, 47.348981798222326], [0.03355417722779, 47.364533667879215], [0.055116039014542, 47.37100079762669], [0.073043379093298, 47.365427257708916], [0.092442120660031, 47.36712150774992], [0.107835973332801, 47.359011030345805], [0.115201650634254, 47.36280647403115], [0.140405291424225, 47.36180818579472], [0.147298360625659, 47.34537579230402], [0.135546237540286, 47.33537568996896], [0.117462242139757, 47.33234274537883]]]}</t>
  </si>
  <si>
    <t>SAINT-PHILBERT-DU-PEUPLE</t>
  </si>
  <si>
    <t>{"type": "Polygon", "coordinates": [[[-0.006310292092576, 47.371526525298684], [-0.037983132816053, 47.38238698839909], [-0.067768963513806, 47.3781270072546], [-0.086792667328135, 47.38327179235716], [-0.094007241128584, 47.387845671988714], [-0.092706206540942, 47.391276682033], [-0.072454836355852, 47.40226407824514], [-0.052252496987429, 47.40097652183377], [-0.024674978171075, 47.40863398475037], [-0.021150635507725, 47.40920307596241], [-0.005786526032573, 47.396719115974626], [-0.008949360781786, 47.39019615018765], [-0.003844890269054, 47.38432847913301], [-0.006310292092576, 47.371526525298684]]]}</t>
  </si>
  <si>
    <t>LES ROSIERS-SUR-LOIRE</t>
  </si>
  <si>
    <t>{"type": "Polygon", "coordinates": [[[-0.207852758123484, 47.337701615344876], [-0.212232817103416, 47.339355419208594], [-0.242683371553035, 47.35434817144261], [-0.259346143869531, 47.36629727044729], [-0.266647248978223, 47.37860682677225], [-0.248903264801081, 47.384140786946006], [-0.234284738339424, 47.393378021991516], [-0.221148193294461, 47.41498723469101], [-0.19646210127169, 47.3976678173905], [-0.19801645112977, 47.38480463505137], [-0.19075448359718, 47.37646331596426], [-0.200272541195134, 47.36171419911525], [-0.192621122733135, 47.350347497566105], [-0.200788085116497, 47.346581895987086], [-0.207852758123484, 47.337701615344876]]]}</t>
  </si>
  <si>
    <t>LONGUE-JUMELLES</t>
  </si>
  <si>
    <t>{"type": "Polygon", "coordinates": [[[-0.117851947557904, 47.32250422649024], [-0.121814569107892, 47.32844298056048], [-0.152784180598457, 47.343579689493836], [-0.18529309465146, 47.35977448156526], [-0.19075448359718, 47.37646331596426], [-0.19801645112977, 47.38480463505137], [-0.19646210127169, 47.3976678173905], [-0.182066712087668, 47.39455818219003], [-0.167738608585343, 47.3988415908376], [-0.126268405471696, 47.426036474367045], [-0.116528963361062, 47.44254090762866], [-0.096427703587532, 47.45385212962588], [-0.088564825622724, 47.45016934982075], [-0.070283225583415, 47.45606737239199], [-0.05117458850373, 47.4545160432339], [-0.044662949477849, 47.46379416389714], [-0.049588683173506, 47.46980896451037], [-0.033765729190176, 47.46395261563903], [-0.02168509578713, 47.45326767850429], [-0.025821273251936, 47.436215313692365], [-0.024674978171075, 47.40863398475037], [-0.052252496987429, 47.40097652183377], [-0.072454836355852, 47.40226407824514], [-0.092706206540942, 47.391276682033], [-0.094007241128584, 47.387845671988714], [-0.086792667328135, 47.38327179235716], [-0.084299476881365, 47.38028395896534], [-0.090335549567445, 47.3747812428107], [-0.087567513502251, 47.36494491786627], [-0.100335659920886, 47.35460471950175], [-0.100269915342093, 47.351173992173635], [-0.089639897647057, 47.34406981673635], [-0.095882304499757, 47.338777332527386], [-0.105499751586389, 47.34052953889854], [-0.117851947557904, 47.32250422649024]]]}</t>
  </si>
  <si>
    <t>BRAIN-SUR-ALLONNES</t>
  </si>
  <si>
    <t>{"type": "Polygon", "coordinates": [[[0.080109649996407, 47.2716916231865], [0.050817476924105, 47.26520272812673], [0.041078074336859, 47.26758517125868], [0.032661041652875, 47.28363104483571], [0.040373695728602, 47.307277860346304], [0.05107311637141, 47.31913535857646], [0.040195438078029, 47.325885213001136], [0.044838975039242, 47.33587693526367], [0.059670104232807, 47.333415804489405], [0.091558509215578, 47.34258780685086], [0.117462242139757, 47.33234274537883], [0.113592950834821, 47.31879718944088], [0.082357734955177, 47.28683765234024], [0.08859775356718, 47.2823640319117], [0.08864469136042, 47.27539255477433], [0.080109649996407, 47.2716916231865]]]}</t>
  </si>
  <si>
    <t>VERNANTES</t>
  </si>
  <si>
    <t>{"type": "Polygon", "coordinates": [[[0.016201584087684, 47.348981798222326], [0.013996930017035, 47.35191600237123], [-0.004880759506323, 47.350041751415155], [-0.013095868744424, 47.35257656745193], [-0.003999995046755, 47.36484781049712], [-0.006310292092576, 47.371526525298684], [-0.003844890269054, 47.38432847913301], [-0.008949360781786, 47.39019615018765], [-0.005786526032573, 47.396719115974626], [-0.021150635507725, 47.40920307596241], [0.013797487217122, 47.4224024121119], [0.038118407355773, 47.426888922946645], [0.04919241595015, 47.433818449625285], [0.052680758028411, 47.440149528089506], [0.067508075195264, 47.43148913195473], [0.072328732673139, 47.425872418102585], [0.068687333433234, 47.41940294261988], [0.0680629479846, 47.38910162225052], [0.055116039014542, 47.37100079762669], [0.03355417722779, 47.364533667879215], [0.016201584087684, 47.348981798222326]]]}</t>
  </si>
  <si>
    <t>SAINT-LEGER-SOUS-CHOLET</t>
  </si>
  <si>
    <t>Saint-Macaire-en-Mauges</t>
  </si>
  <si>
    <t>{"type": "Polygon", "coordinates": [[[-0.867555057688131, 47.096075973987745], [-0.869273756901006, 47.09298974900502], [-0.897817326403051, 47.09455418069408], [-0.906990653337704, 47.08708708878325], [-0.911392307280679, 47.08827222898435], [-0.935401954551749, 47.099328595529784], [-0.934212901611341, 47.10256915605855], [-0.918319846542059, 47.1178383167232], [-0.908279360121238, 47.11741206544162], [-0.888254337030223, 47.10763124599232], [-0.878170630895748, 47.10767263046589], [-0.867555057688131, 47.096075973987745]]]}</t>
  </si>
  <si>
    <t>LE MAY-SUR-EVRE</t>
  </si>
  <si>
    <t>{"type": "Polygon", "coordinates": [[[-0.867555057688131, 47.096075973987745], [-0.878170630895748, 47.10767263046589], [-0.888254337030223, 47.10763124599232], [-0.908279360121238, 47.11741206544162], [-0.918319846542059, 47.1178383167232], [-0.90925780614176, 47.125798111341226], [-0.906556577879743, 47.135714708254845], [-0.907078003961614, 47.13907733926817], [-0.924097321199082, 47.15037253291477], [-0.916607529734667, 47.15911760359951], [-0.911514889347912, 47.15941612168034], [-0.911393461781046, 47.1628365131115], [-0.876608490432404, 47.158797470596824], [-0.85987216611497, 47.15152426514859], [-0.849948065462243, 47.152431909337984], [-0.832108700169457, 47.14999579474597], [-0.828099107409937, 47.14396332602039], [-0.830269290821399, 47.137329595174144], [-0.840610062513992, 47.125818676331505], [-0.852417603904966, 47.11973812311145], [-0.852716497852086, 47.11634800183484], [-0.834626333883771, 47.10095029476029], [-0.842695876996283, 47.097860905742465], [-0.850315698545907, 47.101420070650846], [-0.86425344139477, 47.10175702754648], [-0.867555057688131, 47.096075973987745]]]}</t>
  </si>
  <si>
    <t>SAINT-CHRISTOPHE-DU-BOIS</t>
  </si>
  <si>
    <t>{"type": "Polygon", "coordinates": [[[-0.934117761847173, 47.00816445683207], [-0.940689097320853, 47.00286491105615], [-0.959468105302555, 46.99839046026504], [-0.974087351175916, 47.01261774833947], [-0.978010346123947, 47.01470016193946], [-0.985698149862482, 47.012785073141146], [-1.002263775826722, 47.02128950473915], [-1.000269123488192, 47.0239008846935], [-1.005481643160983, 47.028588086528785], [-1.003210684822118, 47.03422908244356], [-0.979431611053263, 47.040406299759944], [-0.972617425758938, 47.04564419994899], [-0.972659758869243, 47.05248486443041], [-0.989592533985379, 47.065459026382456], [-0.971410156838097, 47.06506719275715], [-0.958318352556964, 47.060153100645174], [-0.949501166937357, 47.04081243079674], [-0.944859865301025, 47.03955588728609], [-0.93458045184131, 47.02915252010906], [-0.939863309473189, 47.013395118391365], [-0.934117761847173, 47.00816445683207]]]}</t>
  </si>
  <si>
    <t>SAINT-GERMAIN-SUR-MOINE</t>
  </si>
  <si>
    <t>{"type": "Polygon", "coordinates": [[[-1.086963754420837, 47.0982224096401], [-1.117232140756665, 47.097481226807304], [-1.126272806908994, 47.10054846323716], [-1.136641143158216, 47.09320873383708], [-1.151804872082183, 47.09212378734037], [-1.16104472040271, 47.0948476123323], [-1.170548623958348, 47.092954187381714], [-1.176287406097216, 47.09375661032012], [-1.159654133471378, 47.10522054940705], [-1.152703118201475, 47.11747925312268], [-1.153987837647249, 47.124032424224126], [-1.151458685313256, 47.130289866037316], [-1.132586108068055, 47.13999042739021], [-1.132322953687812, 47.146544934088006], [-1.12488795281148, 47.15056974456529], [-1.1165607195501, 47.151064803691824], [-1.110624817002111, 47.14636269703952], [-1.107514673275488, 47.13989216173893], [-1.097781089576154, 47.13838043498228], [-1.083636810431732, 47.128874190951166], [-1.088296426408747, 47.10865087131313], [-1.084363159397326, 47.098747105518726], [-1.086963754420837, 47.0982224096401]]]}</t>
  </si>
  <si>
    <t>LA SEGUINIERE</t>
  </si>
  <si>
    <t>{"type": "Polygon", "coordinates": [[[-0.944859865301025, 47.03955588728609], [-0.949501166937357, 47.04081243079674], [-0.958318352556964, 47.060153100645174], [-0.971410156838097, 47.06506719275715], [-0.989592533985379, 47.065459026382456], [-0.999154982906252, 47.06471353978305], [-1.011461106429725, 47.0694611503832], [-1.01648478887846, 47.07508305707249], [-0.97053233842024, 47.102228246662165], [-0.965420155466303, 47.1158172690094], [-0.952255247797275, 47.11510536250865], [-0.946263479801563, 47.119654992728954], [-0.949026476934989, 47.11069054361334], [-0.934212901611341, 47.10256915605855], [-0.935401954551749, 47.099328595529784], [-0.911392307280679, 47.08827222898435], [-0.910908807608725, 47.07833692795817], [-0.924513239353601, 47.07507200413795], [-0.932194902890008, 47.04869604190148], [-0.941676186623856, 47.048859445940536], [-0.944859865301025, 47.03955588728609]]]}</t>
  </si>
  <si>
    <t>SAINT-MACAIRE-EN-MAUGES</t>
  </si>
  <si>
    <t>{"type": "Polygon", "coordinates": [[[-1.051530550104629, 47.09453924444729], [-1.024000831852542, 47.144469441908186], [-1.01124158522046, 47.1450569819009], [-1.004739393465852, 47.15196210999755], [-0.995545774686876, 47.152721804357355], [-0.984958807661318, 47.14751617036548], [-0.956901674472873, 47.14473866310962], [-0.947745183061382, 47.12707723033447], [-0.950760868989249, 47.12083547202164], [-0.946263479801563, 47.119654992728954], [-0.952255247797275, 47.11510536250865], [-0.965420155466303, 47.1158172690094], [-0.989939192313907, 47.11256651149859], [-1.00056761731026, 47.10543810224042], [-1.03498119540566, 47.09970702145752], [-1.038032690279402, 47.09691397647363], [-1.051530550104629, 47.09453924444729]]]}</t>
  </si>
  <si>
    <t>ROUSSAY</t>
  </si>
  <si>
    <t>{"type": "Polygon", "coordinates": [[[-1.046261232857133, 47.06867063392812], [-1.093177834433232, 47.0870489197011], [-1.084774507290996, 47.092854677164866], [-1.086963754420837, 47.0982224096401], [-1.084363159397326, 47.098747105518726], [-1.065892615125495, 47.1008319999992], [-1.051530550104629, 47.09453924444729], [-1.038032690279402, 47.09691397647363], [-1.027541581446334, 47.087075391590616], [-1.026950367309267, 47.077927887845576], [-1.034609218654244, 47.07006098735495], [-1.038632604301369, 47.07163318232503], [-1.046261232857133, 47.06867063392812]]]}</t>
  </si>
  <si>
    <t>MONTFAUCON-MONTIGNE</t>
  </si>
  <si>
    <t>{"type": "Polygon", "coordinates": [[[-1.115538620373959, 47.06269707451898], [-1.148527706028305, 47.06962141880233], [-1.161897676838527, 47.07957142310037], [-1.170548623958348, 47.092954187381714], [-1.16104472040271, 47.0948476123323], [-1.151804872082183, 47.09212378734037], [-1.136641143158216, 47.09320873383708], [-1.126272806908994, 47.10054846323716], [-1.117232140756665, 47.097481226807304], [-1.086963754420837, 47.0982224096401], [-1.084774507290996, 47.092854677164866], [-1.093177834433232, 47.0870489197011], [-1.096803035894288, 47.08525257207218], [-1.092430330616181, 47.07512118115593], [-1.094727512474171, 47.07218190228145], [-1.115538620373959, 47.06269707451898]]]}</t>
  </si>
  <si>
    <t>SAINT-ANDRE-DE-LA-MARCHE</t>
  </si>
  <si>
    <t>{"type": "Polygon", "coordinates": [[[-1.01648478887846, 47.07508305707249], [-1.026950367309267, 47.077927887845576], [-1.027541581446334, 47.087075391590616], [-1.038032690279402, 47.09691397647363], [-1.03498119540566, 47.09970702145752], [-1.00056761731026, 47.10543810224042], [-0.989939192313907, 47.11256651149859], [-0.965420155466303, 47.1158172690094], [-0.97053233842024, 47.102228246662165], [-1.01648478887846, 47.07508305707249]]]}</t>
  </si>
  <si>
    <t>TILLIERES</t>
  </si>
  <si>
    <t>{"type": "Polygon", "coordinates": [[[-1.153987837647249, 47.124032424224126], [-1.158019009804601, 47.12184095439655], [-1.210784912774928, 47.13380589713434], [-1.230987046826407, 47.13130113894882], [-1.238219823909645, 47.13490402793497], [-1.21884905847706, 47.144321855454365], [-1.209087721839717, 47.14454237348645], [-1.18836279742154, 47.15823234097935], [-1.169554520734664, 47.17051480157573], [-1.159903512610472, 47.17136710528359], [-1.132884147759596, 47.16572736305294], [-1.126991274134562, 47.160420456818414], [-1.12488795281148, 47.15056974456529], [-1.132322953687812, 47.146544934088006], [-1.132586108068055, 47.13999042739021], [-1.151458685313256, 47.130289866037316], [-1.153987837647249, 47.124032424224126]]]}</t>
  </si>
  <si>
    <t>SAINT-CRESPIN-SUR-MOINE</t>
  </si>
  <si>
    <t>{"type": "Polygon", "coordinates": [[[-1.176287406097216, 47.09375661032012], [-1.226789260933749, 47.09970954104869], [-1.240373783222752, 47.09482087896451], [-1.249651983226391, 47.097626553626014], [-1.232341188117294, 47.10987470139761], [-1.226211893593538, 47.118772390852726], [-1.23190398011231, 47.12447856807869], [-1.230987046826407, 47.13130113894882], [-1.210784912774928, 47.13380589713434], [-1.158019009804601, 47.12184095439655], [-1.153987837647249, 47.124032424224126], [-1.152703118201475, 47.11747925312268], [-1.159654133471378, 47.10522054940705], [-1.176287406097216, 47.09375661032012]]]}</t>
  </si>
  <si>
    <t>TORFOU</t>
  </si>
  <si>
    <t>{"type": "Polygon", "coordinates": [[[-1.090570193901205, 47.01531613457025], [-1.110118803843277, 47.0160096241882], [-1.127500792564335, 47.02145649098496], [-1.141475003620013, 47.02471521255998], [-1.148571180232755, 47.02955415346871], [-1.117889981877756, 47.04028184739928], [-1.120792289700604, 47.05358433641118], [-1.115538620373959, 47.06269707451898], [-1.094727512474171, 47.07218190228145], [-1.092430330616181, 47.07512118115593], [-1.096803035894288, 47.08525257207218], [-1.093177834433232, 47.0870489197011], [-1.046261232857133, 47.06867063392812], [-1.040415854266718, 47.05968903727198], [-1.035882803912801, 47.0585223905633], [-1.035823356796166, 47.0552610405735], [-1.044178452651518, 47.05216495517179], [-1.062426427201345, 47.045763486756194], [-1.069458403868927, 47.03635627651337], [-1.069890416428175, 47.02582923256922], [-1.090570193901205, 47.01531613457025]]]}</t>
  </si>
  <si>
    <t>LE LONGERON</t>
  </si>
  <si>
    <t>{"type": "Polygon", "coordinates": [[[-1.016110051100161, 47.00364373270746], [-1.051319956471016, 47.00589208607773], [-1.06466251813395, 47.01068755654187], [-1.074205218978606, 47.00946736455235], [-1.08330532203259, 47.012679591023065], [-1.090570193901205, 47.01531613457025], [-1.069890416428175, 47.02582923256922], [-1.069458403868927, 47.03635627651337], [-1.062426427201345, 47.045763486756194], [-1.044178452651518, 47.05216495517179], [-1.039053498345068, 47.046610831697556], [-1.021658879699093, 47.04185433470135], [-1.016993525079555, 47.036229220700285], [-1.003210684822118, 47.03422908244356], [-1.005481643160983, 47.028588086528785], [-1.000269123488192, 47.0239008846935], [-1.002263775826722, 47.02128950473915], [-1.016110051100161, 47.00364373270746]]]}</t>
  </si>
  <si>
    <t>LA RENAUDIERE</t>
  </si>
  <si>
    <t>{"type": "Polygon", "coordinates": [[[-1.051530550104629, 47.09453924444729], [-1.065892615125495, 47.1008319999992], [-1.084363159397326, 47.098747105518726], [-1.088296426408747, 47.10865087131313], [-1.083636810431732, 47.128874190951166], [-1.097781089576154, 47.13838043498228], [-1.107514673275488, 47.13989216173893], [-1.110624817002111, 47.14636269703952], [-1.091260162951225, 47.155839097690574], [-1.08646110183276, 47.15651360042856], [-1.081202563867556, 47.150956752938136], [-1.076452204049478, 47.15174632827061], [-1.076630470728167, 47.13490911471654], [-1.072449349676651, 47.132901895396586], [-1.049742333109206, 47.14082126020664], [-1.043440633759149, 47.1462793811167], [-1.024000831852542, 47.144469441908186], [-1.051530550104629, 47.09453924444729]]]}</t>
  </si>
  <si>
    <t>LA ROMAGNE</t>
  </si>
  <si>
    <t>{"type": "Polygon", "coordinates": [[[-1.003210684822118, 47.03422908244356], [-1.016993525079555, 47.036229220700285], [-1.021658879699093, 47.04185433470135], [-1.039053498345068, 47.046610831697556], [-1.044178452651518, 47.05216495517179], [-1.035823356796166, 47.0552610405735], [-1.035882803912801, 47.0585223905633], [-1.040415854266718, 47.05968903727198], [-1.046261232857133, 47.06867063392812], [-1.038632604301369, 47.07163318232503], [-1.034609218654244, 47.07006098735495], [-1.026950367309267, 47.077927887845576], [-1.01648478887846, 47.07508305707249], [-1.011461106429725, 47.0694611503832], [-0.999154982906252, 47.06471353978305], [-0.989592533985379, 47.065459026382456], [-0.972659758869243, 47.05248486443041], [-0.972617425758938, 47.04564419994899], [-0.979431611053263, 47.040406299759944], [-1.003210684822118, 47.03422908244356]]]}</t>
  </si>
  <si>
    <t>DISTRE</t>
  </si>
  <si>
    <t>Saumur</t>
  </si>
  <si>
    <t>{"type": "Polygon", "coordinates": [[[-0.135363530455408, 47.20472707516189], [-0.137880080620926, 47.20729879974327], [-0.155676297072826, 47.2073017806495], [-0.163226760395279, 47.21046551766317], [-0.15687702080766, 47.22280213145334], [-0.13940328995312, 47.22886305313153], [-0.123887692793043, 47.249563198673016], [-0.111411269239796, 47.24478134846329], [-0.110547834566115, 47.238092372885255], [-0.104732074799191, 47.23268040736615], [-0.086240636036496, 47.22830926573699], [-0.087045596192802, 47.22712558932054], [-0.080188593851283, 47.215478571845516], [-0.096248189786077, 47.21904166252239], [-0.106655379397164, 47.212402189989156], [-0.135363530455408, 47.20472707516189]]]}</t>
  </si>
  <si>
    <t>CHACE</t>
  </si>
  <si>
    <t>{"type": "Polygon", "coordinates": [[[-0.080761427758324, 47.172622529382096], [-0.083411598926515, 47.189129786401004], [-0.08514952994983, 47.2095263492883], [-0.080188593851283, 47.215478571845516], [-0.087045596192802, 47.22712558932054], [-0.074390847568645, 47.22809275060443], [-0.06441536406616, 47.217365482084695], [-0.05143023035065, 47.217834402269375], [-0.05166712279084, 47.21525146564535], [-0.045135223530085, 47.2129187528482], [-0.043960742330473, 47.209922462339655], [-0.05201766011991, 47.20744905869013], [-0.048116404018133, 47.20183079843783], [-0.056628188743185, 47.20552557076887], [-0.07707195458447, 47.20538060385537], [-0.080512726295558, 47.202901587381234], [-0.080728425936155, 47.18589467274886], [-0.066949122505726, 47.185512742509594], [-0.068383953602144, 47.178924727868655], [-0.080761427758324, 47.172622529382096]]]}</t>
  </si>
  <si>
    <t>TURQUANT</t>
  </si>
  <si>
    <t>{"type": "Polygon", "coordinates": [[[0.041583556128332, 47.20360746821849], [0.008637194299771, 47.19368884994732], [-0.010198007695648, 47.1993720870868], [0.002842231984756, 47.20352124175088], [0.011762390501567, 47.211427576276954], [0.02233814174563, 47.23342083940757], [0.04346342143582, 47.22736720846702], [0.033516187736932, 47.21589669669507], [0.041583556128332, 47.20360746821849]]]}</t>
  </si>
  <si>
    <t>PARNAY</t>
  </si>
  <si>
    <t>{"type": "Polygon", "coordinates": [[[-0.010198007695648, 47.1993720870868], [-0.010433381721742, 47.216096195530525], [0.003456561873565, 47.24208735085869], [0.02233814174563, 47.23342083940757], [0.011762390501567, 47.211427576276954], [0.002842231984756, 47.20352124175088], [-0.010198007695648, 47.1993720870868]]]}</t>
  </si>
  <si>
    <t>VERRIE</t>
  </si>
  <si>
    <t>{"type": "Polygon", "coordinates": [[[-0.192662667765074, 47.242138966516976], [-0.198243973125821, 47.261005102625795], [-0.22028339234712, 47.26569286455609], [-0.224910229289745, 47.276619547767275], [-0.219109372155833, 47.282547100640926], [-0.195616915169037, 47.287818842083915], [-0.177410158366281, 47.283796144545235], [-0.158454486098284, 47.28657533683305], [-0.159669161635143, 47.277289314550174], [-0.154309582431956, 47.26853365284993], [-0.162238299637681, 47.252793851096676], [-0.171735828549064, 47.25093960982063], [-0.180741740943884, 47.2430253888964], [-0.192662667765074, 47.242138966516976]]]}</t>
  </si>
  <si>
    <t>MONTSOREAU</t>
  </si>
  <si>
    <t>{"type": "Polygon", "coordinates": [[[0.053794043756639, 47.19885567453129], [0.041583556128332, 47.20360746821849], [0.033516187736932, 47.21589669669507], [0.04346342143582, 47.22736720846702], [0.058876089079894, 47.219047846842365], [0.06276948633516, 47.221119582159304], [0.072450517094651, 47.21987816399734], [0.076980308866898, 47.219740298846354], [0.074518058338552, 47.214443986419575], [0.06975581561677, 47.21545873741567], [0.053794043756639, 47.19885567453129]]]}</t>
  </si>
  <si>
    <t>FONTEVRAUD-L'ABBAYE</t>
  </si>
  <si>
    <t>{"type": "Polygon", "coordinates": [[[0.036642481494819, 47.16036329021733], [0.019014858267664, 47.17575785031974], [-0.000401689674061, 47.18607636341586], [-0.011967486135519, 47.191785270175295], [-0.010552308372629, 47.19838086188336], [-0.010198007695648, 47.1993720870868], [0.008637194299771, 47.19368884994732], [0.041583556128332, 47.20360746821849], [0.053794043756639, 47.19885567453129], [0.054415351953628, 47.19547507436302], [0.066593707568281, 47.189802256481165], [0.0635195346418, 47.17639094359097], [0.053739784849523, 47.164610743218404], [0.046687041801172, 47.166755337856046], [0.036642481494819, 47.16036329021733]]]}</t>
  </si>
  <si>
    <t>SOUZAY-CHAMPIGNY</t>
  </si>
  <si>
    <t>{"type": "Polygon", "coordinates": [[[-0.010552308372629, 47.19838086188336], [-0.02007978846961, 47.1971507480305], [-0.048116404018133, 47.20183079843783], [-0.05201766011991, 47.20744905869013], [-0.043960742330473, 47.209922462339655], [-0.045135223530085, 47.2129187528482], [-0.040047637241096, 47.21250282237677], [-0.024801193102545, 47.22093828546483], [-0.021629992241692, 47.23110240769016], [-0.007864780462145, 47.24582115604138], [0.003456561873565, 47.24208735085869], [-0.010433381721742, 47.216096195530525], [-0.010198007695648, 47.1993720870868], [-0.010552308372629, 47.19838086188336]]]}</t>
  </si>
  <si>
    <t>VARRAINS</t>
  </si>
  <si>
    <t>{"type": "Polygon", "coordinates": [[[-0.05143023035065, 47.217834402269375], [-0.06441536406616, 47.217365482084695], [-0.074390847568645, 47.22809275060443], [-0.087045596192802, 47.22712558932054], [-0.086240636036496, 47.22830926573699], [-0.079506782621318, 47.23682222598007], [-0.054866604695475, 47.232933694739636], [-0.05116837283816, 47.23069771021555], [-0.054890920572018, 47.22428403091147], [-0.05143023035065, 47.217834402269375]]]}</t>
  </si>
  <si>
    <t>ARTANNES-SUR-THOUET</t>
  </si>
  <si>
    <t>{"type": "Polygon", "coordinates": [[[-0.10146960016162, 47.18690855204585], [-0.110667599544755, 47.189644007499204], [-0.113859022329361, 47.196144368273416], [-0.106655379397164, 47.212402189989156], [-0.096248189786077, 47.21904166252239], [-0.080188593851283, 47.215478571845516], [-0.08514952994983, 47.2095263492883], [-0.083411598926515, 47.189129786401004], [-0.10146960016162, 47.18690855204585]]]}</t>
  </si>
  <si>
    <t>SAUMUR</t>
  </si>
  <si>
    <t>{"type": "Polygon", "coordinates": [[[-0.007864780462145, 47.24582115604138], [-0.021629992241692, 47.23110240769016], [-0.024801193102545, 47.22093828546483], [-0.040047637241096, 47.21250282237677], [-0.045135223530085, 47.2129187528482], [-0.05166712279084, 47.21525146564535], [-0.05143023035065, 47.217834402269375], [-0.054890920572018, 47.22428403091147], [-0.05116837283816, 47.23069771021555], [-0.054866604695475, 47.232933694739636], [-0.079506782621318, 47.23682222598007], [-0.086240636036496, 47.22830926573699], [-0.104732074799191, 47.23268040736615], [-0.110547834566115, 47.238092372885255], [-0.111411269239796, 47.24478134846329], [-0.123887692793043, 47.249563198673016], [-0.144602717303822, 47.26800447193417], [-0.154309582431956, 47.26853365284993], [-0.159669161635143, 47.277289314550174], [-0.158454486098284, 47.28657533683305], [-0.136082265767299, 47.29754336465437], [-0.122680371098534, 47.2934542072046], [-0.107785979517347, 47.31089991545006], [-0.095878821202311, 47.31666880664772], [-0.081416644878584, 47.31328785349802], [-0.071311062875323, 47.305681727675584], [-0.037019892306338, 47.29210676479565], [-0.025619167256662, 47.282710937588405], [-0.036970130045462, 47.27600877086801], [-0.045231853492677, 47.255953806970055], [-0.038221530788382, 47.25085834080903], [-0.007864780462145, 47.24582115604138]]]}</t>
  </si>
  <si>
    <t>ROU-MARSON</t>
  </si>
  <si>
    <t>{"type": "Polygon", "coordinates": [[[-0.15687702080766, 47.22280213145334], [-0.166195928866303, 47.225412959711434], [-0.180741740943884, 47.2430253888964], [-0.171735828549064, 47.25093960982063], [-0.162238299637681, 47.252793851096676], [-0.154309582431956, 47.26853365284993], [-0.144602717303822, 47.26800447193417], [-0.123887692793043, 47.249563198673016], [-0.13940328995312, 47.22886305313153], [-0.15687702080766, 47.22280213145334]]]}</t>
  </si>
  <si>
    <t>LOIRE</t>
  </si>
  <si>
    <t>Segré</t>
  </si>
  <si>
    <t>{"type": "Polygon", "coordinates": [[[-0.933230534812321, 47.59174021766432], [-0.96102133549872, 47.60053318493297], [-1.014282136644746, 47.61080754025906], [-1.016363658367926, 47.61402555672662], [-1.007399561651836, 47.62652792130787], [-1.009123227565953, 47.64715263585439], [-1.008481289505359, 47.64766135525396], [-0.964720371330155, 47.646911521844395], [-0.950709686698152, 47.660670415520016], [-0.940654614538157, 47.660172012357016], [-0.919317281360984, 47.65136437208281], [-0.927061161587314, 47.64694961784661], [-0.926069675160685, 47.636745218451644], [-0.935938022864958, 47.62899585403558], [-0.937018690458175, 47.61889272825154], [-0.920698526539438, 47.60667191832989], [-0.933230534812321, 47.59174021766432]]]}</t>
  </si>
  <si>
    <t>FREIGNE</t>
  </si>
  <si>
    <t>{"type": "Polygon", "coordinates": [[[-1.07264437529457, 47.50148094418645], [-1.076813373552223, 47.50329999318211], [-1.106345462959566, 47.50090103229272], [-1.140584544727157, 47.5046910336392], [-1.1542340404194, 47.50932476607584], [-1.1666440592261, 47.52345708386325], [-1.168372712678935, 47.53026392368192], [-1.153422699079985, 47.539289067940445], [-1.154352063028684, 47.54268120989873], [-1.178346163678159, 47.54802481384602], [-1.172934027318289, 47.57281774403395], [-1.099904541582251, 47.5657285047797], [-1.07518148289621, 47.56756889936636], [-1.055643481202082, 47.565275942094615], [-1.049461460599372, 47.54855507089925], [-1.03977782308702, 47.54883710607214], [-1.038734815343258, 47.53222586493663], [-1.044457500608429, 47.50550106908368], [-1.07264437529457, 47.50148094418645]]]}</t>
  </si>
  <si>
    <t>SAINT-MARTIN-DU-BOIS</t>
  </si>
  <si>
    <t>{"type": "Polygon", "coordinates": [[[-0.742159204127314, 47.66321330896807], [-0.754746838874013, 47.66125942923353], [-0.764200309476752, 47.66744311872956], [-0.75924229449131, 47.672991388264194], [-0.763063618697501, 47.68232993105292], [-0.757624786666794, 47.691299656389724], [-0.763417095904504, 47.69640269018496], [-0.756977331895827, 47.70104323497314], [-0.76584833866846, 47.71965357510725], [-0.746545886731908, 47.723724759764444], [-0.72730097978614, 47.720645414462965], [-0.719169879152582, 47.724481516656404], [-0.711193728056819, 47.72461778421818], [-0.697534347390162, 47.71695007566478], [-0.702099834450167, 47.700613660816494], [-0.718402204069211, 47.69398693026259], [-0.717342739105895, 47.681099250012714], [-0.731699913303027, 47.68014598840274], [-0.739469097810631, 47.67601389326906], [-0.742159204127314, 47.66321330896807]]]}</t>
  </si>
  <si>
    <t>CHAZE-HENRY</t>
  </si>
  <si>
    <t>{"type": "Polygon", "coordinates": [[[-1.104034673182846, 47.73242457634557], [-1.13546719913253, 47.734462674857326], [-1.130763869871851, 47.740306991123866], [-1.140507249262008, 47.774688733538454], [-1.137462518803042, 47.77662598868668], [-1.139559545005741, 47.78209463018431], [-1.124109390884225, 47.78409104259664], [-1.098032802209527, 47.78182549344001], [-1.075591362839814, 47.77444388843679], [-1.0750373448737, 47.7741928107302], [-1.087231112775727, 47.768810771432484], [-1.083033269217034, 47.759404156306886], [-1.087860911152311, 47.749871603926564], [-1.084185952424716, 47.74012225116294], [-1.093744977197673, 47.73915716903263], [-1.104034673182846, 47.73242457634557]]]}</t>
  </si>
  <si>
    <t>ANDIGNE</t>
  </si>
  <si>
    <t>{"type": "Polygon", "coordinates": [[[-0.767191006467241, 47.66974365298248], [-0.785931007825144, 47.65016012535608], [-0.804450969814377, 47.65515424425091], [-0.810320010369698, 47.66038774094131], [-0.798178084176657, 47.67867959103089], [-0.779925230155595, 47.678685835449095], [-0.767191006467241, 47.66974365298248]]]}</t>
  </si>
  <si>
    <t>LA CHAPELLE-SUR-OUDON</t>
  </si>
  <si>
    <t>{"type": "Polygon", "coordinates": [[[-0.826591588853755, 47.64011153254654], [-0.830464148873672, 47.64204818276308], [-0.830960899012982, 47.651746325272875], [-0.849938424595828, 47.659493946819055], [-0.85238883423938, 47.6732819455967], [-0.865316467457957, 47.679154004196], [-0.853937623062959, 47.68565773831836], [-0.839538432177111, 47.68399607880378], [-0.821872436781174, 47.679564965168154], [-0.798178084176657, 47.67867959103089], [-0.810320010369698, 47.66038774094131], [-0.804450969814377, 47.65515424425091], [-0.81300573260475, 47.648891646953494], [-0.817774819489384, 47.64844744445124], [-0.817426797444271, 47.642096722314946], [-0.826591588853755, 47.64011153254654]]]}</t>
  </si>
  <si>
    <t>L'HOTELLERIE-DE-FLEE</t>
  </si>
  <si>
    <t>{"type": "Polygon", "coordinates": [[[-0.874521330740142, 47.72444740095056], [-0.887220879552593, 47.73503790956777], [-0.901985938243794, 47.73819588707108], [-0.909845687300845, 47.7349866317969], [-0.924597762718663, 47.73722304928821], [-0.93049392840133, 47.746334076513904], [-0.910497403978312, 47.76167491681389], [-0.893041368987782, 47.76786201318554], [-0.893169960334236, 47.764505528499086], [-0.859866855640275, 47.758102449976725], [-0.868239502696824, 47.738532845951354], [-0.866177838115231, 47.73185153906521], [-0.858552409045931, 47.727264311320106], [-0.874521330740142, 47.72444740095056]]]}</t>
  </si>
  <si>
    <t>CHATELAIS</t>
  </si>
  <si>
    <t>{"type": "Polygon", "coordinates": [[[-0.933225433982894, 47.71911704037028], [-0.942267045412958, 47.72183147477743], [-0.937750727561863, 47.72342554871743], [-0.939352725566073, 47.729914129642886], [-0.932278312570739, 47.73883949707968], [-0.933842787431622, 47.74211219355656], [-0.973561858839208, 47.75605370577196], [-0.978456538523791, 47.7619973875187], [-0.952279142749116, 47.76998567226589], [-0.958546426132632, 47.77911891777335], [-0.972096720135414, 47.783147689873516], [-0.959760842611283, 47.79632600166187], [-0.95055381228872, 47.79552859110584], [-0.936497832918505, 47.78685539446219], [-0.931730056690347, 47.78711474086455], [-0.931935248958239, 47.79350594778278], [-0.918063761173998, 47.78311229478034], [-0.895835157597302, 47.77461762912533], [-0.893041368987782, 47.76786201318554], [-0.910497403978312, 47.76167491681389], [-0.93049392840133, 47.746334076513904], [-0.924597762718663, 47.73722304928821], [-0.909845687300845, 47.7349866317969], [-0.894541304375764, 47.72700844072335], [-0.911985102135165, 47.720838961487374], [-0.924037419191913, 47.725274369653704], [-0.933045523013107, 47.72246645567551], [-0.933225433982894, 47.71911704037028]]]}</t>
  </si>
  <si>
    <t>MONTGUILLON</t>
  </si>
  <si>
    <t>{"type": "Polygon", "coordinates": [[[-0.719169879152582, 47.724481516656404], [-0.72730097978614, 47.720645414462965], [-0.746545886731908, 47.723724759764444], [-0.76584833866846, 47.71965357510725], [-0.780211890999888, 47.72466870732019], [-0.783387920921934, 47.750192829849496], [-0.764443270460801, 47.75398469452173], [-0.749673176525032, 47.741582812725284], [-0.735154404789173, 47.73951534075113], [-0.731594098224237, 47.74189062119655], [-0.718459366118754, 47.74088522660907], [-0.72327967568116, 47.7290182093415], [-0.719169879152582, 47.724481516656404]]]}</t>
  </si>
  <si>
    <t>COMBREE</t>
  </si>
  <si>
    <t>{"type": "Polygon", "coordinates": [[[-0.978909855456659, 47.68496534720123], [-1.00060819273522, 47.68439561559219], [-1.008657199436562, 47.68795899252457], [-1.021719671520381, 47.6838330320186], [-1.037676534299659, 47.69186257735507], [-1.056322253626402, 47.69358710615216], [-1.063571184324757, 47.708990151629756], [-1.056071511650774, 47.724652981161825], [-1.047216217292237, 47.73273752008713], [-1.040146189331757, 47.73199063652032], [-1.009919754787917, 47.72104481533141], [-0.997775255900911, 47.72525480642759], [-0.977770031957138, 47.7201063068196], [-0.98650421120785, 47.69709826263451], [-0.978909855456659, 47.68496534720123]]]}</t>
  </si>
  <si>
    <t>AVIRE</t>
  </si>
  <si>
    <t>{"type": "Polygon", "coordinates": [[[-0.763417095904504, 47.69640269018496], [-0.776901944384757, 47.69231822257922], [-0.786691780759332, 47.69466869209265], [-0.834922394393279, 47.714975374202666], [-0.818955827429814, 47.72246361608015], [-0.808588232416691, 47.73303829231061], [-0.802429455716507, 47.72909363957448], [-0.780211890999888, 47.72466870732019], [-0.76584833866846, 47.71965357510725], [-0.756977331895827, 47.70104323497314], [-0.763417095904504, 47.69640269018496]]]}</t>
  </si>
  <si>
    <t>GRUGE-L'HOPITAL</t>
  </si>
  <si>
    <t>{"type": "Polygon", "coordinates": [[[-1.040146189331757, 47.73199063652032], [-1.047216217292237, 47.73273752008713], [-1.066034350280429, 47.73705058956462], [-1.056888133435597, 47.745533430025645], [-1.054377164079608, 47.7558945281507], [-1.042129662501707, 47.761977979915606], [-1.043470851752653, 47.77241278955566], [-1.03400594926107, 47.77118032986074], [-1.026172848188415, 47.77472144394325], [-1.011080506393848, 47.76747134779282], [-1.006341236572397, 47.76808429385302], [-0.999831335419476, 47.76435074960774], [-0.986666390772709, 47.76293455849252], [-0.998792456856724, 47.74039636304754], [-1.017569145326295, 47.744538337905354], [-1.040146189331757, 47.73199063652032]]]}</t>
  </si>
  <si>
    <t>NYOISEAU</t>
  </si>
  <si>
    <t>{"type": "Polygon", "coordinates": [[[-0.924312387169277, 47.68588364317638], [-0.940199341403989, 47.69299110752394], [-0.9451877250174, 47.7012309462284], [-0.923496268560122, 47.70760250847714], [-0.933225433982894, 47.71911704037028], [-0.933045523013107, 47.72246645567551], [-0.924037419191913, 47.725274369653704], [-0.911985102135165, 47.720838961487374], [-0.894541304375764, 47.72700844072335], [-0.909845687300845, 47.7349866317969], [-0.901985938243794, 47.73819588707108], [-0.887220879552593, 47.73503790956777], [-0.874521330740142, 47.72444740095056], [-0.875485111893297, 47.71787316143722], [-0.88024587381966, 47.716868177555796], [-0.878498512107016, 47.70699548997984], [-0.881394502218514, 47.704231947492495], [-0.900145521706885, 47.69940833670252], [-0.902943472434622, 47.69660241158695], [-0.900198859202635, 47.6937562259651], [-0.924312387169277, 47.68588364317638]]]}</t>
  </si>
  <si>
    <t>NOYANT-LA-GRAVOYERE</t>
  </si>
  <si>
    <t>{"type": "Polygon", "coordinates": [[[-0.978909855456659, 47.68496534720123], [-0.98650421120785, 47.69709826263451], [-0.977770031957138, 47.7201063068196], [-0.973140876434262, 47.71892092243195], [-0.96595724738296, 47.72341846406439], [-0.942267045412958, 47.72183147477743], [-0.933225433982894, 47.71911704037028], [-0.923496268560122, 47.70760250847714], [-0.9451877250174, 47.7012309462284], [-0.957146450262046, 47.691129726727965], [-0.978909855456659, 47.68496534720123]]]}</t>
  </si>
  <si>
    <t>SEGRE</t>
  </si>
  <si>
    <t>{"type": "Polygon", "coordinates": [[[-0.865316467457957, 47.679154004196], [-0.87015586967375, 47.67431676108475], [-0.886728343878356, 47.690609379232065], [-0.900198859202635, 47.6937562259651], [-0.902943472434622, 47.69660241158695], [-0.900145521706885, 47.69940833670252], [-0.881394502218514, 47.704231947492495], [-0.878498512107016, 47.70699548997984], [-0.88024587381966, 47.716868177555796], [-0.875485111893297, 47.71787316143722], [-0.874521330740142, 47.72444740095056], [-0.858552409045931, 47.727264311320106], [-0.834922394393279, 47.714975374202666], [-0.839765277271324, 47.70973405736378], [-0.836907656063717, 47.696941719922926], [-0.839538432177111, 47.68399607880378], [-0.853937623062959, 47.68565773831836], [-0.865316467457957, 47.679154004196]]]}</t>
  </si>
  <si>
    <t>SAINTE-GEMMES-D'ANDIGNE</t>
  </si>
  <si>
    <t>{"type": "Polygon", "coordinates": [[[-0.873652113751604, 47.63963187457925], [-0.913670747134394, 47.64602941351653], [-0.919317281360984, 47.65136437208281], [-0.940654614538157, 47.660172012357016], [-0.939677297307902, 47.66662158337885], [-0.927873478837796, 47.67155216263941], [-0.931212619107467, 47.67738773433976], [-0.924312387169277, 47.68588364317638], [-0.900198859202635, 47.6937562259651], [-0.886728343878356, 47.690609379232065], [-0.87015586967375, 47.67431676108475], [-0.865316467457957, 47.679154004196], [-0.85238883423938, 47.6732819455967], [-0.849938424595828, 47.659493946819055], [-0.86487489007304, 47.657612797212046], [-0.866684404829383, 47.644494913317786], [-0.873652113751604, 47.63963187457925]]]}</t>
  </si>
  <si>
    <t>LA PREVIERE</t>
  </si>
  <si>
    <t>{"type": "Polygon", "coordinates": [[[-1.180204188012088, 47.69679200855376], [-1.195449666737823, 47.71202806719234], [-1.195665765942659, 47.721718646589025], [-1.196395118903213, 47.7296151463866], [-1.179034452878949, 47.73377907848621], [-1.156545400862564, 47.72825347201114], [-1.156284543237026, 47.71892522236989], [-1.179144850182539, 47.706771565929714], [-1.180204188012088, 47.69679200855376]]]}</t>
  </si>
  <si>
    <t>LA CHAPELLE-HULLIN</t>
  </si>
  <si>
    <t>{"type": "Polygon", "coordinates": [[[-1.066034350280429, 47.73705058956462], [-1.084185952424716, 47.74012225116294], [-1.087860911152311, 47.749871603926564], [-1.083033269217034, 47.759404156306886], [-1.087231112775727, 47.768810771432484], [-1.0750373448737, 47.7741928107302], [-1.043470851752653, 47.77241278955566], [-1.042129662501707, 47.761977979915606], [-1.054377164079608, 47.7558945281507], [-1.056888133435597, 47.745533430025645], [-1.066034350280429, 47.73705058956462]]]}</t>
  </si>
  <si>
    <t>ANGRIE</t>
  </si>
  <si>
    <t>{"type": "Polygon", "coordinates": [[[-0.902998947980751, 47.55635523032118], [-0.917616969119266, 47.55362970549325], [-0.943528042761738, 47.5558471429985], [-0.963102202248615, 47.554092645737285], [-0.988796034527026, 47.55603709984747], [-0.997583957057463, 47.55960253319691], [-1.007648242028041, 47.558157332450506], [-1.021685390275781, 47.561206915590944], [-1.032990685854358, 47.571965441159534], [-1.02018176978675, 47.577139644670595], [-1.008165412314765, 47.58775589143579], [-1.009225816647987, 47.59105418279243], [-1.025254658726928, 47.59901922653868], [-1.014282136644746, 47.61080754025906], [-0.96102133549872, 47.60053318493297], [-0.933230534812321, 47.59174021766432], [-0.920261540342053, 47.58712095745741], [-0.910474589075081, 47.5873594178525], [-0.906417173520229, 47.57141750097811], [-0.902998947980751, 47.55635523032118]]]}</t>
  </si>
  <si>
    <t>CHALLAIN-LA-POTHERIE</t>
  </si>
  <si>
    <t>{"type": "Polygon", "coordinates": [[[-1.025254658726928, 47.59901922653868], [-1.07512598900584, 47.60610233262737], [-1.103129201652826, 47.620515365198045], [-1.123665422442646, 47.61921456039282], [-1.137894058099838, 47.61892715500609], [-1.137677678623283, 47.62215262372167], [-1.157394407186901, 47.635990601644075], [-1.138522482926929, 47.64060010801397], [-1.107956251013502, 47.662418947606675], [-1.097953489994957, 47.66107593999317], [-1.073901817019657, 47.65482434167286], [-1.048233873814608, 47.656014481872894], [-1.009123227565953, 47.64715263585439], [-1.007399561651836, 47.62652792130787], [-1.016363658367926, 47.61402555672662], [-1.014282136644746, 47.61080754025906], [-1.025254658726928, 47.59901922653868]]]}</t>
  </si>
  <si>
    <t>SAINT-MICHEL-ET-CHANVEAUX</t>
  </si>
  <si>
    <t>{"type": "Polygon", "coordinates": [[[-1.157394407186901, 47.635990601644075], [-1.156466380629535, 47.64546975025968], [-1.162947719496525, 47.66048953166515], [-1.172985046828815, 47.66037462999784], [-1.181369432083095, 47.66861047585573], [-1.175482929826581, 47.68135872249034], [-1.177926777517441, 47.68801334822028], [-1.174929569150147, 47.694565013829596], [-1.162721669423415, 47.69978657343685], [-1.12841525236154, 47.697632684703805], [-1.11549867607374, 47.692365069772876], [-1.110634582875291, 47.69333843870034], [-1.10580537984848, 47.67086768997289], [-1.098889199340429, 47.662313934439126], [-1.097953489994957, 47.66107593999317], [-1.107956251013502, 47.662418947606675], [-1.138522482926929, 47.64060010801397], [-1.157394407186901, 47.635990601644075]]]}</t>
  </si>
  <si>
    <t>LE TREMBLAY</t>
  </si>
  <si>
    <t>{"type": "Polygon", "coordinates": [[[-1.009123227565953, 47.64715263585439], [-1.048233873814608, 47.656014481872894], [-1.073901817019657, 47.65482434167286], [-1.097953489994957, 47.66107593999317], [-1.098889199340429, 47.662313934439126], [-1.096499434042272, 47.665417138530685], [-1.086510951286429, 47.66704690596101], [-1.075184419980296, 47.682593193660566], [-1.056322253626402, 47.69358710615216], [-1.037676534299659, 47.69186257735507], [-1.021719671520381, 47.6838330320186], [-1.008657199436562, 47.68795899252457], [-1.00060819273522, 47.68439561559219], [-1.008040065359196, 47.667693253885766], [-1.00437620488885, 47.65391270339263], [-1.008481289505359, 47.64766135525396], [-1.009123227565953, 47.64715263585439]]]}</t>
  </si>
  <si>
    <t>POUANCE</t>
  </si>
  <si>
    <t>{"type": "Polygon", "coordinates": [[[-1.156545400862564, 47.72825347201114], [-1.179034452878949, 47.73377907848621], [-1.196395118903213, 47.7296151463866], [-1.210022672107987, 47.73334351020115], [-1.216768392893134, 47.742095769435956], [-1.241724134980429, 47.74286080762918], [-1.236525293306204, 47.75577618242526], [-1.247316150880537, 47.76302828256878], [-1.245882346289053, 47.776717547680406], [-1.237284431503943, 47.796182276334015], [-1.240205882172624, 47.80228658705948], [-1.242051114165438, 47.8081413984044], [-1.238251734325667, 47.80999146297072], [-1.215047238693177, 47.80251898097841], [-1.209308262359502, 47.79677685814883], [-1.199356148794481, 47.79525053591524], [-1.19303870893559, 47.78621166454604], [-1.177830509763813, 47.78464643545083], [-1.16502185076656, 47.778875044988965], [-1.140507249262008, 47.774688733538454], [-1.130763869871851, 47.740306991123866], [-1.13546719913253, 47.734462674857326], [-1.156545400862564, 47.72825347201114]]]}</t>
  </si>
  <si>
    <t>LOUVAINES</t>
  </si>
  <si>
    <t>{"type": "Polygon", "coordinates": [[[-0.764200309476752, 47.66744311872956], [-0.767191006467241, 47.66974365298248], [-0.779925230155595, 47.678685835449095], [-0.798178084176657, 47.67867959103089], [-0.821872436781174, 47.679564965168154], [-0.839538432177111, 47.68399607880378], [-0.836907656063717, 47.696941719922926], [-0.839765277271324, 47.70973405736378], [-0.834922394393279, 47.714975374202666], [-0.786691780759332, 47.69466869209265], [-0.776901944384757, 47.69231822257922], [-0.763417095904504, 47.69640269018496], [-0.757624786666794, 47.691299656389724], [-0.763063618697501, 47.68232993105292], [-0.75924229449131, 47.672991388264194], [-0.764200309476752, 47.66744311872956]]]}</t>
  </si>
  <si>
    <t>CANDE</t>
  </si>
  <si>
    <t>{"type": "Polygon", "coordinates": [[[-1.03977782308702, 47.54883710607214], [-1.049461460599372, 47.54855507089925], [-1.055643481202082, 47.565275942094615], [-1.042161067215166, 47.56326564685625], [-1.041367762387979, 47.56932292493596], [-1.032990685854358, 47.571965441159534], [-1.021685390275781, 47.561206915590944], [-1.007648242028041, 47.558157332450506], [-1.021988056646449, 47.551435348935854], [-1.03977782308702, 47.54883710607214]]]}</t>
  </si>
  <si>
    <t>SAINT-SAUVEUR-DE-FLEE</t>
  </si>
  <si>
    <t>{"type": "Polygon", "coordinates": [[[-0.780211890999888, 47.72466870732019], [-0.802429455716507, 47.72909363957448], [-0.808588232416691, 47.73303829231061], [-0.81550094629444, 47.74543740160578], [-0.839294769029621, 47.75228229296624], [-0.8397410567776, 47.7682802645537], [-0.835400252083162, 47.76962106196268], [-0.816067662956567, 47.77122618643005], [-0.811744047595224, 47.76535684417505], [-0.7892943046581, 47.7592107044101], [-0.783387920921934, 47.750192829849496], [-0.780211890999888, 47.72466870732019]]]}</t>
  </si>
  <si>
    <t>LE BOURG-D'IRE</t>
  </si>
  <si>
    <t>{"type": "Polygon", "coordinates": [[[-0.940654614538157, 47.660172012357016], [-0.950709686698152, 47.660670415520016], [-0.964720371330155, 47.646911521844395], [-1.008481289505359, 47.64766135525396], [-1.00437620488885, 47.65391270339263], [-1.008040065359196, 47.667693253885766], [-1.00060819273522, 47.68439561559219], [-0.978909855456659, 47.68496534720123], [-0.957146450262046, 47.691129726727965], [-0.9451877250174, 47.7012309462284], [-0.940199341403989, 47.69299110752394], [-0.924312387169277, 47.68588364317638], [-0.931212619107467, 47.67738773433976], [-0.927873478837796, 47.67155216263941], [-0.939677297307902, 47.66662158337885], [-0.940654614538157, 47.660172012357016]]]}</t>
  </si>
  <si>
    <t>LA FERRIERE-DE-FLEE</t>
  </si>
  <si>
    <t>{"type": "Polygon", "coordinates": [[[-0.834922394393279, 47.714975374202666], [-0.858552409045931, 47.727264311320106], [-0.866177838115231, 47.73185153906521], [-0.868239502696824, 47.738532845951354], [-0.859866855640275, 47.758102449976725], [-0.839294769029621, 47.75228229296624], [-0.81550094629444, 47.74543740160578], [-0.808588232416691, 47.73303829231061], [-0.818955827429814, 47.72246361608015], [-0.834922394393279, 47.714975374202666]]]}</t>
  </si>
  <si>
    <t>BOUILLE-MENARD</t>
  </si>
  <si>
    <t>{"type": "Polygon", "coordinates": [[[-0.942267045412958, 47.72183147477743], [-0.96595724738296, 47.72341846406439], [-0.973140876434262, 47.71892092243195], [-0.977770031957138, 47.7201063068196], [-0.997775255900911, 47.72525480642759], [-0.998792456856724, 47.74039636304754], [-0.986666390772709, 47.76293455849252], [-0.978456538523791, 47.7619973875187], [-0.973561858839208, 47.75605370577196], [-0.933842787431622, 47.74211219355656], [-0.932278312570739, 47.73883949707968], [-0.939352725566073, 47.729914129642886], [-0.937750727561863, 47.72342554871743], [-0.942267045412958, 47.72183147477743]]]}</t>
  </si>
  <si>
    <t>BOURG-L'EVEQUE</t>
  </si>
  <si>
    <t>{"type": "Polygon", "coordinates": [[[-0.997775255900911, 47.72525480642759], [-1.009919754787917, 47.72104481533141], [-1.040146189331757, 47.73199063652032], [-1.017569145326295, 47.744538337905354], [-0.998792456856724, 47.74039636304754], [-0.997775255900911, 47.72525480642759]]]}</t>
  </si>
  <si>
    <t>CHAZE-SUR-ARGOS</t>
  </si>
  <si>
    <t>{"type": "Polygon", "coordinates": [[[-0.906417173520229, 47.57141750097811], [-0.910474589075081, 47.5873594178525], [-0.920261540342053, 47.58712095745741], [-0.933230534812321, 47.59174021766432], [-0.920698526539438, 47.60667191832989], [-0.937018690458175, 47.61889272825154], [-0.935938022864958, 47.62899585403558], [-0.926069675160685, 47.636745218451644], [-0.927061161587314, 47.64694961784661], [-0.919317281360984, 47.65136437208281], [-0.913670747134394, 47.64602941351653], [-0.873652113751604, 47.63963187457925], [-0.870465530454939, 47.63026614772075], [-0.85269381759849, 47.626564516451836], [-0.851807590335428, 47.61964569439041], [-0.862853802107345, 47.60432084125297], [-0.871108853984756, 47.600190084784444], [-0.873027316524953, 47.59339443440723], [-0.876421555318078, 47.59078533818794], [-0.886637760338573, 47.590030777233935], [-0.90130569756147, 47.571813965282644], [-0.906417173520229, 47.57141750097811]]]}</t>
  </si>
  <si>
    <t>ARMAILLE</t>
  </si>
  <si>
    <t>{"type": "Polygon", "coordinates": [[[-1.110634582875291, 47.69333843870034], [-1.11549867607374, 47.692365069772876], [-1.12841525236154, 47.697632684703805], [-1.162721669423415, 47.69978657343685], [-1.174929569150147, 47.694565013829596], [-1.180204188012088, 47.69679200855376], [-1.179144850182539, 47.706771565929714], [-1.156284543237026, 47.71892522236989], [-1.156545400862564, 47.72825347201114], [-1.13546719913253, 47.734462674857326], [-1.104034673182846, 47.73242457634557], [-1.10962404970606, 47.72695582258413], [-1.107125461648554, 47.71673300936242], [-1.113444395827925, 47.699990241300625], [-1.110634582875291, 47.69333843870034]]]}</t>
  </si>
  <si>
    <t>CARBAY</t>
  </si>
  <si>
    <t>{"type": "Polygon", "coordinates": [[[-1.215418721967123, 47.71881780490196], [-1.234144933154677, 47.72335086209525], [-1.254460408389997, 47.73268154729514], [-1.255718660489503, 47.74256873423588], [-1.241724134980429, 47.74286080762918], [-1.216768392893134, 47.742095769435956], [-1.210022672107987, 47.73334351020115], [-1.196395118903213, 47.7296151463866], [-1.195665765942659, 47.721718646589025], [-1.215418721967123, 47.71881780490196]]]}</t>
  </si>
  <si>
    <t>VERGONNES</t>
  </si>
  <si>
    <t>{"type": "Polygon", "coordinates": [[[-1.063571184324757, 47.708990151629756], [-1.082288189084772, 47.708590304738586], [-1.098063007572284, 47.71680770413492], [-1.10602317505677, 47.72928143469729], [-1.104034673182846, 47.73242457634557], [-1.093744977197673, 47.73915716903263], [-1.084185952424716, 47.74012225116294], [-1.066034350280429, 47.73705058956462], [-1.047216217292237, 47.73273752008713], [-1.056071511650774, 47.724652981161825], [-1.063571184324757, 47.708990151629756]]]}</t>
  </si>
  <si>
    <t>NOELLET</t>
  </si>
  <si>
    <t>{"type": "Polygon", "coordinates": [[[-1.098889199340429, 47.662313934439126], [-1.10580537984848, 47.67086768997289], [-1.110634582875291, 47.69333843870034], [-1.113444395827925, 47.699990241300625], [-1.107125461648554, 47.71673300936242], [-1.10962404970606, 47.72695582258413], [-1.104034673182846, 47.73242457634557], [-1.10602317505677, 47.72928143469729], [-1.098063007572284, 47.71680770413492], [-1.082288189084772, 47.708590304738586], [-1.063571184324757, 47.708990151629756], [-1.056322253626402, 47.69358710615216], [-1.075184419980296, 47.682593193660566], [-1.086510951286429, 47.66704690596101], [-1.096499434042272, 47.665417138530685], [-1.098889199340429, 47.662313934439126]]]}</t>
  </si>
  <si>
    <t>MARANS</t>
  </si>
  <si>
    <t>{"type": "Polygon", "coordinates": [[[-0.832762445824157, 47.62634661968335], [-0.85269381759849, 47.626564516451836], [-0.870465530454939, 47.63026614772075], [-0.873652113751604, 47.63963187457925], [-0.866684404829383, 47.644494913317786], [-0.86487489007304, 47.657612797212046], [-0.849938424595828, 47.659493946819055], [-0.830960899012982, 47.651746325272875], [-0.830464148873672, 47.64204818276308], [-0.826591588853755, 47.64011153254654], [-0.827260929953227, 47.63364631994046], [-0.834408406081427, 47.62940157474207], [-0.832762445824157, 47.62634661968335]]]}</t>
  </si>
  <si>
    <t>MIRE</t>
  </si>
  <si>
    <t>Tiercé</t>
  </si>
  <si>
    <t>{"type": "Polygon", "coordinates": [[[-0.453108630791202, 47.75550477087174], [-0.485110118029303, 47.74150169989716], [-0.528664979027652, 47.748538808717115], [-0.532922192847626, 47.75068972999456], [-0.518349736453568, 47.767696990100376], [-0.522100477184986, 47.78398105662704], [-0.519889462945448, 47.78652508124731], [-0.507134068230152, 47.785069970601796], [-0.479832592717765, 47.776614265606305], [-0.460943800973788, 47.76546252723794], [-0.453550759907495, 47.756347580831545], [-0.453108630791202, 47.75550477087174]]]}</t>
  </si>
  <si>
    <t>CHATEAUNEUF-SUR-SARTHE</t>
  </si>
  <si>
    <t>{"type": "Polygon", "coordinates": [[[-0.490354996125676, 47.661998877428005], [-0.501954363086338, 47.67311203611072], [-0.530988707497689, 47.67866213089105], [-0.536393695777637, 47.68813915340482], [-0.527054672332725, 47.69521470481108], [-0.514636141959531, 47.70015666588592], [-0.501348944027669, 47.69597856532268], [-0.48813606005082, 47.699220614832136], [-0.464928932950563, 47.69410878462332], [-0.45882426670469, 47.688667750829886], [-0.460302626620977, 47.67938033256666], [-0.470243509710192, 47.67879721952746], [-0.477607055798369, 47.6665235143558], [-0.490354996125676, 47.661998877428005]]]}</t>
  </si>
  <si>
    <t>MARIGNE</t>
  </si>
  <si>
    <t>{"type": "Polygon", "coordinates": [[[-0.631122188899303, 47.68364828138433], [-0.645345800391874, 47.69242299614992], [-0.641581169120724, 47.69884756000663], [-0.64448598627103, 47.701703384187724], [-0.662464334140982, 47.707511777163454], [-0.668435447174419, 47.72423694378639], [-0.653786661538849, 47.733381378006], [-0.646241711403321, 47.736905524427236], [-0.610818242366688, 47.735688827413405], [-0.611420461218497, 47.729210102646626], [-0.592578956499431, 47.727844253638175], [-0.581439426422295, 47.72185200039753], [-0.582569859610024, 47.71860986411206], [-0.576198341931738, 47.713795428166506], [-0.578140202042484, 47.70395127601289], [-0.583821589464791, 47.698524431174654], [-0.593626587548711, 47.69746654751358], [-0.607614059548213, 47.70023424020924], [-0.631122188899303, 47.68364828138433]]]}</t>
  </si>
  <si>
    <t>VERN-D'ANJOU</t>
  </si>
  <si>
    <t>{"type": "Polygon", "coordinates": [[[-0.854808039901508, 47.552155218836845], [-0.902998947980751, 47.55635523032118], [-0.906417173520229, 47.57141750097811], [-0.90130569756147, 47.571813965282644], [-0.886637760338573, 47.590030777233935], [-0.876421555318078, 47.59078533818794], [-0.873027316524953, 47.59339443440723], [-0.871108853984756, 47.600190084784444], [-0.862853802107345, 47.60432084125297], [-0.851807590335428, 47.61964569439041], [-0.85269381759849, 47.626564516451836], [-0.832762445824157, 47.62634661968335], [-0.813059794436476, 47.61757489670502], [-0.794514508717036, 47.61411522170199], [-0.797824538657093, 47.60388758232676], [-0.800535553767654, 47.59723886073522], [-0.808717149329781, 47.59315106387172], [-0.810125471932394, 47.58619310123856], [-0.820550565567899, 47.578498427153335], [-0.819796067293521, 47.57502656638272], [-0.852603233936655, 47.56200622199626], [-0.854808039901508, 47.552155218836845]]]}</t>
  </si>
  <si>
    <t>CHAMPIGNE</t>
  </si>
  <si>
    <t>{"type": "Polygon", "coordinates": [[[-0.55762829377798, 47.63505637119915], [-0.57461575127871, 47.63751083377453], [-0.573988959035149, 47.6438732001513], [-0.57805886095711, 47.645712777145405], [-0.606424202416433, 47.65052565046181], [-0.590188736690324, 47.69081467674293], [-0.593626587548711, 47.69746654751358], [-0.583821589464791, 47.698524431174654], [-0.553477944110762, 47.691008628503056], [-0.554864375672161, 47.674388254732584], [-0.549933627239946, 47.66845647800426], [-0.537335274160373, 47.66292815001766], [-0.529647492732487, 47.647132097487436], [-0.549353164491523, 47.64371464862636], [-0.55762829377798, 47.63505637119915]]]}</t>
  </si>
  <si>
    <t>CHERRE</t>
  </si>
  <si>
    <t>{"type": "Polygon", "coordinates": [[[-0.536393695777637, 47.68813915340482], [-0.553477944110762, 47.691008628503056], [-0.583821589464791, 47.698524431174654], [-0.578140202042484, 47.70395127601289], [-0.576198341931738, 47.713795428166506], [-0.582569859610024, 47.71860986411206], [-0.581439426422295, 47.72185200039753], [-0.559514541152117, 47.73063015923392], [-0.544365266909688, 47.72934235808074], [-0.540595925856714, 47.71643761272765], [-0.524079995477213, 47.70491773435501], [-0.527054672332725, 47.69521470481108], [-0.536393695777637, 47.68813915340482]]]}</t>
  </si>
  <si>
    <t>GREZ-NEUVILLE</t>
  </si>
  <si>
    <t>{"type": "Polygon", "coordinates": [[[-0.68883441045607, 47.57266500580538], [-0.708278138082992, 47.56196465961707], [-0.732974988154001, 47.56425830761501], [-0.740688001435105, 47.56830951634161], [-0.730458743280422, 47.575314673005416], [-0.729758751302234, 47.58187927128971], [-0.739037350067876, 47.58352859249403], [-0.739328113258075, 47.590151599094746], [-0.723487048350339, 47.610158554934436], [-0.708446993597097, 47.618080642162425], [-0.694551653489273, 47.61815192637733], [-0.671558060863398, 47.61595809107853], [-0.653644878736525, 47.62098060730906], [-0.640707568163303, 47.61693364213498], [-0.628180582124292, 47.607132775045976], [-0.643317196260564, 47.60675121588045], [-0.665238832346431, 47.59244921621479], [-0.675122808113618, 47.59051624566404], [-0.685097969451913, 47.59222899162541], [-0.691303923890518, 47.58276939469287], [-0.68883441045607, 47.57266500580538]]]}</t>
  </si>
  <si>
    <t>LE LION-D'ANGERS</t>
  </si>
  <si>
    <t>{"type": "Polygon", "coordinates": [[[-0.739328113258075, 47.590151599094746], [-0.749561826697998, 47.590201532693705], [-0.752679600094753, 47.60271714533139], [-0.797824538657093, 47.60388758232676], [-0.794514508717036, 47.61411522170199], [-0.781945116639794, 47.624237573685704], [-0.782165359730426, 47.630727629716674], [-0.788895304495636, 47.63576299887427], [-0.787035397970473, 47.638860174249174], [-0.81300573260475, 47.648891646953494], [-0.804450969814377, 47.65515424425091], [-0.785931007825144, 47.65016012535608], [-0.767191006467241, 47.66974365298248], [-0.764200309476752, 47.66744311872956], [-0.754746838874013, 47.66125942923353], [-0.742159204127314, 47.66321330896807], [-0.732385465015059, 47.66059748885235], [-0.712303896073595, 47.64439619368463], [-0.691354181973274, 47.634346538018484], [-0.694551653489273, 47.61815192637733], [-0.708446993597097, 47.618080642162425], [-0.723487048350339, 47.610158554934436], [-0.739328113258075, 47.590151599094746]]]}</t>
  </si>
  <si>
    <t>CHEMIRE-SUR-SARTHE</t>
  </si>
  <si>
    <t>{"type": "Polygon", "coordinates": [[[-0.431072757726712, 47.73614403151992], [-0.452705547524589, 47.74517427669076], [-0.453108630791202, 47.75550477087174], [-0.453550759907495, 47.756347580831545], [-0.42927575168415, 47.76733157019672], [-0.410032036738537, 47.76521818355217], [-0.407745587459775, 47.75872639302695], [-0.410860066298791, 47.75604112604608], [-0.425429017275373, 47.75428226295455], [-0.423007145388534, 47.74466855869377], [-0.431072757726712, 47.73614403151992]]]}</t>
  </si>
  <si>
    <t>SCEAUX-D'ANJOU</t>
  </si>
  <si>
    <t>{"type": "Polygon", "coordinates": [[[-0.62748156350077, 47.60664991403129], [-0.628180582124292, 47.607132775045976], [-0.640707568163303, 47.61693364213498], [-0.630147374653323, 47.62370517615833], [-0.639949027777681, 47.649764799558554], [-0.632221716469379, 47.652212970556285], [-0.606424202416433, 47.65052565046181], [-0.57805886095711, 47.645712777145405], [-0.573988959035149, 47.6438732001513], [-0.57461575127871, 47.63751083377453], [-0.584211056390232, 47.63052201235012], [-0.583923300126705, 47.6181056129246], [-0.604701845582597, 47.6100590502713], [-0.619283443569016, 47.60973382520508], [-0.62748156350077, 47.60664991403129]]]}</t>
  </si>
  <si>
    <t>BARACE</t>
  </si>
  <si>
    <t>{"type": "Polygon", "coordinates": [[[-0.338809296100328, 47.63013142042389], [-0.345945937642653, 47.6251342465432], [-0.360942623196853, 47.62351420540038], [-0.387259799582285, 47.632510562962835], [-0.381798791580741, 47.65842619803056], [-0.353090352996647, 47.65590249204782], [-0.344455089964629, 47.65896087016742], [-0.329952023745461, 47.659041893146025], [-0.326253244071155, 47.656822988329985], [-0.329230972332043, 47.64386439420095], [-0.338887191983553, 47.636273367865115], [-0.338809296100328, 47.63013142042389]]]}</t>
  </si>
  <si>
    <t>THORIGNE-D'ANJOU</t>
  </si>
  <si>
    <t>{"type": "Polygon", "coordinates": [[[-0.640707568163303, 47.61693364213498], [-0.653644878736525, 47.62098060730906], [-0.671558060863398, 47.61595809107853], [-0.694551653489273, 47.61815192637733], [-0.691354181973274, 47.634346538018484], [-0.692181986868658, 47.643223053622876], [-0.687722188760107, 47.64409387273586], [-0.685904971524658, 47.65329715932121], [-0.656646126881022, 47.65543340030944], [-0.642323718643099, 47.6527092721165], [-0.639949027777681, 47.649764799558554], [-0.630147374653323, 47.62370517615833], [-0.640707568163303, 47.61693364213498]]]}</t>
  </si>
  <si>
    <t>QUERRE</t>
  </si>
  <si>
    <t>{"type": "Polygon", "coordinates": [[[-0.606424202416433, 47.65052565046181], [-0.632221716469379, 47.652212970556285], [-0.636604919590818, 47.6615375239403], [-0.631122188899303, 47.68364828138433], [-0.607614059548213, 47.70023424020924], [-0.593626587548711, 47.69746654751358], [-0.590188736690324, 47.69081467674293], [-0.606424202416433, 47.65052565046181]]]}</t>
  </si>
  <si>
    <t>BRAIN-SUR-LONGUENEE</t>
  </si>
  <si>
    <t>{"type": "Polygon", "coordinates": [[[-0.760672030701845, 47.55920477269075], [-0.782723091122686, 47.567728209018796], [-0.798085107324233, 47.56711159542294], [-0.812851185418962, 47.570459608667264], [-0.819796067293521, 47.57502656638272], [-0.820550565567899, 47.578498427153335], [-0.810125471932394, 47.58619310123856], [-0.808717149329781, 47.59315106387172], [-0.800535553767654, 47.59723886073522], [-0.797824538657093, 47.60388758232676], [-0.752679600094753, 47.60271714533139], [-0.749561826697998, 47.590201532693705], [-0.739328113258075, 47.590151599094746], [-0.739037350067876, 47.58352859249403], [-0.729758751302234, 47.58187927128971], [-0.730458743280422, 47.575314673005416], [-0.740688001435105, 47.56830951634161], [-0.732974988154001, 47.56425830761501], [-0.736423494780345, 47.561786841465306], [-0.760672030701845, 47.55920477269075]]]}</t>
  </si>
  <si>
    <t>TIERCE</t>
  </si>
  <si>
    <t>{"type": "Polygon", "coordinates": [[[-0.456444700366181, 47.592128239406286], [-0.480793328872169, 47.58847599872452], [-0.48914854379575, 47.59690298143394], [-0.499040828817552, 47.59723740072571], [-0.506109443769009, 47.601629306803154], [-0.506954390330808, 47.61529911344384], [-0.49406004355497, 47.620857556545594], [-0.478964344132261, 47.62151571639705], [-0.467638029377527, 47.63280857928769], [-0.441983201532198, 47.634928221831814], [-0.43297209948347, 47.647554539500156], [-0.431084788950987, 47.6580068700249], [-0.422609763319384, 47.6620484492509], [-0.381798791580741, 47.65842619803056], [-0.387259799582285, 47.632510562962835], [-0.401531808542497, 47.63225776978189], [-0.410567130497231, 47.624939781036694], [-0.419100430076298, 47.62250984493977], [-0.427286616214145, 47.61095374991219], [-0.456444700366181, 47.592128239406286]]]}</t>
  </si>
  <si>
    <t>DURTAL</t>
  </si>
  <si>
    <t>{"type": "Polygon", "coordinates": [[[-0.268515391922664, 47.60567078742628], [-0.271090313904273, 47.61051746562831], [-0.254249449579375, 47.61791600828143], [-0.271052378746615, 47.625112787892114], [-0.280773392122135, 47.63301997324163], [-0.28110831823334, 47.63651497306114], [-0.265670159619473, 47.650388698629065], [-0.25213095154001, 47.65529778898895], [-0.258165814492867, 47.66066986526681], [-0.263326946927199, 47.6604627381003], [-0.278462857446285, 47.65094016916663], [-0.281652410385422, 47.65727378270875], [-0.292957734432438, 47.66372115162871], [-0.29458042106116, 47.67034182516086], [-0.311103238132654, 47.67696460554757], [-0.31423600753413, 47.683154865999434], [-0.316974262236176, 47.69221199017509], [-0.30907452349468, 47.71733559320534], [-0.287626628755799, 47.71912964242478], [-0.256662951000971, 47.70810507183858], [-0.23676600009372, 47.70463089647212], [-0.202373194899761, 47.72524248352639], [-0.193568019068518, 47.723339344158404], [-0.184535705755015, 47.71606401519808], [-0.175300605960235, 47.71631513607983], [-0.173405746979043, 47.71341198408685], [-0.183212141618292, 47.71178524929393], [-0.184072247089247, 47.70518601653483], [-0.199271007855043, 47.69605129565226], [-0.217820508658055, 47.69256043962258], [-0.215721016840963, 47.68275422422567], [-0.19665856423911, 47.662738507527386], [-0.215285607318049, 47.66801966614927], [-0.224564754341298, 47.66598928569276], [-0.237251139343633, 47.65529674585839], [-0.236225160601429, 47.63136251544418], [-0.232974468803383, 47.61796671641448], [-0.23715285604624, 47.61195023640136], [-0.237327802862998, 47.611539993454834], [-0.251735118134863, 47.61207636076295], [-0.268515391922664, 47.60567078742628]]]}</t>
  </si>
  <si>
    <t>SOEURDRES</t>
  </si>
  <si>
    <t>{"type": "Polygon", "coordinates": [[[-0.581439426422295, 47.72185200039753], [-0.592578956499431, 47.727844253638175], [-0.611420461218497, 47.729210102646626], [-0.610818242366688, 47.735688827413405], [-0.584661378913529, 47.758405026566095], [-0.573062031581861, 47.754002682406444], [-0.560372373769418, 47.757434715208966], [-0.532922192847626, 47.75068972999456], [-0.528664979027652, 47.748538808717115], [-0.544365266909688, 47.72934235808074], [-0.559514541152117, 47.73063015923392], [-0.581439426422295, 47.72185200039753]]]}</t>
  </si>
  <si>
    <t>BRISSARTHE</t>
  </si>
  <si>
    <t>{"type": "Polygon", "coordinates": [[[-0.460302626620977, 47.67938033256666], [-0.45882426670469, 47.688667750829886], [-0.464928932950563, 47.69410878462332], [-0.48813606005082, 47.699220614832136], [-0.489749188016196, 47.72201137316098], [-0.479941833113459, 47.733952644169264], [-0.45065618746223, 47.7364328605474], [-0.442930427471798, 47.73199379922522], [-0.445665233534912, 47.72204827205826], [-0.436982146696517, 47.71370006694253], [-0.44881423344181, 47.70305411284551], [-0.446687701173571, 47.69989151504764], [-0.43802201606957, 47.69196631100069], [-0.439302480588985, 47.6855500655635], [-0.460302626620977, 47.67938033256666]]]}</t>
  </si>
  <si>
    <t>CONTIGNE</t>
  </si>
  <si>
    <t>{"type": "Polygon", "coordinates": [[[-0.48813606005082, 47.699220614832136], [-0.501348944027669, 47.69597856532268], [-0.514636141959531, 47.70015666588592], [-0.527054672332725, 47.69521470481108], [-0.524079995477213, 47.70491773435501], [-0.540595925856714, 47.71643761272765], [-0.544365266909688, 47.72934235808074], [-0.528664979027652, 47.748538808717115], [-0.485110118029303, 47.74150169989716], [-0.453108630791202, 47.75550477087174], [-0.452705547524589, 47.74517427669076], [-0.431072757726712, 47.73614403151992], [-0.442930427471798, 47.73199379922522], [-0.45065618746223, 47.7364328605474], [-0.479941833113459, 47.733952644169264], [-0.489749188016196, 47.72201137316098], [-0.48813606005082, 47.699220614832136]]]}</t>
  </si>
  <si>
    <t>MORANNES</t>
  </si>
  <si>
    <t>{"type": "Polygon", "coordinates": [[[-0.365825683482729, 47.716121283960774], [-0.378967869982836, 47.69455331407529], [-0.410736045002846, 47.684279134117816], [-0.420704694999733, 47.685357161566095], [-0.429723434034045, 47.69364258797303], [-0.441594145698777, 47.70016771787821], [-0.446687701173571, 47.69989151504764], [-0.44881423344181, 47.70305411284551], [-0.436982146696517, 47.71370006694253], [-0.445665233534912, 47.72204827205826], [-0.442930427471798, 47.73199379922522], [-0.431072757726712, 47.73614403151992], [-0.423007145388534, 47.74466855869377], [-0.425429017275373, 47.75428226295455], [-0.410860066298791, 47.75604112604608], [-0.407745587459775, 47.75872639302695], [-0.410032036738537, 47.76521818355217], [-0.414669141422168, 47.778551076191924], [-0.409581483030086, 47.77820387704544], [-0.384007967162573, 47.767180635599985], [-0.381703841527286, 47.76057183206777], [-0.376991521859528, 47.76021242393649], [-0.379706144807458, 47.75120647925541], [-0.372542864208801, 47.74314319803344], [-0.373778066643644, 47.73987346095749], [-0.358294854664051, 47.7319679232021], [-0.365825683482729, 47.716121283960774]]]}</t>
  </si>
  <si>
    <t>CHAMPTEUSSE-SUR-BACONNE</t>
  </si>
  <si>
    <t>{"type": "Polygon", "coordinates": [[[-0.639949027777681, 47.649764799558554], [-0.642323718643099, 47.6527092721165], [-0.656646126881022, 47.65543340030944], [-0.685904971524658, 47.65329715932121], [-0.681920105687139, 47.66627208151856], [-0.674103110315585, 47.671879515297825], [-0.661239625894651, 47.67649126634085], [-0.662564564678176, 47.688586828250436], [-0.645345800391874, 47.69242299614992], [-0.631122188899303, 47.68364828138433], [-0.636604919590818, 47.6615375239403], [-0.632221716469379, 47.652212970556285], [-0.639949027777681, 47.649764799558554]]]}</t>
  </si>
  <si>
    <t>PRUILLE</t>
  </si>
  <si>
    <t>{"type": "Polygon", "coordinates": [[[-0.638679001568562, 47.57351107129677], [-0.648978246397425, 47.57457689618627], [-0.67430547270729, 47.56258081725943], [-0.68883441045607, 47.57266500580538], [-0.691303923890518, 47.58276939469287], [-0.685097969451913, 47.59222899162541], [-0.675122808113618, 47.59051624566404], [-0.665238832346431, 47.59244921621479], [-0.643317196260564, 47.60675121588045], [-0.628180582124292, 47.607132775045976], [-0.62748156350077, 47.60664991403129], [-0.638679001568562, 47.57351107129677]]]}</t>
  </si>
  <si>
    <t>CHEFFES</t>
  </si>
  <si>
    <t>{"type": "Polygon", "coordinates": [[[-0.512104845415242, 47.59941270951077], [-0.540053164870945, 47.601829694304854], [-0.525838493161683, 47.61412643028637], [-0.55329481599203, 47.62203353665686], [-0.55762829377798, 47.63505637119915], [-0.549353164491523, 47.64371464862636], [-0.529647492732487, 47.647132097487436], [-0.501862695231956, 47.63375111765709], [-0.48699154821319, 47.63239428665437], [-0.478146700181857, 47.635343041819944], [-0.467638029377527, 47.63280857928769], [-0.478964344132261, 47.62151571639705], [-0.49406004355497, 47.620857556545594], [-0.506954390330808, 47.61529911344384], [-0.506109443769009, 47.601629306803154], [-0.512104845415242, 47.59941270951077]]]}</t>
  </si>
  <si>
    <t>LA JAILLE-YVON</t>
  </si>
  <si>
    <t>{"type": "Polygon", "coordinates": [[[-0.668857094790126, 47.700319259107935], [-0.673801506673056, 47.70137135559906], [-0.683685214911584, 47.71265674665885], [-0.697534347390162, 47.71695007566478], [-0.711193728056819, 47.72461778421818], [-0.719169879152582, 47.724481516656404], [-0.72327967568116, 47.7290182093415], [-0.718459366118754, 47.74088522660907], [-0.709273614270373, 47.743825926526675], [-0.689910067042948, 47.73968084855862], [-0.669775584268472, 47.740773765083894], [-0.653786661538849, 47.733381378006], [-0.668435447174419, 47.72423694378639], [-0.662464334140982, 47.707511777163454], [-0.668857094790126, 47.700319259107935]]]}</t>
  </si>
  <si>
    <t>CHAMBELLAY</t>
  </si>
  <si>
    <t>{"type": "Polygon", "coordinates": [[[-0.681920105687139, 47.66627208151856], [-0.700953750122727, 47.66529211705889], [-0.717342739105895, 47.681099250012714], [-0.718402204069211, 47.69398693026259], [-0.702099834450167, 47.700613660816494], [-0.697534347390162, 47.71695007566478], [-0.683685214911584, 47.71265674665885], [-0.673801506673056, 47.70137135559906], [-0.668857094790126, 47.700319259107935], [-0.674049079052422, 47.69431740453199], [-0.673520989080306, 47.68414314514201], [-0.681284963746327, 47.67523063063741], [-0.679249774510396, 47.67203290767583], [-0.674103110315585, 47.671879515297825], [-0.681920105687139, 47.66627208151856]]]}</t>
  </si>
  <si>
    <t>JUVARDEIL</t>
  </si>
  <si>
    <t>{"type": "Polygon", "coordinates": [[[-0.478146700181857, 47.635343041819944], [-0.48699154821319, 47.63239428665437], [-0.501862695231956, 47.63375111765709], [-0.529647492732487, 47.647132097487436], [-0.537335274160373, 47.66292815001766], [-0.549933627239946, 47.66845647800426], [-0.554864375672161, 47.674388254732584], [-0.553477944110762, 47.691008628503056], [-0.536393695777637, 47.68813915340482], [-0.530988707497689, 47.67866213089105], [-0.501954363086338, 47.67311203611072], [-0.490354996125676, 47.661998877428005], [-0.473755629718642, 47.6489702724739], [-0.478146700181857, 47.635343041819944]]]}</t>
  </si>
  <si>
    <t>ETRICHE</t>
  </si>
  <si>
    <t>{"type": "Polygon", "coordinates": [[[-0.467638029377527, 47.63280857928769], [-0.478146700181857, 47.635343041819944], [-0.473755629718642, 47.6489702724739], [-0.490354996125676, 47.661998877428005], [-0.477607055798369, 47.6665235143558], [-0.470243509710192, 47.67879721952746], [-0.460302626620977, 47.67938033256666], [-0.439302480588985, 47.6855500655635], [-0.425035808003346, 47.68299601512079], [-0.418675907057859, 47.67785779652655], [-0.422609763319384, 47.6620484492509], [-0.431084788950987, 47.6580068700249], [-0.43297209948347, 47.647554539500156], [-0.441983201532198, 47.634928221831814], [-0.467638029377527, 47.63280857928769]]]}</t>
  </si>
  <si>
    <t>DAUMERAY</t>
  </si>
  <si>
    <t>{"type": "Polygon", "coordinates": [[[-0.329952023745461, 47.659041893146025], [-0.344455089964629, 47.65896087016742], [-0.353090352996647, 47.65590249204782], [-0.381798791580741, 47.65842619803056], [-0.422609763319384, 47.6620484492509], [-0.418675907057859, 47.67785779652655], [-0.425035808003346, 47.68299601512079], [-0.439302480588985, 47.6855500655635], [-0.43802201606957, 47.69196631100069], [-0.446687701173571, 47.69989151504764], [-0.441594145698777, 47.70016771787821], [-0.429723434034045, 47.69364258797303], [-0.420704694999733, 47.685357161566095], [-0.410736045002846, 47.684279134117816], [-0.378967869982836, 47.69455331407529], [-0.365825683482729, 47.716121283960774], [-0.351129561412415, 47.71444433355188], [-0.333662594307913, 47.72094335039243], [-0.30907452349468, 47.71733559320534], [-0.316974262236176, 47.69221199017509], [-0.31423600753413, 47.683154865999434], [-0.322754411528343, 47.680273409625435], [-0.32132921973673, 47.66725119632306], [-0.329952023745461, 47.659041893146025]]]}</t>
  </si>
  <si>
    <t>CHENILLE-CHANGE</t>
  </si>
  <si>
    <t>{"type": "Polygon", "coordinates": [[[-0.674103110315585, 47.671879515297825], [-0.679249774510396, 47.67203290767583], [-0.681284963746327, 47.67523063063741], [-0.673520989080306, 47.68414314514201], [-0.674049079052422, 47.69431740453199], [-0.668857094790126, 47.700319259107935], [-0.662464334140982, 47.707511777163454], [-0.64448598627103, 47.701703384187724], [-0.641581169120724, 47.69884756000663], [-0.645345800391874, 47.69242299614992], [-0.662564564678176, 47.688586828250436], [-0.661239625894651, 47.67649126634085], [-0.674103110315585, 47.671879515297825]]]}</t>
  </si>
  <si>
    <t>MONTREUIL-SUR-MAINE</t>
  </si>
  <si>
    <t>{"type": "Polygon", "coordinates": [[[-0.691354181973274, 47.634346538018484], [-0.712303896073595, 47.64439619368463], [-0.732385465015059, 47.66059748885235], [-0.742159204127314, 47.66321330896807], [-0.739469097810631, 47.67601389326906], [-0.731699913303027, 47.68014598840274], [-0.717342739105895, 47.681099250012714], [-0.700953750122727, 47.66529211705889], [-0.681920105687139, 47.66627208151856], [-0.685904971524658, 47.65329715932121], [-0.687722188760107, 47.64409387273586], [-0.692181986868658, 47.643223053622876], [-0.691354181973274, 47.634346538018484]]]}</t>
  </si>
  <si>
    <t>index</t>
  </si>
  <si>
    <t>Partenaire</t>
  </si>
  <si>
    <t>ORL</t>
  </si>
  <si>
    <t>Contact</t>
  </si>
  <si>
    <t>Dept</t>
  </si>
  <si>
    <t>GeoPoint</t>
  </si>
  <si>
    <t>Info à afficher</t>
  </si>
  <si>
    <t>MAINE-ET-LOIRE</t>
  </si>
  <si>
    <t>47.476837416, -0.556125995444</t>
  </si>
  <si>
    <t>Cholet</t>
  </si>
  <si>
    <t>47.4307669874, -0.627122133651</t>
  </si>
  <si>
    <t>47.4281722672, -0.575792781781</t>
  </si>
  <si>
    <t>47.4625011515, -0.727690848988</t>
  </si>
  <si>
    <t>47.5263429934, -0.734122843325</t>
  </si>
  <si>
    <t>47.4370289729, -0.708731973455</t>
  </si>
  <si>
    <t>47.4862725971, -0.690818663562</t>
  </si>
  <si>
    <t>47.405865718, -0.667155831696</t>
  </si>
  <si>
    <t>47.4744512295, -0.63405515785</t>
  </si>
  <si>
    <t>47.4586878354, -0.674607472395</t>
  </si>
  <si>
    <t>47.376691016, -0.653915821734</t>
  </si>
  <si>
    <t>47.5607664036, -0.683468497352</t>
  </si>
  <si>
    <t>47.5057106265, -0.600788940942</t>
  </si>
  <si>
    <t>47.5517114829, -0.654581488507</t>
  </si>
  <si>
    <t>47.5216013193, -0.669844151001</t>
  </si>
  <si>
    <t>47.5411858548, -0.616472796467</t>
  </si>
  <si>
    <t>47.5380581206, -0.566473143041</t>
  </si>
  <si>
    <t>47.5840201404, -0.600831621131</t>
  </si>
  <si>
    <t>47.5798701651, -0.542933611394</t>
  </si>
  <si>
    <t>47.6151527391, -0.560819094743</t>
  </si>
  <si>
    <t>47.5286938274, -0.518454771034</t>
  </si>
  <si>
    <t>47.57639762, -0.497931074064</t>
  </si>
  <si>
    <t>47.5195342731, -0.274631523293</t>
  </si>
  <si>
    <t>47.5935379468, -0.391603731287</t>
  </si>
  <si>
    <t>47.5486542844, -0.44694039674</t>
  </si>
  <si>
    <t>47.5424133416, -0.369410127178</t>
  </si>
  <si>
    <t>47.5323211468, -0.449263709464</t>
  </si>
  <si>
    <t>47.6367744645, -0.292940093919</t>
  </si>
  <si>
    <t>47.4738114322, -0.485526012217</t>
  </si>
  <si>
    <t>47.6139328972, -0.298192588523</t>
  </si>
  <si>
    <t>47.4923319626, -0.303632794526</t>
  </si>
  <si>
    <t>47.5123317726, -0.475837998559</t>
  </si>
  <si>
    <t>47.6551436907, -0.309834884442</t>
  </si>
  <si>
    <t>47.5822974995, -0.300211738642</t>
  </si>
  <si>
    <t>47.582728286, -0.425395379882</t>
  </si>
  <si>
    <t>47.522658847, -0.215904161416</t>
  </si>
  <si>
    <t>47.6039171793, -0.358897551801</t>
  </si>
  <si>
    <t>47.5389544435, -0.292873456383</t>
  </si>
  <si>
    <t>47.5945239256, -0.254061152947</t>
  </si>
  <si>
    <t>47.5576434301, -0.24007574412</t>
  </si>
  <si>
    <t>47.4923950219, -0.436285134541</t>
  </si>
  <si>
    <t>47.4690249495, -0.350503669528</t>
  </si>
  <si>
    <t>47.5102759671, -0.339256447108</t>
  </si>
  <si>
    <t>47.4273624158, -0.443016645008</t>
  </si>
  <si>
    <t>47.4265669323, -0.387703931348</t>
  </si>
  <si>
    <t>47.451357179, -0.473458788346</t>
  </si>
  <si>
    <t>47.4817019575, -0.390969580549</t>
  </si>
  <si>
    <t>47.4219645317, -0.319673646947</t>
  </si>
  <si>
    <t>47.4070050575, -0.256671293231</t>
  </si>
  <si>
    <t>47.4579744992, -0.407593610231</t>
  </si>
  <si>
    <t>47.5024740958, -0.385798724443</t>
  </si>
  <si>
    <t>47.4783501981, -0.0900930467025</t>
  </si>
  <si>
    <t>47.4730078794, 0.113522965936</t>
  </si>
  <si>
    <t>47.4829167789, -0.174198642479</t>
  </si>
  <si>
    <t>47.2424461374, -0.21562378954</t>
  </si>
  <si>
    <t>47.5730785427, -0.0861290317243</t>
  </si>
  <si>
    <t>47.5442138366, 0.00592216216308</t>
  </si>
  <si>
    <t>47.6256194713, -0.214038609082</t>
  </si>
  <si>
    <t>47.459103434, 0.131469619906</t>
  </si>
  <si>
    <t>47.4945316586, -0.221401367845</t>
  </si>
  <si>
    <t>47.5381332882, 0.123152020519</t>
  </si>
  <si>
    <t>47.5501428501, -0.0485284198022</t>
  </si>
  <si>
    <t>47.5898671292, 0.197416645494</t>
  </si>
  <si>
    <t>47.6270962473, -0.066626607269</t>
  </si>
  <si>
    <t>47.4501636334, 0.0666355358883</t>
  </si>
  <si>
    <t>47.6517641258, -0.216889906219</t>
  </si>
  <si>
    <t>47.5102581602, -0.0810301839257</t>
  </si>
  <si>
    <t>47.5572762686, 0.176064952548</t>
  </si>
  <si>
    <t>47.5005493445, 0.0389865694982</t>
  </si>
  <si>
    <t>47.5209776407, -0.144289456956</t>
  </si>
  <si>
    <t>47.5051025316, -0.253641815769</t>
  </si>
  <si>
    <t>47.4603950447, -0.284298744303</t>
  </si>
  <si>
    <t>47.4887560979, -0.128275149468</t>
  </si>
  <si>
    <t>47.5070164198, 0.109706678066</t>
  </si>
  <si>
    <t>47.5895344082, -0.171991672918</t>
  </si>
  <si>
    <t>47.4314188846, 0.14445317827</t>
  </si>
  <si>
    <t>47.473768222, 0.167566733068</t>
  </si>
  <si>
    <t>47.5874266028, -0.110212020597</t>
  </si>
  <si>
    <t>47.4967275886, -0.0375083951743</t>
  </si>
  <si>
    <t>47.5440518472, 0.0423849749559</t>
  </si>
  <si>
    <t>47.553095139, -0.174858544691</t>
  </si>
  <si>
    <t>47.6069381841, -0.0238034542819</t>
  </si>
  <si>
    <t>47.4394508872, -0.143787397217</t>
  </si>
  <si>
    <t>47.5466894738, -0.109021794815</t>
  </si>
  <si>
    <t>47.6223930474, -0.152074408331</t>
  </si>
  <si>
    <t>47.5836923333, 0.0465784528083</t>
  </si>
  <si>
    <t>47.4675586075, -0.230572798219</t>
  </si>
  <si>
    <t>47.5125846986, 0.188043785469</t>
  </si>
  <si>
    <t>47.4363863926, -0.206986791966</t>
  </si>
  <si>
    <t>47.5762354871, 0.111148577918</t>
  </si>
  <si>
    <t>47.6371046183, -0.10618660681</t>
  </si>
  <si>
    <t>47.1623277793, -1.05538913321</t>
  </si>
  <si>
    <t>47.155671778, -1.02014003768</t>
  </si>
  <si>
    <t>47.2364765567, -1.14257838647</t>
  </si>
  <si>
    <t>47.2830904498, -0.964088587377</t>
  </si>
  <si>
    <t>47.3038517903, -1.0888537651</t>
  </si>
  <si>
    <t>47.2087999862, -1.15332284562</t>
  </si>
  <si>
    <t>47.1679734366, -0.88683910159</t>
  </si>
  <si>
    <t>47.231198157, -0.882182713472</t>
  </si>
  <si>
    <t>47.178817079, -1.0118497942</t>
  </si>
  <si>
    <t>47.266800825, -1.08439264664</t>
  </si>
  <si>
    <t>47.255395404, -1.05160971025</t>
  </si>
  <si>
    <t>47.2489977389, -0.971217585926</t>
  </si>
  <si>
    <t>47.2833756795, -1.12164891961</t>
  </si>
  <si>
    <t>47.6305561621, -0.806446371366</t>
  </si>
  <si>
    <t>47.2560928311, -0.900396419148</t>
  </si>
  <si>
    <t>47.2179637213, -1.06086430576</t>
  </si>
  <si>
    <t>47.1686150127, -0.96114235668</t>
  </si>
  <si>
    <t>47.1958363892, -0.85684602498</t>
  </si>
  <si>
    <t>47.2888472215, -0.898885980127</t>
  </si>
  <si>
    <t>47.275774677, -1.03356746358</t>
  </si>
  <si>
    <t>47.2125984545, -0.983619028639</t>
  </si>
  <si>
    <t>47.133273239, -0.931697835787</t>
  </si>
  <si>
    <t>47.1822178615, -1.11256762268</t>
  </si>
  <si>
    <t>47.3508366008, -0.65047354418</t>
  </si>
  <si>
    <t>47.4545053471, -0.800399129373</t>
  </si>
  <si>
    <t>47.3814407983, -0.708738811093</t>
  </si>
  <si>
    <t>47.3777256876, -0.609937724094</t>
  </si>
  <si>
    <t>47.3211759287, -0.677052063733</t>
  </si>
  <si>
    <t>47.3494785235, -0.772675582911</t>
  </si>
  <si>
    <t>47.5523179753, -0.805764583165</t>
  </si>
  <si>
    <t>47.4024678993, -0.756078071904</t>
  </si>
  <si>
    <t>47.4299165836, -0.874606992873</t>
  </si>
  <si>
    <t>47.4710319772, -0.890055215604</t>
  </si>
  <si>
    <t>47.2858487854, -0.400877315446</t>
  </si>
  <si>
    <t>47.4995106103, -0.799139218655</t>
  </si>
  <si>
    <t>47.519040527, -0.90137845396</t>
  </si>
  <si>
    <t>47.4104988844, -0.812032158291</t>
  </si>
  <si>
    <t>47.4154942142, -0.920314202965</t>
  </si>
  <si>
    <t>47.3253239782, -0.721782727229</t>
  </si>
  <si>
    <t>47.4512573953, -0.942796446768</t>
  </si>
  <si>
    <t>47.5247468295, -0.995630411608</t>
  </si>
  <si>
    <t>47.2681820475, -0.812522922863</t>
  </si>
  <si>
    <t>47.2504594881, -0.775094819126</t>
  </si>
  <si>
    <t>47.2124010372, -0.472931660445</t>
  </si>
  <si>
    <t>47.2001183335, -0.439401827839</t>
  </si>
  <si>
    <t>47.2634009053, -0.569361775219</t>
  </si>
  <si>
    <t>47.1427021536, -0.700674176808</t>
  </si>
  <si>
    <t>47.2592682331, -0.517923916545</t>
  </si>
  <si>
    <t>47.2987148996, -0.466445239668</t>
  </si>
  <si>
    <t>47.3002199454, -0.640314853216</t>
  </si>
  <si>
    <t>47.2890847169, -0.836795874774</t>
  </si>
  <si>
    <t>47.2178683357, -0.605913179811</t>
  </si>
  <si>
    <t>47.2399642788, -0.437027427715</t>
  </si>
  <si>
    <t>47.2836327964, -0.587916116064</t>
  </si>
  <si>
    <t>47.3588616971, -0.568969169001</t>
  </si>
  <si>
    <t>47.1688523675, -0.628291010382</t>
  </si>
  <si>
    <t>47.2677087526, -0.651076217738</t>
  </si>
  <si>
    <t>47.1373301524, -0.559450064005</t>
  </si>
  <si>
    <t>47.3187109536, -0.600035399851</t>
  </si>
  <si>
    <t>47.2272268469, -0.730188160448</t>
  </si>
  <si>
    <t>47.2318360651, -0.507024600754</t>
  </si>
  <si>
    <t>47.1940386192, -0.802486150568</t>
  </si>
  <si>
    <t>47.274007949, -0.439804383087</t>
  </si>
  <si>
    <t>47.1839551038, -0.662932164236</t>
  </si>
  <si>
    <t>47.1816224464, -0.710654790326</t>
  </si>
  <si>
    <t>47.1675484429, -0.764130193482</t>
  </si>
  <si>
    <t>47.304888861, -0.52943795062</t>
  </si>
  <si>
    <t>47.2885261096, -0.729310185128</t>
  </si>
  <si>
    <t>47.0454402992, -0.877886189605</t>
  </si>
  <si>
    <t>47.1685465453, -0.413692777964</t>
  </si>
  <si>
    <t>47.0673907245, -0.628869263252</t>
  </si>
  <si>
    <t>47.0185766256, -0.768134737511</t>
  </si>
  <si>
    <t>47.1678543768, -0.482175305378</t>
  </si>
  <si>
    <t>47.05980143, -0.795548412055</t>
  </si>
  <si>
    <t>47.1227107975, -0.801475622875</t>
  </si>
  <si>
    <t>47.1007325389, -0.383422642271</t>
  </si>
  <si>
    <t>47.107907675, -0.473710899042</t>
  </si>
  <si>
    <t>47.0057486644, -0.641214387414</t>
  </si>
  <si>
    <t>47.0344970546, -0.696855883888</t>
  </si>
  <si>
    <t>47.0863010668, -0.777309742731</t>
  </si>
  <si>
    <t>47.1756991094, -0.43567544691</t>
  </si>
  <si>
    <t>47.1203026416, -0.63636371367</t>
  </si>
  <si>
    <t>47.1555937908, -0.453628552634</t>
  </si>
  <si>
    <t>47.0353125936, -0.595627270209</t>
  </si>
  <si>
    <t>47.084888395, -0.691577840535</t>
  </si>
  <si>
    <t>47.0080969032, -0.83728849312</t>
  </si>
  <si>
    <t>47.1268432599, -0.392258287502</t>
  </si>
  <si>
    <t>47.0574145416, -0.75844602531</t>
  </si>
  <si>
    <t>47.1873187077, -0.516413041747</t>
  </si>
  <si>
    <t>47.1152806742, -0.721207267194</t>
  </si>
  <si>
    <t>47.0892502591, -0.541920339488</t>
  </si>
  <si>
    <t>47.0857328909, -0.430334621535</t>
  </si>
  <si>
    <t>47.1140698471, -0.229006138131</t>
  </si>
  <si>
    <t>47.0784768788, -0.131764667589</t>
  </si>
  <si>
    <t>47.3700942455, -0.273268450752</t>
  </si>
  <si>
    <t>47.1133394452, -0.289626991067</t>
  </si>
  <si>
    <t>47.3145776087, -0.253486023918</t>
  </si>
  <si>
    <t>47.1826312611, -0.184989396034</t>
  </si>
  <si>
    <t>47.2963072443, -0.315845994711</t>
  </si>
  <si>
    <t>47.195832374, -0.382785659282</t>
  </si>
  <si>
    <t>47.3723458994, -0.352088357358</t>
  </si>
  <si>
    <t>47.1722921725, -0.0995345523201</t>
  </si>
  <si>
    <t>47.3483114298, -0.298729956454</t>
  </si>
  <si>
    <t>47.2528537089, -0.259868894277</t>
  </si>
  <si>
    <t>47.2573828474, -0.337427788842</t>
  </si>
  <si>
    <t>47.2234666455, -0.18231147008</t>
  </si>
  <si>
    <t>47.3060110281, -0.191642729085</t>
  </si>
  <si>
    <t>47.1946036975, -0.0504196154812</t>
  </si>
  <si>
    <t>47.1738115578, -0.350573208793</t>
  </si>
  <si>
    <t>47.1469610454, -0.302089800221</t>
  </si>
  <si>
    <t>47.1659198942, -0.0543045916422</t>
  </si>
  <si>
    <t>47.1287547622, -0.125278817925</t>
  </si>
  <si>
    <t>47.1979795886, -0.157247285018</t>
  </si>
  <si>
    <t>47.2441365877, -0.378451731955</t>
  </si>
  <si>
    <t>47.3211690774, -0.335212087011</t>
  </si>
  <si>
    <t>47.3369696045, -0.358947664736</t>
  </si>
  <si>
    <t>47.2417694387, -0.307091096953</t>
  </si>
  <si>
    <t>47.1348367577, -0.0385758480154</t>
  </si>
  <si>
    <t>47.1825767187, -0.129426451927</t>
  </si>
  <si>
    <t>47.2144953715, -0.23712263964</t>
  </si>
  <si>
    <t>47.2765632728, -0.359996292197</t>
  </si>
  <si>
    <t>47.1888469498, -0.215553855338</t>
  </si>
  <si>
    <t>47.1411198846, -0.212881943742</t>
  </si>
  <si>
    <t>47.1680323936, -0.216255821188</t>
  </si>
  <si>
    <t>47.1914715686, -0.278336056087</t>
  </si>
  <si>
    <t>47.3693619489, -0.924634050582</t>
  </si>
  <si>
    <t>47.3218941947, -1.26053581871</t>
  </si>
  <si>
    <t>47.3444877999, -1.00319004701</t>
  </si>
  <si>
    <t>47.2641345165, -1.23794248707</t>
  </si>
  <si>
    <t>47.3173047398, -1.30795996908</t>
  </si>
  <si>
    <t>47.3073394764, -0.800383660635</t>
  </si>
  <si>
    <t>47.339072302, -1.1079893405</t>
  </si>
  <si>
    <t>47.2882035745, -1.18397285141</t>
  </si>
  <si>
    <t>47.3266712224, -1.05735826436</t>
  </si>
  <si>
    <t>47.2601496277, -1.17878705289</t>
  </si>
  <si>
    <t>47.3091755336, -0.858861945837</t>
  </si>
  <si>
    <t>47.3840446022, -0.868272939601</t>
  </si>
  <si>
    <t>47.3591958312, -1.06693936268</t>
  </si>
  <si>
    <t>47.3266594867, -1.20957812893</t>
  </si>
  <si>
    <t>47.2925797018, -1.24402860273</t>
  </si>
  <si>
    <t>47.3302942081, -1.15289307034</t>
  </si>
  <si>
    <t>47.3084852544, -0.996148047252</t>
  </si>
  <si>
    <t>47.3506576773, -0.956040183321</t>
  </si>
  <si>
    <t>47.3429800481, -0.869186945487</t>
  </si>
  <si>
    <t>47.3243023518, -0.936035810647</t>
  </si>
  <si>
    <t>47.3952383531, -0.553551118702</t>
  </si>
  <si>
    <t>47.3878545887, -0.31928686518</t>
  </si>
  <si>
    <t>47.3839004642, -0.429149450456</t>
  </si>
  <si>
    <t>47.3590850983, -0.519604593269</t>
  </si>
  <si>
    <t>47.3908187654, -0.380019189582</t>
  </si>
  <si>
    <t>47.3818008704, -0.50194349373</t>
  </si>
  <si>
    <t>47.3849442681, -0.460307336678</t>
  </si>
  <si>
    <t>47.3384739558, -0.485141925888</t>
  </si>
  <si>
    <t>47.3148893703, -0.416673059864</t>
  </si>
  <si>
    <t>47.3416678749, -0.441366325976</t>
  </si>
  <si>
    <t>47.40011602, -0.484584915233</t>
  </si>
  <si>
    <t>47.4108613803, -0.588351617749</t>
  </si>
  <si>
    <t>47.4272536106, -0.512677371617</t>
  </si>
  <si>
    <t>47.4027097517, -0.416935571087</t>
  </si>
  <si>
    <t>47.3040326825, -0.379973297535</t>
  </si>
  <si>
    <t>47.3522114874, -0.403200268067</t>
  </si>
  <si>
    <t>47.3188388032, -0.137613576826</t>
  </si>
  <si>
    <t>47.3034746947, 0.0111127082363</t>
  </si>
  <si>
    <t>47.2624126293, -0.0208277166686</t>
  </si>
  <si>
    <t>47.247861704, 0.0416546487257</t>
  </si>
  <si>
    <t>47.3961591368, 0.097374002532</t>
  </si>
  <si>
    <t>47.4531278968, 0.0130885602791</t>
  </si>
  <si>
    <t>47.3443059131, -0.182503440633</t>
  </si>
  <si>
    <t>47.3363897029, -0.0184526935141</t>
  </si>
  <si>
    <t>47.3809189651, 0.146996845138</t>
  </si>
  <si>
    <t>47.3630441484, -0.0536103057427</t>
  </si>
  <si>
    <t>47.3228206835, -0.0669608639815</t>
  </si>
  <si>
    <t>47.4614234865, -0.0676198362625</t>
  </si>
  <si>
    <t>47.3510849572, 0.0835955334414</t>
  </si>
  <si>
    <t>47.3908362181, -0.0435917623377</t>
  </si>
  <si>
    <t>47.374115152, -0.222562814963</t>
  </si>
  <si>
    <t>47.3984723864, -0.107579294015</t>
  </si>
  <si>
    <t>47.3056918695, 0.0710549100336</t>
  </si>
  <si>
    <t>47.3942457572, 0.0285780026834</t>
  </si>
  <si>
    <t>47.0291789736, -0.965837562307</t>
  </si>
  <si>
    <t>47.1178287025, -1.12284590355</t>
  </si>
  <si>
    <t>47.0803772753, -0.957722131472</t>
  </si>
  <si>
    <t>47.1256560392, -0.998341815021</t>
  </si>
  <si>
    <t>47.0857036804, -1.05655896594</t>
  </si>
  <si>
    <t>47.082606381, -1.1252235229</t>
  </si>
  <si>
    <t>47.0963656903, -1.00262593937</t>
  </si>
  <si>
    <t>47.1022853762, -0.904193715243</t>
  </si>
  <si>
    <t>47.1463051978, -1.17040980947</t>
  </si>
  <si>
    <t>47.112819932, -1.19825247546</t>
  </si>
  <si>
    <t>47.0477170585, -1.08966073192</t>
  </si>
  <si>
    <t>47.1327247986, -0.875212635921</t>
  </si>
  <si>
    <t>47.0248722766, -1.04125178477</t>
  </si>
  <si>
    <t>47.1259662881, -1.06573637674</t>
  </si>
  <si>
    <t>47.0543066107, -1.00996778066</t>
  </si>
  <si>
    <t>47.223264756, -0.123769000712</t>
  </si>
  <si>
    <t>47.2066359278, -0.0708098589193</t>
  </si>
  <si>
    <t>47.2114118968, 0.0218791736623</t>
  </si>
  <si>
    <t>47.2209572382, 0.00402105248715</t>
  </si>
  <si>
    <t>47.2685065312, -0.186628431321</t>
  </si>
  <si>
    <t>47.2135013304, 0.0519492185178</t>
  </si>
  <si>
    <t>47.1843477154, 0.03384269066</t>
  </si>
  <si>
    <t>47.2170632945, -0.0207542806981</t>
  </si>
  <si>
    <t>47.2277631144, -0.0662293398772</t>
  </si>
  <si>
    <t>47.2019406008, -0.0969244084187</t>
  </si>
  <si>
    <t>47.2673853525, -0.0830410591988</t>
  </si>
  <si>
    <t>47.2445767064, -0.151599974844</t>
  </si>
  <si>
    <t>47.5362195118, -1.10598728403</t>
  </si>
  <si>
    <t>47.69876152, -0.73599285508</t>
  </si>
  <si>
    <t>47.7595620628, -1.11116254411</t>
  </si>
  <si>
    <t>47.6655807564, -0.78946983748</t>
  </si>
  <si>
    <t>47.6665870157, -0.829317480119</t>
  </si>
  <si>
    <t>47.7471998488, -0.892010550736</t>
  </si>
  <si>
    <t>47.7621935629, -0.934797324242</t>
  </si>
  <si>
    <t>47.7346596305, -0.754703527421</t>
  </si>
  <si>
    <t>47.7071628659, -1.02070109736</t>
  </si>
  <si>
    <t>47.7118822608, -0.791626507041</t>
  </si>
  <si>
    <t>47.7529019334, -1.02649508441</t>
  </si>
  <si>
    <t>47.7107860625, -0.907508451549</t>
  </si>
  <si>
    <t>47.6264697538, -0.964687167794</t>
  </si>
  <si>
    <t>47.7066159584, -0.959577298346</t>
  </si>
  <si>
    <t>47.7016654227, -0.863354104119</t>
  </si>
  <si>
    <t>47.6660928171, -0.895241558075</t>
  </si>
  <si>
    <t>47.7196258054, -1.17847184047</t>
  </si>
  <si>
    <t>47.7577299396, -1.06746334675</t>
  </si>
  <si>
    <t>47.5778407482, -0.968142946141</t>
  </si>
  <si>
    <t>47.6319922326, -1.07146744794</t>
  </si>
  <si>
    <t>47.6724747817, -1.14243087198</t>
  </si>
  <si>
    <t>47.6704965475, -1.04359451042</t>
  </si>
  <si>
    <t>47.7629344972, -1.19300189799</t>
  </si>
  <si>
    <t>47.6906077603, -0.802929721052</t>
  </si>
  <si>
    <t>47.5585230813, -1.03503351449</t>
  </si>
  <si>
    <t>47.7500623776, -0.807873128349</t>
  </si>
  <si>
    <t>47.6705697053, -0.969128489378</t>
  </si>
  <si>
    <t>47.7365814493, -0.839728647757</t>
  </si>
  <si>
    <t>47.7381032955, -0.969364603994</t>
  </si>
  <si>
    <t>47.7329044493, -1.01480048811</t>
  </si>
  <si>
    <t>47.6147680187, -0.897982444715</t>
  </si>
  <si>
    <t>47.7134820734, -1.137864787</t>
  </si>
  <si>
    <t>47.7315510459, -1.2261277126</t>
  </si>
  <si>
    <t>47.7250972893, -1.07837805923</t>
  </si>
  <si>
    <t>47.6939204743, -1.08973286033</t>
  </si>
  <si>
    <t>47.6416252314, -0.849694724597</t>
  </si>
  <si>
    <t>47.6841712906, -0.495930395639</t>
  </si>
  <si>
    <t>47.7139945801, -0.623422312974</t>
  </si>
  <si>
    <t>47.5882203908, -0.849650865368</t>
  </si>
  <si>
    <t>47.6653059504, -0.570426298247</t>
  </si>
  <si>
    <t>47.708594776, -0.554395431177</t>
  </si>
  <si>
    <t>47.5951579943, -0.695965516847</t>
  </si>
  <si>
    <t>47.7620031933, -0.495000586199</t>
  </si>
  <si>
    <t>47.6307737346, -0.749881925184</t>
  </si>
  <si>
    <t>47.7535381086, -0.432740405417</t>
  </si>
  <si>
    <t>47.6313080266, -0.60969581753</t>
  </si>
  <si>
    <t>47.6427261834, -0.357767481621</t>
  </si>
  <si>
    <t>47.6350974159, -0.663556490698</t>
  </si>
  <si>
    <t>47.6744801615, -0.613825669743</t>
  </si>
  <si>
    <t>47.5817335655, -0.773542852237</t>
  </si>
  <si>
    <t>47.6245599519, -0.44344301136</t>
  </si>
  <si>
    <t>47.6780515421, -0.254608332885</t>
  </si>
  <si>
    <t>47.7408689927, -0.570923085358</t>
  </si>
  <si>
    <t>47.7115167472, -0.463072395365</t>
  </si>
  <si>
    <t>47.7267152855, -0.502172077277</t>
  </si>
  <si>
    <t>47.725500783, -0.403190245491</t>
  </si>
  <si>
    <t>47.6694970175, -0.65425867074</t>
  </si>
  <si>
    <t>47.5847532937, -0.659066131292</t>
  </si>
  <si>
    <t>47.6253057182, -0.519918963857</t>
  </si>
  <si>
    <t>47.7267173977, -0.687550991223</t>
  </si>
  <si>
    <t>47.6887999605, -0.69354489611</t>
  </si>
  <si>
    <t>47.6592762477, -0.514251565754</t>
  </si>
  <si>
    <t>47.6598525566, -0.452234777822</t>
  </si>
  <si>
    <t>47.6849357521, -0.362457527472</t>
  </si>
  <si>
    <t>47.6908705606, -0.662766393876</t>
  </si>
  <si>
    <t>47.6603355661, -0.71140770195</t>
  </si>
  <si>
    <t>Code_Canton</t>
  </si>
  <si>
    <t>SITE</t>
  </si>
  <si>
    <t>NOM_Zone</t>
  </si>
  <si>
    <t>NOM_CHF</t>
  </si>
  <si>
    <t>Professionnel</t>
  </si>
  <si>
    <t>007</t>
  </si>
  <si>
    <t>035</t>
  </si>
  <si>
    <t>278</t>
  </si>
  <si>
    <t>298</t>
  </si>
  <si>
    <t>271</t>
  </si>
  <si>
    <t>306</t>
  </si>
  <si>
    <t>294</t>
  </si>
  <si>
    <t>329</t>
  </si>
  <si>
    <t>020</t>
  </si>
  <si>
    <t>289</t>
  </si>
  <si>
    <t>028</t>
  </si>
  <si>
    <t>200</t>
  </si>
  <si>
    <t>015</t>
  </si>
  <si>
    <t>242</t>
  </si>
  <si>
    <t>196</t>
  </si>
  <si>
    <t>214</t>
  </si>
  <si>
    <t>055</t>
  </si>
  <si>
    <t>135</t>
  </si>
  <si>
    <t>339</t>
  </si>
  <si>
    <t>130</t>
  </si>
  <si>
    <t>129</t>
  </si>
  <si>
    <t>048</t>
  </si>
  <si>
    <t>185</t>
  </si>
  <si>
    <t>216</t>
  </si>
  <si>
    <t>377</t>
  </si>
  <si>
    <t>110</t>
  </si>
  <si>
    <t>238</t>
  </si>
  <si>
    <t>174</t>
  </si>
  <si>
    <t>267</t>
  </si>
  <si>
    <t>076</t>
  </si>
  <si>
    <t>107</t>
  </si>
  <si>
    <t>323</t>
  </si>
  <si>
    <t>159</t>
  </si>
  <si>
    <t>188</t>
  </si>
  <si>
    <t>337</t>
  </si>
  <si>
    <t>334</t>
  </si>
  <si>
    <t>333</t>
  </si>
  <si>
    <t>084</t>
  </si>
  <si>
    <t>025</t>
  </si>
  <si>
    <t>163</t>
  </si>
  <si>
    <t>241</t>
  </si>
  <si>
    <t>106</t>
  </si>
  <si>
    <t>019</t>
  </si>
  <si>
    <t>117</t>
  </si>
  <si>
    <t>032</t>
  </si>
  <si>
    <t>353</t>
  </si>
  <si>
    <t>004</t>
  </si>
  <si>
    <t>307</t>
  </si>
  <si>
    <t>201</t>
  </si>
  <si>
    <t>042</t>
  </si>
  <si>
    <t>326</t>
  </si>
  <si>
    <t>213</t>
  </si>
  <si>
    <t>116</t>
  </si>
  <si>
    <t>202</t>
  </si>
  <si>
    <t>138</t>
  </si>
  <si>
    <t>198</t>
  </si>
  <si>
    <t>173</t>
  </si>
  <si>
    <t>209</t>
  </si>
  <si>
    <t>237</t>
  </si>
  <si>
    <t>280</t>
  </si>
  <si>
    <t>122</t>
  </si>
  <si>
    <t>245</t>
  </si>
  <si>
    <t>052</t>
  </si>
  <si>
    <t>101</t>
  </si>
  <si>
    <t>175</t>
  </si>
  <si>
    <t>257</t>
  </si>
  <si>
    <t>031</t>
  </si>
  <si>
    <t>062</t>
  </si>
  <si>
    <t>013</t>
  </si>
  <si>
    <t>372</t>
  </si>
  <si>
    <t>139</t>
  </si>
  <si>
    <t>194</t>
  </si>
  <si>
    <t>079</t>
  </si>
  <si>
    <t>228</t>
  </si>
  <si>
    <t>097</t>
  </si>
  <si>
    <t>234</t>
  </si>
  <si>
    <t>044</t>
  </si>
  <si>
    <t>157</t>
  </si>
  <si>
    <t>087</t>
  </si>
  <si>
    <t>128</t>
  </si>
  <si>
    <t>380</t>
  </si>
  <si>
    <t>049</t>
  </si>
  <si>
    <t>018</t>
  </si>
  <si>
    <t>143</t>
  </si>
  <si>
    <t>150</t>
  </si>
  <si>
    <t>147</t>
  </si>
  <si>
    <t>197</t>
  </si>
  <si>
    <t>021</t>
  </si>
  <si>
    <t>098</t>
  </si>
  <si>
    <t>315</t>
  </si>
  <si>
    <t>303</t>
  </si>
  <si>
    <t>375</t>
  </si>
  <si>
    <t>312</t>
  </si>
  <si>
    <t>252</t>
  </si>
  <si>
    <t>083</t>
  </si>
  <si>
    <t>033</t>
  </si>
  <si>
    <t>085</t>
  </si>
  <si>
    <t>165</t>
  </si>
  <si>
    <t>243</t>
  </si>
  <si>
    <t>072</t>
  </si>
  <si>
    <t>316</t>
  </si>
  <si>
    <t>218</t>
  </si>
  <si>
    <t>324</t>
  </si>
  <si>
    <t>145</t>
  </si>
  <si>
    <t>148</t>
  </si>
  <si>
    <t>239</t>
  </si>
  <si>
    <t>137</t>
  </si>
  <si>
    <t>006</t>
  </si>
  <si>
    <t>162</t>
  </si>
  <si>
    <t>314</t>
  </si>
  <si>
    <t>313</t>
  </si>
  <si>
    <t>023</t>
  </si>
  <si>
    <t>027</t>
  </si>
  <si>
    <t>151</t>
  </si>
  <si>
    <t>259</t>
  </si>
  <si>
    <t>266</t>
  </si>
  <si>
    <t>247</t>
  </si>
  <si>
    <t>120</t>
  </si>
  <si>
    <t>265</t>
  </si>
  <si>
    <t>063</t>
  </si>
  <si>
    <t>249</t>
  </si>
  <si>
    <t>283</t>
  </si>
  <si>
    <t>068</t>
  </si>
  <si>
    <t>376</t>
  </si>
  <si>
    <t>186</t>
  </si>
  <si>
    <t>026</t>
  </si>
  <si>
    <t>183</t>
  </si>
  <si>
    <t>284</t>
  </si>
  <si>
    <t>160</t>
  </si>
  <si>
    <t>082</t>
  </si>
  <si>
    <t>321</t>
  </si>
  <si>
    <t>108</t>
  </si>
  <si>
    <t>225</t>
  </si>
  <si>
    <t>300</t>
  </si>
  <si>
    <t>012</t>
  </si>
  <si>
    <t>348</t>
  </si>
  <si>
    <t>066</t>
  </si>
  <si>
    <t>351</t>
  </si>
  <si>
    <t>345</t>
  </si>
  <si>
    <t>227</t>
  </si>
  <si>
    <t>292</t>
  </si>
  <si>
    <t>268</t>
  </si>
  <si>
    <t>153</t>
  </si>
  <si>
    <t>191</t>
  </si>
  <si>
    <t>256</t>
  </si>
  <si>
    <t>222</t>
  </si>
  <si>
    <t>325</t>
  </si>
  <si>
    <t>071</t>
  </si>
  <si>
    <t>373</t>
  </si>
  <si>
    <t>022</t>
  </si>
  <si>
    <t>092</t>
  </si>
  <si>
    <t>133</t>
  </si>
  <si>
    <t>074</t>
  </si>
  <si>
    <t>086</t>
  </si>
  <si>
    <t>111</t>
  </si>
  <si>
    <t>199</t>
  </si>
  <si>
    <t>281</t>
  </si>
  <si>
    <t>134</t>
  </si>
  <si>
    <t>169</t>
  </si>
  <si>
    <t>099</t>
  </si>
  <si>
    <t>342</t>
  </si>
  <si>
    <t>192</t>
  </si>
  <si>
    <t>057</t>
  </si>
  <si>
    <t>195</t>
  </si>
  <si>
    <t>355</t>
  </si>
  <si>
    <t>236</t>
  </si>
  <si>
    <t>059</t>
  </si>
  <si>
    <t>058</t>
  </si>
  <si>
    <t>381</t>
  </si>
  <si>
    <t>231</t>
  </si>
  <si>
    <t>142</t>
  </si>
  <si>
    <t>109</t>
  </si>
  <si>
    <t>356</t>
  </si>
  <si>
    <t>336</t>
  </si>
  <si>
    <t>070</t>
  </si>
  <si>
    <t>343</t>
  </si>
  <si>
    <t>232</t>
  </si>
  <si>
    <t>352</t>
  </si>
  <si>
    <t>211</t>
  </si>
  <si>
    <t>371</t>
  </si>
  <si>
    <t>310</t>
  </si>
  <si>
    <t>102</t>
  </si>
  <si>
    <t>240</t>
  </si>
  <si>
    <t>253</t>
  </si>
  <si>
    <t>009</t>
  </si>
  <si>
    <t>346</t>
  </si>
  <si>
    <t>302</t>
  </si>
  <si>
    <t>149</t>
  </si>
  <si>
    <t>100</t>
  </si>
  <si>
    <t>181</t>
  </si>
  <si>
    <t>282</t>
  </si>
  <si>
    <t>115</t>
  </si>
  <si>
    <t>291</t>
  </si>
  <si>
    <t>279</t>
  </si>
  <si>
    <t>121</t>
  </si>
  <si>
    <t>003</t>
  </si>
  <si>
    <t>359</t>
  </si>
  <si>
    <t>094</t>
  </si>
  <si>
    <t>274</t>
  </si>
  <si>
    <t>104</t>
  </si>
  <si>
    <t>365</t>
  </si>
  <si>
    <t>046</t>
  </si>
  <si>
    <t>215</t>
  </si>
  <si>
    <t>113</t>
  </si>
  <si>
    <t>047</t>
  </si>
  <si>
    <t>154</t>
  </si>
  <si>
    <t>091</t>
  </si>
  <si>
    <t>182</t>
  </si>
  <si>
    <t>131</t>
  </si>
  <si>
    <t>112</t>
  </si>
  <si>
    <t>141</t>
  </si>
  <si>
    <t>230</t>
  </si>
  <si>
    <t>207</t>
  </si>
  <si>
    <t>364</t>
  </si>
  <si>
    <t>053</t>
  </si>
  <si>
    <t>125</t>
  </si>
  <si>
    <t>204</t>
  </si>
  <si>
    <t>069</t>
  </si>
  <si>
    <t>276</t>
  </si>
  <si>
    <t>172</t>
  </si>
  <si>
    <t>360</t>
  </si>
  <si>
    <t>295</t>
  </si>
  <si>
    <t>040</t>
  </si>
  <si>
    <t>296</t>
  </si>
  <si>
    <t>075</t>
  </si>
  <si>
    <t>270</t>
  </si>
  <si>
    <t>039</t>
  </si>
  <si>
    <t>212</t>
  </si>
  <si>
    <t>190</t>
  </si>
  <si>
    <t>126</t>
  </si>
  <si>
    <t>320</t>
  </si>
  <si>
    <t>177</t>
  </si>
  <si>
    <t>034</t>
  </si>
  <si>
    <t>297</t>
  </si>
  <si>
    <t>244</t>
  </si>
  <si>
    <t>024</t>
  </si>
  <si>
    <t>223</t>
  </si>
  <si>
    <t>317</t>
  </si>
  <si>
    <t>318</t>
  </si>
  <si>
    <t>338</t>
  </si>
  <si>
    <t>029</t>
  </si>
  <si>
    <t>308</t>
  </si>
  <si>
    <t>290</t>
  </si>
  <si>
    <t>363</t>
  </si>
  <si>
    <t>001</t>
  </si>
  <si>
    <t>050</t>
  </si>
  <si>
    <t>167</t>
  </si>
  <si>
    <t>288</t>
  </si>
  <si>
    <t>246</t>
  </si>
  <si>
    <t>322</t>
  </si>
  <si>
    <t>327</t>
  </si>
  <si>
    <t>078</t>
  </si>
  <si>
    <t>304</t>
  </si>
  <si>
    <t>002</t>
  </si>
  <si>
    <t>374</t>
  </si>
  <si>
    <t>361</t>
  </si>
  <si>
    <t>369</t>
  </si>
  <si>
    <t>221</t>
  </si>
  <si>
    <t>272</t>
  </si>
  <si>
    <t>224</t>
  </si>
  <si>
    <t>114</t>
  </si>
  <si>
    <t>030</t>
  </si>
  <si>
    <t>378</t>
  </si>
  <si>
    <t>171</t>
  </si>
  <si>
    <t>045</t>
  </si>
  <si>
    <t>311</t>
  </si>
  <si>
    <t>261</t>
  </si>
  <si>
    <t>180</t>
  </si>
  <si>
    <t>041</t>
  </si>
  <si>
    <t>368</t>
  </si>
  <si>
    <t>269</t>
  </si>
  <si>
    <t>285</t>
  </si>
  <si>
    <t>332</t>
  </si>
  <si>
    <t>301</t>
  </si>
  <si>
    <t>263</t>
  </si>
  <si>
    <t>206</t>
  </si>
  <si>
    <t>264</t>
  </si>
  <si>
    <t>299</t>
  </si>
  <si>
    <t>349</t>
  </si>
  <si>
    <t>273</t>
  </si>
  <si>
    <t>350</t>
  </si>
  <si>
    <t>193</t>
  </si>
  <si>
    <t>179</t>
  </si>
  <si>
    <t>258</t>
  </si>
  <si>
    <t>260</t>
  </si>
  <si>
    <t>123</t>
  </si>
  <si>
    <t>060</t>
  </si>
  <si>
    <t>358</t>
  </si>
  <si>
    <t>235</t>
  </si>
  <si>
    <t>370</t>
  </si>
  <si>
    <t>219</t>
  </si>
  <si>
    <t>140</t>
  </si>
  <si>
    <t>341</t>
  </si>
  <si>
    <t>362</t>
  </si>
  <si>
    <t>011</t>
  </si>
  <si>
    <t>328</t>
  </si>
  <si>
    <t>262</t>
  </si>
  <si>
    <t>144</t>
  </si>
  <si>
    <t>305</t>
  </si>
  <si>
    <t>088</t>
  </si>
  <si>
    <t>005</t>
  </si>
  <si>
    <t>077</t>
  </si>
  <si>
    <t>158</t>
  </si>
  <si>
    <t>081</t>
  </si>
  <si>
    <t>208</t>
  </si>
  <si>
    <t>103</t>
  </si>
  <si>
    <t>014</t>
  </si>
  <si>
    <t>156</t>
  </si>
  <si>
    <t>233</t>
  </si>
  <si>
    <t>178</t>
  </si>
  <si>
    <t>229</t>
  </si>
  <si>
    <t>331</t>
  </si>
  <si>
    <t>277</t>
  </si>
  <si>
    <t>250</t>
  </si>
  <si>
    <t>073</t>
  </si>
  <si>
    <t>008</t>
  </si>
  <si>
    <t>061</t>
  </si>
  <si>
    <t>309</t>
  </si>
  <si>
    <t>354</t>
  </si>
  <si>
    <t>248</t>
  </si>
  <si>
    <t>184</t>
  </si>
  <si>
    <t>054</t>
  </si>
  <si>
    <t>319</t>
  </si>
  <si>
    <t>037</t>
  </si>
  <si>
    <t>136</t>
  </si>
  <si>
    <t>036</t>
  </si>
  <si>
    <t>038</t>
  </si>
  <si>
    <t>089</t>
  </si>
  <si>
    <t>010</t>
  </si>
  <si>
    <t>056</t>
  </si>
  <si>
    <t>366</t>
  </si>
  <si>
    <t>226</t>
  </si>
  <si>
    <t>187</t>
  </si>
  <si>
    <t>080</t>
  </si>
  <si>
    <t>189</t>
  </si>
  <si>
    <t>367</t>
  </si>
  <si>
    <t>065</t>
  </si>
  <si>
    <t>096</t>
  </si>
  <si>
    <t>155</t>
  </si>
  <si>
    <t>205</t>
  </si>
  <si>
    <t>176</t>
  </si>
  <si>
    <t>093</t>
  </si>
  <si>
    <t>330</t>
  </si>
  <si>
    <t>017</t>
  </si>
  <si>
    <t>344</t>
  </si>
  <si>
    <t>254</t>
  </si>
  <si>
    <t>043</t>
  </si>
  <si>
    <t>347</t>
  </si>
  <si>
    <t>127</t>
  </si>
  <si>
    <t>335</t>
  </si>
  <si>
    <t>051</t>
  </si>
  <si>
    <t>105</t>
  </si>
  <si>
    <t>220</t>
  </si>
  <si>
    <t>067</t>
  </si>
  <si>
    <t>251</t>
  </si>
  <si>
    <t>090</t>
  </si>
  <si>
    <t>161</t>
  </si>
  <si>
    <t>064</t>
  </si>
  <si>
    <t>170</t>
  </si>
  <si>
    <t>132</t>
  </si>
  <si>
    <t>119</t>
  </si>
  <si>
    <t>095</t>
  </si>
  <si>
    <t>217</t>
  </si>
  <si>
    <t>MG</t>
  </si>
  <si>
    <t>Relais possible</t>
  </si>
  <si>
    <t>Relais impossible</t>
  </si>
  <si>
    <t>REMPLACANT</t>
  </si>
  <si>
    <t>PSYCHIATRE</t>
  </si>
  <si>
    <t>PHARMA</t>
  </si>
  <si>
    <t>Relais</t>
  </si>
  <si>
    <t>Relais alcool et TSO</t>
  </si>
  <si>
    <t>Relais alcool</t>
  </si>
  <si>
    <t>contacts</t>
  </si>
  <si>
    <t>Féminin</t>
  </si>
  <si>
    <t>Foyer</t>
  </si>
  <si>
    <t>Masculin</t>
  </si>
  <si>
    <t>Domicile personnel</t>
  </si>
  <si>
    <t>Domicile familial</t>
  </si>
  <si>
    <t>Assistant familial</t>
  </si>
  <si>
    <t>? Virginie</t>
  </si>
  <si>
    <t>commentaires</t>
  </si>
  <si>
    <t>La pommeraye</t>
  </si>
  <si>
    <t>Avrillé</t>
  </si>
  <si>
    <t>Trélazé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</si>
  <si>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</si>
  <si>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</si>
  <si>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</si>
  <si>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</si>
  <si>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</si>
  <si>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</si>
  <si>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</si>
  <si>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</si>
  <si>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</si>
  <si>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Groupe 10</t>
  </si>
  <si>
    <t>Groupe 11</t>
  </si>
  <si>
    <t>Groupe 12</t>
  </si>
  <si>
    <t>Groupe 13</t>
  </si>
  <si>
    <t>Groupe 14</t>
  </si>
  <si>
    <t>Groupe 15</t>
  </si>
  <si>
    <t>Groupe 16</t>
  </si>
  <si>
    <t>Groupe 17</t>
  </si>
  <si>
    <t>Groupe 18</t>
  </si>
  <si>
    <t>Groupe 19</t>
  </si>
  <si>
    <t>Groupe 20</t>
  </si>
  <si>
    <t>Groupe 21</t>
  </si>
  <si>
    <t>Groupe 22</t>
  </si>
  <si>
    <t>Groupe 23</t>
  </si>
  <si>
    <t>Groupe 24</t>
  </si>
  <si>
    <t>Groupe 25</t>
  </si>
  <si>
    <t>Groupe 26</t>
  </si>
  <si>
    <t>Groupe 27</t>
  </si>
  <si>
    <t>Groupe 28</t>
  </si>
  <si>
    <t>Groupe 29</t>
  </si>
  <si>
    <t>Groupe 30</t>
  </si>
  <si>
    <t>Groupe 31</t>
  </si>
  <si>
    <t>Groupe 32</t>
  </si>
  <si>
    <t>Groupe 33</t>
  </si>
  <si>
    <t>Groupe 34</t>
  </si>
  <si>
    <t>Groupe 35</t>
  </si>
  <si>
    <t>Groupe 36</t>
  </si>
  <si>
    <t>Groupe 37</t>
  </si>
  <si>
    <t>Groupe 38</t>
  </si>
  <si>
    <t>Groupe 39</t>
  </si>
  <si>
    <t>Groupe 40</t>
  </si>
  <si>
    <t>Groupe 41</t>
  </si>
  <si>
    <t>Groupe 42</t>
  </si>
  <si>
    <t>Groupe 43</t>
  </si>
  <si>
    <t>Groupe 44</t>
  </si>
  <si>
    <t>Groupe 45</t>
  </si>
  <si>
    <t>Groupe 46</t>
  </si>
  <si>
    <t>Groupe 47</t>
  </si>
  <si>
    <t>Groupe 48</t>
  </si>
  <si>
    <t>Groupe 49</t>
  </si>
  <si>
    <t>Groupe 50</t>
  </si>
  <si>
    <t>Groupe 51</t>
  </si>
  <si>
    <t>Groupe 52</t>
  </si>
  <si>
    <t>Groupe 53</t>
  </si>
  <si>
    <t>Groupe 54</t>
  </si>
  <si>
    <t>Groupe 55</t>
  </si>
  <si>
    <t>Groupe 56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</si>
  <si>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</si>
  <si>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</si>
  <si>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</si>
  <si>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</si>
  <si>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</si>
  <si>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</si>
  <si>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</si>
  <si>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</si>
  <si>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</si>
  <si>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</si>
  <si>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</si>
  <si>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</si>
  <si>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</si>
  <si>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</si>
  <si>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</si>
  <si>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</si>
  <si>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</si>
  <si>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</si>
  <si>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</si>
  <si>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</si>
  <si>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</si>
  <si>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</si>
  <si>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</si>
  <si>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</si>
  <si>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</si>
  <si>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</si>
  <si>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</si>
  <si>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</si>
  <si>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</si>
  <si>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</si>
  <si>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</si>
  <si>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</si>
  <si>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</si>
  <si>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</si>
  <si>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</si>
  <si>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</si>
  <si>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</si>
  <si>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</si>
  <si>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</si>
  <si>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</si>
  <si>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</si>
  <si>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</si>
  <si>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</si>
  <si>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</si>
  <si>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</si>
  <si>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</si>
  <si>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</si>
  <si>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</si>
  <si>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</si>
  <si>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</si>
  <si>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</si>
  <si>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</si>
  <si>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</si>
  <si>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</si>
  <si>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</si>
  <si>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</si>
  <si>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1 Place du paradis</t>
  </si>
  <si>
    <t>2 Place du paradis</t>
  </si>
  <si>
    <t>3 Place du paradis</t>
  </si>
  <si>
    <t>4 Place du paradis</t>
  </si>
  <si>
    <t>5 Place du paradis</t>
  </si>
  <si>
    <t>6 Place du paradis</t>
  </si>
  <si>
    <t>7 Place du paradis</t>
  </si>
  <si>
    <t>8 Place du paradis</t>
  </si>
  <si>
    <t>9 Place du paradis</t>
  </si>
  <si>
    <t>10 Place du paradis</t>
  </si>
  <si>
    <t>11 Place du paradis</t>
  </si>
  <si>
    <t>12 Place du paradis</t>
  </si>
  <si>
    <t>13 Place du paradis</t>
  </si>
  <si>
    <t>14 Place du paradis</t>
  </si>
  <si>
    <t>15 Place du paradis</t>
  </si>
  <si>
    <t>16 Place du paradis</t>
  </si>
  <si>
    <t>17 Place du paradis</t>
  </si>
  <si>
    <t>18 Place du paradis</t>
  </si>
  <si>
    <t>19 Place du paradis</t>
  </si>
  <si>
    <t>20 Place du paradis</t>
  </si>
  <si>
    <t>21 Place du paradis</t>
  </si>
  <si>
    <t>22 Place du paradis</t>
  </si>
  <si>
    <t>23 Place du paradis</t>
  </si>
  <si>
    <t>24 Place du paradis</t>
  </si>
  <si>
    <t>25 Place du paradis</t>
  </si>
  <si>
    <t>26 Place du paradis</t>
  </si>
  <si>
    <t>27 Place du paradis</t>
  </si>
  <si>
    <t>28 Place du paradis</t>
  </si>
  <si>
    <t>29 Place du paradis</t>
  </si>
  <si>
    <t>30 Place du paradis</t>
  </si>
  <si>
    <t>31 Place du paradis</t>
  </si>
  <si>
    <t>32 Place du paradis</t>
  </si>
  <si>
    <t>33 Place du paradis</t>
  </si>
  <si>
    <t>34 Place du paradis</t>
  </si>
  <si>
    <t>35 Place du paradis</t>
  </si>
  <si>
    <t>36 Place du paradis</t>
  </si>
  <si>
    <t>37 Place du paradis</t>
  </si>
  <si>
    <t>38 Place du paradis</t>
  </si>
  <si>
    <t>39 Place du paradis</t>
  </si>
  <si>
    <t>40 Place du paradis</t>
  </si>
  <si>
    <t>41 Place du paradis</t>
  </si>
  <si>
    <t>42 Place du paradis</t>
  </si>
  <si>
    <t>43 Place du paradis</t>
  </si>
  <si>
    <t>44 Place du paradis</t>
  </si>
  <si>
    <t>45 Place du paradis</t>
  </si>
  <si>
    <t>46 Place du paradis</t>
  </si>
  <si>
    <t>47 Place du paradis</t>
  </si>
  <si>
    <t>48 Place du paradis</t>
  </si>
  <si>
    <t>49 Place du paradis</t>
  </si>
  <si>
    <t>50 Place du paradis</t>
  </si>
  <si>
    <t>51 Place du paradis</t>
  </si>
  <si>
    <t>52 Place du paradis</t>
  </si>
  <si>
    <t>53 Place du paradis</t>
  </si>
  <si>
    <t>54 Place du paradis</t>
  </si>
  <si>
    <t>55 Place du paradis</t>
  </si>
  <si>
    <t>56 Place du paradis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</si>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</sst>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#&quot; &quot;##&quot; &quot;##&quot; &quot;##&quot; &quot;##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color rgb="FFFFC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Fill="0" applyProtection="0"/>
  </cellStyleXfs>
  <cellXfs count="2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3" fillId="33" borderId="0" xfId="0" applyFont="1" applyFill="1"/>
    <xf numFmtId="0" fontId="0" fillId="0" borderId="0" xfId="0" applyAlignment="1">
      <alignment horizontal="left" vertical="top"/>
    </xf>
    <xf numFmtId="0" fontId="20" fillId="0" borderId="0" xfId="0" applyFont="1" applyAlignment="1">
      <alignment vertical="center"/>
    </xf>
    <xf numFmtId="0" fontId="0" fillId="34" borderId="0" xfId="0" applyFill="1" applyAlignment="1">
      <alignment horizontal="center" vertical="center" wrapText="1"/>
    </xf>
    <xf numFmtId="0" fontId="0" fillId="34" borderId="0" xfId="0" applyFill="1" applyAlignment="1">
      <alignment vertical="center" wrapText="1"/>
    </xf>
    <xf numFmtId="0" fontId="0" fillId="34" borderId="0" xfId="0" applyFill="1"/>
    <xf numFmtId="1" fontId="0" fillId="0" borderId="0" xfId="0" applyNumberFormat="1"/>
    <xf numFmtId="0" fontId="0" fillId="0" borderId="0" xfId="0" applyFill="1"/>
    <xf numFmtId="0" fontId="21" fillId="35" borderId="0" xfId="0" applyFont="1" applyFill="1" applyAlignment="1" applyProtection="1">
      <alignment horizontal="center" vertical="center" wrapText="1"/>
      <protection locked="0"/>
    </xf>
    <xf numFmtId="0" fontId="21" fillId="35" borderId="0" xfId="0" applyFont="1" applyFill="1" applyAlignment="1" applyProtection="1">
      <alignment horizontal="left" vertical="center" wrapText="1"/>
      <protection locked="0"/>
    </xf>
    <xf numFmtId="0" fontId="23" fillId="35" borderId="0" xfId="0" applyFont="1" applyFill="1" applyAlignment="1" applyProtection="1">
      <alignment horizontal="center" vertical="center" wrapText="1"/>
      <protection locked="0"/>
    </xf>
    <xf numFmtId="0" fontId="21" fillId="0" borderId="0" xfId="0" applyFont="1" applyProtection="1">
      <protection locked="0"/>
    </xf>
    <xf numFmtId="0" fontId="21" fillId="0" borderId="0" xfId="0" applyFont="1" applyAlignment="1" applyProtection="1">
      <alignment horizontal="left"/>
      <protection locked="0"/>
    </xf>
    <xf numFmtId="14" fontId="21" fillId="0" borderId="0" xfId="0" applyNumberFormat="1" applyFont="1" applyAlignment="1" applyProtection="1">
      <alignment horizontal="center"/>
      <protection locked="0"/>
    </xf>
    <xf numFmtId="0" fontId="21" fillId="0" borderId="0" xfId="0" applyFont="1" applyFill="1" applyProtection="1">
      <protection locked="0"/>
    </xf>
    <xf numFmtId="0" fontId="21" fillId="0" borderId="0" xfId="0" applyFont="1" applyFill="1" applyAlignment="1" applyProtection="1">
      <alignment horizontal="left"/>
      <protection locked="0"/>
    </xf>
    <xf numFmtId="14" fontId="21" fillId="0" borderId="0" xfId="0" applyNumberFormat="1" applyFont="1" applyFill="1" applyAlignment="1" applyProtection="1">
      <alignment horizontal="center"/>
      <protection locked="0"/>
    </xf>
    <xf numFmtId="0" fontId="22" fillId="0" borderId="0" xfId="0" applyFont="1" applyFill="1" applyAlignment="1" applyProtection="1">
      <alignment horizontal="center" vertical="center" wrapText="1"/>
      <protection locked="0"/>
    </xf>
    <xf numFmtId="0" fontId="0" fillId="0" borderId="0" xfId="0" applyNumberFormat="1"/>
    <xf numFmtId="0" fontId="18" fillId="0" borderId="0" xfId="0" applyNumberFormat="1" applyFont="1" applyAlignment="1">
      <alignment wrapText="1"/>
    </xf>
    <xf numFmtId="0" fontId="0" fillId="36" borderId="0" xfId="0" applyFill="1"/>
    <xf numFmtId="165" fontId="21" fillId="0" borderId="0" xfId="0" applyNumberFormat="1" applyFont="1" applyProtection="1">
      <protection locked="0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1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5" Type="http://schemas.openxmlformats.org/officeDocument/2006/relationships/image" Target="../media/image5.gif"/><Relationship Id="rId4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202407</xdr:colOff>
      <xdr:row>0</xdr:row>
      <xdr:rowOff>166688</xdr:rowOff>
    </xdr:from>
    <xdr:to>
      <xdr:col>1</xdr:col>
      <xdr:colOff>659607</xdr:colOff>
      <xdr:row>7</xdr:row>
      <xdr:rowOff>52388</xdr:rowOff>
    </xdr:to>
    <xdr:grpSp>
      <xdr:nvGrpSpPr>
        <xdr:cNvPr id="7" name="Bouton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pSpPr/>
      </xdr:nvGrpSpPr>
      <xdr:grpSpPr>
        <a:xfrm>
          <a:off x="202407" y="166688"/>
          <a:ext cx="1219200" cy="1219200"/>
          <a:chOff x="845344" y="2547938"/>
          <a:chExt cx="1219200" cy="1219200"/>
        </a:xfrm>
      </xdr:grpSpPr>
      <xdr:pic macro="[0]!dessin_carte"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45344" y="2547938"/>
            <a:ext cx="1219200" cy="1219200"/>
          </a:xfrm>
          <a:prstGeom prst="rect">
            <a:avLst/>
          </a:prstGeom>
        </xdr:spPr>
      </xdr:pic>
      <xdr:sp macro="[0]!dessin_carte" textlink="">
        <xdr:nvSpPr>
          <xdr:cNvPr id="6" name="ZoneText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 txBox="1"/>
        </xdr:nvSpPr>
        <xdr:spPr>
          <a:xfrm>
            <a:off x="1357314" y="3321845"/>
            <a:ext cx="702468" cy="44053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Dessiner</a:t>
            </a:r>
          </a:p>
          <a:p>
            <a:pPr algn="ctr"/>
            <a:r>
              <a:rPr lang="fr-FR" sz="1100"/>
              <a:t>carte</a:t>
            </a:r>
          </a:p>
        </xdr:txBody>
      </xdr:sp>
    </xdr:grpSp>
    <xdr:clientData/>
  </xdr:twoCellAnchor>
  <xdr:twoCellAnchor>
    <xdr:from>
      <xdr:col>2</xdr:col>
      <xdr:colOff>190499</xdr:colOff>
      <xdr:row>1</xdr:row>
      <xdr:rowOff>11910</xdr:rowOff>
    </xdr:from>
    <xdr:to>
      <xdr:col>3</xdr:col>
      <xdr:colOff>559593</xdr:colOff>
      <xdr:row>7</xdr:row>
      <xdr:rowOff>59530</xdr:rowOff>
    </xdr:to>
    <xdr:grpSp>
      <xdr:nvGrpSpPr>
        <xdr:cNvPr id="11" name="Bouton2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pSpPr/>
      </xdr:nvGrpSpPr>
      <xdr:grpSpPr>
        <a:xfrm>
          <a:off x="1714499" y="202410"/>
          <a:ext cx="1131094" cy="1190620"/>
          <a:chOff x="1694688" y="2491131"/>
          <a:chExt cx="1158241" cy="1281451"/>
        </a:xfrm>
      </xdr:grpSpPr>
      <xdr:pic macro="[0]!efface">
        <xdr:nvPicPr>
          <xdr:cNvPr id="8" name="Image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694688" y="2502129"/>
            <a:ext cx="1085088" cy="1085088"/>
          </a:xfrm>
          <a:prstGeom prst="rect">
            <a:avLst/>
          </a:prstGeom>
        </xdr:spPr>
      </xdr:pic>
      <xdr:pic macro="[0]!efface">
        <xdr:nvPicPr>
          <xdr:cNvPr id="9" name="Imag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846422" y="2491131"/>
            <a:ext cx="271272" cy="271272"/>
          </a:xfrm>
          <a:prstGeom prst="rect">
            <a:avLst/>
          </a:prstGeom>
        </xdr:spPr>
      </xdr:pic>
      <xdr:sp macro="[0]!efface" textlink="">
        <xdr:nvSpPr>
          <xdr:cNvPr id="10" name="ZoneTexte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 txBox="1"/>
        </xdr:nvSpPr>
        <xdr:spPr>
          <a:xfrm>
            <a:off x="2210607" y="3253228"/>
            <a:ext cx="642322" cy="5193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Effacer</a:t>
            </a:r>
          </a:p>
          <a:p>
            <a:pPr algn="ctr"/>
            <a:r>
              <a:rPr lang="fr-FR" sz="1100"/>
              <a:t>carte</a:t>
            </a:r>
          </a:p>
        </xdr:txBody>
      </xdr:sp>
    </xdr:grpSp>
    <xdr:clientData/>
  </xdr:twoCellAnchor>
  <xdr:twoCellAnchor>
    <xdr:from>
      <xdr:col>0</xdr:col>
      <xdr:colOff>345282</xdr:colOff>
      <xdr:row>15</xdr:row>
      <xdr:rowOff>142877</xdr:rowOff>
    </xdr:from>
    <xdr:to>
      <xdr:col>1</xdr:col>
      <xdr:colOff>595312</xdr:colOff>
      <xdr:row>21</xdr:row>
      <xdr:rowOff>11907</xdr:rowOff>
    </xdr:to>
    <xdr:grpSp>
      <xdr:nvGrpSpPr>
        <xdr:cNvPr id="17" name="Bouton4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GrpSpPr/>
      </xdr:nvGrpSpPr>
      <xdr:grpSpPr>
        <a:xfrm>
          <a:off x="345282" y="3000377"/>
          <a:ext cx="1012030" cy="1012030"/>
          <a:chOff x="345282" y="3000377"/>
          <a:chExt cx="1012030" cy="1012030"/>
        </a:xfrm>
      </xdr:grpSpPr>
      <xdr:pic macro="[0]!CloseandSave">
        <xdr:nvPicPr>
          <xdr:cNvPr id="12" name="Image 11">
            <a:extLst>
              <a:ext uri="{FF2B5EF4-FFF2-40B4-BE49-F238E27FC236}">
                <a16:creationId xmlns:a16="http://schemas.microsoft.com/office/drawing/2014/main" id="{00000000-0008-0000-01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45282" y="3000377"/>
            <a:ext cx="1012030" cy="1012030"/>
          </a:xfrm>
          <a:prstGeom prst="rect">
            <a:avLst/>
          </a:prstGeom>
        </xdr:spPr>
      </xdr:pic>
      <xdr:pic macro="[0]!CloseandSave">
        <xdr:nvPicPr>
          <xdr:cNvPr id="14" name="Image 13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79835" y="3059906"/>
            <a:ext cx="304800" cy="304800"/>
          </a:xfrm>
          <a:prstGeom prst="rect">
            <a:avLst/>
          </a:prstGeom>
        </xdr:spPr>
      </xdr:pic>
      <xdr:sp macro="[0]!CloseandSave" textlink="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 txBox="1"/>
        </xdr:nvSpPr>
        <xdr:spPr>
          <a:xfrm>
            <a:off x="529828" y="3440906"/>
            <a:ext cx="642938" cy="5715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Sauver</a:t>
            </a:r>
          </a:p>
          <a:p>
            <a:pPr algn="ctr"/>
            <a:r>
              <a:rPr lang="fr-FR" sz="1100"/>
              <a:t>Fermer</a:t>
            </a:r>
          </a:p>
        </xdr:txBody>
      </xdr:sp>
    </xdr:grpSp>
    <xdr:clientData/>
  </xdr:twoCellAnchor>
  <xdr:twoCellAnchor>
    <xdr:from>
      <xdr:col>11</xdr:col>
      <xdr:colOff>524653</xdr:colOff>
      <xdr:row>18</xdr:row>
      <xdr:rowOff>20543</xdr:rowOff>
    </xdr:from>
    <xdr:to>
      <xdr:col>12</xdr:col>
      <xdr:colOff>643014</xdr:colOff>
      <xdr:row>23</xdr:row>
      <xdr:rowOff>86153</xdr:rowOff>
    </xdr:to>
    <xdr:sp macro="USF" textlink="">
      <xdr:nvSpPr>
        <xdr:cNvPr id="44550" name="6">
          <a:extLst>
            <a:ext uri="{FF2B5EF4-FFF2-40B4-BE49-F238E27FC236}">
              <a16:creationId xmlns:a16="http://schemas.microsoft.com/office/drawing/2014/main" id="{F2A4ADCB-0959-4C50-B703-B5E84EA1D978}"/>
            </a:ext>
          </a:extLst>
        </xdr:cNvPr>
        <xdr:cNvSpPr/>
      </xdr:nvSpPr>
      <xdr:spPr>
        <a:xfrm>
          <a:off x="8906653" y="3449543"/>
          <a:ext cx="880361" cy="1018110"/>
        </a:xfrm>
        <a:custGeom>
          <a:avLst/>
          <a:gdLst/>
          <a:ahLst/>
          <a:cxnLst/>
          <a:rect l="0" t="0" r="0" b="0"/>
          <a:pathLst>
            <a:path w="880361" h="1018110">
              <a:moveTo>
                <a:pt x="522316" y="996873"/>
              </a:moveTo>
              <a:lnTo>
                <a:pt x="413875" y="1018109"/>
              </a:lnTo>
              <a:lnTo>
                <a:pt x="218105" y="880044"/>
              </a:lnTo>
              <a:lnTo>
                <a:pt x="207746" y="803519"/>
              </a:lnTo>
              <a:lnTo>
                <a:pt x="168605" y="792768"/>
              </a:lnTo>
              <a:lnTo>
                <a:pt x="17776" y="834445"/>
              </a:lnTo>
              <a:lnTo>
                <a:pt x="0" y="758569"/>
              </a:lnTo>
              <a:lnTo>
                <a:pt x="53792" y="702676"/>
              </a:lnTo>
              <a:lnTo>
                <a:pt x="65971" y="590683"/>
              </a:lnTo>
              <a:lnTo>
                <a:pt x="49958" y="436584"/>
              </a:lnTo>
              <a:lnTo>
                <a:pt x="160366" y="499272"/>
              </a:lnTo>
              <a:lnTo>
                <a:pt x="278462" y="484236"/>
              </a:lnTo>
              <a:lnTo>
                <a:pt x="339814" y="285500"/>
              </a:lnTo>
              <a:lnTo>
                <a:pt x="395530" y="222575"/>
              </a:lnTo>
              <a:lnTo>
                <a:pt x="380689" y="141066"/>
              </a:lnTo>
              <a:lnTo>
                <a:pt x="449109" y="94827"/>
              </a:lnTo>
              <a:lnTo>
                <a:pt x="614224" y="90596"/>
              </a:lnTo>
              <a:lnTo>
                <a:pt x="696678" y="0"/>
              </a:lnTo>
              <a:lnTo>
                <a:pt x="730460" y="24020"/>
              </a:lnTo>
              <a:lnTo>
                <a:pt x="755271" y="142535"/>
              </a:lnTo>
              <a:lnTo>
                <a:pt x="689474" y="290771"/>
              </a:lnTo>
              <a:lnTo>
                <a:pt x="704122" y="328836"/>
              </a:lnTo>
              <a:lnTo>
                <a:pt x="880360" y="430242"/>
              </a:lnTo>
              <a:lnTo>
                <a:pt x="791260" y="688806"/>
              </a:lnTo>
              <a:lnTo>
                <a:pt x="828337" y="799606"/>
              </a:lnTo>
              <a:lnTo>
                <a:pt x="814641" y="834034"/>
              </a:lnTo>
              <a:lnTo>
                <a:pt x="873019" y="919490"/>
              </a:lnTo>
              <a:lnTo>
                <a:pt x="760687" y="887543"/>
              </a:lnTo>
              <a:lnTo>
                <a:pt x="679028" y="971761"/>
              </a:lnTo>
              <a:lnTo>
                <a:pt x="522316" y="99687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152970</xdr:colOff>
      <xdr:row>22</xdr:row>
      <xdr:rowOff>51311</xdr:rowOff>
    </xdr:from>
    <xdr:to>
      <xdr:col>11</xdr:col>
      <xdr:colOff>742759</xdr:colOff>
      <xdr:row>25</xdr:row>
      <xdr:rowOff>189472</xdr:rowOff>
    </xdr:to>
    <xdr:sp macro="USF" textlink="">
      <xdr:nvSpPr>
        <xdr:cNvPr id="44551" name="31">
          <a:extLst>
            <a:ext uri="{FF2B5EF4-FFF2-40B4-BE49-F238E27FC236}">
              <a16:creationId xmlns:a16="http://schemas.microsoft.com/office/drawing/2014/main" id="{6ADEB12C-E689-48D4-B952-64AA07041702}"/>
            </a:ext>
          </a:extLst>
        </xdr:cNvPr>
        <xdr:cNvSpPr/>
      </xdr:nvSpPr>
      <xdr:spPr>
        <a:xfrm>
          <a:off x="8534970" y="4242311"/>
          <a:ext cx="589789" cy="709661"/>
        </a:xfrm>
        <a:custGeom>
          <a:avLst/>
          <a:gdLst/>
          <a:ahLst/>
          <a:cxnLst/>
          <a:rect l="0" t="0" r="0" b="0"/>
          <a:pathLst>
            <a:path w="589789" h="709661">
              <a:moveTo>
                <a:pt x="294752" y="709660"/>
              </a:moveTo>
              <a:lnTo>
                <a:pt x="213181" y="686228"/>
              </a:lnTo>
              <a:lnTo>
                <a:pt x="92881" y="570954"/>
              </a:lnTo>
              <a:lnTo>
                <a:pt x="49171" y="454900"/>
              </a:lnTo>
              <a:lnTo>
                <a:pt x="83016" y="380203"/>
              </a:lnTo>
              <a:lnTo>
                <a:pt x="0" y="238738"/>
              </a:lnTo>
              <a:lnTo>
                <a:pt x="86923" y="50623"/>
              </a:lnTo>
              <a:lnTo>
                <a:pt x="182041" y="118379"/>
              </a:lnTo>
              <a:lnTo>
                <a:pt x="260159" y="129592"/>
              </a:lnTo>
              <a:lnTo>
                <a:pt x="389459" y="41677"/>
              </a:lnTo>
              <a:lnTo>
                <a:pt x="540288" y="0"/>
              </a:lnTo>
              <a:lnTo>
                <a:pt x="579429" y="10751"/>
              </a:lnTo>
              <a:lnTo>
                <a:pt x="589788" y="87276"/>
              </a:lnTo>
              <a:lnTo>
                <a:pt x="480407" y="253261"/>
              </a:lnTo>
              <a:lnTo>
                <a:pt x="463712" y="410609"/>
              </a:lnTo>
              <a:lnTo>
                <a:pt x="373605" y="585704"/>
              </a:lnTo>
              <a:lnTo>
                <a:pt x="294752" y="709660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526575</xdr:colOff>
      <xdr:row>22</xdr:row>
      <xdr:rowOff>138587</xdr:rowOff>
    </xdr:from>
    <xdr:to>
      <xdr:col>12</xdr:col>
      <xdr:colOff>470002</xdr:colOff>
      <xdr:row>25</xdr:row>
      <xdr:rowOff>65516</xdr:rowOff>
    </xdr:to>
    <xdr:sp macro="USF" textlink="">
      <xdr:nvSpPr>
        <xdr:cNvPr id="44552" name="275">
          <a:extLst>
            <a:ext uri="{FF2B5EF4-FFF2-40B4-BE49-F238E27FC236}">
              <a16:creationId xmlns:a16="http://schemas.microsoft.com/office/drawing/2014/main" id="{4EC84EBF-7803-405A-B6A5-B4FDC9EC234E}"/>
            </a:ext>
          </a:extLst>
        </xdr:cNvPr>
        <xdr:cNvSpPr/>
      </xdr:nvSpPr>
      <xdr:spPr>
        <a:xfrm>
          <a:off x="8908575" y="4329587"/>
          <a:ext cx="705427" cy="498429"/>
        </a:xfrm>
        <a:custGeom>
          <a:avLst/>
          <a:gdLst/>
          <a:ahLst/>
          <a:cxnLst/>
          <a:rect l="0" t="0" r="0" b="0"/>
          <a:pathLst>
            <a:path w="705427" h="498429">
              <a:moveTo>
                <a:pt x="0" y="498428"/>
              </a:moveTo>
              <a:lnTo>
                <a:pt x="90107" y="323333"/>
              </a:lnTo>
              <a:lnTo>
                <a:pt x="106802" y="165985"/>
              </a:lnTo>
              <a:lnTo>
                <a:pt x="216183" y="0"/>
              </a:lnTo>
              <a:lnTo>
                <a:pt x="411953" y="138065"/>
              </a:lnTo>
              <a:lnTo>
                <a:pt x="520394" y="116829"/>
              </a:lnTo>
              <a:lnTo>
                <a:pt x="513463" y="155516"/>
              </a:lnTo>
              <a:lnTo>
                <a:pt x="595591" y="289295"/>
              </a:lnTo>
              <a:lnTo>
                <a:pt x="705426" y="336548"/>
              </a:lnTo>
              <a:lnTo>
                <a:pt x="695104" y="365757"/>
              </a:lnTo>
              <a:lnTo>
                <a:pt x="575768" y="386384"/>
              </a:lnTo>
              <a:lnTo>
                <a:pt x="402038" y="444837"/>
              </a:lnTo>
              <a:lnTo>
                <a:pt x="237354" y="414113"/>
              </a:lnTo>
              <a:lnTo>
                <a:pt x="111738" y="428333"/>
              </a:lnTo>
              <a:lnTo>
                <a:pt x="0" y="49842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121166</xdr:colOff>
      <xdr:row>19</xdr:row>
      <xdr:rowOff>129701</xdr:rowOff>
    </xdr:from>
    <xdr:to>
      <xdr:col>11</xdr:col>
      <xdr:colOff>590625</xdr:colOff>
      <xdr:row>22</xdr:row>
      <xdr:rowOff>180904</xdr:rowOff>
    </xdr:to>
    <xdr:sp macro="USF" textlink="">
      <xdr:nvSpPr>
        <xdr:cNvPr id="44553" name="18">
          <a:extLst>
            <a:ext uri="{FF2B5EF4-FFF2-40B4-BE49-F238E27FC236}">
              <a16:creationId xmlns:a16="http://schemas.microsoft.com/office/drawing/2014/main" id="{3E5C757F-9E31-4904-AE82-B767FE6065BB}"/>
            </a:ext>
          </a:extLst>
        </xdr:cNvPr>
        <xdr:cNvSpPr/>
      </xdr:nvSpPr>
      <xdr:spPr>
        <a:xfrm>
          <a:off x="8503166" y="3749201"/>
          <a:ext cx="469459" cy="622703"/>
        </a:xfrm>
        <a:custGeom>
          <a:avLst/>
          <a:gdLst/>
          <a:ahLst/>
          <a:cxnLst/>
          <a:rect l="0" t="0" r="0" b="0"/>
          <a:pathLst>
            <a:path w="469459" h="622703">
              <a:moveTo>
                <a:pt x="421263" y="534787"/>
              </a:moveTo>
              <a:lnTo>
                <a:pt x="291963" y="622702"/>
              </a:lnTo>
              <a:lnTo>
                <a:pt x="213845" y="611489"/>
              </a:lnTo>
              <a:lnTo>
                <a:pt x="118727" y="543733"/>
              </a:lnTo>
              <a:lnTo>
                <a:pt x="61824" y="442442"/>
              </a:lnTo>
              <a:lnTo>
                <a:pt x="59729" y="366715"/>
              </a:lnTo>
              <a:lnTo>
                <a:pt x="71028" y="294829"/>
              </a:lnTo>
              <a:lnTo>
                <a:pt x="0" y="259423"/>
              </a:lnTo>
              <a:lnTo>
                <a:pt x="431" y="220594"/>
              </a:lnTo>
              <a:lnTo>
                <a:pt x="137395" y="155019"/>
              </a:lnTo>
              <a:lnTo>
                <a:pt x="51471" y="25420"/>
              </a:lnTo>
              <a:lnTo>
                <a:pt x="125175" y="34065"/>
              </a:lnTo>
              <a:lnTo>
                <a:pt x="191707" y="0"/>
              </a:lnTo>
              <a:lnTo>
                <a:pt x="304982" y="23077"/>
              </a:lnTo>
              <a:lnTo>
                <a:pt x="453445" y="136926"/>
              </a:lnTo>
              <a:lnTo>
                <a:pt x="469458" y="291025"/>
              </a:lnTo>
              <a:lnTo>
                <a:pt x="457279" y="403018"/>
              </a:lnTo>
              <a:lnTo>
                <a:pt x="403487" y="458911"/>
              </a:lnTo>
              <a:lnTo>
                <a:pt x="421263" y="534787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5497</xdr:colOff>
      <xdr:row>26</xdr:row>
      <xdr:rowOff>31595</xdr:rowOff>
    </xdr:from>
    <xdr:to>
      <xdr:col>11</xdr:col>
      <xdr:colOff>434660</xdr:colOff>
      <xdr:row>27</xdr:row>
      <xdr:rowOff>149559</xdr:rowOff>
    </xdr:to>
    <xdr:sp macro="USF" textlink="">
      <xdr:nvSpPr>
        <xdr:cNvPr id="44554" name="26">
          <a:extLst>
            <a:ext uri="{FF2B5EF4-FFF2-40B4-BE49-F238E27FC236}">
              <a16:creationId xmlns:a16="http://schemas.microsoft.com/office/drawing/2014/main" id="{BD20EC9F-C496-450D-BFDE-4CE70713D50F}"/>
            </a:ext>
          </a:extLst>
        </xdr:cNvPr>
        <xdr:cNvSpPr/>
      </xdr:nvSpPr>
      <xdr:spPr>
        <a:xfrm>
          <a:off x="8387497" y="4984595"/>
          <a:ext cx="429163" cy="308464"/>
        </a:xfrm>
        <a:custGeom>
          <a:avLst/>
          <a:gdLst/>
          <a:ahLst/>
          <a:cxnLst/>
          <a:rect l="0" t="0" r="0" b="0"/>
          <a:pathLst>
            <a:path w="429163" h="308464">
              <a:moveTo>
                <a:pt x="295395" y="212930"/>
              </a:moveTo>
              <a:lnTo>
                <a:pt x="120369" y="308463"/>
              </a:lnTo>
              <a:lnTo>
                <a:pt x="0" y="295603"/>
              </a:lnTo>
              <a:lnTo>
                <a:pt x="88205" y="244347"/>
              </a:lnTo>
              <a:lnTo>
                <a:pt x="237436" y="206434"/>
              </a:lnTo>
              <a:lnTo>
                <a:pt x="429162" y="0"/>
              </a:lnTo>
              <a:lnTo>
                <a:pt x="295395" y="212930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658299</xdr:colOff>
      <xdr:row>15</xdr:row>
      <xdr:rowOff>172580</xdr:rowOff>
    </xdr:from>
    <xdr:to>
      <xdr:col>11</xdr:col>
      <xdr:colOff>8074</xdr:colOff>
      <xdr:row>20</xdr:row>
      <xdr:rowOff>37641</xdr:rowOff>
    </xdr:to>
    <xdr:sp macro="USF" textlink="">
      <xdr:nvSpPr>
        <xdr:cNvPr id="44555" name="269">
          <a:extLst>
            <a:ext uri="{FF2B5EF4-FFF2-40B4-BE49-F238E27FC236}">
              <a16:creationId xmlns:a16="http://schemas.microsoft.com/office/drawing/2014/main" id="{EE918F91-1D74-4549-BC42-5C7DC5B58554}"/>
            </a:ext>
          </a:extLst>
        </xdr:cNvPr>
        <xdr:cNvSpPr/>
      </xdr:nvSpPr>
      <xdr:spPr>
        <a:xfrm>
          <a:off x="7516299" y="3030080"/>
          <a:ext cx="873775" cy="817561"/>
        </a:xfrm>
        <a:custGeom>
          <a:avLst/>
          <a:gdLst/>
          <a:ahLst/>
          <a:cxnLst/>
          <a:rect l="0" t="0" r="0" b="0"/>
          <a:pathLst>
            <a:path w="873775" h="817561">
              <a:moveTo>
                <a:pt x="873774" y="668303"/>
              </a:moveTo>
              <a:lnTo>
                <a:pt x="843781" y="739556"/>
              </a:lnTo>
              <a:lnTo>
                <a:pt x="709165" y="817560"/>
              </a:lnTo>
              <a:lnTo>
                <a:pt x="521265" y="747119"/>
              </a:lnTo>
              <a:lnTo>
                <a:pt x="401844" y="762101"/>
              </a:lnTo>
              <a:lnTo>
                <a:pt x="256467" y="628872"/>
              </a:lnTo>
              <a:lnTo>
                <a:pt x="0" y="495639"/>
              </a:lnTo>
              <a:lnTo>
                <a:pt x="24656" y="384512"/>
              </a:lnTo>
              <a:lnTo>
                <a:pt x="105562" y="369556"/>
              </a:lnTo>
              <a:lnTo>
                <a:pt x="160679" y="266016"/>
              </a:lnTo>
              <a:lnTo>
                <a:pt x="199679" y="30300"/>
              </a:lnTo>
              <a:lnTo>
                <a:pt x="398865" y="0"/>
              </a:lnTo>
              <a:lnTo>
                <a:pt x="668750" y="139335"/>
              </a:lnTo>
              <a:lnTo>
                <a:pt x="623082" y="254770"/>
              </a:lnTo>
              <a:lnTo>
                <a:pt x="646044" y="333671"/>
              </a:lnTo>
              <a:lnTo>
                <a:pt x="599989" y="492483"/>
              </a:lnTo>
              <a:lnTo>
                <a:pt x="753864" y="632906"/>
              </a:lnTo>
              <a:lnTo>
                <a:pt x="873774" y="66830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595910</xdr:colOff>
      <xdr:row>21</xdr:row>
      <xdr:rowOff>63704</xdr:rowOff>
    </xdr:from>
    <xdr:to>
      <xdr:col>11</xdr:col>
      <xdr:colOff>239894</xdr:colOff>
      <xdr:row>23</xdr:row>
      <xdr:rowOff>99550</xdr:rowOff>
    </xdr:to>
    <xdr:sp macro="USF" textlink="">
      <xdr:nvSpPr>
        <xdr:cNvPr id="44556" name="285">
          <a:extLst>
            <a:ext uri="{FF2B5EF4-FFF2-40B4-BE49-F238E27FC236}">
              <a16:creationId xmlns:a16="http://schemas.microsoft.com/office/drawing/2014/main" id="{7A0C6B45-B1AC-40EB-8725-3A75585CA7D4}"/>
            </a:ext>
          </a:extLst>
        </xdr:cNvPr>
        <xdr:cNvSpPr/>
      </xdr:nvSpPr>
      <xdr:spPr>
        <a:xfrm>
          <a:off x="8215910" y="4064204"/>
          <a:ext cx="405984" cy="416846"/>
        </a:xfrm>
        <a:custGeom>
          <a:avLst/>
          <a:gdLst/>
          <a:ahLst/>
          <a:cxnLst/>
          <a:rect l="0" t="0" r="0" b="0"/>
          <a:pathLst>
            <a:path w="405984" h="416846">
              <a:moveTo>
                <a:pt x="319060" y="416845"/>
              </a:moveTo>
              <a:lnTo>
                <a:pt x="299904" y="413265"/>
              </a:lnTo>
              <a:lnTo>
                <a:pt x="247123" y="266008"/>
              </a:lnTo>
              <a:lnTo>
                <a:pt x="171743" y="293837"/>
              </a:lnTo>
              <a:lnTo>
                <a:pt x="12478" y="270279"/>
              </a:lnTo>
              <a:lnTo>
                <a:pt x="0" y="190581"/>
              </a:lnTo>
              <a:lnTo>
                <a:pt x="50637" y="39070"/>
              </a:lnTo>
              <a:lnTo>
                <a:pt x="241229" y="0"/>
              </a:lnTo>
              <a:lnTo>
                <a:pt x="346985" y="51712"/>
              </a:lnTo>
              <a:lnTo>
                <a:pt x="349080" y="127439"/>
              </a:lnTo>
              <a:lnTo>
                <a:pt x="405983" y="228730"/>
              </a:lnTo>
              <a:lnTo>
                <a:pt x="319060" y="41684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298143</xdr:colOff>
      <xdr:row>19</xdr:row>
      <xdr:rowOff>78883</xdr:rowOff>
    </xdr:from>
    <xdr:to>
      <xdr:col>11</xdr:col>
      <xdr:colOff>258562</xdr:colOff>
      <xdr:row>21</xdr:row>
      <xdr:rowOff>115417</xdr:rowOff>
    </xdr:to>
    <xdr:sp macro="USF" textlink="">
      <xdr:nvSpPr>
        <xdr:cNvPr id="44557" name="289">
          <a:extLst>
            <a:ext uri="{FF2B5EF4-FFF2-40B4-BE49-F238E27FC236}">
              <a16:creationId xmlns:a16="http://schemas.microsoft.com/office/drawing/2014/main" id="{A3F09025-980B-4366-BF5B-37CCE98AEE7A}"/>
            </a:ext>
          </a:extLst>
        </xdr:cNvPr>
        <xdr:cNvSpPr/>
      </xdr:nvSpPr>
      <xdr:spPr>
        <a:xfrm>
          <a:off x="7918143" y="3698383"/>
          <a:ext cx="722419" cy="417534"/>
        </a:xfrm>
        <a:custGeom>
          <a:avLst/>
          <a:gdLst/>
          <a:ahLst/>
          <a:cxnLst/>
          <a:rect l="0" t="0" r="0" b="0"/>
          <a:pathLst>
            <a:path w="722419" h="417534">
              <a:moveTo>
                <a:pt x="644752" y="417533"/>
              </a:moveTo>
              <a:lnTo>
                <a:pt x="538996" y="365821"/>
              </a:lnTo>
              <a:lnTo>
                <a:pt x="348404" y="404891"/>
              </a:lnTo>
              <a:lnTo>
                <a:pt x="150313" y="275899"/>
              </a:lnTo>
              <a:lnTo>
                <a:pt x="37470" y="277250"/>
              </a:lnTo>
              <a:lnTo>
                <a:pt x="8527" y="250341"/>
              </a:lnTo>
              <a:lnTo>
                <a:pt x="0" y="93798"/>
              </a:lnTo>
              <a:lnTo>
                <a:pt x="119421" y="78816"/>
              </a:lnTo>
              <a:lnTo>
                <a:pt x="307321" y="149257"/>
              </a:lnTo>
              <a:lnTo>
                <a:pt x="441937" y="71253"/>
              </a:lnTo>
              <a:lnTo>
                <a:pt x="471930" y="0"/>
              </a:lnTo>
              <a:lnTo>
                <a:pt x="522838" y="56816"/>
              </a:lnTo>
              <a:lnTo>
                <a:pt x="636494" y="76238"/>
              </a:lnTo>
              <a:lnTo>
                <a:pt x="722418" y="205837"/>
              </a:lnTo>
              <a:lnTo>
                <a:pt x="585454" y="271412"/>
              </a:lnTo>
              <a:lnTo>
                <a:pt x="585023" y="310241"/>
              </a:lnTo>
              <a:lnTo>
                <a:pt x="656051" y="345647"/>
              </a:lnTo>
              <a:lnTo>
                <a:pt x="644752" y="41753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93469</xdr:colOff>
      <xdr:row>20</xdr:row>
      <xdr:rowOff>138724</xdr:rowOff>
    </xdr:from>
    <xdr:to>
      <xdr:col>10</xdr:col>
      <xdr:colOff>646548</xdr:colOff>
      <xdr:row>23</xdr:row>
      <xdr:rowOff>53973</xdr:rowOff>
    </xdr:to>
    <xdr:sp macro="USF" textlink="">
      <xdr:nvSpPr>
        <xdr:cNvPr id="44558" name="293">
          <a:extLst>
            <a:ext uri="{FF2B5EF4-FFF2-40B4-BE49-F238E27FC236}">
              <a16:creationId xmlns:a16="http://schemas.microsoft.com/office/drawing/2014/main" id="{F29E5193-03DD-45CB-95D5-4A544214C4AB}"/>
            </a:ext>
          </a:extLst>
        </xdr:cNvPr>
        <xdr:cNvSpPr/>
      </xdr:nvSpPr>
      <xdr:spPr>
        <a:xfrm>
          <a:off x="7713469" y="3948724"/>
          <a:ext cx="553079" cy="486749"/>
        </a:xfrm>
        <a:custGeom>
          <a:avLst/>
          <a:gdLst/>
          <a:ahLst/>
          <a:cxnLst/>
          <a:rect l="0" t="0" r="0" b="0"/>
          <a:pathLst>
            <a:path w="553079" h="486749">
              <a:moveTo>
                <a:pt x="119457" y="486748"/>
              </a:moveTo>
              <a:lnTo>
                <a:pt x="69244" y="344072"/>
              </a:lnTo>
              <a:lnTo>
                <a:pt x="0" y="300946"/>
              </a:lnTo>
              <a:lnTo>
                <a:pt x="4066" y="181680"/>
              </a:lnTo>
              <a:lnTo>
                <a:pt x="57457" y="126235"/>
              </a:lnTo>
              <a:lnTo>
                <a:pt x="132683" y="128483"/>
              </a:lnTo>
              <a:lnTo>
                <a:pt x="213201" y="0"/>
              </a:lnTo>
              <a:lnTo>
                <a:pt x="242144" y="26909"/>
              </a:lnTo>
              <a:lnTo>
                <a:pt x="354987" y="25558"/>
              </a:lnTo>
              <a:lnTo>
                <a:pt x="553078" y="154550"/>
              </a:lnTo>
              <a:lnTo>
                <a:pt x="502441" y="306061"/>
              </a:lnTo>
              <a:lnTo>
                <a:pt x="514919" y="385759"/>
              </a:lnTo>
              <a:lnTo>
                <a:pt x="119457" y="48674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107253</xdr:colOff>
      <xdr:row>22</xdr:row>
      <xdr:rowOff>139212</xdr:rowOff>
    </xdr:from>
    <xdr:to>
      <xdr:col>11</xdr:col>
      <xdr:colOff>133815</xdr:colOff>
      <xdr:row>24</xdr:row>
      <xdr:rowOff>130968</xdr:rowOff>
    </xdr:to>
    <xdr:sp macro="USF" textlink="">
      <xdr:nvSpPr>
        <xdr:cNvPr id="44559" name="301">
          <a:extLst>
            <a:ext uri="{FF2B5EF4-FFF2-40B4-BE49-F238E27FC236}">
              <a16:creationId xmlns:a16="http://schemas.microsoft.com/office/drawing/2014/main" id="{36605C2C-AF2E-48B1-A57A-DFB43A4A09CA}"/>
            </a:ext>
          </a:extLst>
        </xdr:cNvPr>
        <xdr:cNvSpPr/>
      </xdr:nvSpPr>
      <xdr:spPr>
        <a:xfrm>
          <a:off x="7727253" y="4330212"/>
          <a:ext cx="788562" cy="372756"/>
        </a:xfrm>
        <a:custGeom>
          <a:avLst/>
          <a:gdLst/>
          <a:ahLst/>
          <a:cxnLst/>
          <a:rect l="0" t="0" r="0" b="0"/>
          <a:pathLst>
            <a:path w="788562" h="372756">
              <a:moveTo>
                <a:pt x="462887" y="372755"/>
              </a:moveTo>
              <a:lnTo>
                <a:pt x="393344" y="326431"/>
              </a:lnTo>
              <a:lnTo>
                <a:pt x="267143" y="330929"/>
              </a:lnTo>
              <a:lnTo>
                <a:pt x="99495" y="208549"/>
              </a:lnTo>
              <a:lnTo>
                <a:pt x="14677" y="209815"/>
              </a:lnTo>
              <a:lnTo>
                <a:pt x="0" y="128744"/>
              </a:lnTo>
              <a:lnTo>
                <a:pt x="105673" y="105260"/>
              </a:lnTo>
              <a:lnTo>
                <a:pt x="501135" y="4271"/>
              </a:lnTo>
              <a:lnTo>
                <a:pt x="660400" y="27829"/>
              </a:lnTo>
              <a:lnTo>
                <a:pt x="735780" y="0"/>
              </a:lnTo>
              <a:lnTo>
                <a:pt x="788561" y="147257"/>
              </a:lnTo>
              <a:lnTo>
                <a:pt x="500204" y="305386"/>
              </a:lnTo>
              <a:lnTo>
                <a:pt x="462887" y="37275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570140</xdr:colOff>
      <xdr:row>23</xdr:row>
      <xdr:rowOff>95969</xdr:rowOff>
    </xdr:from>
    <xdr:to>
      <xdr:col>11</xdr:col>
      <xdr:colOff>447723</xdr:colOff>
      <xdr:row>27</xdr:row>
      <xdr:rowOff>85443</xdr:rowOff>
    </xdr:to>
    <xdr:sp macro="USF" textlink="">
      <xdr:nvSpPr>
        <xdr:cNvPr id="44560" name="322">
          <a:extLst>
            <a:ext uri="{FF2B5EF4-FFF2-40B4-BE49-F238E27FC236}">
              <a16:creationId xmlns:a16="http://schemas.microsoft.com/office/drawing/2014/main" id="{572CD030-60F0-4E1C-B3BD-1CF53E19CB5D}"/>
            </a:ext>
          </a:extLst>
        </xdr:cNvPr>
        <xdr:cNvSpPr/>
      </xdr:nvSpPr>
      <xdr:spPr>
        <a:xfrm>
          <a:off x="8190140" y="4477469"/>
          <a:ext cx="639583" cy="751474"/>
        </a:xfrm>
        <a:custGeom>
          <a:avLst/>
          <a:gdLst/>
          <a:ahLst/>
          <a:cxnLst/>
          <a:rect l="0" t="0" r="0" b="0"/>
          <a:pathLst>
            <a:path w="639583" h="751474">
              <a:moveTo>
                <a:pt x="285562" y="751473"/>
              </a:moveTo>
              <a:lnTo>
                <a:pt x="229612" y="600658"/>
              </a:lnTo>
              <a:lnTo>
                <a:pt x="118961" y="548349"/>
              </a:lnTo>
              <a:lnTo>
                <a:pt x="76107" y="392194"/>
              </a:lnTo>
              <a:lnTo>
                <a:pt x="79" y="362338"/>
              </a:lnTo>
              <a:lnTo>
                <a:pt x="45753" y="312355"/>
              </a:lnTo>
              <a:lnTo>
                <a:pt x="0" y="225498"/>
              </a:lnTo>
              <a:lnTo>
                <a:pt x="37317" y="158129"/>
              </a:lnTo>
              <a:lnTo>
                <a:pt x="325674" y="0"/>
              </a:lnTo>
              <a:lnTo>
                <a:pt x="344830" y="3580"/>
              </a:lnTo>
              <a:lnTo>
                <a:pt x="427846" y="145045"/>
              </a:lnTo>
              <a:lnTo>
                <a:pt x="394001" y="219742"/>
              </a:lnTo>
              <a:lnTo>
                <a:pt x="437711" y="335796"/>
              </a:lnTo>
              <a:lnTo>
                <a:pt x="558011" y="451070"/>
              </a:lnTo>
              <a:lnTo>
                <a:pt x="639582" y="474502"/>
              </a:lnTo>
              <a:lnTo>
                <a:pt x="626519" y="507126"/>
              </a:lnTo>
              <a:lnTo>
                <a:pt x="434793" y="713560"/>
              </a:lnTo>
              <a:lnTo>
                <a:pt x="285562" y="75147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381236</xdr:colOff>
      <xdr:row>18</xdr:row>
      <xdr:rowOff>51440</xdr:rowOff>
    </xdr:from>
    <xdr:to>
      <xdr:col>12</xdr:col>
      <xdr:colOff>158184</xdr:colOff>
      <xdr:row>20</xdr:row>
      <xdr:rowOff>138816</xdr:rowOff>
    </xdr:to>
    <xdr:sp macro="USF" textlink="">
      <xdr:nvSpPr>
        <xdr:cNvPr id="44561" name="14">
          <a:extLst>
            <a:ext uri="{FF2B5EF4-FFF2-40B4-BE49-F238E27FC236}">
              <a16:creationId xmlns:a16="http://schemas.microsoft.com/office/drawing/2014/main" id="{E4F5EBAA-E0D0-4DDD-B458-E77EE7CDAE3D}"/>
            </a:ext>
          </a:extLst>
        </xdr:cNvPr>
        <xdr:cNvSpPr/>
      </xdr:nvSpPr>
      <xdr:spPr>
        <a:xfrm>
          <a:off x="8763236" y="3480440"/>
          <a:ext cx="538948" cy="468376"/>
        </a:xfrm>
        <a:custGeom>
          <a:avLst/>
          <a:gdLst/>
          <a:ahLst/>
          <a:cxnLst/>
          <a:rect l="0" t="0" r="0" b="0"/>
          <a:pathLst>
            <a:path w="538948" h="468376">
              <a:moveTo>
                <a:pt x="524106" y="110169"/>
              </a:moveTo>
              <a:lnTo>
                <a:pt x="538947" y="191678"/>
              </a:lnTo>
              <a:lnTo>
                <a:pt x="483231" y="254603"/>
              </a:lnTo>
              <a:lnTo>
                <a:pt x="421879" y="453339"/>
              </a:lnTo>
              <a:lnTo>
                <a:pt x="303783" y="468375"/>
              </a:lnTo>
              <a:lnTo>
                <a:pt x="193375" y="405687"/>
              </a:lnTo>
              <a:lnTo>
                <a:pt x="44912" y="291838"/>
              </a:lnTo>
              <a:lnTo>
                <a:pt x="0" y="6639"/>
              </a:lnTo>
              <a:lnTo>
                <a:pt x="328820" y="0"/>
              </a:lnTo>
              <a:lnTo>
                <a:pt x="524106" y="11016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496288</xdr:colOff>
      <xdr:row>16</xdr:row>
      <xdr:rowOff>121415</xdr:rowOff>
    </xdr:from>
    <xdr:to>
      <xdr:col>11</xdr:col>
      <xdr:colOff>426149</xdr:colOff>
      <xdr:row>19</xdr:row>
      <xdr:rowOff>163767</xdr:rowOff>
    </xdr:to>
    <xdr:sp macro="USF" textlink="">
      <xdr:nvSpPr>
        <xdr:cNvPr id="44562" name="154">
          <a:extLst>
            <a:ext uri="{FF2B5EF4-FFF2-40B4-BE49-F238E27FC236}">
              <a16:creationId xmlns:a16="http://schemas.microsoft.com/office/drawing/2014/main" id="{55383166-93FD-4659-A612-863A35378A3A}"/>
            </a:ext>
          </a:extLst>
        </xdr:cNvPr>
        <xdr:cNvSpPr/>
      </xdr:nvSpPr>
      <xdr:spPr>
        <a:xfrm>
          <a:off x="8116288" y="3169415"/>
          <a:ext cx="691861" cy="613852"/>
        </a:xfrm>
        <a:custGeom>
          <a:avLst/>
          <a:gdLst/>
          <a:ahLst/>
          <a:cxnLst/>
          <a:rect l="0" t="0" r="0" b="0"/>
          <a:pathLst>
            <a:path w="691861" h="613852">
              <a:moveTo>
                <a:pt x="691860" y="602863"/>
              </a:moveTo>
              <a:lnTo>
                <a:pt x="578585" y="579786"/>
              </a:lnTo>
              <a:lnTo>
                <a:pt x="512053" y="613851"/>
              </a:lnTo>
              <a:lnTo>
                <a:pt x="438349" y="605206"/>
              </a:lnTo>
              <a:lnTo>
                <a:pt x="324693" y="585784"/>
              </a:lnTo>
              <a:lnTo>
                <a:pt x="273785" y="528968"/>
              </a:lnTo>
              <a:lnTo>
                <a:pt x="153875" y="493571"/>
              </a:lnTo>
              <a:lnTo>
                <a:pt x="0" y="353148"/>
              </a:lnTo>
              <a:lnTo>
                <a:pt x="46055" y="194336"/>
              </a:lnTo>
              <a:lnTo>
                <a:pt x="23093" y="115435"/>
              </a:lnTo>
              <a:lnTo>
                <a:pt x="68761" y="0"/>
              </a:lnTo>
              <a:lnTo>
                <a:pt x="194242" y="51312"/>
              </a:lnTo>
              <a:lnTo>
                <a:pt x="250738" y="111996"/>
              </a:lnTo>
              <a:lnTo>
                <a:pt x="535933" y="141693"/>
              </a:lnTo>
              <a:lnTo>
                <a:pt x="646146" y="238816"/>
              </a:lnTo>
              <a:lnTo>
                <a:pt x="646948" y="317664"/>
              </a:lnTo>
              <a:lnTo>
                <a:pt x="691860" y="60286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295164</xdr:colOff>
      <xdr:row>15</xdr:row>
      <xdr:rowOff>22491</xdr:rowOff>
    </xdr:from>
    <xdr:to>
      <xdr:col>11</xdr:col>
      <xdr:colOff>441641</xdr:colOff>
      <xdr:row>16</xdr:row>
      <xdr:rowOff>172728</xdr:rowOff>
    </xdr:to>
    <xdr:sp macro="USF" textlink="">
      <xdr:nvSpPr>
        <xdr:cNvPr id="44563" name="155">
          <a:extLst>
            <a:ext uri="{FF2B5EF4-FFF2-40B4-BE49-F238E27FC236}">
              <a16:creationId xmlns:a16="http://schemas.microsoft.com/office/drawing/2014/main" id="{1A758C2C-6A2B-4149-802D-7CA73BD4B185}"/>
            </a:ext>
          </a:extLst>
        </xdr:cNvPr>
        <xdr:cNvSpPr/>
      </xdr:nvSpPr>
      <xdr:spPr>
        <a:xfrm>
          <a:off x="7915164" y="2879991"/>
          <a:ext cx="908477" cy="340737"/>
        </a:xfrm>
        <a:custGeom>
          <a:avLst/>
          <a:gdLst/>
          <a:ahLst/>
          <a:cxnLst/>
          <a:rect l="0" t="0" r="0" b="0"/>
          <a:pathLst>
            <a:path w="908477" h="340737">
              <a:moveTo>
                <a:pt x="395366" y="340736"/>
              </a:moveTo>
              <a:lnTo>
                <a:pt x="269885" y="289424"/>
              </a:lnTo>
              <a:lnTo>
                <a:pt x="0" y="150089"/>
              </a:lnTo>
              <a:lnTo>
                <a:pt x="28328" y="121087"/>
              </a:lnTo>
              <a:lnTo>
                <a:pt x="231196" y="148002"/>
              </a:lnTo>
              <a:lnTo>
                <a:pt x="390914" y="22436"/>
              </a:lnTo>
              <a:lnTo>
                <a:pt x="510260" y="140772"/>
              </a:lnTo>
              <a:lnTo>
                <a:pt x="718307" y="0"/>
              </a:lnTo>
              <a:lnTo>
                <a:pt x="802909" y="12507"/>
              </a:lnTo>
              <a:lnTo>
                <a:pt x="908476" y="70407"/>
              </a:lnTo>
              <a:lnTo>
                <a:pt x="874595" y="63983"/>
              </a:lnTo>
              <a:lnTo>
                <a:pt x="888058" y="163097"/>
              </a:lnTo>
              <a:lnTo>
                <a:pt x="838203" y="99017"/>
              </a:lnTo>
              <a:lnTo>
                <a:pt x="760613" y="72763"/>
              </a:lnTo>
              <a:lnTo>
                <a:pt x="627620" y="163942"/>
              </a:lnTo>
              <a:lnTo>
                <a:pt x="557586" y="260776"/>
              </a:lnTo>
              <a:lnTo>
                <a:pt x="440766" y="275661"/>
              </a:lnTo>
              <a:lnTo>
                <a:pt x="395366" y="340736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690530</xdr:colOff>
      <xdr:row>15</xdr:row>
      <xdr:rowOff>95254</xdr:rowOff>
    </xdr:from>
    <xdr:to>
      <xdr:col>11</xdr:col>
      <xdr:colOff>438625</xdr:colOff>
      <xdr:row>17</xdr:row>
      <xdr:rowOff>72609</xdr:rowOff>
    </xdr:to>
    <xdr:sp macro="USF" textlink="">
      <xdr:nvSpPr>
        <xdr:cNvPr id="44564" name="187">
          <a:extLst>
            <a:ext uri="{FF2B5EF4-FFF2-40B4-BE49-F238E27FC236}">
              <a16:creationId xmlns:a16="http://schemas.microsoft.com/office/drawing/2014/main" id="{33772051-F0A5-46D8-8D7E-C2984183A1E3}"/>
            </a:ext>
          </a:extLst>
        </xdr:cNvPr>
        <xdr:cNvSpPr/>
      </xdr:nvSpPr>
      <xdr:spPr>
        <a:xfrm>
          <a:off x="8310530" y="2952754"/>
          <a:ext cx="510095" cy="358355"/>
        </a:xfrm>
        <a:custGeom>
          <a:avLst/>
          <a:gdLst/>
          <a:ahLst/>
          <a:cxnLst/>
          <a:rect l="0" t="0" r="0" b="0"/>
          <a:pathLst>
            <a:path w="510095" h="358355">
              <a:moveTo>
                <a:pt x="341691" y="358354"/>
              </a:moveTo>
              <a:lnTo>
                <a:pt x="56496" y="328657"/>
              </a:lnTo>
              <a:lnTo>
                <a:pt x="0" y="267973"/>
              </a:lnTo>
              <a:lnTo>
                <a:pt x="45400" y="202898"/>
              </a:lnTo>
              <a:lnTo>
                <a:pt x="162220" y="188013"/>
              </a:lnTo>
              <a:lnTo>
                <a:pt x="232254" y="91179"/>
              </a:lnTo>
              <a:lnTo>
                <a:pt x="365247" y="0"/>
              </a:lnTo>
              <a:lnTo>
                <a:pt x="442837" y="26254"/>
              </a:lnTo>
              <a:lnTo>
                <a:pt x="492692" y="90334"/>
              </a:lnTo>
              <a:lnTo>
                <a:pt x="510094" y="168866"/>
              </a:lnTo>
              <a:lnTo>
                <a:pt x="332958" y="280813"/>
              </a:lnTo>
              <a:lnTo>
                <a:pt x="341691" y="35835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261488</xdr:colOff>
      <xdr:row>15</xdr:row>
      <xdr:rowOff>86474</xdr:rowOff>
    </xdr:from>
    <xdr:to>
      <xdr:col>12</xdr:col>
      <xdr:colOff>11386</xdr:colOff>
      <xdr:row>18</xdr:row>
      <xdr:rowOff>58080</xdr:rowOff>
    </xdr:to>
    <xdr:sp macro="USF" textlink="">
      <xdr:nvSpPr>
        <xdr:cNvPr id="44565" name="232">
          <a:extLst>
            <a:ext uri="{FF2B5EF4-FFF2-40B4-BE49-F238E27FC236}">
              <a16:creationId xmlns:a16="http://schemas.microsoft.com/office/drawing/2014/main" id="{B10E03B0-05E8-4742-8130-E7E8614E3B73}"/>
            </a:ext>
          </a:extLst>
        </xdr:cNvPr>
        <xdr:cNvSpPr/>
      </xdr:nvSpPr>
      <xdr:spPr>
        <a:xfrm>
          <a:off x="8643488" y="2943974"/>
          <a:ext cx="511898" cy="543106"/>
        </a:xfrm>
        <a:custGeom>
          <a:avLst/>
          <a:gdLst/>
          <a:ahLst/>
          <a:cxnLst/>
          <a:rect l="0" t="0" r="0" b="0"/>
          <a:pathLst>
            <a:path w="511898" h="543106">
              <a:moveTo>
                <a:pt x="448568" y="536466"/>
              </a:moveTo>
              <a:lnTo>
                <a:pt x="119748" y="543105"/>
              </a:lnTo>
              <a:lnTo>
                <a:pt x="118946" y="464257"/>
              </a:lnTo>
              <a:lnTo>
                <a:pt x="8733" y="367134"/>
              </a:lnTo>
              <a:lnTo>
                <a:pt x="0" y="289593"/>
              </a:lnTo>
              <a:lnTo>
                <a:pt x="177136" y="177646"/>
              </a:lnTo>
              <a:lnTo>
                <a:pt x="159734" y="99114"/>
              </a:lnTo>
              <a:lnTo>
                <a:pt x="146271" y="0"/>
              </a:lnTo>
              <a:lnTo>
                <a:pt x="180152" y="6424"/>
              </a:lnTo>
              <a:lnTo>
                <a:pt x="288671" y="46234"/>
              </a:lnTo>
              <a:lnTo>
                <a:pt x="329904" y="152687"/>
              </a:lnTo>
              <a:lnTo>
                <a:pt x="443144" y="254063"/>
              </a:lnTo>
              <a:lnTo>
                <a:pt x="427577" y="327392"/>
              </a:lnTo>
              <a:lnTo>
                <a:pt x="499042" y="417613"/>
              </a:lnTo>
              <a:lnTo>
                <a:pt x="511897" y="491171"/>
              </a:lnTo>
              <a:lnTo>
                <a:pt x="448568" y="536466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433818</xdr:colOff>
      <xdr:row>13</xdr:row>
      <xdr:rowOff>86036</xdr:rowOff>
    </xdr:from>
    <xdr:to>
      <xdr:col>13</xdr:col>
      <xdr:colOff>309012</xdr:colOff>
      <xdr:row>16</xdr:row>
      <xdr:rowOff>127458</xdr:rowOff>
    </xdr:to>
    <xdr:sp macro="USF" textlink="">
      <xdr:nvSpPr>
        <xdr:cNvPr id="44566" name="42">
          <a:extLst>
            <a:ext uri="{FF2B5EF4-FFF2-40B4-BE49-F238E27FC236}">
              <a16:creationId xmlns:a16="http://schemas.microsoft.com/office/drawing/2014/main" id="{2658BAD3-2776-45FF-81E9-06A94E9AD537}"/>
            </a:ext>
          </a:extLst>
        </xdr:cNvPr>
        <xdr:cNvSpPr/>
      </xdr:nvSpPr>
      <xdr:spPr>
        <a:xfrm>
          <a:off x="9577818" y="2562536"/>
          <a:ext cx="637194" cy="612922"/>
        </a:xfrm>
        <a:custGeom>
          <a:avLst/>
          <a:gdLst/>
          <a:ahLst/>
          <a:cxnLst/>
          <a:rect l="0" t="0" r="0" b="0"/>
          <a:pathLst>
            <a:path w="637194" h="612922">
              <a:moveTo>
                <a:pt x="270994" y="518726"/>
              </a:moveTo>
              <a:lnTo>
                <a:pt x="236733" y="591673"/>
              </a:lnTo>
              <a:lnTo>
                <a:pt x="160636" y="612921"/>
              </a:lnTo>
              <a:lnTo>
                <a:pt x="86942" y="579515"/>
              </a:lnTo>
              <a:lnTo>
                <a:pt x="41455" y="513176"/>
              </a:lnTo>
              <a:lnTo>
                <a:pt x="0" y="512856"/>
              </a:lnTo>
              <a:lnTo>
                <a:pt x="5940" y="473477"/>
              </a:lnTo>
              <a:lnTo>
                <a:pt x="126470" y="450400"/>
              </a:lnTo>
              <a:lnTo>
                <a:pt x="141047" y="413188"/>
              </a:lnTo>
              <a:lnTo>
                <a:pt x="100986" y="301041"/>
              </a:lnTo>
              <a:lnTo>
                <a:pt x="105391" y="261412"/>
              </a:lnTo>
              <a:lnTo>
                <a:pt x="210588" y="141847"/>
              </a:lnTo>
              <a:lnTo>
                <a:pt x="179980" y="26012"/>
              </a:lnTo>
              <a:lnTo>
                <a:pt x="229229" y="0"/>
              </a:lnTo>
              <a:lnTo>
                <a:pt x="287293" y="51539"/>
              </a:lnTo>
              <a:lnTo>
                <a:pt x="368552" y="55463"/>
              </a:lnTo>
              <a:lnTo>
                <a:pt x="437185" y="154352"/>
              </a:lnTo>
              <a:lnTo>
                <a:pt x="637193" y="111494"/>
              </a:lnTo>
              <a:lnTo>
                <a:pt x="543084" y="327577"/>
              </a:lnTo>
              <a:lnTo>
                <a:pt x="341046" y="374678"/>
              </a:lnTo>
              <a:lnTo>
                <a:pt x="270994" y="51872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689065</xdr:colOff>
      <xdr:row>15</xdr:row>
      <xdr:rowOff>124888</xdr:rowOff>
    </xdr:from>
    <xdr:to>
      <xdr:col>12</xdr:col>
      <xdr:colOff>459332</xdr:colOff>
      <xdr:row>18</xdr:row>
      <xdr:rowOff>161610</xdr:rowOff>
    </xdr:to>
    <xdr:sp macro="USF" textlink="">
      <xdr:nvSpPr>
        <xdr:cNvPr id="44567" name="49">
          <a:extLst>
            <a:ext uri="{FF2B5EF4-FFF2-40B4-BE49-F238E27FC236}">
              <a16:creationId xmlns:a16="http://schemas.microsoft.com/office/drawing/2014/main" id="{8D432D3F-3C65-49AD-A90A-7E43B834A069}"/>
            </a:ext>
          </a:extLst>
        </xdr:cNvPr>
        <xdr:cNvSpPr/>
      </xdr:nvSpPr>
      <xdr:spPr>
        <a:xfrm>
          <a:off x="9071065" y="2982388"/>
          <a:ext cx="532267" cy="608222"/>
        </a:xfrm>
        <a:custGeom>
          <a:avLst/>
          <a:gdLst/>
          <a:ahLst/>
          <a:cxnLst/>
          <a:rect l="0" t="0" r="0" b="0"/>
          <a:pathLst>
            <a:path w="532267" h="608222">
              <a:moveTo>
                <a:pt x="216277" y="608221"/>
              </a:moveTo>
              <a:lnTo>
                <a:pt x="20991" y="498052"/>
              </a:lnTo>
              <a:lnTo>
                <a:pt x="84320" y="452757"/>
              </a:lnTo>
              <a:lnTo>
                <a:pt x="71465" y="379199"/>
              </a:lnTo>
              <a:lnTo>
                <a:pt x="0" y="288978"/>
              </a:lnTo>
              <a:lnTo>
                <a:pt x="15567" y="215649"/>
              </a:lnTo>
              <a:lnTo>
                <a:pt x="105976" y="80557"/>
              </a:lnTo>
              <a:lnTo>
                <a:pt x="145883" y="92129"/>
              </a:lnTo>
              <a:lnTo>
                <a:pt x="226316" y="0"/>
              </a:lnTo>
              <a:lnTo>
                <a:pt x="355993" y="88765"/>
              </a:lnTo>
              <a:lnTo>
                <a:pt x="425478" y="184078"/>
              </a:lnTo>
              <a:lnTo>
                <a:pt x="385814" y="252733"/>
              </a:lnTo>
              <a:lnTo>
                <a:pt x="396483" y="374078"/>
              </a:lnTo>
              <a:lnTo>
                <a:pt x="532266" y="467155"/>
              </a:lnTo>
              <a:lnTo>
                <a:pt x="449812" y="557751"/>
              </a:lnTo>
              <a:lnTo>
                <a:pt x="284697" y="561982"/>
              </a:lnTo>
              <a:lnTo>
                <a:pt x="216277" y="60822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312879</xdr:colOff>
      <xdr:row>16</xdr:row>
      <xdr:rowOff>27392</xdr:rowOff>
    </xdr:from>
    <xdr:to>
      <xdr:col>13</xdr:col>
      <xdr:colOff>39409</xdr:colOff>
      <xdr:row>20</xdr:row>
      <xdr:rowOff>69786</xdr:rowOff>
    </xdr:to>
    <xdr:sp macro="USF" textlink="">
      <xdr:nvSpPr>
        <xdr:cNvPr id="44568" name="109">
          <a:extLst>
            <a:ext uri="{FF2B5EF4-FFF2-40B4-BE49-F238E27FC236}">
              <a16:creationId xmlns:a16="http://schemas.microsoft.com/office/drawing/2014/main" id="{49F8FADA-ADC5-41A4-8C04-3A2B13214643}"/>
            </a:ext>
          </a:extLst>
        </xdr:cNvPr>
        <xdr:cNvSpPr/>
      </xdr:nvSpPr>
      <xdr:spPr>
        <a:xfrm>
          <a:off x="9456879" y="3075392"/>
          <a:ext cx="488530" cy="804394"/>
        </a:xfrm>
        <a:custGeom>
          <a:avLst/>
          <a:gdLst/>
          <a:ahLst/>
          <a:cxnLst/>
          <a:rect l="0" t="0" r="0" b="0"/>
          <a:pathLst>
            <a:path w="488530" h="804394">
              <a:moveTo>
                <a:pt x="330134" y="804393"/>
              </a:moveTo>
              <a:lnTo>
                <a:pt x="153896" y="702987"/>
              </a:lnTo>
              <a:lnTo>
                <a:pt x="139248" y="664922"/>
              </a:lnTo>
              <a:lnTo>
                <a:pt x="205045" y="516686"/>
              </a:lnTo>
              <a:lnTo>
                <a:pt x="180234" y="398171"/>
              </a:lnTo>
              <a:lnTo>
                <a:pt x="146452" y="374151"/>
              </a:lnTo>
              <a:lnTo>
                <a:pt x="10669" y="281074"/>
              </a:lnTo>
              <a:lnTo>
                <a:pt x="0" y="159729"/>
              </a:lnTo>
              <a:lnTo>
                <a:pt x="39664" y="91074"/>
              </a:lnTo>
              <a:lnTo>
                <a:pt x="120939" y="0"/>
              </a:lnTo>
              <a:lnTo>
                <a:pt x="162394" y="320"/>
              </a:lnTo>
              <a:lnTo>
                <a:pt x="207881" y="66659"/>
              </a:lnTo>
              <a:lnTo>
                <a:pt x="281575" y="100065"/>
              </a:lnTo>
              <a:lnTo>
                <a:pt x="357672" y="78817"/>
              </a:lnTo>
              <a:lnTo>
                <a:pt x="391933" y="5870"/>
              </a:lnTo>
              <a:lnTo>
                <a:pt x="488529" y="222185"/>
              </a:lnTo>
              <a:lnTo>
                <a:pt x="297656" y="489851"/>
              </a:lnTo>
              <a:lnTo>
                <a:pt x="294182" y="530709"/>
              </a:lnTo>
              <a:lnTo>
                <a:pt x="440048" y="676805"/>
              </a:lnTo>
              <a:lnTo>
                <a:pt x="332785" y="802692"/>
              </a:lnTo>
              <a:lnTo>
                <a:pt x="330134" y="80439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21492</xdr:colOff>
      <xdr:row>11</xdr:row>
      <xdr:rowOff>45974</xdr:rowOff>
    </xdr:from>
    <xdr:to>
      <xdr:col>12</xdr:col>
      <xdr:colOff>500987</xdr:colOff>
      <xdr:row>13</xdr:row>
      <xdr:rowOff>158914</xdr:rowOff>
    </xdr:to>
    <xdr:sp macro="USF" textlink="">
      <xdr:nvSpPr>
        <xdr:cNvPr id="44569" name="110">
          <a:extLst>
            <a:ext uri="{FF2B5EF4-FFF2-40B4-BE49-F238E27FC236}">
              <a16:creationId xmlns:a16="http://schemas.microsoft.com/office/drawing/2014/main" id="{22E22AA1-B59B-4272-AA96-2E570A515EF2}"/>
            </a:ext>
          </a:extLst>
        </xdr:cNvPr>
        <xdr:cNvSpPr/>
      </xdr:nvSpPr>
      <xdr:spPr>
        <a:xfrm>
          <a:off x="9165492" y="2141474"/>
          <a:ext cx="479495" cy="493940"/>
        </a:xfrm>
        <a:custGeom>
          <a:avLst/>
          <a:gdLst/>
          <a:ahLst/>
          <a:cxnLst/>
          <a:rect l="0" t="0" r="0" b="0"/>
          <a:pathLst>
            <a:path w="479495" h="493940">
              <a:moveTo>
                <a:pt x="362729" y="418711"/>
              </a:moveTo>
              <a:lnTo>
                <a:pt x="334709" y="493939"/>
              </a:lnTo>
              <a:lnTo>
                <a:pt x="136001" y="444755"/>
              </a:lnTo>
              <a:lnTo>
                <a:pt x="100560" y="466076"/>
              </a:lnTo>
              <a:lnTo>
                <a:pt x="7309" y="332917"/>
              </a:lnTo>
              <a:lnTo>
                <a:pt x="31613" y="256145"/>
              </a:lnTo>
              <a:lnTo>
                <a:pt x="2364" y="227716"/>
              </a:lnTo>
              <a:lnTo>
                <a:pt x="0" y="82012"/>
              </a:lnTo>
              <a:lnTo>
                <a:pt x="78820" y="0"/>
              </a:lnTo>
              <a:lnTo>
                <a:pt x="218361" y="28802"/>
              </a:lnTo>
              <a:lnTo>
                <a:pt x="253957" y="181623"/>
              </a:lnTo>
              <a:lnTo>
                <a:pt x="479494" y="274411"/>
              </a:lnTo>
              <a:lnTo>
                <a:pt x="362729" y="41871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336073</xdr:colOff>
      <xdr:row>12</xdr:row>
      <xdr:rowOff>83190</xdr:rowOff>
    </xdr:from>
    <xdr:to>
      <xdr:col>12</xdr:col>
      <xdr:colOff>153382</xdr:colOff>
      <xdr:row>16</xdr:row>
      <xdr:rowOff>150038</xdr:rowOff>
    </xdr:to>
    <xdr:sp macro="USF" textlink="">
      <xdr:nvSpPr>
        <xdr:cNvPr id="44570" name="115">
          <a:extLst>
            <a:ext uri="{FF2B5EF4-FFF2-40B4-BE49-F238E27FC236}">
              <a16:creationId xmlns:a16="http://schemas.microsoft.com/office/drawing/2014/main" id="{BD711E35-BD62-4111-88A8-11C185F045D9}"/>
            </a:ext>
          </a:extLst>
        </xdr:cNvPr>
        <xdr:cNvSpPr/>
      </xdr:nvSpPr>
      <xdr:spPr>
        <a:xfrm>
          <a:off x="8718073" y="2369190"/>
          <a:ext cx="579309" cy="828848"/>
        </a:xfrm>
        <a:custGeom>
          <a:avLst/>
          <a:gdLst/>
          <a:ahLst/>
          <a:cxnLst/>
          <a:rect l="0" t="0" r="0" b="0"/>
          <a:pathLst>
            <a:path w="579309" h="828848">
              <a:moveTo>
                <a:pt x="368559" y="828847"/>
              </a:moveTo>
              <a:lnTo>
                <a:pt x="255319" y="727471"/>
              </a:lnTo>
              <a:lnTo>
                <a:pt x="214086" y="621018"/>
              </a:lnTo>
              <a:lnTo>
                <a:pt x="105567" y="581208"/>
              </a:lnTo>
              <a:lnTo>
                <a:pt x="0" y="523308"/>
              </a:lnTo>
              <a:lnTo>
                <a:pt x="91979" y="134431"/>
              </a:lnTo>
              <a:lnTo>
                <a:pt x="159322" y="98242"/>
              </a:lnTo>
              <a:lnTo>
                <a:pt x="279100" y="94425"/>
              </a:lnTo>
              <a:lnTo>
                <a:pt x="449783" y="0"/>
              </a:lnTo>
              <a:lnTo>
                <a:pt x="479032" y="28429"/>
              </a:lnTo>
              <a:lnTo>
                <a:pt x="454728" y="105201"/>
              </a:lnTo>
              <a:lnTo>
                <a:pt x="547979" y="238360"/>
              </a:lnTo>
              <a:lnTo>
                <a:pt x="549842" y="586467"/>
              </a:lnTo>
              <a:lnTo>
                <a:pt x="579308" y="613198"/>
              </a:lnTo>
              <a:lnTo>
                <a:pt x="498875" y="705327"/>
              </a:lnTo>
              <a:lnTo>
                <a:pt x="458968" y="693755"/>
              </a:lnTo>
              <a:lnTo>
                <a:pt x="368559" y="82884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122052</xdr:colOff>
      <xdr:row>13</xdr:row>
      <xdr:rowOff>83685</xdr:rowOff>
    </xdr:from>
    <xdr:to>
      <xdr:col>12</xdr:col>
      <xdr:colOff>644407</xdr:colOff>
      <xdr:row>16</xdr:row>
      <xdr:rowOff>118467</xdr:rowOff>
    </xdr:to>
    <xdr:sp macro="USF" textlink="">
      <xdr:nvSpPr>
        <xdr:cNvPr id="44571" name="331">
          <a:extLst>
            <a:ext uri="{FF2B5EF4-FFF2-40B4-BE49-F238E27FC236}">
              <a16:creationId xmlns:a16="http://schemas.microsoft.com/office/drawing/2014/main" id="{B4626A62-ADB7-429F-8C36-60064BD09CB1}"/>
            </a:ext>
          </a:extLst>
        </xdr:cNvPr>
        <xdr:cNvSpPr/>
      </xdr:nvSpPr>
      <xdr:spPr>
        <a:xfrm>
          <a:off x="9266052" y="2560185"/>
          <a:ext cx="522355" cy="606282"/>
        </a:xfrm>
        <a:custGeom>
          <a:avLst/>
          <a:gdLst/>
          <a:ahLst/>
          <a:cxnLst/>
          <a:rect l="0" t="0" r="0" b="0"/>
          <a:pathLst>
            <a:path w="522355" h="606282">
              <a:moveTo>
                <a:pt x="230491" y="606281"/>
              </a:moveTo>
              <a:lnTo>
                <a:pt x="161006" y="510968"/>
              </a:lnTo>
              <a:lnTo>
                <a:pt x="31329" y="422203"/>
              </a:lnTo>
              <a:lnTo>
                <a:pt x="1863" y="395472"/>
              </a:lnTo>
              <a:lnTo>
                <a:pt x="0" y="47365"/>
              </a:lnTo>
              <a:lnTo>
                <a:pt x="35441" y="26044"/>
              </a:lnTo>
              <a:lnTo>
                <a:pt x="234149" y="75228"/>
              </a:lnTo>
              <a:lnTo>
                <a:pt x="262169" y="0"/>
              </a:lnTo>
              <a:lnTo>
                <a:pt x="491746" y="28363"/>
              </a:lnTo>
              <a:lnTo>
                <a:pt x="522354" y="144198"/>
              </a:lnTo>
              <a:lnTo>
                <a:pt x="417157" y="263763"/>
              </a:lnTo>
              <a:lnTo>
                <a:pt x="412752" y="303392"/>
              </a:lnTo>
              <a:lnTo>
                <a:pt x="452813" y="415539"/>
              </a:lnTo>
              <a:lnTo>
                <a:pt x="438236" y="452751"/>
              </a:lnTo>
              <a:lnTo>
                <a:pt x="317706" y="475828"/>
              </a:lnTo>
              <a:lnTo>
                <a:pt x="311766" y="515207"/>
              </a:lnTo>
              <a:lnTo>
                <a:pt x="230491" y="60628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299403</xdr:colOff>
      <xdr:row>12</xdr:row>
      <xdr:rowOff>153942</xdr:rowOff>
    </xdr:from>
    <xdr:to>
      <xdr:col>15</xdr:col>
      <xdr:colOff>603215</xdr:colOff>
      <xdr:row>15</xdr:row>
      <xdr:rowOff>19533</xdr:rowOff>
    </xdr:to>
    <xdr:sp macro="USF" textlink="">
      <xdr:nvSpPr>
        <xdr:cNvPr id="44572" name="23">
          <a:extLst>
            <a:ext uri="{FF2B5EF4-FFF2-40B4-BE49-F238E27FC236}">
              <a16:creationId xmlns:a16="http://schemas.microsoft.com/office/drawing/2014/main" id="{AC83845A-E430-4F5A-AA67-248D1E9F2081}"/>
            </a:ext>
          </a:extLst>
        </xdr:cNvPr>
        <xdr:cNvSpPr/>
      </xdr:nvSpPr>
      <xdr:spPr>
        <a:xfrm>
          <a:off x="11729403" y="2439942"/>
          <a:ext cx="303812" cy="437091"/>
        </a:xfrm>
        <a:custGeom>
          <a:avLst/>
          <a:gdLst/>
          <a:ahLst/>
          <a:cxnLst/>
          <a:rect l="0" t="0" r="0" b="0"/>
          <a:pathLst>
            <a:path w="303812" h="437091">
              <a:moveTo>
                <a:pt x="273056" y="284926"/>
              </a:moveTo>
              <a:lnTo>
                <a:pt x="160426" y="437090"/>
              </a:lnTo>
              <a:lnTo>
                <a:pt x="42699" y="433228"/>
              </a:lnTo>
              <a:lnTo>
                <a:pt x="48998" y="309603"/>
              </a:lnTo>
              <a:lnTo>
                <a:pt x="0" y="194958"/>
              </a:lnTo>
              <a:lnTo>
                <a:pt x="29327" y="75168"/>
              </a:lnTo>
              <a:lnTo>
                <a:pt x="167166" y="0"/>
              </a:lnTo>
              <a:lnTo>
                <a:pt x="285513" y="6295"/>
              </a:lnTo>
              <a:lnTo>
                <a:pt x="303811" y="79042"/>
              </a:lnTo>
              <a:lnTo>
                <a:pt x="255907" y="138767"/>
              </a:lnTo>
              <a:lnTo>
                <a:pt x="273056" y="28492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640254</xdr:colOff>
      <xdr:row>16</xdr:row>
      <xdr:rowOff>63138</xdr:rowOff>
    </xdr:from>
    <xdr:to>
      <xdr:col>15</xdr:col>
      <xdr:colOff>454611</xdr:colOff>
      <xdr:row>18</xdr:row>
      <xdr:rowOff>50233</xdr:rowOff>
    </xdr:to>
    <xdr:sp macro="USF" textlink="">
      <xdr:nvSpPr>
        <xdr:cNvPr id="44573" name="70">
          <a:extLst>
            <a:ext uri="{FF2B5EF4-FFF2-40B4-BE49-F238E27FC236}">
              <a16:creationId xmlns:a16="http://schemas.microsoft.com/office/drawing/2014/main" id="{16A0E37E-B96F-416E-ACBA-5B671B632254}"/>
            </a:ext>
          </a:extLst>
        </xdr:cNvPr>
        <xdr:cNvSpPr/>
      </xdr:nvSpPr>
      <xdr:spPr>
        <a:xfrm>
          <a:off x="11308254" y="3111138"/>
          <a:ext cx="576357" cy="368095"/>
        </a:xfrm>
        <a:custGeom>
          <a:avLst/>
          <a:gdLst/>
          <a:ahLst/>
          <a:cxnLst/>
          <a:rect l="0" t="0" r="0" b="0"/>
          <a:pathLst>
            <a:path w="576357" h="368095">
              <a:moveTo>
                <a:pt x="141906" y="368094"/>
              </a:moveTo>
              <a:lnTo>
                <a:pt x="66508" y="234454"/>
              </a:lnTo>
              <a:lnTo>
                <a:pt x="0" y="195294"/>
              </a:lnTo>
              <a:lnTo>
                <a:pt x="21055" y="3501"/>
              </a:lnTo>
              <a:lnTo>
                <a:pt x="177670" y="0"/>
              </a:lnTo>
              <a:lnTo>
                <a:pt x="439937" y="109961"/>
              </a:lnTo>
              <a:lnTo>
                <a:pt x="576356" y="302626"/>
              </a:lnTo>
              <a:lnTo>
                <a:pt x="141906" y="36809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533107</xdr:colOff>
      <xdr:row>19</xdr:row>
      <xdr:rowOff>6834</xdr:rowOff>
    </xdr:from>
    <xdr:to>
      <xdr:col>15</xdr:col>
      <xdr:colOff>277772</xdr:colOff>
      <xdr:row>21</xdr:row>
      <xdr:rowOff>67460</xdr:rowOff>
    </xdr:to>
    <xdr:sp macro="USF" textlink="">
      <xdr:nvSpPr>
        <xdr:cNvPr id="44574" name="92">
          <a:extLst>
            <a:ext uri="{FF2B5EF4-FFF2-40B4-BE49-F238E27FC236}">
              <a16:creationId xmlns:a16="http://schemas.microsoft.com/office/drawing/2014/main" id="{1BD8796A-B47E-44ED-BDAA-5497A19AE485}"/>
            </a:ext>
          </a:extLst>
        </xdr:cNvPr>
        <xdr:cNvSpPr/>
      </xdr:nvSpPr>
      <xdr:spPr>
        <a:xfrm>
          <a:off x="11201107" y="3626334"/>
          <a:ext cx="506665" cy="441626"/>
        </a:xfrm>
        <a:custGeom>
          <a:avLst/>
          <a:gdLst/>
          <a:ahLst/>
          <a:cxnLst/>
          <a:rect l="0" t="0" r="0" b="0"/>
          <a:pathLst>
            <a:path w="506665" h="441626">
              <a:moveTo>
                <a:pt x="169729" y="441625"/>
              </a:moveTo>
              <a:lnTo>
                <a:pt x="21810" y="396277"/>
              </a:lnTo>
              <a:lnTo>
                <a:pt x="0" y="291760"/>
              </a:lnTo>
              <a:lnTo>
                <a:pt x="153777" y="245095"/>
              </a:lnTo>
              <a:lnTo>
                <a:pt x="160741" y="166574"/>
              </a:lnTo>
              <a:lnTo>
                <a:pt x="280436" y="17718"/>
              </a:lnTo>
              <a:lnTo>
                <a:pt x="433794" y="0"/>
              </a:lnTo>
              <a:lnTo>
                <a:pt x="506664" y="28364"/>
              </a:lnTo>
              <a:lnTo>
                <a:pt x="491786" y="200973"/>
              </a:lnTo>
              <a:lnTo>
                <a:pt x="334251" y="254900"/>
              </a:lnTo>
              <a:lnTo>
                <a:pt x="289307" y="410020"/>
              </a:lnTo>
              <a:lnTo>
                <a:pt x="169729" y="441625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632878</xdr:colOff>
      <xdr:row>15</xdr:row>
      <xdr:rowOff>33531</xdr:rowOff>
    </xdr:from>
    <xdr:to>
      <xdr:col>14</xdr:col>
      <xdr:colOff>661310</xdr:colOff>
      <xdr:row>18</xdr:row>
      <xdr:rowOff>177478</xdr:rowOff>
    </xdr:to>
    <xdr:sp macro="USF" textlink="">
      <xdr:nvSpPr>
        <xdr:cNvPr id="44575" name="94">
          <a:extLst>
            <a:ext uri="{FF2B5EF4-FFF2-40B4-BE49-F238E27FC236}">
              <a16:creationId xmlns:a16="http://schemas.microsoft.com/office/drawing/2014/main" id="{1253BE84-E1BF-41C1-B817-034A640C406F}"/>
            </a:ext>
          </a:extLst>
        </xdr:cNvPr>
        <xdr:cNvSpPr/>
      </xdr:nvSpPr>
      <xdr:spPr>
        <a:xfrm>
          <a:off x="10538878" y="2891031"/>
          <a:ext cx="790432" cy="715447"/>
        </a:xfrm>
        <a:custGeom>
          <a:avLst/>
          <a:gdLst/>
          <a:ahLst/>
          <a:cxnLst/>
          <a:rect l="0" t="0" r="0" b="0"/>
          <a:pathLst>
            <a:path w="790432" h="715447">
              <a:moveTo>
                <a:pt x="194406" y="715446"/>
              </a:moveTo>
              <a:lnTo>
                <a:pt x="47317" y="677600"/>
              </a:lnTo>
              <a:lnTo>
                <a:pt x="322" y="611266"/>
              </a:lnTo>
              <a:lnTo>
                <a:pt x="0" y="530819"/>
              </a:lnTo>
              <a:lnTo>
                <a:pt x="149906" y="341435"/>
              </a:lnTo>
              <a:lnTo>
                <a:pt x="127180" y="182205"/>
              </a:lnTo>
              <a:lnTo>
                <a:pt x="164654" y="171763"/>
              </a:lnTo>
              <a:lnTo>
                <a:pt x="235919" y="48167"/>
              </a:lnTo>
              <a:lnTo>
                <a:pt x="353663" y="44981"/>
              </a:lnTo>
              <a:lnTo>
                <a:pt x="411166" y="0"/>
              </a:lnTo>
              <a:lnTo>
                <a:pt x="632807" y="109093"/>
              </a:lnTo>
              <a:lnTo>
                <a:pt x="683712" y="170551"/>
              </a:lnTo>
              <a:lnTo>
                <a:pt x="790431" y="223608"/>
              </a:lnTo>
              <a:lnTo>
                <a:pt x="769376" y="415401"/>
              </a:lnTo>
              <a:lnTo>
                <a:pt x="727206" y="415746"/>
              </a:lnTo>
              <a:lnTo>
                <a:pt x="522195" y="669849"/>
              </a:lnTo>
              <a:lnTo>
                <a:pt x="367945" y="615523"/>
              </a:lnTo>
              <a:lnTo>
                <a:pt x="249343" y="653637"/>
              </a:lnTo>
              <a:lnTo>
                <a:pt x="194406" y="71544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512670</xdr:colOff>
      <xdr:row>8</xdr:row>
      <xdr:rowOff>81850</xdr:rowOff>
    </xdr:from>
    <xdr:to>
      <xdr:col>15</xdr:col>
      <xdr:colOff>247018</xdr:colOff>
      <xdr:row>11</xdr:row>
      <xdr:rowOff>132571</xdr:rowOff>
    </xdr:to>
    <xdr:sp macro="USF" textlink="">
      <xdr:nvSpPr>
        <xdr:cNvPr id="44576" name="130">
          <a:extLst>
            <a:ext uri="{FF2B5EF4-FFF2-40B4-BE49-F238E27FC236}">
              <a16:creationId xmlns:a16="http://schemas.microsoft.com/office/drawing/2014/main" id="{36A4F7FE-1355-4C11-A92D-37B4F91225AD}"/>
            </a:ext>
          </a:extLst>
        </xdr:cNvPr>
        <xdr:cNvSpPr/>
      </xdr:nvSpPr>
      <xdr:spPr>
        <a:xfrm>
          <a:off x="11180670" y="1605850"/>
          <a:ext cx="496348" cy="622221"/>
        </a:xfrm>
        <a:custGeom>
          <a:avLst/>
          <a:gdLst/>
          <a:ahLst/>
          <a:cxnLst/>
          <a:rect l="0" t="0" r="0" b="0"/>
          <a:pathLst>
            <a:path w="496348" h="622221">
              <a:moveTo>
                <a:pt x="641" y="622220"/>
              </a:moveTo>
              <a:lnTo>
                <a:pt x="0" y="550145"/>
              </a:lnTo>
              <a:lnTo>
                <a:pt x="79320" y="461066"/>
              </a:lnTo>
              <a:lnTo>
                <a:pt x="103781" y="309000"/>
              </a:lnTo>
              <a:lnTo>
                <a:pt x="73397" y="282961"/>
              </a:lnTo>
              <a:lnTo>
                <a:pt x="144228" y="186627"/>
              </a:lnTo>
              <a:lnTo>
                <a:pt x="132521" y="33814"/>
              </a:lnTo>
              <a:lnTo>
                <a:pt x="202494" y="0"/>
              </a:lnTo>
              <a:lnTo>
                <a:pt x="228228" y="72642"/>
              </a:lnTo>
              <a:lnTo>
                <a:pt x="363952" y="150359"/>
              </a:lnTo>
              <a:lnTo>
                <a:pt x="377282" y="228051"/>
              </a:lnTo>
              <a:lnTo>
                <a:pt x="470148" y="303710"/>
              </a:lnTo>
              <a:lnTo>
                <a:pt x="496347" y="378033"/>
              </a:lnTo>
              <a:lnTo>
                <a:pt x="334878" y="490879"/>
              </a:lnTo>
              <a:lnTo>
                <a:pt x="72992" y="581843"/>
              </a:lnTo>
              <a:lnTo>
                <a:pt x="641" y="622220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55924</xdr:colOff>
      <xdr:row>14</xdr:row>
      <xdr:rowOff>15913</xdr:rowOff>
    </xdr:from>
    <xdr:to>
      <xdr:col>16</xdr:col>
      <xdr:colOff>210545</xdr:colOff>
      <xdr:row>18</xdr:row>
      <xdr:rowOff>30097</xdr:rowOff>
    </xdr:to>
    <xdr:sp macro="USF" textlink="">
      <xdr:nvSpPr>
        <xdr:cNvPr id="44577" name="133">
          <a:extLst>
            <a:ext uri="{FF2B5EF4-FFF2-40B4-BE49-F238E27FC236}">
              <a16:creationId xmlns:a16="http://schemas.microsoft.com/office/drawing/2014/main" id="{CA554DD9-8BAC-439C-83F9-C808DBA063B8}"/>
            </a:ext>
          </a:extLst>
        </xdr:cNvPr>
        <xdr:cNvSpPr/>
      </xdr:nvSpPr>
      <xdr:spPr>
        <a:xfrm>
          <a:off x="11485924" y="2682913"/>
          <a:ext cx="916621" cy="776184"/>
        </a:xfrm>
        <a:custGeom>
          <a:avLst/>
          <a:gdLst/>
          <a:ahLst/>
          <a:cxnLst/>
          <a:rect l="0" t="0" r="0" b="0"/>
          <a:pathLst>
            <a:path w="916621" h="776184">
              <a:moveTo>
                <a:pt x="508126" y="776183"/>
              </a:moveTo>
              <a:lnTo>
                <a:pt x="398686" y="730851"/>
              </a:lnTo>
              <a:lnTo>
                <a:pt x="262267" y="538186"/>
              </a:lnTo>
              <a:lnTo>
                <a:pt x="0" y="428225"/>
              </a:lnTo>
              <a:lnTo>
                <a:pt x="140081" y="243799"/>
              </a:lnTo>
              <a:lnTo>
                <a:pt x="286178" y="190257"/>
              </a:lnTo>
              <a:lnTo>
                <a:pt x="403905" y="194119"/>
              </a:lnTo>
              <a:lnTo>
                <a:pt x="516535" y="41955"/>
              </a:lnTo>
              <a:lnTo>
                <a:pt x="582904" y="0"/>
              </a:lnTo>
              <a:lnTo>
                <a:pt x="662038" y="3639"/>
              </a:lnTo>
              <a:lnTo>
                <a:pt x="831914" y="209447"/>
              </a:lnTo>
              <a:lnTo>
                <a:pt x="778996" y="516620"/>
              </a:lnTo>
              <a:lnTo>
                <a:pt x="916620" y="666099"/>
              </a:lnTo>
              <a:lnTo>
                <a:pt x="910437" y="745628"/>
              </a:lnTo>
              <a:lnTo>
                <a:pt x="643050" y="641438"/>
              </a:lnTo>
              <a:lnTo>
                <a:pt x="543060" y="703330"/>
              </a:lnTo>
              <a:lnTo>
                <a:pt x="508126" y="776183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521749</xdr:colOff>
      <xdr:row>11</xdr:row>
      <xdr:rowOff>98673</xdr:rowOff>
    </xdr:from>
    <xdr:to>
      <xdr:col>15</xdr:col>
      <xdr:colOff>445916</xdr:colOff>
      <xdr:row>13</xdr:row>
      <xdr:rowOff>119033</xdr:rowOff>
    </xdr:to>
    <xdr:sp macro="USF" textlink="">
      <xdr:nvSpPr>
        <xdr:cNvPr id="44578" name="143">
          <a:extLst>
            <a:ext uri="{FF2B5EF4-FFF2-40B4-BE49-F238E27FC236}">
              <a16:creationId xmlns:a16="http://schemas.microsoft.com/office/drawing/2014/main" id="{61B9B65B-51C1-41A7-9C38-904D437958D9}"/>
            </a:ext>
          </a:extLst>
        </xdr:cNvPr>
        <xdr:cNvSpPr/>
      </xdr:nvSpPr>
      <xdr:spPr>
        <a:xfrm>
          <a:off x="11189749" y="2194173"/>
          <a:ext cx="686167" cy="401360"/>
        </a:xfrm>
        <a:custGeom>
          <a:avLst/>
          <a:gdLst/>
          <a:ahLst/>
          <a:cxnLst/>
          <a:rect l="0" t="0" r="0" b="0"/>
          <a:pathLst>
            <a:path w="686167" h="401360">
              <a:moveTo>
                <a:pt x="106122" y="401359"/>
              </a:moveTo>
              <a:lnTo>
                <a:pt x="3917" y="341038"/>
              </a:lnTo>
              <a:lnTo>
                <a:pt x="0" y="301553"/>
              </a:lnTo>
              <a:lnTo>
                <a:pt x="156324" y="119372"/>
              </a:lnTo>
              <a:lnTo>
                <a:pt x="402452" y="141136"/>
              </a:lnTo>
              <a:lnTo>
                <a:pt x="456147" y="79035"/>
              </a:lnTo>
              <a:lnTo>
                <a:pt x="468289" y="0"/>
              </a:lnTo>
              <a:lnTo>
                <a:pt x="548142" y="92790"/>
              </a:lnTo>
              <a:lnTo>
                <a:pt x="686166" y="177242"/>
              </a:lnTo>
              <a:lnTo>
                <a:pt x="547830" y="264063"/>
              </a:lnTo>
              <a:lnTo>
                <a:pt x="467488" y="286525"/>
              </a:lnTo>
              <a:lnTo>
                <a:pt x="426853" y="354232"/>
              </a:lnTo>
              <a:lnTo>
                <a:pt x="224371" y="310077"/>
              </a:lnTo>
              <a:lnTo>
                <a:pt x="106122" y="40135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585662</xdr:colOff>
      <xdr:row>9</xdr:row>
      <xdr:rowOff>155207</xdr:rowOff>
    </xdr:from>
    <xdr:to>
      <xdr:col>15</xdr:col>
      <xdr:colOff>463318</xdr:colOff>
      <xdr:row>12</xdr:row>
      <xdr:rowOff>49310</xdr:rowOff>
    </xdr:to>
    <xdr:sp macro="USF" textlink="">
      <xdr:nvSpPr>
        <xdr:cNvPr id="44579" name="201">
          <a:extLst>
            <a:ext uri="{FF2B5EF4-FFF2-40B4-BE49-F238E27FC236}">
              <a16:creationId xmlns:a16="http://schemas.microsoft.com/office/drawing/2014/main" id="{6B4DF831-0912-4A5D-90D6-0EF09CF784E7}"/>
            </a:ext>
          </a:extLst>
        </xdr:cNvPr>
        <xdr:cNvSpPr/>
      </xdr:nvSpPr>
      <xdr:spPr>
        <a:xfrm>
          <a:off x="11253662" y="1869707"/>
          <a:ext cx="639656" cy="465603"/>
        </a:xfrm>
        <a:custGeom>
          <a:avLst/>
          <a:gdLst/>
          <a:ahLst/>
          <a:cxnLst/>
          <a:rect l="0" t="0" r="0" b="0"/>
          <a:pathLst>
            <a:path w="639656" h="465603">
              <a:moveTo>
                <a:pt x="404376" y="324466"/>
              </a:moveTo>
              <a:lnTo>
                <a:pt x="392234" y="403501"/>
              </a:lnTo>
              <a:lnTo>
                <a:pt x="338539" y="465602"/>
              </a:lnTo>
              <a:lnTo>
                <a:pt x="92411" y="443838"/>
              </a:lnTo>
              <a:lnTo>
                <a:pt x="0" y="317986"/>
              </a:lnTo>
              <a:lnTo>
                <a:pt x="261886" y="227022"/>
              </a:lnTo>
              <a:lnTo>
                <a:pt x="423355" y="114176"/>
              </a:lnTo>
              <a:lnTo>
                <a:pt x="547687" y="2431"/>
              </a:lnTo>
              <a:lnTo>
                <a:pt x="590083" y="0"/>
              </a:lnTo>
              <a:lnTo>
                <a:pt x="639655" y="63041"/>
              </a:lnTo>
              <a:lnTo>
                <a:pt x="528440" y="120648"/>
              </a:lnTo>
              <a:lnTo>
                <a:pt x="401625" y="283453"/>
              </a:lnTo>
              <a:lnTo>
                <a:pt x="404376" y="32446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20160</xdr:colOff>
      <xdr:row>17</xdr:row>
      <xdr:rowOff>175264</xdr:rowOff>
    </xdr:from>
    <xdr:to>
      <xdr:col>15</xdr:col>
      <xdr:colOff>590744</xdr:colOff>
      <xdr:row>19</xdr:row>
      <xdr:rowOff>35199</xdr:rowOff>
    </xdr:to>
    <xdr:sp macro="USF" textlink="">
      <xdr:nvSpPr>
        <xdr:cNvPr id="44580" name="210">
          <a:extLst>
            <a:ext uri="{FF2B5EF4-FFF2-40B4-BE49-F238E27FC236}">
              <a16:creationId xmlns:a16="http://schemas.microsoft.com/office/drawing/2014/main" id="{229EF6ED-BEA3-40A5-A5F5-910F70BFEE48}"/>
            </a:ext>
          </a:extLst>
        </xdr:cNvPr>
        <xdr:cNvSpPr/>
      </xdr:nvSpPr>
      <xdr:spPr>
        <a:xfrm>
          <a:off x="11450160" y="3413764"/>
          <a:ext cx="570584" cy="240935"/>
        </a:xfrm>
        <a:custGeom>
          <a:avLst/>
          <a:gdLst/>
          <a:ahLst/>
          <a:cxnLst/>
          <a:rect l="0" t="0" r="0" b="0"/>
          <a:pathLst>
            <a:path w="570584" h="240935">
              <a:moveTo>
                <a:pt x="257611" y="240934"/>
              </a:moveTo>
              <a:lnTo>
                <a:pt x="184741" y="212570"/>
              </a:lnTo>
              <a:lnTo>
                <a:pt x="31383" y="230288"/>
              </a:lnTo>
              <a:lnTo>
                <a:pt x="0" y="65468"/>
              </a:lnTo>
              <a:lnTo>
                <a:pt x="434450" y="0"/>
              </a:lnTo>
              <a:lnTo>
                <a:pt x="543890" y="45332"/>
              </a:lnTo>
              <a:lnTo>
                <a:pt x="570583" y="95124"/>
              </a:lnTo>
              <a:lnTo>
                <a:pt x="460180" y="142437"/>
              </a:lnTo>
              <a:lnTo>
                <a:pt x="381428" y="137546"/>
              </a:lnTo>
              <a:lnTo>
                <a:pt x="257611" y="24093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554590</xdr:colOff>
      <xdr:row>12</xdr:row>
      <xdr:rowOff>172236</xdr:rowOff>
    </xdr:from>
    <xdr:to>
      <xdr:col>15</xdr:col>
      <xdr:colOff>348402</xdr:colOff>
      <xdr:row>16</xdr:row>
      <xdr:rowOff>66640</xdr:rowOff>
    </xdr:to>
    <xdr:sp macro="USF" textlink="">
      <xdr:nvSpPr>
        <xdr:cNvPr id="44581" name="213">
          <a:extLst>
            <a:ext uri="{FF2B5EF4-FFF2-40B4-BE49-F238E27FC236}">
              <a16:creationId xmlns:a16="http://schemas.microsoft.com/office/drawing/2014/main" id="{16E8048D-7CE5-4697-9795-0FAAE04A0FC6}"/>
            </a:ext>
          </a:extLst>
        </xdr:cNvPr>
        <xdr:cNvSpPr/>
      </xdr:nvSpPr>
      <xdr:spPr>
        <a:xfrm>
          <a:off x="11222590" y="2458236"/>
          <a:ext cx="555812" cy="656404"/>
        </a:xfrm>
        <a:custGeom>
          <a:avLst/>
          <a:gdLst/>
          <a:ahLst/>
          <a:cxnLst/>
          <a:rect l="0" t="0" r="0" b="0"/>
          <a:pathLst>
            <a:path w="555812" h="656404">
              <a:moveTo>
                <a:pt x="263334" y="652902"/>
              </a:moveTo>
              <a:lnTo>
                <a:pt x="106719" y="656403"/>
              </a:lnTo>
              <a:lnTo>
                <a:pt x="0" y="603346"/>
              </a:lnTo>
              <a:lnTo>
                <a:pt x="42587" y="534474"/>
              </a:lnTo>
              <a:lnTo>
                <a:pt x="29003" y="371053"/>
              </a:lnTo>
              <a:lnTo>
                <a:pt x="70843" y="299677"/>
              </a:lnTo>
              <a:lnTo>
                <a:pt x="73281" y="137296"/>
              </a:lnTo>
              <a:lnTo>
                <a:pt x="191530" y="46014"/>
              </a:lnTo>
              <a:lnTo>
                <a:pt x="394012" y="90169"/>
              </a:lnTo>
              <a:lnTo>
                <a:pt x="434647" y="22462"/>
              </a:lnTo>
              <a:lnTo>
                <a:pt x="514989" y="0"/>
              </a:lnTo>
              <a:lnTo>
                <a:pt x="536140" y="56874"/>
              </a:lnTo>
              <a:lnTo>
                <a:pt x="506813" y="176664"/>
              </a:lnTo>
              <a:lnTo>
                <a:pt x="555811" y="291309"/>
              </a:lnTo>
              <a:lnTo>
                <a:pt x="549512" y="414934"/>
              </a:lnTo>
              <a:lnTo>
                <a:pt x="403415" y="468476"/>
              </a:lnTo>
              <a:lnTo>
                <a:pt x="263334" y="652902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548526</xdr:colOff>
      <xdr:row>12</xdr:row>
      <xdr:rowOff>2993</xdr:rowOff>
    </xdr:from>
    <xdr:to>
      <xdr:col>14</xdr:col>
      <xdr:colOff>342393</xdr:colOff>
      <xdr:row>15</xdr:row>
      <xdr:rowOff>81699</xdr:rowOff>
    </xdr:to>
    <xdr:sp macro="USF" textlink="">
      <xdr:nvSpPr>
        <xdr:cNvPr id="44582" name="233">
          <a:extLst>
            <a:ext uri="{FF2B5EF4-FFF2-40B4-BE49-F238E27FC236}">
              <a16:creationId xmlns:a16="http://schemas.microsoft.com/office/drawing/2014/main" id="{B8EF872A-6BCD-47B0-8628-78C042E45740}"/>
            </a:ext>
          </a:extLst>
        </xdr:cNvPr>
        <xdr:cNvSpPr/>
      </xdr:nvSpPr>
      <xdr:spPr>
        <a:xfrm>
          <a:off x="10454526" y="2288993"/>
          <a:ext cx="555867" cy="650206"/>
        </a:xfrm>
        <a:custGeom>
          <a:avLst/>
          <a:gdLst/>
          <a:ahLst/>
          <a:cxnLst/>
          <a:rect l="0" t="0" r="0" b="0"/>
          <a:pathLst>
            <a:path w="555867" h="650206">
              <a:moveTo>
                <a:pt x="495518" y="602038"/>
              </a:moveTo>
              <a:lnTo>
                <a:pt x="438015" y="647019"/>
              </a:lnTo>
              <a:lnTo>
                <a:pt x="320271" y="650205"/>
              </a:lnTo>
              <a:lnTo>
                <a:pt x="123707" y="262766"/>
              </a:lnTo>
              <a:lnTo>
                <a:pt x="0" y="164123"/>
              </a:lnTo>
              <a:lnTo>
                <a:pt x="67244" y="28514"/>
              </a:lnTo>
              <a:lnTo>
                <a:pt x="137340" y="0"/>
              </a:lnTo>
              <a:lnTo>
                <a:pt x="181681" y="156948"/>
              </a:lnTo>
              <a:lnTo>
                <a:pt x="235690" y="219508"/>
              </a:lnTo>
              <a:lnTo>
                <a:pt x="555866" y="407875"/>
              </a:lnTo>
              <a:lnTo>
                <a:pt x="495518" y="60203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233068</xdr:colOff>
      <xdr:row>16</xdr:row>
      <xdr:rowOff>145266</xdr:rowOff>
    </xdr:from>
    <xdr:to>
      <xdr:col>13</xdr:col>
      <xdr:colOff>478664</xdr:colOff>
      <xdr:row>18</xdr:row>
      <xdr:rowOff>146443</xdr:rowOff>
    </xdr:to>
    <xdr:sp macro="USF" textlink="">
      <xdr:nvSpPr>
        <xdr:cNvPr id="44583" name="254">
          <a:extLst>
            <a:ext uri="{FF2B5EF4-FFF2-40B4-BE49-F238E27FC236}">
              <a16:creationId xmlns:a16="http://schemas.microsoft.com/office/drawing/2014/main" id="{B172B748-110A-466A-AD23-06D7BB7DF1D2}"/>
            </a:ext>
          </a:extLst>
        </xdr:cNvPr>
        <xdr:cNvSpPr/>
      </xdr:nvSpPr>
      <xdr:spPr>
        <a:xfrm>
          <a:off x="10139068" y="3193266"/>
          <a:ext cx="245596" cy="382177"/>
        </a:xfrm>
        <a:custGeom>
          <a:avLst/>
          <a:gdLst/>
          <a:ahLst/>
          <a:cxnLst/>
          <a:rect l="0" t="0" r="0" b="0"/>
          <a:pathLst>
            <a:path w="245596" h="382177">
              <a:moveTo>
                <a:pt x="224568" y="382176"/>
              </a:moveTo>
              <a:lnTo>
                <a:pt x="14933" y="105466"/>
              </a:lnTo>
              <a:lnTo>
                <a:pt x="0" y="26907"/>
              </a:lnTo>
              <a:lnTo>
                <a:pt x="66007" y="0"/>
              </a:lnTo>
              <a:lnTo>
                <a:pt x="164156" y="171572"/>
              </a:lnTo>
              <a:lnTo>
                <a:pt x="245595" y="179344"/>
              </a:lnTo>
              <a:lnTo>
                <a:pt x="242298" y="375613"/>
              </a:lnTo>
              <a:lnTo>
                <a:pt x="224568" y="38217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553913</xdr:colOff>
      <xdr:row>20</xdr:row>
      <xdr:rowOff>31776</xdr:rowOff>
    </xdr:from>
    <xdr:to>
      <xdr:col>13</xdr:col>
      <xdr:colOff>397853</xdr:colOff>
      <xdr:row>22</xdr:row>
      <xdr:rowOff>72471</xdr:rowOff>
    </xdr:to>
    <xdr:sp macro="USF" textlink="">
      <xdr:nvSpPr>
        <xdr:cNvPr id="44584" name="266">
          <a:extLst>
            <a:ext uri="{FF2B5EF4-FFF2-40B4-BE49-F238E27FC236}">
              <a16:creationId xmlns:a16="http://schemas.microsoft.com/office/drawing/2014/main" id="{4D7055B4-9D23-4B7A-AD4F-CB52A284B5CD}"/>
            </a:ext>
          </a:extLst>
        </xdr:cNvPr>
        <xdr:cNvSpPr/>
      </xdr:nvSpPr>
      <xdr:spPr>
        <a:xfrm>
          <a:off x="9697913" y="3841776"/>
          <a:ext cx="605940" cy="421695"/>
        </a:xfrm>
        <a:custGeom>
          <a:avLst/>
          <a:gdLst/>
          <a:ahLst/>
          <a:cxnLst/>
          <a:rect l="0" t="0" r="0" b="0"/>
          <a:pathLst>
            <a:path w="605940" h="421695">
              <a:moveTo>
                <a:pt x="588677" y="292124"/>
              </a:moveTo>
              <a:lnTo>
                <a:pt x="514826" y="276221"/>
              </a:lnTo>
              <a:lnTo>
                <a:pt x="272151" y="421694"/>
              </a:lnTo>
              <a:lnTo>
                <a:pt x="37077" y="407373"/>
              </a:lnTo>
              <a:lnTo>
                <a:pt x="0" y="296573"/>
              </a:lnTo>
              <a:lnTo>
                <a:pt x="89100" y="38009"/>
              </a:lnTo>
              <a:lnTo>
                <a:pt x="91751" y="36308"/>
              </a:lnTo>
              <a:lnTo>
                <a:pt x="345965" y="67496"/>
              </a:lnTo>
              <a:lnTo>
                <a:pt x="498399" y="0"/>
              </a:lnTo>
              <a:lnTo>
                <a:pt x="500995" y="76653"/>
              </a:lnTo>
              <a:lnTo>
                <a:pt x="605939" y="227107"/>
              </a:lnTo>
              <a:lnTo>
                <a:pt x="588677" y="29212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607061</xdr:colOff>
      <xdr:row>17</xdr:row>
      <xdr:rowOff>59077</xdr:rowOff>
    </xdr:from>
    <xdr:to>
      <xdr:col>13</xdr:col>
      <xdr:colOff>457637</xdr:colOff>
      <xdr:row>20</xdr:row>
      <xdr:rowOff>99273</xdr:rowOff>
    </xdr:to>
    <xdr:sp macro="USF" textlink="">
      <xdr:nvSpPr>
        <xdr:cNvPr id="44585" name="318">
          <a:extLst>
            <a:ext uri="{FF2B5EF4-FFF2-40B4-BE49-F238E27FC236}">
              <a16:creationId xmlns:a16="http://schemas.microsoft.com/office/drawing/2014/main" id="{D2C37300-7483-4A97-AB94-E962B0A46F32}"/>
            </a:ext>
          </a:extLst>
        </xdr:cNvPr>
        <xdr:cNvSpPr/>
      </xdr:nvSpPr>
      <xdr:spPr>
        <a:xfrm>
          <a:off x="9751061" y="3297577"/>
          <a:ext cx="612576" cy="611696"/>
        </a:xfrm>
        <a:custGeom>
          <a:avLst/>
          <a:gdLst/>
          <a:ahLst/>
          <a:cxnLst/>
          <a:rect l="0" t="0" r="0" b="0"/>
          <a:pathLst>
            <a:path w="612576" h="611696">
              <a:moveTo>
                <a:pt x="445251" y="544199"/>
              </a:moveTo>
              <a:lnTo>
                <a:pt x="292817" y="611695"/>
              </a:lnTo>
              <a:lnTo>
                <a:pt x="38603" y="580507"/>
              </a:lnTo>
              <a:lnTo>
                <a:pt x="145866" y="454620"/>
              </a:lnTo>
              <a:lnTo>
                <a:pt x="0" y="308524"/>
              </a:lnTo>
              <a:lnTo>
                <a:pt x="3474" y="267666"/>
              </a:lnTo>
              <a:lnTo>
                <a:pt x="194347" y="0"/>
              </a:lnTo>
              <a:lnTo>
                <a:pt x="299227" y="61394"/>
              </a:lnTo>
              <a:lnTo>
                <a:pt x="402940" y="1155"/>
              </a:lnTo>
              <a:lnTo>
                <a:pt x="612575" y="277865"/>
              </a:lnTo>
              <a:lnTo>
                <a:pt x="568718" y="456077"/>
              </a:lnTo>
              <a:lnTo>
                <a:pt x="492697" y="482554"/>
              </a:lnTo>
              <a:lnTo>
                <a:pt x="445251" y="54419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685866</xdr:colOff>
      <xdr:row>11</xdr:row>
      <xdr:rowOff>92193</xdr:rowOff>
    </xdr:from>
    <xdr:to>
      <xdr:col>14</xdr:col>
      <xdr:colOff>678074</xdr:colOff>
      <xdr:row>16</xdr:row>
      <xdr:rowOff>13583</xdr:rowOff>
    </xdr:to>
    <xdr:sp macro="USF" textlink="">
      <xdr:nvSpPr>
        <xdr:cNvPr id="44586" name="325">
          <a:extLst>
            <a:ext uri="{FF2B5EF4-FFF2-40B4-BE49-F238E27FC236}">
              <a16:creationId xmlns:a16="http://schemas.microsoft.com/office/drawing/2014/main" id="{A3B8995A-E08D-4990-B0BE-736DA129FD99}"/>
            </a:ext>
          </a:extLst>
        </xdr:cNvPr>
        <xdr:cNvSpPr/>
      </xdr:nvSpPr>
      <xdr:spPr>
        <a:xfrm>
          <a:off x="10591866" y="2187693"/>
          <a:ext cx="754208" cy="873890"/>
        </a:xfrm>
        <a:custGeom>
          <a:avLst/>
          <a:gdLst/>
          <a:ahLst/>
          <a:cxnLst/>
          <a:rect l="0" t="0" r="0" b="0"/>
          <a:pathLst>
            <a:path w="754208" h="873890">
              <a:moveTo>
                <a:pt x="630724" y="873889"/>
              </a:moveTo>
              <a:lnTo>
                <a:pt x="579819" y="812431"/>
              </a:lnTo>
              <a:lnTo>
                <a:pt x="358178" y="703338"/>
              </a:lnTo>
              <a:lnTo>
                <a:pt x="418526" y="509175"/>
              </a:lnTo>
              <a:lnTo>
                <a:pt x="98350" y="320808"/>
              </a:lnTo>
              <a:lnTo>
                <a:pt x="44341" y="258248"/>
              </a:lnTo>
              <a:lnTo>
                <a:pt x="0" y="101300"/>
              </a:lnTo>
              <a:lnTo>
                <a:pt x="74219" y="15424"/>
              </a:lnTo>
              <a:lnTo>
                <a:pt x="191455" y="12458"/>
              </a:lnTo>
              <a:lnTo>
                <a:pt x="407633" y="118028"/>
              </a:lnTo>
              <a:lnTo>
                <a:pt x="530822" y="99018"/>
              </a:lnTo>
              <a:lnTo>
                <a:pt x="589445" y="40377"/>
              </a:lnTo>
              <a:lnTo>
                <a:pt x="661796" y="0"/>
              </a:lnTo>
              <a:lnTo>
                <a:pt x="754207" y="125852"/>
              </a:lnTo>
              <a:lnTo>
                <a:pt x="597883" y="308033"/>
              </a:lnTo>
              <a:lnTo>
                <a:pt x="601800" y="347518"/>
              </a:lnTo>
              <a:lnTo>
                <a:pt x="704005" y="407839"/>
              </a:lnTo>
              <a:lnTo>
                <a:pt x="701567" y="570220"/>
              </a:lnTo>
              <a:lnTo>
                <a:pt x="659727" y="641596"/>
              </a:lnTo>
              <a:lnTo>
                <a:pt x="673311" y="805017"/>
              </a:lnTo>
              <a:lnTo>
                <a:pt x="630724" y="87388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564050</xdr:colOff>
      <xdr:row>17</xdr:row>
      <xdr:rowOff>85851</xdr:rowOff>
    </xdr:from>
    <xdr:to>
      <xdr:col>16</xdr:col>
      <xdr:colOff>204362</xdr:colOff>
      <xdr:row>19</xdr:row>
      <xdr:rowOff>44318</xdr:rowOff>
    </xdr:to>
    <xdr:sp macro="USF" textlink="">
      <xdr:nvSpPr>
        <xdr:cNvPr id="44587" name="326">
          <a:extLst>
            <a:ext uri="{FF2B5EF4-FFF2-40B4-BE49-F238E27FC236}">
              <a16:creationId xmlns:a16="http://schemas.microsoft.com/office/drawing/2014/main" id="{903C99F8-F141-4545-AB43-A832D0B77F03}"/>
            </a:ext>
          </a:extLst>
        </xdr:cNvPr>
        <xdr:cNvSpPr/>
      </xdr:nvSpPr>
      <xdr:spPr>
        <a:xfrm>
          <a:off x="11994050" y="3324351"/>
          <a:ext cx="402312" cy="339467"/>
        </a:xfrm>
        <a:custGeom>
          <a:avLst/>
          <a:gdLst/>
          <a:ahLst/>
          <a:cxnLst/>
          <a:rect l="0" t="0" r="0" b="0"/>
          <a:pathLst>
            <a:path w="402312" h="339467">
              <a:moveTo>
                <a:pt x="285004" y="284704"/>
              </a:moveTo>
              <a:lnTo>
                <a:pt x="196432" y="339466"/>
              </a:lnTo>
              <a:lnTo>
                <a:pt x="126226" y="319298"/>
              </a:lnTo>
              <a:lnTo>
                <a:pt x="26693" y="184537"/>
              </a:lnTo>
              <a:lnTo>
                <a:pt x="0" y="134745"/>
              </a:lnTo>
              <a:lnTo>
                <a:pt x="34934" y="61892"/>
              </a:lnTo>
              <a:lnTo>
                <a:pt x="134924" y="0"/>
              </a:lnTo>
              <a:lnTo>
                <a:pt x="402311" y="104190"/>
              </a:lnTo>
              <a:lnTo>
                <a:pt x="394843" y="145078"/>
              </a:lnTo>
              <a:lnTo>
                <a:pt x="357529" y="253314"/>
              </a:lnTo>
              <a:lnTo>
                <a:pt x="285004" y="28470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214902</xdr:colOff>
      <xdr:row>12</xdr:row>
      <xdr:rowOff>167116</xdr:rowOff>
    </xdr:from>
    <xdr:to>
      <xdr:col>14</xdr:col>
      <xdr:colOff>106798</xdr:colOff>
      <xdr:row>16</xdr:row>
      <xdr:rowOff>25237</xdr:rowOff>
    </xdr:to>
    <xdr:sp macro="USF" textlink="">
      <xdr:nvSpPr>
        <xdr:cNvPr id="44588" name="329">
          <a:extLst>
            <a:ext uri="{FF2B5EF4-FFF2-40B4-BE49-F238E27FC236}">
              <a16:creationId xmlns:a16="http://schemas.microsoft.com/office/drawing/2014/main" id="{23266AEE-D7EE-4D13-8722-95D1BF5E8B15}"/>
            </a:ext>
          </a:extLst>
        </xdr:cNvPr>
        <xdr:cNvSpPr/>
      </xdr:nvSpPr>
      <xdr:spPr>
        <a:xfrm>
          <a:off x="10120902" y="2453116"/>
          <a:ext cx="653896" cy="620121"/>
        </a:xfrm>
        <a:custGeom>
          <a:avLst/>
          <a:gdLst/>
          <a:ahLst/>
          <a:cxnLst/>
          <a:rect l="0" t="0" r="0" b="0"/>
          <a:pathLst>
            <a:path w="653896" h="620121">
              <a:moveTo>
                <a:pt x="545156" y="620120"/>
              </a:moveTo>
              <a:lnTo>
                <a:pt x="83033" y="425439"/>
              </a:lnTo>
              <a:lnTo>
                <a:pt x="0" y="436997"/>
              </a:lnTo>
              <a:lnTo>
                <a:pt x="94109" y="220914"/>
              </a:lnTo>
              <a:lnTo>
                <a:pt x="333624" y="0"/>
              </a:lnTo>
              <a:lnTo>
                <a:pt x="457331" y="98643"/>
              </a:lnTo>
              <a:lnTo>
                <a:pt x="653895" y="486082"/>
              </a:lnTo>
              <a:lnTo>
                <a:pt x="582630" y="609678"/>
              </a:lnTo>
              <a:lnTo>
                <a:pt x="545156" y="620120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704812</xdr:colOff>
      <xdr:row>15</xdr:row>
      <xdr:rowOff>21055</xdr:rowOff>
    </xdr:from>
    <xdr:to>
      <xdr:col>14</xdr:col>
      <xdr:colOff>20785</xdr:colOff>
      <xdr:row>19</xdr:row>
      <xdr:rowOff>92980</xdr:rowOff>
    </xdr:to>
    <xdr:sp macro="USF" textlink="">
      <xdr:nvSpPr>
        <xdr:cNvPr id="44589" name="361">
          <a:extLst>
            <a:ext uri="{FF2B5EF4-FFF2-40B4-BE49-F238E27FC236}">
              <a16:creationId xmlns:a16="http://schemas.microsoft.com/office/drawing/2014/main" id="{E7D2882D-132E-45BE-9A28-D3D609B54462}"/>
            </a:ext>
          </a:extLst>
        </xdr:cNvPr>
        <xdr:cNvSpPr/>
      </xdr:nvSpPr>
      <xdr:spPr>
        <a:xfrm>
          <a:off x="9848812" y="2878555"/>
          <a:ext cx="839973" cy="833925"/>
        </a:xfrm>
        <a:custGeom>
          <a:avLst/>
          <a:gdLst/>
          <a:ahLst/>
          <a:cxnLst/>
          <a:rect l="0" t="0" r="0" b="0"/>
          <a:pathLst>
            <a:path w="839973" h="833925">
              <a:moveTo>
                <a:pt x="655336" y="833924"/>
              </a:moveTo>
              <a:lnTo>
                <a:pt x="619964" y="814792"/>
              </a:lnTo>
              <a:lnTo>
                <a:pt x="612842" y="699844"/>
              </a:lnTo>
              <a:lnTo>
                <a:pt x="532554" y="690324"/>
              </a:lnTo>
              <a:lnTo>
                <a:pt x="535851" y="494055"/>
              </a:lnTo>
              <a:lnTo>
                <a:pt x="454412" y="486283"/>
              </a:lnTo>
              <a:lnTo>
                <a:pt x="356263" y="314711"/>
              </a:lnTo>
              <a:lnTo>
                <a:pt x="290256" y="341618"/>
              </a:lnTo>
              <a:lnTo>
                <a:pt x="305189" y="420177"/>
              </a:lnTo>
              <a:lnTo>
                <a:pt x="201476" y="480416"/>
              </a:lnTo>
              <a:lnTo>
                <a:pt x="96596" y="419022"/>
              </a:lnTo>
              <a:lnTo>
                <a:pt x="0" y="202707"/>
              </a:lnTo>
              <a:lnTo>
                <a:pt x="70052" y="58659"/>
              </a:lnTo>
              <a:lnTo>
                <a:pt x="272090" y="11558"/>
              </a:lnTo>
              <a:lnTo>
                <a:pt x="355123" y="0"/>
              </a:lnTo>
              <a:lnTo>
                <a:pt x="817246" y="194681"/>
              </a:lnTo>
              <a:lnTo>
                <a:pt x="839972" y="353911"/>
              </a:lnTo>
              <a:lnTo>
                <a:pt x="690066" y="543295"/>
              </a:lnTo>
              <a:lnTo>
                <a:pt x="690388" y="623742"/>
              </a:lnTo>
              <a:lnTo>
                <a:pt x="737383" y="690076"/>
              </a:lnTo>
              <a:lnTo>
                <a:pt x="721766" y="709761"/>
              </a:lnTo>
              <a:lnTo>
                <a:pt x="655336" y="83392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581010</xdr:colOff>
      <xdr:row>18</xdr:row>
      <xdr:rowOff>159316</xdr:rowOff>
    </xdr:from>
    <xdr:to>
      <xdr:col>14</xdr:col>
      <xdr:colOff>299294</xdr:colOff>
      <xdr:row>22</xdr:row>
      <xdr:rowOff>114707</xdr:rowOff>
    </xdr:to>
    <xdr:sp macro="USF" textlink="">
      <xdr:nvSpPr>
        <xdr:cNvPr id="44590" name="3">
          <a:extLst>
            <a:ext uri="{FF2B5EF4-FFF2-40B4-BE49-F238E27FC236}">
              <a16:creationId xmlns:a16="http://schemas.microsoft.com/office/drawing/2014/main" id="{84A98823-F071-46A8-812C-4ABF7902332A}"/>
            </a:ext>
          </a:extLst>
        </xdr:cNvPr>
        <xdr:cNvSpPr/>
      </xdr:nvSpPr>
      <xdr:spPr>
        <a:xfrm>
          <a:off x="10487010" y="3588316"/>
          <a:ext cx="480284" cy="717391"/>
        </a:xfrm>
        <a:custGeom>
          <a:avLst/>
          <a:gdLst/>
          <a:ahLst/>
          <a:cxnLst/>
          <a:rect l="0" t="0" r="0" b="0"/>
          <a:pathLst>
            <a:path w="480284" h="717391">
              <a:moveTo>
                <a:pt x="339501" y="717390"/>
              </a:moveTo>
              <a:lnTo>
                <a:pt x="288316" y="667921"/>
              </a:lnTo>
              <a:lnTo>
                <a:pt x="216806" y="708963"/>
              </a:lnTo>
              <a:lnTo>
                <a:pt x="180877" y="688682"/>
              </a:lnTo>
              <a:lnTo>
                <a:pt x="174626" y="648765"/>
              </a:lnTo>
              <a:lnTo>
                <a:pt x="224195" y="538744"/>
              </a:lnTo>
              <a:lnTo>
                <a:pt x="230944" y="378598"/>
              </a:lnTo>
              <a:lnTo>
                <a:pt x="162424" y="247178"/>
              </a:lnTo>
              <a:lnTo>
                <a:pt x="55205" y="196261"/>
              </a:lnTo>
              <a:lnTo>
                <a:pt x="0" y="156073"/>
              </a:lnTo>
              <a:lnTo>
                <a:pt x="17138" y="124163"/>
              </a:lnTo>
              <a:lnTo>
                <a:pt x="83568" y="0"/>
              </a:lnTo>
              <a:lnTo>
                <a:pt x="236540" y="49862"/>
              </a:lnTo>
              <a:lnTo>
                <a:pt x="242519" y="164752"/>
              </a:lnTo>
              <a:lnTo>
                <a:pt x="281820" y="267789"/>
              </a:lnTo>
              <a:lnTo>
                <a:pt x="320434" y="279189"/>
              </a:lnTo>
              <a:lnTo>
                <a:pt x="437926" y="385653"/>
              </a:lnTo>
              <a:lnTo>
                <a:pt x="480283" y="539325"/>
              </a:lnTo>
              <a:lnTo>
                <a:pt x="467076" y="618639"/>
              </a:lnTo>
              <a:lnTo>
                <a:pt x="339501" y="717390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65284</xdr:colOff>
      <xdr:row>17</xdr:row>
      <xdr:rowOff>67932</xdr:rowOff>
    </xdr:from>
    <xdr:to>
      <xdr:col>15</xdr:col>
      <xdr:colOff>51544</xdr:colOff>
      <xdr:row>20</xdr:row>
      <xdr:rowOff>108095</xdr:rowOff>
    </xdr:to>
    <xdr:sp macro="USF" textlink="">
      <xdr:nvSpPr>
        <xdr:cNvPr id="44591" name="17">
          <a:extLst>
            <a:ext uri="{FF2B5EF4-FFF2-40B4-BE49-F238E27FC236}">
              <a16:creationId xmlns:a16="http://schemas.microsoft.com/office/drawing/2014/main" id="{4A38FFCD-0A73-4945-B31F-8A22F2501C48}"/>
            </a:ext>
          </a:extLst>
        </xdr:cNvPr>
        <xdr:cNvSpPr/>
      </xdr:nvSpPr>
      <xdr:spPr>
        <a:xfrm>
          <a:off x="10733284" y="3306432"/>
          <a:ext cx="748260" cy="611663"/>
        </a:xfrm>
        <a:custGeom>
          <a:avLst/>
          <a:gdLst/>
          <a:ahLst/>
          <a:cxnLst/>
          <a:rect l="0" t="0" r="0" b="0"/>
          <a:pathLst>
            <a:path w="748260" h="611663">
              <a:moveTo>
                <a:pt x="467823" y="611662"/>
              </a:moveTo>
              <a:lnTo>
                <a:pt x="315666" y="597715"/>
              </a:lnTo>
              <a:lnTo>
                <a:pt x="225810" y="436695"/>
              </a:lnTo>
              <a:lnTo>
                <a:pt x="0" y="300045"/>
              </a:lnTo>
              <a:lnTo>
                <a:pt x="54937" y="238236"/>
              </a:lnTo>
              <a:lnTo>
                <a:pt x="173539" y="200122"/>
              </a:lnTo>
              <a:lnTo>
                <a:pt x="327789" y="254448"/>
              </a:lnTo>
              <a:lnTo>
                <a:pt x="532800" y="345"/>
              </a:lnTo>
              <a:lnTo>
                <a:pt x="574970" y="0"/>
              </a:lnTo>
              <a:lnTo>
                <a:pt x="641478" y="39160"/>
              </a:lnTo>
              <a:lnTo>
                <a:pt x="716876" y="172800"/>
              </a:lnTo>
              <a:lnTo>
                <a:pt x="748259" y="337620"/>
              </a:lnTo>
              <a:lnTo>
                <a:pt x="628564" y="486476"/>
              </a:lnTo>
              <a:lnTo>
                <a:pt x="621600" y="564997"/>
              </a:lnTo>
              <a:lnTo>
                <a:pt x="467823" y="61166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379982</xdr:colOff>
      <xdr:row>19</xdr:row>
      <xdr:rowOff>165077</xdr:rowOff>
    </xdr:from>
    <xdr:to>
      <xdr:col>14</xdr:col>
      <xdr:colOff>412137</xdr:colOff>
      <xdr:row>23</xdr:row>
      <xdr:rowOff>159260</xdr:rowOff>
    </xdr:to>
    <xdr:sp macro="USF" textlink="">
      <xdr:nvSpPr>
        <xdr:cNvPr id="44592" name="37">
          <a:extLst>
            <a:ext uri="{FF2B5EF4-FFF2-40B4-BE49-F238E27FC236}">
              <a16:creationId xmlns:a16="http://schemas.microsoft.com/office/drawing/2014/main" id="{129A66C2-71E7-48A4-B0A9-0398292AEAA4}"/>
            </a:ext>
          </a:extLst>
        </xdr:cNvPr>
        <xdr:cNvSpPr/>
      </xdr:nvSpPr>
      <xdr:spPr>
        <a:xfrm>
          <a:off x="10285982" y="3784577"/>
          <a:ext cx="794155" cy="756183"/>
        </a:xfrm>
        <a:custGeom>
          <a:avLst/>
          <a:gdLst/>
          <a:ahLst/>
          <a:cxnLst/>
          <a:rect l="0" t="0" r="0" b="0"/>
          <a:pathLst>
            <a:path w="794155" h="756183">
              <a:moveTo>
                <a:pt x="744669" y="712090"/>
              </a:moveTo>
              <a:lnTo>
                <a:pt x="675487" y="756182"/>
              </a:lnTo>
              <a:lnTo>
                <a:pt x="557933" y="705014"/>
              </a:lnTo>
              <a:lnTo>
                <a:pt x="298860" y="717405"/>
              </a:lnTo>
              <a:lnTo>
                <a:pt x="221384" y="680266"/>
              </a:lnTo>
              <a:lnTo>
                <a:pt x="0" y="645618"/>
              </a:lnTo>
              <a:lnTo>
                <a:pt x="58382" y="539211"/>
              </a:lnTo>
              <a:lnTo>
                <a:pt x="608" y="349323"/>
              </a:lnTo>
              <a:lnTo>
                <a:pt x="17870" y="284306"/>
              </a:lnTo>
              <a:lnTo>
                <a:pt x="100122" y="285485"/>
              </a:lnTo>
              <a:lnTo>
                <a:pt x="133453" y="213345"/>
              </a:lnTo>
              <a:lnTo>
                <a:pt x="250605" y="196473"/>
              </a:lnTo>
              <a:lnTo>
                <a:pt x="256233" y="0"/>
              </a:lnTo>
              <a:lnTo>
                <a:pt x="363452" y="50917"/>
              </a:lnTo>
              <a:lnTo>
                <a:pt x="431972" y="182337"/>
              </a:lnTo>
              <a:lnTo>
                <a:pt x="425223" y="342483"/>
              </a:lnTo>
              <a:lnTo>
                <a:pt x="375654" y="452504"/>
              </a:lnTo>
              <a:lnTo>
                <a:pt x="381905" y="492421"/>
              </a:lnTo>
              <a:lnTo>
                <a:pt x="417834" y="512702"/>
              </a:lnTo>
              <a:lnTo>
                <a:pt x="489344" y="471660"/>
              </a:lnTo>
              <a:lnTo>
                <a:pt x="540529" y="521129"/>
              </a:lnTo>
              <a:lnTo>
                <a:pt x="783139" y="566924"/>
              </a:lnTo>
              <a:lnTo>
                <a:pt x="794154" y="606648"/>
              </a:lnTo>
              <a:lnTo>
                <a:pt x="744669" y="712090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139444</xdr:colOff>
      <xdr:row>19</xdr:row>
      <xdr:rowOff>123627</xdr:rowOff>
    </xdr:from>
    <xdr:to>
      <xdr:col>14</xdr:col>
      <xdr:colOff>702837</xdr:colOff>
      <xdr:row>23</xdr:row>
      <xdr:rowOff>89710</xdr:rowOff>
    </xdr:to>
    <xdr:sp macro="USF" textlink="">
      <xdr:nvSpPr>
        <xdr:cNvPr id="44593" name="91">
          <a:extLst>
            <a:ext uri="{FF2B5EF4-FFF2-40B4-BE49-F238E27FC236}">
              <a16:creationId xmlns:a16="http://schemas.microsoft.com/office/drawing/2014/main" id="{7FAB8E00-EE6F-4624-A8DD-A04EECC45C54}"/>
            </a:ext>
          </a:extLst>
        </xdr:cNvPr>
        <xdr:cNvSpPr/>
      </xdr:nvSpPr>
      <xdr:spPr>
        <a:xfrm>
          <a:off x="10807444" y="3743127"/>
          <a:ext cx="563393" cy="728083"/>
        </a:xfrm>
        <a:custGeom>
          <a:avLst/>
          <a:gdLst/>
          <a:ahLst/>
          <a:cxnLst/>
          <a:rect l="0" t="0" r="0" b="0"/>
          <a:pathLst>
            <a:path w="563393" h="728083">
              <a:moveTo>
                <a:pt x="425972" y="728082"/>
              </a:moveTo>
              <a:lnTo>
                <a:pt x="272692" y="648098"/>
              </a:lnTo>
              <a:lnTo>
                <a:pt x="261677" y="608374"/>
              </a:lnTo>
              <a:lnTo>
                <a:pt x="19067" y="562579"/>
              </a:lnTo>
              <a:lnTo>
                <a:pt x="146642" y="463828"/>
              </a:lnTo>
              <a:lnTo>
                <a:pt x="159849" y="384514"/>
              </a:lnTo>
              <a:lnTo>
                <a:pt x="117492" y="230842"/>
              </a:lnTo>
              <a:lnTo>
                <a:pt x="0" y="124378"/>
              </a:lnTo>
              <a:lnTo>
                <a:pt x="151650" y="0"/>
              </a:lnTo>
              <a:lnTo>
                <a:pt x="241506" y="161020"/>
              </a:lnTo>
              <a:lnTo>
                <a:pt x="393663" y="174967"/>
              </a:lnTo>
              <a:lnTo>
                <a:pt x="415473" y="279484"/>
              </a:lnTo>
              <a:lnTo>
                <a:pt x="563392" y="324832"/>
              </a:lnTo>
              <a:lnTo>
                <a:pt x="453597" y="493081"/>
              </a:lnTo>
              <a:lnTo>
                <a:pt x="425972" y="72808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601366</xdr:colOff>
      <xdr:row>23</xdr:row>
      <xdr:rowOff>83343</xdr:rowOff>
    </xdr:from>
    <xdr:to>
      <xdr:col>14</xdr:col>
      <xdr:colOff>362652</xdr:colOff>
      <xdr:row>25</xdr:row>
      <xdr:rowOff>4767</xdr:rowOff>
    </xdr:to>
    <xdr:sp macro="USF" textlink="">
      <xdr:nvSpPr>
        <xdr:cNvPr id="44594" name="136">
          <a:extLst>
            <a:ext uri="{FF2B5EF4-FFF2-40B4-BE49-F238E27FC236}">
              <a16:creationId xmlns:a16="http://schemas.microsoft.com/office/drawing/2014/main" id="{1F1AAFFC-7419-40F3-8985-2416D690433D}"/>
            </a:ext>
          </a:extLst>
        </xdr:cNvPr>
        <xdr:cNvSpPr/>
      </xdr:nvSpPr>
      <xdr:spPr>
        <a:xfrm>
          <a:off x="10507366" y="4464843"/>
          <a:ext cx="523286" cy="302424"/>
        </a:xfrm>
        <a:custGeom>
          <a:avLst/>
          <a:gdLst/>
          <a:ahLst/>
          <a:cxnLst/>
          <a:rect l="0" t="0" r="0" b="0"/>
          <a:pathLst>
            <a:path w="523286" h="302424">
              <a:moveTo>
                <a:pt x="507134" y="302423"/>
              </a:moveTo>
              <a:lnTo>
                <a:pt x="219076" y="256115"/>
              </a:lnTo>
              <a:lnTo>
                <a:pt x="51968" y="264797"/>
              </a:lnTo>
              <a:lnTo>
                <a:pt x="0" y="0"/>
              </a:lnTo>
              <a:lnTo>
                <a:pt x="77476" y="37139"/>
              </a:lnTo>
              <a:lnTo>
                <a:pt x="336549" y="24748"/>
              </a:lnTo>
              <a:lnTo>
                <a:pt x="454103" y="75916"/>
              </a:lnTo>
              <a:lnTo>
                <a:pt x="523285" y="31824"/>
              </a:lnTo>
              <a:lnTo>
                <a:pt x="507134" y="30242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142981</xdr:colOff>
      <xdr:row>23</xdr:row>
      <xdr:rowOff>48695</xdr:rowOff>
    </xdr:from>
    <xdr:to>
      <xdr:col>13</xdr:col>
      <xdr:colOff>653335</xdr:colOff>
      <xdr:row>25</xdr:row>
      <xdr:rowOff>19251</xdr:rowOff>
    </xdr:to>
    <xdr:sp macro="USF" textlink="">
      <xdr:nvSpPr>
        <xdr:cNvPr id="44595" name="147">
          <a:extLst>
            <a:ext uri="{FF2B5EF4-FFF2-40B4-BE49-F238E27FC236}">
              <a16:creationId xmlns:a16="http://schemas.microsoft.com/office/drawing/2014/main" id="{7D693CDA-3FA9-4D3D-AEE7-1CD63A44AA24}"/>
            </a:ext>
          </a:extLst>
        </xdr:cNvPr>
        <xdr:cNvSpPr/>
      </xdr:nvSpPr>
      <xdr:spPr>
        <a:xfrm>
          <a:off x="10048981" y="4430195"/>
          <a:ext cx="510354" cy="351556"/>
        </a:xfrm>
        <a:custGeom>
          <a:avLst/>
          <a:gdLst/>
          <a:ahLst/>
          <a:cxnLst/>
          <a:rect l="0" t="0" r="0" b="0"/>
          <a:pathLst>
            <a:path w="510354" h="351556">
              <a:moveTo>
                <a:pt x="425230" y="351555"/>
              </a:moveTo>
              <a:lnTo>
                <a:pt x="266685" y="322401"/>
              </a:lnTo>
              <a:lnTo>
                <a:pt x="162783" y="303439"/>
              </a:lnTo>
              <a:lnTo>
                <a:pt x="64040" y="302248"/>
              </a:lnTo>
              <a:lnTo>
                <a:pt x="58798" y="229935"/>
              </a:lnTo>
              <a:lnTo>
                <a:pt x="0" y="193638"/>
              </a:lnTo>
              <a:lnTo>
                <a:pt x="57201" y="103330"/>
              </a:lnTo>
              <a:lnTo>
                <a:pt x="131319" y="24890"/>
              </a:lnTo>
              <a:lnTo>
                <a:pt x="237001" y="0"/>
              </a:lnTo>
              <a:lnTo>
                <a:pt x="458385" y="34648"/>
              </a:lnTo>
              <a:lnTo>
                <a:pt x="510353" y="299445"/>
              </a:lnTo>
              <a:lnTo>
                <a:pt x="490843" y="343616"/>
              </a:lnTo>
              <a:lnTo>
                <a:pt x="425230" y="35155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141483</xdr:colOff>
      <xdr:row>23</xdr:row>
      <xdr:rowOff>62698</xdr:rowOff>
    </xdr:from>
    <xdr:to>
      <xdr:col>15</xdr:col>
      <xdr:colOff>717822</xdr:colOff>
      <xdr:row>27</xdr:row>
      <xdr:rowOff>36162</xdr:rowOff>
    </xdr:to>
    <xdr:sp macro="USF" textlink="">
      <xdr:nvSpPr>
        <xdr:cNvPr id="44596" name="156">
          <a:extLst>
            <a:ext uri="{FF2B5EF4-FFF2-40B4-BE49-F238E27FC236}">
              <a16:creationId xmlns:a16="http://schemas.microsoft.com/office/drawing/2014/main" id="{4EF36AA0-48B2-4F9B-A3FC-24DE77175000}"/>
            </a:ext>
          </a:extLst>
        </xdr:cNvPr>
        <xdr:cNvSpPr/>
      </xdr:nvSpPr>
      <xdr:spPr>
        <a:xfrm>
          <a:off x="11571483" y="4444198"/>
          <a:ext cx="576339" cy="735464"/>
        </a:xfrm>
        <a:custGeom>
          <a:avLst/>
          <a:gdLst/>
          <a:ahLst/>
          <a:cxnLst/>
          <a:rect l="0" t="0" r="0" b="0"/>
          <a:pathLst>
            <a:path w="576339" h="735464">
              <a:moveTo>
                <a:pt x="202592" y="735463"/>
              </a:moveTo>
              <a:lnTo>
                <a:pt x="121598" y="591969"/>
              </a:lnTo>
              <a:lnTo>
                <a:pt x="0" y="478568"/>
              </a:lnTo>
              <a:lnTo>
                <a:pt x="176788" y="276585"/>
              </a:lnTo>
              <a:lnTo>
                <a:pt x="124682" y="175068"/>
              </a:lnTo>
              <a:lnTo>
                <a:pt x="232270" y="0"/>
              </a:lnTo>
              <a:lnTo>
                <a:pt x="317853" y="75764"/>
              </a:lnTo>
              <a:lnTo>
                <a:pt x="309007" y="152451"/>
              </a:lnTo>
              <a:lnTo>
                <a:pt x="358847" y="214107"/>
              </a:lnTo>
              <a:lnTo>
                <a:pt x="576338" y="308546"/>
              </a:lnTo>
              <a:lnTo>
                <a:pt x="468430" y="562125"/>
              </a:lnTo>
              <a:lnTo>
                <a:pt x="348348" y="670523"/>
              </a:lnTo>
              <a:lnTo>
                <a:pt x="202592" y="73546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290312</xdr:colOff>
      <xdr:row>18</xdr:row>
      <xdr:rowOff>139879</xdr:rowOff>
    </xdr:from>
    <xdr:to>
      <xdr:col>13</xdr:col>
      <xdr:colOff>636216</xdr:colOff>
      <xdr:row>21</xdr:row>
      <xdr:rowOff>69563</xdr:rowOff>
    </xdr:to>
    <xdr:sp macro="USF" textlink="">
      <xdr:nvSpPr>
        <xdr:cNvPr id="44597" name="186">
          <a:extLst>
            <a:ext uri="{FF2B5EF4-FFF2-40B4-BE49-F238E27FC236}">
              <a16:creationId xmlns:a16="http://schemas.microsoft.com/office/drawing/2014/main" id="{1798B9E5-B104-4E9A-9548-AAEBE1A0899B}"/>
            </a:ext>
          </a:extLst>
        </xdr:cNvPr>
        <xdr:cNvSpPr/>
      </xdr:nvSpPr>
      <xdr:spPr>
        <a:xfrm>
          <a:off x="10196312" y="3568879"/>
          <a:ext cx="345904" cy="501184"/>
        </a:xfrm>
        <a:custGeom>
          <a:avLst/>
          <a:gdLst/>
          <a:ahLst/>
          <a:cxnLst/>
          <a:rect l="0" t="0" r="0" b="0"/>
          <a:pathLst>
            <a:path w="345904" h="501184">
              <a:moveTo>
                <a:pt x="345903" y="215698"/>
              </a:moveTo>
              <a:lnTo>
                <a:pt x="340275" y="412171"/>
              </a:lnTo>
              <a:lnTo>
                <a:pt x="223123" y="429043"/>
              </a:lnTo>
              <a:lnTo>
                <a:pt x="189792" y="501183"/>
              </a:lnTo>
              <a:lnTo>
                <a:pt x="107540" y="500004"/>
              </a:lnTo>
              <a:lnTo>
                <a:pt x="2596" y="349550"/>
              </a:lnTo>
              <a:lnTo>
                <a:pt x="0" y="272897"/>
              </a:lnTo>
              <a:lnTo>
                <a:pt x="47446" y="211252"/>
              </a:lnTo>
              <a:lnTo>
                <a:pt x="123467" y="184775"/>
              </a:lnTo>
              <a:lnTo>
                <a:pt x="167324" y="6563"/>
              </a:lnTo>
              <a:lnTo>
                <a:pt x="185054" y="0"/>
              </a:lnTo>
              <a:lnTo>
                <a:pt x="265342" y="9520"/>
              </a:lnTo>
              <a:lnTo>
                <a:pt x="272464" y="124468"/>
              </a:lnTo>
              <a:lnTo>
                <a:pt x="307836" y="143600"/>
              </a:lnTo>
              <a:lnTo>
                <a:pt x="290698" y="175510"/>
              </a:lnTo>
              <a:lnTo>
                <a:pt x="345903" y="21569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346500</xdr:colOff>
      <xdr:row>23</xdr:row>
      <xdr:rowOff>9725</xdr:rowOff>
    </xdr:from>
    <xdr:to>
      <xdr:col>15</xdr:col>
      <xdr:colOff>318272</xdr:colOff>
      <xdr:row>25</xdr:row>
      <xdr:rowOff>160267</xdr:rowOff>
    </xdr:to>
    <xdr:sp macro="USF" textlink="">
      <xdr:nvSpPr>
        <xdr:cNvPr id="44598" name="302">
          <a:extLst>
            <a:ext uri="{FF2B5EF4-FFF2-40B4-BE49-F238E27FC236}">
              <a16:creationId xmlns:a16="http://schemas.microsoft.com/office/drawing/2014/main" id="{12F644EF-D2DF-4B5C-B72D-A6C2DDF29A3B}"/>
            </a:ext>
          </a:extLst>
        </xdr:cNvPr>
        <xdr:cNvSpPr/>
      </xdr:nvSpPr>
      <xdr:spPr>
        <a:xfrm>
          <a:off x="11014500" y="4391225"/>
          <a:ext cx="733772" cy="531542"/>
        </a:xfrm>
        <a:custGeom>
          <a:avLst/>
          <a:gdLst/>
          <a:ahLst/>
          <a:cxnLst/>
          <a:rect l="0" t="0" r="0" b="0"/>
          <a:pathLst>
            <a:path w="733772" h="531542">
              <a:moveTo>
                <a:pt x="556983" y="531541"/>
              </a:moveTo>
              <a:lnTo>
                <a:pt x="535623" y="529128"/>
              </a:lnTo>
              <a:lnTo>
                <a:pt x="425405" y="473333"/>
              </a:lnTo>
              <a:lnTo>
                <a:pt x="58484" y="396890"/>
              </a:lnTo>
              <a:lnTo>
                <a:pt x="0" y="376041"/>
              </a:lnTo>
              <a:lnTo>
                <a:pt x="16151" y="105442"/>
              </a:lnTo>
              <a:lnTo>
                <a:pt x="65636" y="0"/>
              </a:lnTo>
              <a:lnTo>
                <a:pt x="218916" y="79984"/>
              </a:lnTo>
              <a:lnTo>
                <a:pt x="289243" y="49092"/>
              </a:lnTo>
              <a:lnTo>
                <a:pt x="628108" y="273546"/>
              </a:lnTo>
              <a:lnTo>
                <a:pt x="681665" y="228041"/>
              </a:lnTo>
              <a:lnTo>
                <a:pt x="733771" y="329558"/>
              </a:lnTo>
              <a:lnTo>
                <a:pt x="556983" y="531541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664578</xdr:colOff>
      <xdr:row>18</xdr:row>
      <xdr:rowOff>139631</xdr:rowOff>
    </xdr:from>
    <xdr:to>
      <xdr:col>14</xdr:col>
      <xdr:colOff>291095</xdr:colOff>
      <xdr:row>20</xdr:row>
      <xdr:rowOff>57506</xdr:rowOff>
    </xdr:to>
    <xdr:sp macro="USF" textlink="">
      <xdr:nvSpPr>
        <xdr:cNvPr id="44599" name="319">
          <a:extLst>
            <a:ext uri="{FF2B5EF4-FFF2-40B4-BE49-F238E27FC236}">
              <a16:creationId xmlns:a16="http://schemas.microsoft.com/office/drawing/2014/main" id="{042CAE4C-6EB5-4E3B-917A-80B06262CA1F}"/>
            </a:ext>
          </a:extLst>
        </xdr:cNvPr>
        <xdr:cNvSpPr/>
      </xdr:nvSpPr>
      <xdr:spPr>
        <a:xfrm>
          <a:off x="10570578" y="3568631"/>
          <a:ext cx="388517" cy="298875"/>
        </a:xfrm>
        <a:custGeom>
          <a:avLst/>
          <a:gdLst/>
          <a:ahLst/>
          <a:cxnLst/>
          <a:rect l="0" t="0" r="0" b="0"/>
          <a:pathLst>
            <a:path w="388517" h="298875">
              <a:moveTo>
                <a:pt x="236866" y="298874"/>
              </a:moveTo>
              <a:lnTo>
                <a:pt x="198252" y="287474"/>
              </a:lnTo>
              <a:lnTo>
                <a:pt x="158951" y="184437"/>
              </a:lnTo>
              <a:lnTo>
                <a:pt x="152972" y="69547"/>
              </a:lnTo>
              <a:lnTo>
                <a:pt x="0" y="19685"/>
              </a:lnTo>
              <a:lnTo>
                <a:pt x="15617" y="0"/>
              </a:lnTo>
              <a:lnTo>
                <a:pt x="162706" y="37846"/>
              </a:lnTo>
              <a:lnTo>
                <a:pt x="388516" y="174496"/>
              </a:lnTo>
              <a:lnTo>
                <a:pt x="236866" y="298874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577294</xdr:colOff>
      <xdr:row>21</xdr:row>
      <xdr:rowOff>117497</xdr:rowOff>
    </xdr:from>
    <xdr:to>
      <xdr:col>13</xdr:col>
      <xdr:colOff>438365</xdr:colOff>
      <xdr:row>23</xdr:row>
      <xdr:rowOff>152026</xdr:rowOff>
    </xdr:to>
    <xdr:sp macro="USF" textlink="">
      <xdr:nvSpPr>
        <xdr:cNvPr id="44600" name="341">
          <a:extLst>
            <a:ext uri="{FF2B5EF4-FFF2-40B4-BE49-F238E27FC236}">
              <a16:creationId xmlns:a16="http://schemas.microsoft.com/office/drawing/2014/main" id="{CD5CA0F6-A92F-4B6A-BCC9-E5088232FC54}"/>
            </a:ext>
          </a:extLst>
        </xdr:cNvPr>
        <xdr:cNvSpPr/>
      </xdr:nvSpPr>
      <xdr:spPr>
        <a:xfrm>
          <a:off x="9721294" y="4117997"/>
          <a:ext cx="623071" cy="415529"/>
        </a:xfrm>
        <a:custGeom>
          <a:avLst/>
          <a:gdLst/>
          <a:ahLst/>
          <a:cxnLst/>
          <a:rect l="0" t="0" r="0" b="0"/>
          <a:pathLst>
            <a:path w="623071" h="415529">
              <a:moveTo>
                <a:pt x="384888" y="415528"/>
              </a:moveTo>
              <a:lnTo>
                <a:pt x="255892" y="325662"/>
              </a:lnTo>
              <a:lnTo>
                <a:pt x="140861" y="336730"/>
              </a:lnTo>
              <a:lnTo>
                <a:pt x="58378" y="251036"/>
              </a:lnTo>
              <a:lnTo>
                <a:pt x="0" y="165580"/>
              </a:lnTo>
              <a:lnTo>
                <a:pt x="13696" y="131152"/>
              </a:lnTo>
              <a:lnTo>
                <a:pt x="248770" y="145473"/>
              </a:lnTo>
              <a:lnTo>
                <a:pt x="491445" y="0"/>
              </a:lnTo>
              <a:lnTo>
                <a:pt x="565296" y="15903"/>
              </a:lnTo>
              <a:lnTo>
                <a:pt x="623070" y="205791"/>
              </a:lnTo>
              <a:lnTo>
                <a:pt x="564688" y="312198"/>
              </a:lnTo>
              <a:lnTo>
                <a:pt x="459006" y="337088"/>
              </a:lnTo>
              <a:lnTo>
                <a:pt x="384888" y="41552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40505</xdr:colOff>
      <xdr:row>16</xdr:row>
      <xdr:rowOff>119692</xdr:rowOff>
    </xdr:from>
    <xdr:to>
      <xdr:col>19</xdr:col>
      <xdr:colOff>274794</xdr:colOff>
      <xdr:row>21</xdr:row>
      <xdr:rowOff>127604</xdr:rowOff>
    </xdr:to>
    <xdr:sp macro="USF" textlink="">
      <xdr:nvSpPr>
        <xdr:cNvPr id="44601" name="12">
          <a:extLst>
            <a:ext uri="{FF2B5EF4-FFF2-40B4-BE49-F238E27FC236}">
              <a16:creationId xmlns:a16="http://schemas.microsoft.com/office/drawing/2014/main" id="{5AE52606-2224-4AF5-BBFA-49D301DDF5CA}"/>
            </a:ext>
          </a:extLst>
        </xdr:cNvPr>
        <xdr:cNvSpPr/>
      </xdr:nvSpPr>
      <xdr:spPr>
        <a:xfrm>
          <a:off x="13756505" y="3167692"/>
          <a:ext cx="996289" cy="960412"/>
        </a:xfrm>
        <a:custGeom>
          <a:avLst/>
          <a:gdLst/>
          <a:ahLst/>
          <a:cxnLst/>
          <a:rect l="0" t="0" r="0" b="0"/>
          <a:pathLst>
            <a:path w="996289" h="960412">
              <a:moveTo>
                <a:pt x="710338" y="960411"/>
              </a:moveTo>
              <a:lnTo>
                <a:pt x="764080" y="808161"/>
              </a:lnTo>
              <a:lnTo>
                <a:pt x="632305" y="716828"/>
              </a:lnTo>
              <a:lnTo>
                <a:pt x="463495" y="707417"/>
              </a:lnTo>
              <a:lnTo>
                <a:pt x="353159" y="831423"/>
              </a:lnTo>
              <a:lnTo>
                <a:pt x="247088" y="893242"/>
              </a:lnTo>
              <a:lnTo>
                <a:pt x="56404" y="804293"/>
              </a:lnTo>
              <a:lnTo>
                <a:pt x="75626" y="729902"/>
              </a:lnTo>
              <a:lnTo>
                <a:pt x="0" y="642323"/>
              </a:lnTo>
              <a:lnTo>
                <a:pt x="199145" y="392045"/>
              </a:lnTo>
              <a:lnTo>
                <a:pt x="440374" y="548008"/>
              </a:lnTo>
              <a:lnTo>
                <a:pt x="481372" y="540806"/>
              </a:lnTo>
              <a:lnTo>
                <a:pt x="556620" y="402875"/>
              </a:lnTo>
              <a:lnTo>
                <a:pt x="552764" y="283568"/>
              </a:lnTo>
              <a:lnTo>
                <a:pt x="513945" y="268487"/>
              </a:lnTo>
              <a:lnTo>
                <a:pt x="733527" y="129264"/>
              </a:lnTo>
              <a:lnTo>
                <a:pt x="806871" y="158445"/>
              </a:lnTo>
              <a:lnTo>
                <a:pt x="919047" y="0"/>
              </a:lnTo>
              <a:lnTo>
                <a:pt x="996288" y="28006"/>
              </a:lnTo>
              <a:lnTo>
                <a:pt x="949205" y="123123"/>
              </a:lnTo>
              <a:lnTo>
                <a:pt x="862671" y="180440"/>
              </a:lnTo>
              <a:lnTo>
                <a:pt x="786818" y="193941"/>
              </a:lnTo>
              <a:lnTo>
                <a:pt x="672782" y="316540"/>
              </a:lnTo>
              <a:lnTo>
                <a:pt x="701298" y="393310"/>
              </a:lnTo>
              <a:lnTo>
                <a:pt x="878411" y="503645"/>
              </a:lnTo>
              <a:lnTo>
                <a:pt x="931597" y="744440"/>
              </a:lnTo>
              <a:lnTo>
                <a:pt x="873346" y="942713"/>
              </a:lnTo>
              <a:lnTo>
                <a:pt x="710338" y="96041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630219</xdr:colOff>
      <xdr:row>15</xdr:row>
      <xdr:rowOff>94311</xdr:rowOff>
    </xdr:from>
    <xdr:to>
      <xdr:col>17</xdr:col>
      <xdr:colOff>384931</xdr:colOff>
      <xdr:row>17</xdr:row>
      <xdr:rowOff>179152</xdr:rowOff>
    </xdr:to>
    <xdr:sp macro="USF" textlink="">
      <xdr:nvSpPr>
        <xdr:cNvPr id="44602" name="16">
          <a:extLst>
            <a:ext uri="{FF2B5EF4-FFF2-40B4-BE49-F238E27FC236}">
              <a16:creationId xmlns:a16="http://schemas.microsoft.com/office/drawing/2014/main" id="{1FB1B1CA-D516-4F3C-B129-A2967F96ABCE}"/>
            </a:ext>
          </a:extLst>
        </xdr:cNvPr>
        <xdr:cNvSpPr/>
      </xdr:nvSpPr>
      <xdr:spPr>
        <a:xfrm>
          <a:off x="12822219" y="2951811"/>
          <a:ext cx="516712" cy="465841"/>
        </a:xfrm>
        <a:custGeom>
          <a:avLst/>
          <a:gdLst/>
          <a:ahLst/>
          <a:cxnLst/>
          <a:rect l="0" t="0" r="0" b="0"/>
          <a:pathLst>
            <a:path w="516712" h="465841">
              <a:moveTo>
                <a:pt x="467633" y="465840"/>
              </a:moveTo>
              <a:lnTo>
                <a:pt x="303180" y="438353"/>
              </a:lnTo>
              <a:lnTo>
                <a:pt x="163067" y="295593"/>
              </a:lnTo>
              <a:lnTo>
                <a:pt x="2625" y="244872"/>
              </a:lnTo>
              <a:lnTo>
                <a:pt x="0" y="175731"/>
              </a:lnTo>
              <a:lnTo>
                <a:pt x="78084" y="115330"/>
              </a:lnTo>
              <a:lnTo>
                <a:pt x="131874" y="8616"/>
              </a:lnTo>
              <a:lnTo>
                <a:pt x="171976" y="0"/>
              </a:lnTo>
              <a:lnTo>
                <a:pt x="240481" y="39036"/>
              </a:lnTo>
              <a:lnTo>
                <a:pt x="204983" y="104134"/>
              </a:lnTo>
              <a:lnTo>
                <a:pt x="243055" y="171923"/>
              </a:lnTo>
              <a:lnTo>
                <a:pt x="320546" y="193288"/>
              </a:lnTo>
              <a:lnTo>
                <a:pt x="365029" y="257880"/>
              </a:lnTo>
              <a:lnTo>
                <a:pt x="405219" y="254455"/>
              </a:lnTo>
              <a:lnTo>
                <a:pt x="516711" y="414833"/>
              </a:lnTo>
              <a:lnTo>
                <a:pt x="467633" y="465840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373753</xdr:colOff>
      <xdr:row>21</xdr:row>
      <xdr:rowOff>126090</xdr:rowOff>
    </xdr:from>
    <xdr:to>
      <xdr:col>16</xdr:col>
      <xdr:colOff>546010</xdr:colOff>
      <xdr:row>26</xdr:row>
      <xdr:rowOff>39476</xdr:rowOff>
    </xdr:to>
    <xdr:sp macro="USF" textlink="">
      <xdr:nvSpPr>
        <xdr:cNvPr id="44603" name="19">
          <a:extLst>
            <a:ext uri="{FF2B5EF4-FFF2-40B4-BE49-F238E27FC236}">
              <a16:creationId xmlns:a16="http://schemas.microsoft.com/office/drawing/2014/main" id="{D198D3E2-C739-447E-AE8C-191F3DC1E82F}"/>
            </a:ext>
          </a:extLst>
        </xdr:cNvPr>
        <xdr:cNvSpPr/>
      </xdr:nvSpPr>
      <xdr:spPr>
        <a:xfrm>
          <a:off x="11803753" y="4126590"/>
          <a:ext cx="934257" cy="865886"/>
        </a:xfrm>
        <a:custGeom>
          <a:avLst/>
          <a:gdLst/>
          <a:ahLst/>
          <a:cxnLst/>
          <a:rect l="0" t="0" r="0" b="0"/>
          <a:pathLst>
            <a:path w="934257" h="865886">
              <a:moveTo>
                <a:pt x="665098" y="865885"/>
              </a:moveTo>
              <a:lnTo>
                <a:pt x="546849" y="829394"/>
              </a:lnTo>
              <a:lnTo>
                <a:pt x="344068" y="626154"/>
              </a:lnTo>
              <a:lnTo>
                <a:pt x="126577" y="531715"/>
              </a:lnTo>
              <a:lnTo>
                <a:pt x="76737" y="470059"/>
              </a:lnTo>
              <a:lnTo>
                <a:pt x="85583" y="393372"/>
              </a:lnTo>
              <a:lnTo>
                <a:pt x="0" y="317608"/>
              </a:lnTo>
              <a:lnTo>
                <a:pt x="50087" y="189897"/>
              </a:lnTo>
              <a:lnTo>
                <a:pt x="105242" y="152698"/>
              </a:lnTo>
              <a:lnTo>
                <a:pt x="268289" y="145683"/>
              </a:lnTo>
              <a:lnTo>
                <a:pt x="380764" y="95877"/>
              </a:lnTo>
              <a:lnTo>
                <a:pt x="542320" y="71122"/>
              </a:lnTo>
              <a:lnTo>
                <a:pt x="608104" y="20969"/>
              </a:lnTo>
              <a:lnTo>
                <a:pt x="812406" y="0"/>
              </a:lnTo>
              <a:lnTo>
                <a:pt x="892998" y="22353"/>
              </a:lnTo>
              <a:lnTo>
                <a:pt x="934256" y="88733"/>
              </a:lnTo>
              <a:lnTo>
                <a:pt x="730592" y="148123"/>
              </a:lnTo>
              <a:lnTo>
                <a:pt x="707712" y="183057"/>
              </a:lnTo>
              <a:lnTo>
                <a:pt x="686702" y="304927"/>
              </a:lnTo>
              <a:lnTo>
                <a:pt x="799226" y="480267"/>
              </a:lnTo>
              <a:lnTo>
                <a:pt x="731380" y="629756"/>
              </a:lnTo>
              <a:lnTo>
                <a:pt x="616312" y="751711"/>
              </a:lnTo>
              <a:lnTo>
                <a:pt x="665098" y="86588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28104</xdr:colOff>
      <xdr:row>17</xdr:row>
      <xdr:rowOff>128144</xdr:rowOff>
    </xdr:from>
    <xdr:to>
      <xdr:col>17</xdr:col>
      <xdr:colOff>687919</xdr:colOff>
      <xdr:row>20</xdr:row>
      <xdr:rowOff>40160</xdr:rowOff>
    </xdr:to>
    <xdr:sp macro="USF" textlink="">
      <xdr:nvSpPr>
        <xdr:cNvPr id="44604" name="29">
          <a:extLst>
            <a:ext uri="{FF2B5EF4-FFF2-40B4-BE49-F238E27FC236}">
              <a16:creationId xmlns:a16="http://schemas.microsoft.com/office/drawing/2014/main" id="{D2DEF609-969C-4A9D-8C2C-69514B84C2E4}"/>
            </a:ext>
          </a:extLst>
        </xdr:cNvPr>
        <xdr:cNvSpPr/>
      </xdr:nvSpPr>
      <xdr:spPr>
        <a:xfrm>
          <a:off x="12982104" y="3366644"/>
          <a:ext cx="659815" cy="483516"/>
        </a:xfrm>
        <a:custGeom>
          <a:avLst/>
          <a:gdLst/>
          <a:ahLst/>
          <a:cxnLst/>
          <a:rect l="0" t="0" r="0" b="0"/>
          <a:pathLst>
            <a:path w="659815" h="483516">
              <a:moveTo>
                <a:pt x="430006" y="483515"/>
              </a:moveTo>
              <a:lnTo>
                <a:pt x="55595" y="474663"/>
              </a:lnTo>
              <a:lnTo>
                <a:pt x="0" y="356485"/>
              </a:lnTo>
              <a:lnTo>
                <a:pt x="208623" y="109519"/>
              </a:lnTo>
              <a:lnTo>
                <a:pt x="290021" y="88148"/>
              </a:lnTo>
              <a:lnTo>
                <a:pt x="307748" y="51007"/>
              </a:lnTo>
              <a:lnTo>
                <a:pt x="356826" y="0"/>
              </a:lnTo>
              <a:lnTo>
                <a:pt x="536812" y="90912"/>
              </a:lnTo>
              <a:lnTo>
                <a:pt x="659814" y="107142"/>
              </a:lnTo>
              <a:lnTo>
                <a:pt x="588003" y="245765"/>
              </a:lnTo>
              <a:lnTo>
                <a:pt x="412325" y="334175"/>
              </a:lnTo>
              <a:lnTo>
                <a:pt x="484696" y="426066"/>
              </a:lnTo>
              <a:lnTo>
                <a:pt x="430006" y="48351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626613</xdr:colOff>
      <xdr:row>20</xdr:row>
      <xdr:rowOff>11733</xdr:rowOff>
    </xdr:from>
    <xdr:to>
      <xdr:col>20</xdr:col>
      <xdr:colOff>372592</xdr:colOff>
      <xdr:row>22</xdr:row>
      <xdr:rowOff>132124</xdr:rowOff>
    </xdr:to>
    <xdr:sp macro="USF" textlink="">
      <xdr:nvSpPr>
        <xdr:cNvPr id="44605" name="39">
          <a:extLst>
            <a:ext uri="{FF2B5EF4-FFF2-40B4-BE49-F238E27FC236}">
              <a16:creationId xmlns:a16="http://schemas.microsoft.com/office/drawing/2014/main" id="{AB7A005A-A29B-4D46-97C7-41FBDA34BCFC}"/>
            </a:ext>
          </a:extLst>
        </xdr:cNvPr>
        <xdr:cNvSpPr/>
      </xdr:nvSpPr>
      <xdr:spPr>
        <a:xfrm>
          <a:off x="15104613" y="3821733"/>
          <a:ext cx="507979" cy="501391"/>
        </a:xfrm>
        <a:custGeom>
          <a:avLst/>
          <a:gdLst/>
          <a:ahLst/>
          <a:cxnLst/>
          <a:rect l="0" t="0" r="0" b="0"/>
          <a:pathLst>
            <a:path w="507979" h="501391">
              <a:moveTo>
                <a:pt x="345563" y="482288"/>
              </a:moveTo>
              <a:lnTo>
                <a:pt x="312888" y="501390"/>
              </a:lnTo>
              <a:lnTo>
                <a:pt x="239531" y="420431"/>
              </a:lnTo>
              <a:lnTo>
                <a:pt x="141287" y="462964"/>
              </a:lnTo>
              <a:lnTo>
                <a:pt x="155215" y="426750"/>
              </a:lnTo>
              <a:lnTo>
                <a:pt x="119555" y="409603"/>
              </a:lnTo>
              <a:lnTo>
                <a:pt x="760" y="398332"/>
              </a:lnTo>
              <a:lnTo>
                <a:pt x="0" y="249740"/>
              </a:lnTo>
              <a:lnTo>
                <a:pt x="1008" y="171697"/>
              </a:lnTo>
              <a:lnTo>
                <a:pt x="90508" y="42987"/>
              </a:lnTo>
              <a:lnTo>
                <a:pt x="119800" y="0"/>
              </a:lnTo>
              <a:lnTo>
                <a:pt x="507978" y="115299"/>
              </a:lnTo>
              <a:lnTo>
                <a:pt x="493229" y="210196"/>
              </a:lnTo>
              <a:lnTo>
                <a:pt x="459592" y="233338"/>
              </a:lnTo>
              <a:lnTo>
                <a:pt x="423419" y="389330"/>
              </a:lnTo>
              <a:lnTo>
                <a:pt x="345563" y="482288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228065</xdr:colOff>
      <xdr:row>21</xdr:row>
      <xdr:rowOff>51973</xdr:rowOff>
    </xdr:from>
    <xdr:to>
      <xdr:col>17</xdr:col>
      <xdr:colOff>300894</xdr:colOff>
      <xdr:row>26</xdr:row>
      <xdr:rowOff>39476</xdr:rowOff>
    </xdr:to>
    <xdr:sp macro="USF" textlink="">
      <xdr:nvSpPr>
        <xdr:cNvPr id="44606" name="43">
          <a:extLst>
            <a:ext uri="{FF2B5EF4-FFF2-40B4-BE49-F238E27FC236}">
              <a16:creationId xmlns:a16="http://schemas.microsoft.com/office/drawing/2014/main" id="{9109D2C0-9D8F-4A28-8868-91AD4DD6EC3D}"/>
            </a:ext>
          </a:extLst>
        </xdr:cNvPr>
        <xdr:cNvSpPr/>
      </xdr:nvSpPr>
      <xdr:spPr>
        <a:xfrm>
          <a:off x="12420065" y="4052473"/>
          <a:ext cx="834829" cy="940003"/>
        </a:xfrm>
        <a:custGeom>
          <a:avLst/>
          <a:gdLst/>
          <a:ahLst/>
          <a:cxnLst/>
          <a:rect l="0" t="0" r="0" b="0"/>
          <a:pathLst>
            <a:path w="834829" h="940003">
              <a:moveTo>
                <a:pt x="48786" y="940002"/>
              </a:moveTo>
              <a:lnTo>
                <a:pt x="0" y="825828"/>
              </a:lnTo>
              <a:lnTo>
                <a:pt x="115068" y="703873"/>
              </a:lnTo>
              <a:lnTo>
                <a:pt x="182914" y="554384"/>
              </a:lnTo>
              <a:lnTo>
                <a:pt x="70390" y="379044"/>
              </a:lnTo>
              <a:lnTo>
                <a:pt x="91400" y="257174"/>
              </a:lnTo>
              <a:lnTo>
                <a:pt x="114280" y="222240"/>
              </a:lnTo>
              <a:lnTo>
                <a:pt x="317944" y="162850"/>
              </a:lnTo>
              <a:lnTo>
                <a:pt x="511970" y="27038"/>
              </a:lnTo>
              <a:lnTo>
                <a:pt x="541644" y="0"/>
              </a:lnTo>
              <a:lnTo>
                <a:pt x="620291" y="17605"/>
              </a:lnTo>
              <a:lnTo>
                <a:pt x="737647" y="174454"/>
              </a:lnTo>
              <a:lnTo>
                <a:pt x="774030" y="156791"/>
              </a:lnTo>
              <a:lnTo>
                <a:pt x="834828" y="203219"/>
              </a:lnTo>
              <a:lnTo>
                <a:pt x="752255" y="244199"/>
              </a:lnTo>
              <a:lnTo>
                <a:pt x="587136" y="376934"/>
              </a:lnTo>
              <a:lnTo>
                <a:pt x="507133" y="570610"/>
              </a:lnTo>
              <a:lnTo>
                <a:pt x="166481" y="889737"/>
              </a:lnTo>
              <a:lnTo>
                <a:pt x="48786" y="94000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706146</xdr:colOff>
      <xdr:row>12</xdr:row>
      <xdr:rowOff>101484</xdr:rowOff>
    </xdr:from>
    <xdr:to>
      <xdr:col>20</xdr:col>
      <xdr:colOff>651240</xdr:colOff>
      <xdr:row>15</xdr:row>
      <xdr:rowOff>90448</xdr:rowOff>
    </xdr:to>
    <xdr:sp macro="USF" textlink="">
      <xdr:nvSpPr>
        <xdr:cNvPr id="44607" name="46">
          <a:extLst>
            <a:ext uri="{FF2B5EF4-FFF2-40B4-BE49-F238E27FC236}">
              <a16:creationId xmlns:a16="http://schemas.microsoft.com/office/drawing/2014/main" id="{298BACEF-DEDB-440C-AC92-88FE3CD6CC73}"/>
            </a:ext>
          </a:extLst>
        </xdr:cNvPr>
        <xdr:cNvSpPr/>
      </xdr:nvSpPr>
      <xdr:spPr>
        <a:xfrm>
          <a:off x="15184146" y="2387484"/>
          <a:ext cx="707094" cy="560464"/>
        </a:xfrm>
        <a:custGeom>
          <a:avLst/>
          <a:gdLst/>
          <a:ahLst/>
          <a:cxnLst/>
          <a:rect l="0" t="0" r="0" b="0"/>
          <a:pathLst>
            <a:path w="707094" h="560464">
              <a:moveTo>
                <a:pt x="538873" y="560463"/>
              </a:moveTo>
              <a:lnTo>
                <a:pt x="480912" y="503149"/>
              </a:lnTo>
              <a:lnTo>
                <a:pt x="327318" y="554081"/>
              </a:lnTo>
              <a:lnTo>
                <a:pt x="90098" y="483972"/>
              </a:lnTo>
              <a:lnTo>
                <a:pt x="54570" y="504657"/>
              </a:lnTo>
              <a:lnTo>
                <a:pt x="0" y="413654"/>
              </a:lnTo>
              <a:lnTo>
                <a:pt x="103840" y="283201"/>
              </a:lnTo>
              <a:lnTo>
                <a:pt x="227875" y="259770"/>
              </a:lnTo>
              <a:lnTo>
                <a:pt x="291508" y="205783"/>
              </a:lnTo>
              <a:lnTo>
                <a:pt x="306775" y="0"/>
              </a:lnTo>
              <a:lnTo>
                <a:pt x="438823" y="11319"/>
              </a:lnTo>
              <a:lnTo>
                <a:pt x="460465" y="124092"/>
              </a:lnTo>
              <a:lnTo>
                <a:pt x="500370" y="129387"/>
              </a:lnTo>
              <a:lnTo>
                <a:pt x="526782" y="55874"/>
              </a:lnTo>
              <a:lnTo>
                <a:pt x="565310" y="44309"/>
              </a:lnTo>
              <a:lnTo>
                <a:pt x="669582" y="95620"/>
              </a:lnTo>
              <a:lnTo>
                <a:pt x="699514" y="293411"/>
              </a:lnTo>
              <a:lnTo>
                <a:pt x="674303" y="370153"/>
              </a:lnTo>
              <a:lnTo>
                <a:pt x="707093" y="445140"/>
              </a:lnTo>
              <a:lnTo>
                <a:pt x="578687" y="504040"/>
              </a:lnTo>
              <a:lnTo>
                <a:pt x="538873" y="56046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612490</xdr:colOff>
      <xdr:row>15</xdr:row>
      <xdr:rowOff>13956</xdr:rowOff>
    </xdr:from>
    <xdr:to>
      <xdr:col>20</xdr:col>
      <xdr:colOff>483020</xdr:colOff>
      <xdr:row>17</xdr:row>
      <xdr:rowOff>70276</xdr:rowOff>
    </xdr:to>
    <xdr:sp macro="USF" textlink="">
      <xdr:nvSpPr>
        <xdr:cNvPr id="44608" name="54">
          <a:extLst>
            <a:ext uri="{FF2B5EF4-FFF2-40B4-BE49-F238E27FC236}">
              <a16:creationId xmlns:a16="http://schemas.microsoft.com/office/drawing/2014/main" id="{1E5F6F7A-3741-4694-84F6-5F2D4A773FBE}"/>
            </a:ext>
          </a:extLst>
        </xdr:cNvPr>
        <xdr:cNvSpPr/>
      </xdr:nvSpPr>
      <xdr:spPr>
        <a:xfrm>
          <a:off x="15090490" y="2871456"/>
          <a:ext cx="632530" cy="437320"/>
        </a:xfrm>
        <a:custGeom>
          <a:avLst/>
          <a:gdLst/>
          <a:ahLst/>
          <a:cxnLst/>
          <a:rect l="0" t="0" r="0" b="0"/>
          <a:pathLst>
            <a:path w="632530" h="437320">
              <a:moveTo>
                <a:pt x="460282" y="437319"/>
              </a:moveTo>
              <a:lnTo>
                <a:pt x="239233" y="416316"/>
              </a:lnTo>
              <a:lnTo>
                <a:pt x="10460" y="245035"/>
              </a:lnTo>
              <a:lnTo>
                <a:pt x="0" y="164331"/>
              </a:lnTo>
              <a:lnTo>
                <a:pt x="148226" y="20685"/>
              </a:lnTo>
              <a:lnTo>
                <a:pt x="183754" y="0"/>
              </a:lnTo>
              <a:lnTo>
                <a:pt x="420974" y="70109"/>
              </a:lnTo>
              <a:lnTo>
                <a:pt x="574568" y="19177"/>
              </a:lnTo>
              <a:lnTo>
                <a:pt x="632529" y="76491"/>
              </a:lnTo>
              <a:lnTo>
                <a:pt x="517511" y="377114"/>
              </a:lnTo>
              <a:lnTo>
                <a:pt x="460282" y="43731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528128</xdr:colOff>
      <xdr:row>19</xdr:row>
      <xdr:rowOff>103629</xdr:rowOff>
    </xdr:from>
    <xdr:to>
      <xdr:col>17</xdr:col>
      <xdr:colOff>83700</xdr:colOff>
      <xdr:row>21</xdr:row>
      <xdr:rowOff>1494</xdr:rowOff>
    </xdr:to>
    <xdr:sp macro="USF" textlink="">
      <xdr:nvSpPr>
        <xdr:cNvPr id="44609" name="65">
          <a:extLst>
            <a:ext uri="{FF2B5EF4-FFF2-40B4-BE49-F238E27FC236}">
              <a16:creationId xmlns:a16="http://schemas.microsoft.com/office/drawing/2014/main" id="{586C5D4D-59BB-4BB3-BFBB-4B2C4B090E12}"/>
            </a:ext>
          </a:extLst>
        </xdr:cNvPr>
        <xdr:cNvSpPr/>
      </xdr:nvSpPr>
      <xdr:spPr>
        <a:xfrm>
          <a:off x="12720128" y="3723129"/>
          <a:ext cx="317572" cy="278865"/>
        </a:xfrm>
        <a:custGeom>
          <a:avLst/>
          <a:gdLst/>
          <a:ahLst/>
          <a:cxnLst/>
          <a:rect l="0" t="0" r="0" b="0"/>
          <a:pathLst>
            <a:path w="317572" h="278865">
              <a:moveTo>
                <a:pt x="154814" y="278864"/>
              </a:moveTo>
              <a:lnTo>
                <a:pt x="0" y="243709"/>
              </a:lnTo>
              <a:lnTo>
                <a:pt x="117072" y="138551"/>
              </a:lnTo>
              <a:lnTo>
                <a:pt x="261976" y="0"/>
              </a:lnTo>
              <a:lnTo>
                <a:pt x="317571" y="118178"/>
              </a:lnTo>
              <a:lnTo>
                <a:pt x="315427" y="191520"/>
              </a:lnTo>
              <a:lnTo>
                <a:pt x="154814" y="27886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469174</xdr:colOff>
      <xdr:row>15</xdr:row>
      <xdr:rowOff>137037</xdr:rowOff>
    </xdr:from>
    <xdr:to>
      <xdr:col>19</xdr:col>
      <xdr:colOff>12033</xdr:colOff>
      <xdr:row>18</xdr:row>
      <xdr:rowOff>7180</xdr:rowOff>
    </xdr:to>
    <xdr:sp macro="USF" textlink="">
      <xdr:nvSpPr>
        <xdr:cNvPr id="44610" name="72">
          <a:extLst>
            <a:ext uri="{FF2B5EF4-FFF2-40B4-BE49-F238E27FC236}">
              <a16:creationId xmlns:a16="http://schemas.microsoft.com/office/drawing/2014/main" id="{8538A57D-DA3E-4F1F-BCA6-1DD558595D50}"/>
            </a:ext>
          </a:extLst>
        </xdr:cNvPr>
        <xdr:cNvSpPr/>
      </xdr:nvSpPr>
      <xdr:spPr>
        <a:xfrm>
          <a:off x="14185174" y="2994537"/>
          <a:ext cx="304859" cy="441643"/>
        </a:xfrm>
        <a:custGeom>
          <a:avLst/>
          <a:gdLst/>
          <a:ahLst/>
          <a:cxnLst/>
          <a:rect l="0" t="0" r="0" b="0"/>
          <a:pathLst>
            <a:path w="304859" h="441643">
              <a:moveTo>
                <a:pt x="85276" y="441642"/>
              </a:moveTo>
              <a:lnTo>
                <a:pt x="11180" y="401632"/>
              </a:lnTo>
              <a:lnTo>
                <a:pt x="0" y="361449"/>
              </a:lnTo>
              <a:lnTo>
                <a:pt x="10194" y="115209"/>
              </a:lnTo>
              <a:lnTo>
                <a:pt x="59383" y="0"/>
              </a:lnTo>
              <a:lnTo>
                <a:pt x="156963" y="114637"/>
              </a:lnTo>
              <a:lnTo>
                <a:pt x="295812" y="189431"/>
              </a:lnTo>
              <a:lnTo>
                <a:pt x="304858" y="302419"/>
              </a:lnTo>
              <a:lnTo>
                <a:pt x="85276" y="44164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555310</xdr:colOff>
      <xdr:row>12</xdr:row>
      <xdr:rowOff>93867</xdr:rowOff>
    </xdr:from>
    <xdr:to>
      <xdr:col>17</xdr:col>
      <xdr:colOff>154302</xdr:colOff>
      <xdr:row>16</xdr:row>
      <xdr:rowOff>19142</xdr:rowOff>
    </xdr:to>
    <xdr:sp macro="USF" textlink="">
      <xdr:nvSpPr>
        <xdr:cNvPr id="44611" name="82">
          <a:extLst>
            <a:ext uri="{FF2B5EF4-FFF2-40B4-BE49-F238E27FC236}">
              <a16:creationId xmlns:a16="http://schemas.microsoft.com/office/drawing/2014/main" id="{B5E956A5-4021-49B4-9011-5D8E31C12544}"/>
            </a:ext>
          </a:extLst>
        </xdr:cNvPr>
        <xdr:cNvSpPr/>
      </xdr:nvSpPr>
      <xdr:spPr>
        <a:xfrm>
          <a:off x="11985310" y="2379867"/>
          <a:ext cx="1122992" cy="687275"/>
        </a:xfrm>
        <a:custGeom>
          <a:avLst/>
          <a:gdLst/>
          <a:ahLst/>
          <a:cxnLst/>
          <a:rect l="0" t="0" r="0" b="0"/>
          <a:pathLst>
            <a:path w="1122992" h="687275">
              <a:moveTo>
                <a:pt x="914993" y="687274"/>
              </a:moveTo>
              <a:lnTo>
                <a:pt x="733049" y="596386"/>
              </a:lnTo>
              <a:lnTo>
                <a:pt x="610665" y="624485"/>
              </a:lnTo>
              <a:lnTo>
                <a:pt x="500019" y="506370"/>
              </a:lnTo>
              <a:lnTo>
                <a:pt x="332528" y="512493"/>
              </a:lnTo>
              <a:lnTo>
                <a:pt x="162652" y="306685"/>
              </a:lnTo>
              <a:lnTo>
                <a:pt x="83518" y="303046"/>
              </a:lnTo>
              <a:lnTo>
                <a:pt x="17149" y="345001"/>
              </a:lnTo>
              <a:lnTo>
                <a:pt x="0" y="198842"/>
              </a:lnTo>
              <a:lnTo>
                <a:pt x="47904" y="139117"/>
              </a:lnTo>
              <a:lnTo>
                <a:pt x="29606" y="66370"/>
              </a:lnTo>
              <a:lnTo>
                <a:pt x="31043" y="61555"/>
              </a:lnTo>
              <a:lnTo>
                <a:pt x="147535" y="31789"/>
              </a:lnTo>
              <a:lnTo>
                <a:pt x="299514" y="85751"/>
              </a:lnTo>
              <a:lnTo>
                <a:pt x="429647" y="0"/>
              </a:lnTo>
              <a:lnTo>
                <a:pt x="553996" y="105733"/>
              </a:lnTo>
              <a:lnTo>
                <a:pt x="754823" y="138448"/>
              </a:lnTo>
              <a:lnTo>
                <a:pt x="835207" y="118969"/>
              </a:lnTo>
              <a:lnTo>
                <a:pt x="981364" y="190536"/>
              </a:lnTo>
              <a:lnTo>
                <a:pt x="984057" y="459465"/>
              </a:lnTo>
              <a:lnTo>
                <a:pt x="1122991" y="533239"/>
              </a:lnTo>
              <a:lnTo>
                <a:pt x="1099480" y="637941"/>
              </a:lnTo>
              <a:lnTo>
                <a:pt x="1041892" y="676078"/>
              </a:lnTo>
              <a:lnTo>
                <a:pt x="1077390" y="610980"/>
              </a:lnTo>
              <a:lnTo>
                <a:pt x="1008885" y="571944"/>
              </a:lnTo>
              <a:lnTo>
                <a:pt x="968783" y="580560"/>
              </a:lnTo>
              <a:lnTo>
                <a:pt x="914993" y="68727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122059</xdr:colOff>
      <xdr:row>13</xdr:row>
      <xdr:rowOff>35917</xdr:rowOff>
    </xdr:from>
    <xdr:to>
      <xdr:col>19</xdr:col>
      <xdr:colOff>760717</xdr:colOff>
      <xdr:row>16</xdr:row>
      <xdr:rowOff>147699</xdr:rowOff>
    </xdr:to>
    <xdr:sp macro="USF" textlink="">
      <xdr:nvSpPr>
        <xdr:cNvPr id="44612" name="83">
          <a:extLst>
            <a:ext uri="{FF2B5EF4-FFF2-40B4-BE49-F238E27FC236}">
              <a16:creationId xmlns:a16="http://schemas.microsoft.com/office/drawing/2014/main" id="{0A933572-C364-47CF-BAF8-61318C790BD1}"/>
            </a:ext>
          </a:extLst>
        </xdr:cNvPr>
        <xdr:cNvSpPr/>
      </xdr:nvSpPr>
      <xdr:spPr>
        <a:xfrm>
          <a:off x="14600059" y="2512417"/>
          <a:ext cx="638658" cy="683282"/>
        </a:xfrm>
        <a:custGeom>
          <a:avLst/>
          <a:gdLst/>
          <a:ahLst/>
          <a:cxnLst/>
          <a:rect l="0" t="0" r="0" b="0"/>
          <a:pathLst>
            <a:path w="638658" h="683282">
              <a:moveTo>
                <a:pt x="152734" y="683281"/>
              </a:moveTo>
              <a:lnTo>
                <a:pt x="75493" y="655275"/>
              </a:lnTo>
              <a:lnTo>
                <a:pt x="0" y="253457"/>
              </a:lnTo>
              <a:lnTo>
                <a:pt x="29157" y="132339"/>
              </a:lnTo>
              <a:lnTo>
                <a:pt x="150948" y="30227"/>
              </a:lnTo>
              <a:lnTo>
                <a:pt x="273094" y="0"/>
              </a:lnTo>
              <a:lnTo>
                <a:pt x="314348" y="3192"/>
              </a:lnTo>
              <a:lnTo>
                <a:pt x="352968" y="116194"/>
              </a:lnTo>
              <a:lnTo>
                <a:pt x="467093" y="134694"/>
              </a:lnTo>
              <a:lnTo>
                <a:pt x="518533" y="240596"/>
              </a:lnTo>
              <a:lnTo>
                <a:pt x="584087" y="288721"/>
              </a:lnTo>
              <a:lnTo>
                <a:pt x="638657" y="379724"/>
              </a:lnTo>
              <a:lnTo>
                <a:pt x="490431" y="523370"/>
              </a:lnTo>
              <a:lnTo>
                <a:pt x="500891" y="604074"/>
              </a:lnTo>
              <a:lnTo>
                <a:pt x="220232" y="639025"/>
              </a:lnTo>
              <a:lnTo>
                <a:pt x="152734" y="68328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190951</xdr:colOff>
      <xdr:row>10</xdr:row>
      <xdr:rowOff>824</xdr:rowOff>
    </xdr:from>
    <xdr:to>
      <xdr:col>18</xdr:col>
      <xdr:colOff>81779</xdr:colOff>
      <xdr:row>13</xdr:row>
      <xdr:rowOff>183996</xdr:rowOff>
    </xdr:to>
    <xdr:sp macro="USF" textlink="">
      <xdr:nvSpPr>
        <xdr:cNvPr id="44613" name="86">
          <a:extLst>
            <a:ext uri="{FF2B5EF4-FFF2-40B4-BE49-F238E27FC236}">
              <a16:creationId xmlns:a16="http://schemas.microsoft.com/office/drawing/2014/main" id="{A3A27F02-BBF6-4B09-A7BA-A52DC109EC1B}"/>
            </a:ext>
          </a:extLst>
        </xdr:cNvPr>
        <xdr:cNvSpPr/>
      </xdr:nvSpPr>
      <xdr:spPr>
        <a:xfrm>
          <a:off x="13144951" y="1905824"/>
          <a:ext cx="652828" cy="754672"/>
        </a:xfrm>
        <a:custGeom>
          <a:avLst/>
          <a:gdLst/>
          <a:ahLst/>
          <a:cxnLst/>
          <a:rect l="0" t="0" r="0" b="0"/>
          <a:pathLst>
            <a:path w="652828" h="754672">
              <a:moveTo>
                <a:pt x="199954" y="754671"/>
              </a:moveTo>
              <a:lnTo>
                <a:pt x="24850" y="693317"/>
              </a:lnTo>
              <a:lnTo>
                <a:pt x="12740" y="675277"/>
              </a:lnTo>
              <a:lnTo>
                <a:pt x="38379" y="576525"/>
              </a:lnTo>
              <a:lnTo>
                <a:pt x="2815" y="568360"/>
              </a:lnTo>
              <a:lnTo>
                <a:pt x="0" y="453352"/>
              </a:lnTo>
              <a:lnTo>
                <a:pt x="70512" y="230177"/>
              </a:lnTo>
              <a:lnTo>
                <a:pt x="60252" y="77187"/>
              </a:lnTo>
              <a:lnTo>
                <a:pt x="206612" y="0"/>
              </a:lnTo>
              <a:lnTo>
                <a:pt x="388100" y="104294"/>
              </a:lnTo>
              <a:lnTo>
                <a:pt x="598801" y="132505"/>
              </a:lnTo>
              <a:lnTo>
                <a:pt x="652827" y="241388"/>
              </a:lnTo>
              <a:lnTo>
                <a:pt x="580055" y="286150"/>
              </a:lnTo>
              <a:lnTo>
                <a:pt x="484602" y="516641"/>
              </a:lnTo>
              <a:lnTo>
                <a:pt x="303076" y="623208"/>
              </a:lnTo>
              <a:lnTo>
                <a:pt x="199954" y="75467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682942</xdr:colOff>
      <xdr:row>20</xdr:row>
      <xdr:rowOff>31307</xdr:rowOff>
    </xdr:from>
    <xdr:to>
      <xdr:col>17</xdr:col>
      <xdr:colOff>597059</xdr:colOff>
      <xdr:row>22</xdr:row>
      <xdr:rowOff>64693</xdr:rowOff>
    </xdr:to>
    <xdr:sp macro="USF" textlink="">
      <xdr:nvSpPr>
        <xdr:cNvPr id="44614" name="99">
          <a:extLst>
            <a:ext uri="{FF2B5EF4-FFF2-40B4-BE49-F238E27FC236}">
              <a16:creationId xmlns:a16="http://schemas.microsoft.com/office/drawing/2014/main" id="{D9208B46-C707-44AE-908E-83483497F847}"/>
            </a:ext>
          </a:extLst>
        </xdr:cNvPr>
        <xdr:cNvSpPr/>
      </xdr:nvSpPr>
      <xdr:spPr>
        <a:xfrm>
          <a:off x="12874942" y="3841307"/>
          <a:ext cx="676117" cy="414386"/>
        </a:xfrm>
        <a:custGeom>
          <a:avLst/>
          <a:gdLst/>
          <a:ahLst/>
          <a:cxnLst/>
          <a:rect l="0" t="0" r="0" b="0"/>
          <a:pathLst>
            <a:path w="676117" h="414386">
              <a:moveTo>
                <a:pt x="379951" y="414385"/>
              </a:moveTo>
              <a:lnTo>
                <a:pt x="319153" y="367957"/>
              </a:lnTo>
              <a:lnTo>
                <a:pt x="282770" y="385620"/>
              </a:lnTo>
              <a:lnTo>
                <a:pt x="165414" y="228771"/>
              </a:lnTo>
              <a:lnTo>
                <a:pt x="86767" y="211166"/>
              </a:lnTo>
              <a:lnTo>
                <a:pt x="57093" y="238204"/>
              </a:lnTo>
              <a:lnTo>
                <a:pt x="58233" y="202005"/>
              </a:lnTo>
              <a:lnTo>
                <a:pt x="0" y="160686"/>
              </a:lnTo>
              <a:lnTo>
                <a:pt x="160613" y="73342"/>
              </a:lnTo>
              <a:lnTo>
                <a:pt x="162757" y="0"/>
              </a:lnTo>
              <a:lnTo>
                <a:pt x="537168" y="8852"/>
              </a:lnTo>
              <a:lnTo>
                <a:pt x="676116" y="265063"/>
              </a:lnTo>
              <a:lnTo>
                <a:pt x="518017" y="252395"/>
              </a:lnTo>
              <a:lnTo>
                <a:pt x="392180" y="338865"/>
              </a:lnTo>
              <a:lnTo>
                <a:pt x="379951" y="41438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141176</xdr:colOff>
      <xdr:row>16</xdr:row>
      <xdr:rowOff>68491</xdr:rowOff>
    </xdr:from>
    <xdr:to>
      <xdr:col>20</xdr:col>
      <xdr:colOff>89724</xdr:colOff>
      <xdr:row>18</xdr:row>
      <xdr:rowOff>85557</xdr:rowOff>
    </xdr:to>
    <xdr:sp macro="USF" textlink="">
      <xdr:nvSpPr>
        <xdr:cNvPr id="44615" name="103">
          <a:extLst>
            <a:ext uri="{FF2B5EF4-FFF2-40B4-BE49-F238E27FC236}">
              <a16:creationId xmlns:a16="http://schemas.microsoft.com/office/drawing/2014/main" id="{401196DC-EF0D-413B-B759-080B40904648}"/>
            </a:ext>
          </a:extLst>
        </xdr:cNvPr>
        <xdr:cNvSpPr/>
      </xdr:nvSpPr>
      <xdr:spPr>
        <a:xfrm>
          <a:off x="14619176" y="3116491"/>
          <a:ext cx="710548" cy="398066"/>
        </a:xfrm>
        <a:custGeom>
          <a:avLst/>
          <a:gdLst/>
          <a:ahLst/>
          <a:cxnLst/>
          <a:rect l="0" t="0" r="0" b="0"/>
          <a:pathLst>
            <a:path w="710548" h="398066">
              <a:moveTo>
                <a:pt x="637632" y="293574"/>
              </a:moveTo>
              <a:lnTo>
                <a:pt x="597167" y="283569"/>
              </a:lnTo>
              <a:lnTo>
                <a:pt x="511933" y="361808"/>
              </a:lnTo>
              <a:lnTo>
                <a:pt x="387125" y="363022"/>
              </a:lnTo>
              <a:lnTo>
                <a:pt x="336254" y="259538"/>
              </a:lnTo>
              <a:lnTo>
                <a:pt x="296650" y="249416"/>
              </a:lnTo>
              <a:lnTo>
                <a:pt x="161578" y="398065"/>
              </a:lnTo>
              <a:lnTo>
                <a:pt x="120431" y="393187"/>
              </a:lnTo>
              <a:lnTo>
                <a:pt x="0" y="231641"/>
              </a:lnTo>
              <a:lnTo>
                <a:pt x="86534" y="174324"/>
              </a:lnTo>
              <a:lnTo>
                <a:pt x="133617" y="79207"/>
              </a:lnTo>
              <a:lnTo>
                <a:pt x="201115" y="34951"/>
              </a:lnTo>
              <a:lnTo>
                <a:pt x="481774" y="0"/>
              </a:lnTo>
              <a:lnTo>
                <a:pt x="710547" y="171281"/>
              </a:lnTo>
              <a:lnTo>
                <a:pt x="637632" y="29357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72920</xdr:colOff>
      <xdr:row>15</xdr:row>
      <xdr:rowOff>28737</xdr:rowOff>
    </xdr:from>
    <xdr:to>
      <xdr:col>16</xdr:col>
      <xdr:colOff>708304</xdr:colOff>
      <xdr:row>18</xdr:row>
      <xdr:rowOff>40430</xdr:rowOff>
    </xdr:to>
    <xdr:sp macro="USF" textlink="">
      <xdr:nvSpPr>
        <xdr:cNvPr id="44616" name="108">
          <a:extLst>
            <a:ext uri="{FF2B5EF4-FFF2-40B4-BE49-F238E27FC236}">
              <a16:creationId xmlns:a16="http://schemas.microsoft.com/office/drawing/2014/main" id="{2875A1F9-8D1E-488E-B09C-F76B12402085}"/>
            </a:ext>
          </a:extLst>
        </xdr:cNvPr>
        <xdr:cNvSpPr/>
      </xdr:nvSpPr>
      <xdr:spPr>
        <a:xfrm>
          <a:off x="12264920" y="2886237"/>
          <a:ext cx="635384" cy="583193"/>
        </a:xfrm>
        <a:custGeom>
          <a:avLst/>
          <a:gdLst/>
          <a:ahLst/>
          <a:cxnLst/>
          <a:rect l="0" t="0" r="0" b="0"/>
          <a:pathLst>
            <a:path w="635384" h="583193">
              <a:moveTo>
                <a:pt x="123973" y="583192"/>
              </a:moveTo>
              <a:lnTo>
                <a:pt x="131441" y="542304"/>
              </a:lnTo>
              <a:lnTo>
                <a:pt x="137624" y="462775"/>
              </a:lnTo>
              <a:lnTo>
                <a:pt x="0" y="313296"/>
              </a:lnTo>
              <a:lnTo>
                <a:pt x="52918" y="6123"/>
              </a:lnTo>
              <a:lnTo>
                <a:pt x="220409" y="0"/>
              </a:lnTo>
              <a:lnTo>
                <a:pt x="331055" y="118115"/>
              </a:lnTo>
              <a:lnTo>
                <a:pt x="453439" y="90016"/>
              </a:lnTo>
              <a:lnTo>
                <a:pt x="635383" y="180904"/>
              </a:lnTo>
              <a:lnTo>
                <a:pt x="557299" y="241305"/>
              </a:lnTo>
              <a:lnTo>
                <a:pt x="559924" y="310446"/>
              </a:lnTo>
              <a:lnTo>
                <a:pt x="461899" y="382303"/>
              </a:lnTo>
              <a:lnTo>
                <a:pt x="259247" y="415532"/>
              </a:lnTo>
              <a:lnTo>
                <a:pt x="258297" y="495173"/>
              </a:lnTo>
              <a:lnTo>
                <a:pt x="123973" y="58319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754517</xdr:colOff>
      <xdr:row>19</xdr:row>
      <xdr:rowOff>25353</xdr:rowOff>
    </xdr:from>
    <xdr:to>
      <xdr:col>16</xdr:col>
      <xdr:colOff>741176</xdr:colOff>
      <xdr:row>22</xdr:row>
      <xdr:rowOff>31468</xdr:rowOff>
    </xdr:to>
    <xdr:sp macro="USF" textlink="">
      <xdr:nvSpPr>
        <xdr:cNvPr id="44617" name="116">
          <a:extLst>
            <a:ext uri="{FF2B5EF4-FFF2-40B4-BE49-F238E27FC236}">
              <a16:creationId xmlns:a16="http://schemas.microsoft.com/office/drawing/2014/main" id="{CC2CFA29-ACEE-48D1-8E6D-AC58C8862283}"/>
            </a:ext>
          </a:extLst>
        </xdr:cNvPr>
        <xdr:cNvSpPr/>
      </xdr:nvSpPr>
      <xdr:spPr>
        <a:xfrm>
          <a:off x="12184517" y="3644853"/>
          <a:ext cx="748659" cy="577615"/>
        </a:xfrm>
        <a:custGeom>
          <a:avLst/>
          <a:gdLst/>
          <a:ahLst/>
          <a:cxnLst/>
          <a:rect l="0" t="0" r="0" b="0"/>
          <a:pathLst>
            <a:path w="748659" h="577615">
              <a:moveTo>
                <a:pt x="553492" y="570470"/>
              </a:moveTo>
              <a:lnTo>
                <a:pt x="512234" y="504090"/>
              </a:lnTo>
              <a:lnTo>
                <a:pt x="431642" y="481737"/>
              </a:lnTo>
              <a:lnTo>
                <a:pt x="227340" y="502706"/>
              </a:lnTo>
              <a:lnTo>
                <a:pt x="161556" y="552859"/>
              </a:lnTo>
              <a:lnTo>
                <a:pt x="0" y="577614"/>
              </a:lnTo>
              <a:lnTo>
                <a:pt x="57763" y="414746"/>
              </a:lnTo>
              <a:lnTo>
                <a:pt x="30062" y="267300"/>
              </a:lnTo>
              <a:lnTo>
                <a:pt x="160148" y="172112"/>
              </a:lnTo>
              <a:lnTo>
                <a:pt x="159795" y="56681"/>
              </a:lnTo>
              <a:lnTo>
                <a:pt x="387660" y="0"/>
              </a:lnTo>
              <a:lnTo>
                <a:pt x="423264" y="71138"/>
              </a:lnTo>
              <a:lnTo>
                <a:pt x="538308" y="106748"/>
              </a:lnTo>
              <a:lnTo>
                <a:pt x="652683" y="216827"/>
              </a:lnTo>
              <a:lnTo>
                <a:pt x="535611" y="321985"/>
              </a:lnTo>
              <a:lnTo>
                <a:pt x="690425" y="357140"/>
              </a:lnTo>
              <a:lnTo>
                <a:pt x="748658" y="398459"/>
              </a:lnTo>
              <a:lnTo>
                <a:pt x="747518" y="434658"/>
              </a:lnTo>
              <a:lnTo>
                <a:pt x="553492" y="570470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262893</xdr:colOff>
      <xdr:row>18</xdr:row>
      <xdr:rowOff>79888</xdr:rowOff>
    </xdr:from>
    <xdr:to>
      <xdr:col>15</xdr:col>
      <xdr:colOff>690277</xdr:colOff>
      <xdr:row>20</xdr:row>
      <xdr:rowOff>69485</xdr:rowOff>
    </xdr:to>
    <xdr:sp macro="USF" textlink="">
      <xdr:nvSpPr>
        <xdr:cNvPr id="44618" name="117">
          <a:extLst>
            <a:ext uri="{FF2B5EF4-FFF2-40B4-BE49-F238E27FC236}">
              <a16:creationId xmlns:a16="http://schemas.microsoft.com/office/drawing/2014/main" id="{B2077B1D-BAEA-42D0-ACE4-B58E50F74D6B}"/>
            </a:ext>
          </a:extLst>
        </xdr:cNvPr>
        <xdr:cNvSpPr/>
      </xdr:nvSpPr>
      <xdr:spPr>
        <a:xfrm>
          <a:off x="11692893" y="3508888"/>
          <a:ext cx="427384" cy="370597"/>
        </a:xfrm>
        <a:custGeom>
          <a:avLst/>
          <a:gdLst/>
          <a:ahLst/>
          <a:cxnLst/>
          <a:rect l="0" t="0" r="0" b="0"/>
          <a:pathLst>
            <a:path w="427384" h="370597">
              <a:moveTo>
                <a:pt x="199207" y="370596"/>
              </a:moveTo>
              <a:lnTo>
                <a:pt x="9305" y="354625"/>
              </a:lnTo>
              <a:lnTo>
                <a:pt x="0" y="318419"/>
              </a:lnTo>
              <a:lnTo>
                <a:pt x="14878" y="145810"/>
              </a:lnTo>
              <a:lnTo>
                <a:pt x="138695" y="42422"/>
              </a:lnTo>
              <a:lnTo>
                <a:pt x="217447" y="47313"/>
              </a:lnTo>
              <a:lnTo>
                <a:pt x="327850" y="0"/>
              </a:lnTo>
              <a:lnTo>
                <a:pt x="427383" y="134761"/>
              </a:lnTo>
              <a:lnTo>
                <a:pt x="416194" y="172416"/>
              </a:lnTo>
              <a:lnTo>
                <a:pt x="337606" y="191600"/>
              </a:lnTo>
              <a:lnTo>
                <a:pt x="249386" y="271861"/>
              </a:lnTo>
              <a:lnTo>
                <a:pt x="199207" y="370596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130680</xdr:colOff>
      <xdr:row>10</xdr:row>
      <xdr:rowOff>114259</xdr:rowOff>
    </xdr:from>
    <xdr:to>
      <xdr:col>17</xdr:col>
      <xdr:colOff>229331</xdr:colOff>
      <xdr:row>13</xdr:row>
      <xdr:rowOff>138912</xdr:rowOff>
    </xdr:to>
    <xdr:sp macro="USF" textlink="">
      <xdr:nvSpPr>
        <xdr:cNvPr id="44619" name="120">
          <a:extLst>
            <a:ext uri="{FF2B5EF4-FFF2-40B4-BE49-F238E27FC236}">
              <a16:creationId xmlns:a16="http://schemas.microsoft.com/office/drawing/2014/main" id="{A7C90676-88D0-4A82-9794-6E35CFB66BE3}"/>
            </a:ext>
          </a:extLst>
        </xdr:cNvPr>
        <xdr:cNvSpPr/>
      </xdr:nvSpPr>
      <xdr:spPr>
        <a:xfrm>
          <a:off x="12322680" y="2019259"/>
          <a:ext cx="860651" cy="596153"/>
        </a:xfrm>
        <a:custGeom>
          <a:avLst/>
          <a:gdLst/>
          <a:ahLst/>
          <a:cxnLst/>
          <a:rect l="0" t="0" r="0" b="0"/>
          <a:pathLst>
            <a:path w="860651" h="596153">
              <a:moveTo>
                <a:pt x="835011" y="561842"/>
              </a:moveTo>
              <a:lnTo>
                <a:pt x="713881" y="596152"/>
              </a:lnTo>
              <a:lnTo>
                <a:pt x="643994" y="551144"/>
              </a:lnTo>
              <a:lnTo>
                <a:pt x="497837" y="479577"/>
              </a:lnTo>
              <a:lnTo>
                <a:pt x="417453" y="499056"/>
              </a:lnTo>
              <a:lnTo>
                <a:pt x="216626" y="466341"/>
              </a:lnTo>
              <a:lnTo>
                <a:pt x="92277" y="360608"/>
              </a:lnTo>
              <a:lnTo>
                <a:pt x="28746" y="267950"/>
              </a:lnTo>
              <a:lnTo>
                <a:pt x="0" y="159451"/>
              </a:lnTo>
              <a:lnTo>
                <a:pt x="17533" y="86776"/>
              </a:lnTo>
              <a:lnTo>
                <a:pt x="55064" y="0"/>
              </a:lnTo>
              <a:lnTo>
                <a:pt x="215281" y="34459"/>
              </a:lnTo>
              <a:lnTo>
                <a:pt x="336042" y="10332"/>
              </a:lnTo>
              <a:lnTo>
                <a:pt x="429920" y="138423"/>
              </a:lnTo>
              <a:lnTo>
                <a:pt x="536885" y="181142"/>
              </a:lnTo>
              <a:lnTo>
                <a:pt x="772538" y="344131"/>
              </a:lnTo>
              <a:lnTo>
                <a:pt x="825086" y="454925"/>
              </a:lnTo>
              <a:lnTo>
                <a:pt x="860650" y="463090"/>
              </a:lnTo>
              <a:lnTo>
                <a:pt x="835011" y="56184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478995</xdr:colOff>
      <xdr:row>20</xdr:row>
      <xdr:rowOff>174904</xdr:rowOff>
    </xdr:from>
    <xdr:to>
      <xdr:col>16</xdr:col>
      <xdr:colOff>50281</xdr:colOff>
      <xdr:row>22</xdr:row>
      <xdr:rowOff>88289</xdr:rowOff>
    </xdr:to>
    <xdr:sp macro="USF" textlink="">
      <xdr:nvSpPr>
        <xdr:cNvPr id="44620" name="122">
          <a:extLst>
            <a:ext uri="{FF2B5EF4-FFF2-40B4-BE49-F238E27FC236}">
              <a16:creationId xmlns:a16="http://schemas.microsoft.com/office/drawing/2014/main" id="{3C2BB000-D618-4221-B62A-15954050D86B}"/>
            </a:ext>
          </a:extLst>
        </xdr:cNvPr>
        <xdr:cNvSpPr/>
      </xdr:nvSpPr>
      <xdr:spPr>
        <a:xfrm>
          <a:off x="11908995" y="3984904"/>
          <a:ext cx="333286" cy="294385"/>
        </a:xfrm>
        <a:custGeom>
          <a:avLst/>
          <a:gdLst/>
          <a:ahLst/>
          <a:cxnLst/>
          <a:rect l="0" t="0" r="0" b="0"/>
          <a:pathLst>
            <a:path w="333286" h="294385">
              <a:moveTo>
                <a:pt x="0" y="294384"/>
              </a:moveTo>
              <a:lnTo>
                <a:pt x="59287" y="151198"/>
              </a:lnTo>
              <a:lnTo>
                <a:pt x="49050" y="0"/>
              </a:lnTo>
              <a:lnTo>
                <a:pt x="128562" y="3499"/>
              </a:lnTo>
              <a:lnTo>
                <a:pt x="333285" y="74695"/>
              </a:lnTo>
              <a:lnTo>
                <a:pt x="275522" y="237563"/>
              </a:lnTo>
              <a:lnTo>
                <a:pt x="163047" y="287369"/>
              </a:lnTo>
              <a:lnTo>
                <a:pt x="0" y="29438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257437</xdr:colOff>
      <xdr:row>12</xdr:row>
      <xdr:rowOff>16665</xdr:rowOff>
    </xdr:from>
    <xdr:to>
      <xdr:col>19</xdr:col>
      <xdr:colOff>273008</xdr:colOff>
      <xdr:row>17</xdr:row>
      <xdr:rowOff>87638</xdr:rowOff>
    </xdr:to>
    <xdr:sp macro="USF" textlink="">
      <xdr:nvSpPr>
        <xdr:cNvPr id="44621" name="125">
          <a:extLst>
            <a:ext uri="{FF2B5EF4-FFF2-40B4-BE49-F238E27FC236}">
              <a16:creationId xmlns:a16="http://schemas.microsoft.com/office/drawing/2014/main" id="{D0B527FE-D710-4BEA-BAA0-B00A953A388A}"/>
            </a:ext>
          </a:extLst>
        </xdr:cNvPr>
        <xdr:cNvSpPr/>
      </xdr:nvSpPr>
      <xdr:spPr>
        <a:xfrm>
          <a:off x="13973437" y="2302665"/>
          <a:ext cx="777571" cy="1023473"/>
        </a:xfrm>
        <a:custGeom>
          <a:avLst/>
          <a:gdLst/>
          <a:ahLst/>
          <a:cxnLst/>
          <a:rect l="0" t="0" r="0" b="0"/>
          <a:pathLst>
            <a:path w="777571" h="1023473">
              <a:moveTo>
                <a:pt x="702115" y="865027"/>
              </a:moveTo>
              <a:lnTo>
                <a:pt x="589939" y="1023472"/>
              </a:lnTo>
              <a:lnTo>
                <a:pt x="516595" y="994291"/>
              </a:lnTo>
              <a:lnTo>
                <a:pt x="507549" y="881303"/>
              </a:lnTo>
              <a:lnTo>
                <a:pt x="368700" y="806509"/>
              </a:lnTo>
              <a:lnTo>
                <a:pt x="271120" y="691872"/>
              </a:lnTo>
              <a:lnTo>
                <a:pt x="153594" y="655351"/>
              </a:lnTo>
              <a:lnTo>
                <a:pt x="0" y="469334"/>
              </a:lnTo>
              <a:lnTo>
                <a:pt x="18117" y="267938"/>
              </a:lnTo>
              <a:lnTo>
                <a:pt x="92785" y="79591"/>
              </a:lnTo>
              <a:lnTo>
                <a:pt x="72484" y="0"/>
              </a:lnTo>
              <a:lnTo>
                <a:pt x="271926" y="62811"/>
              </a:lnTo>
              <a:lnTo>
                <a:pt x="420269" y="205952"/>
              </a:lnTo>
              <a:lnTo>
                <a:pt x="502239" y="226464"/>
              </a:lnTo>
              <a:lnTo>
                <a:pt x="574334" y="183710"/>
              </a:lnTo>
              <a:lnTo>
                <a:pt x="777570" y="239979"/>
              </a:lnTo>
              <a:lnTo>
                <a:pt x="655779" y="342091"/>
              </a:lnTo>
              <a:lnTo>
                <a:pt x="626622" y="463209"/>
              </a:lnTo>
              <a:lnTo>
                <a:pt x="702115" y="865027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415826</xdr:colOff>
      <xdr:row>21</xdr:row>
      <xdr:rowOff>70973</xdr:rowOff>
    </xdr:from>
    <xdr:to>
      <xdr:col>20</xdr:col>
      <xdr:colOff>19829</xdr:colOff>
      <xdr:row>23</xdr:row>
      <xdr:rowOff>24033</xdr:rowOff>
    </xdr:to>
    <xdr:sp macro="USF" textlink="">
      <xdr:nvSpPr>
        <xdr:cNvPr id="44622" name="157">
          <a:extLst>
            <a:ext uri="{FF2B5EF4-FFF2-40B4-BE49-F238E27FC236}">
              <a16:creationId xmlns:a16="http://schemas.microsoft.com/office/drawing/2014/main" id="{73AAB6B1-7E1A-410A-9444-2FAD025B2F9C}"/>
            </a:ext>
          </a:extLst>
        </xdr:cNvPr>
        <xdr:cNvSpPr/>
      </xdr:nvSpPr>
      <xdr:spPr>
        <a:xfrm>
          <a:off x="14893826" y="4071473"/>
          <a:ext cx="366003" cy="334060"/>
        </a:xfrm>
        <a:custGeom>
          <a:avLst/>
          <a:gdLst/>
          <a:ahLst/>
          <a:cxnLst/>
          <a:rect l="0" t="0" r="0" b="0"/>
          <a:pathLst>
            <a:path w="366003" h="334060">
              <a:moveTo>
                <a:pt x="352074" y="213224"/>
              </a:moveTo>
              <a:lnTo>
                <a:pt x="269696" y="233334"/>
              </a:lnTo>
              <a:lnTo>
                <a:pt x="143661" y="334059"/>
              </a:lnTo>
              <a:lnTo>
                <a:pt x="102263" y="303490"/>
              </a:lnTo>
              <a:lnTo>
                <a:pt x="167994" y="252867"/>
              </a:lnTo>
              <a:lnTo>
                <a:pt x="148938" y="236308"/>
              </a:lnTo>
              <a:lnTo>
                <a:pt x="32044" y="281026"/>
              </a:lnTo>
              <a:lnTo>
                <a:pt x="0" y="96755"/>
              </a:lnTo>
              <a:lnTo>
                <a:pt x="131311" y="10829"/>
              </a:lnTo>
              <a:lnTo>
                <a:pt x="210787" y="0"/>
              </a:lnTo>
              <a:lnTo>
                <a:pt x="211547" y="148592"/>
              </a:lnTo>
              <a:lnTo>
                <a:pt x="330342" y="159863"/>
              </a:lnTo>
              <a:lnTo>
                <a:pt x="366002" y="177010"/>
              </a:lnTo>
              <a:lnTo>
                <a:pt x="352074" y="21322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22861</xdr:colOff>
      <xdr:row>14</xdr:row>
      <xdr:rowOff>65254</xdr:rowOff>
    </xdr:from>
    <xdr:to>
      <xdr:col>18</xdr:col>
      <xdr:colOff>597126</xdr:colOff>
      <xdr:row>19</xdr:row>
      <xdr:rowOff>96201</xdr:rowOff>
    </xdr:to>
    <xdr:sp macro="USF" textlink="">
      <xdr:nvSpPr>
        <xdr:cNvPr id="44623" name="173">
          <a:extLst>
            <a:ext uri="{FF2B5EF4-FFF2-40B4-BE49-F238E27FC236}">
              <a16:creationId xmlns:a16="http://schemas.microsoft.com/office/drawing/2014/main" id="{B9392463-F615-4C9D-AD72-D4042677816D}"/>
            </a:ext>
          </a:extLst>
        </xdr:cNvPr>
        <xdr:cNvSpPr/>
      </xdr:nvSpPr>
      <xdr:spPr>
        <a:xfrm>
          <a:off x="13738861" y="2732254"/>
          <a:ext cx="574265" cy="983447"/>
        </a:xfrm>
        <a:custGeom>
          <a:avLst/>
          <a:gdLst/>
          <a:ahLst/>
          <a:cxnLst/>
          <a:rect l="0" t="0" r="0" b="0"/>
          <a:pathLst>
            <a:path w="574265" h="983447">
              <a:moveTo>
                <a:pt x="531589" y="703925"/>
              </a:moveTo>
              <a:lnTo>
                <a:pt x="570408" y="719006"/>
              </a:lnTo>
              <a:lnTo>
                <a:pt x="574264" y="838313"/>
              </a:lnTo>
              <a:lnTo>
                <a:pt x="499016" y="976244"/>
              </a:lnTo>
              <a:lnTo>
                <a:pt x="458018" y="983446"/>
              </a:lnTo>
              <a:lnTo>
                <a:pt x="216789" y="827483"/>
              </a:lnTo>
              <a:lnTo>
                <a:pt x="148984" y="814231"/>
              </a:lnTo>
              <a:lnTo>
                <a:pt x="75118" y="747194"/>
              </a:lnTo>
              <a:lnTo>
                <a:pt x="87985" y="627691"/>
              </a:lnTo>
              <a:lnTo>
                <a:pt x="2271" y="543657"/>
              </a:lnTo>
              <a:lnTo>
                <a:pt x="0" y="502938"/>
              </a:lnTo>
              <a:lnTo>
                <a:pt x="100784" y="326482"/>
              </a:lnTo>
              <a:lnTo>
                <a:pt x="15613" y="243378"/>
              </a:lnTo>
              <a:lnTo>
                <a:pt x="43309" y="125547"/>
              </a:lnTo>
              <a:lnTo>
                <a:pt x="131190" y="0"/>
              </a:lnTo>
              <a:lnTo>
                <a:pt x="234576" y="39745"/>
              </a:lnTo>
              <a:lnTo>
                <a:pt x="388170" y="225762"/>
              </a:lnTo>
              <a:lnTo>
                <a:pt x="505696" y="262283"/>
              </a:lnTo>
              <a:lnTo>
                <a:pt x="456507" y="377492"/>
              </a:lnTo>
              <a:lnTo>
                <a:pt x="446313" y="623732"/>
              </a:lnTo>
              <a:lnTo>
                <a:pt x="457493" y="663915"/>
              </a:lnTo>
              <a:lnTo>
                <a:pt x="531589" y="70392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440429</xdr:colOff>
      <xdr:row>18</xdr:row>
      <xdr:rowOff>44786</xdr:rowOff>
    </xdr:from>
    <xdr:to>
      <xdr:col>18</xdr:col>
      <xdr:colOff>239651</xdr:colOff>
      <xdr:row>21</xdr:row>
      <xdr:rowOff>177646</xdr:rowOff>
    </xdr:to>
    <xdr:sp macro="USF" textlink="">
      <xdr:nvSpPr>
        <xdr:cNvPr id="44624" name="178">
          <a:extLst>
            <a:ext uri="{FF2B5EF4-FFF2-40B4-BE49-F238E27FC236}">
              <a16:creationId xmlns:a16="http://schemas.microsoft.com/office/drawing/2014/main" id="{70F20E1D-34A4-4CD8-91B3-AF3C88258460}"/>
            </a:ext>
          </a:extLst>
        </xdr:cNvPr>
        <xdr:cNvSpPr/>
      </xdr:nvSpPr>
      <xdr:spPr>
        <a:xfrm>
          <a:off x="13394429" y="3473786"/>
          <a:ext cx="561222" cy="704360"/>
        </a:xfrm>
        <a:custGeom>
          <a:avLst/>
          <a:gdLst/>
          <a:ahLst/>
          <a:cxnLst/>
          <a:rect l="0" t="0" r="0" b="0"/>
          <a:pathLst>
            <a:path w="561222" h="704360">
              <a:moveTo>
                <a:pt x="292619" y="704359"/>
              </a:moveTo>
              <a:lnTo>
                <a:pt x="162644" y="635636"/>
              </a:lnTo>
              <a:lnTo>
                <a:pt x="156629" y="632584"/>
              </a:lnTo>
              <a:lnTo>
                <a:pt x="17681" y="376373"/>
              </a:lnTo>
              <a:lnTo>
                <a:pt x="72371" y="318924"/>
              </a:lnTo>
              <a:lnTo>
                <a:pt x="0" y="227033"/>
              </a:lnTo>
              <a:lnTo>
                <a:pt x="175678" y="138623"/>
              </a:lnTo>
              <a:lnTo>
                <a:pt x="247489" y="0"/>
              </a:lnTo>
              <a:lnTo>
                <a:pt x="350130" y="31913"/>
              </a:lnTo>
              <a:lnTo>
                <a:pt x="419550" y="5662"/>
              </a:lnTo>
              <a:lnTo>
                <a:pt x="493416" y="72699"/>
              </a:lnTo>
              <a:lnTo>
                <a:pt x="561221" y="85951"/>
              </a:lnTo>
              <a:lnTo>
                <a:pt x="362076" y="336229"/>
              </a:lnTo>
              <a:lnTo>
                <a:pt x="437702" y="423808"/>
              </a:lnTo>
              <a:lnTo>
                <a:pt x="418480" y="498199"/>
              </a:lnTo>
              <a:lnTo>
                <a:pt x="293915" y="632532"/>
              </a:lnTo>
              <a:lnTo>
                <a:pt x="292619" y="70435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87054</xdr:colOff>
      <xdr:row>16</xdr:row>
      <xdr:rowOff>148683</xdr:rowOff>
    </xdr:from>
    <xdr:to>
      <xdr:col>17</xdr:col>
      <xdr:colOff>335853</xdr:colOff>
      <xdr:row>20</xdr:row>
      <xdr:rowOff>51681</xdr:rowOff>
    </xdr:to>
    <xdr:sp macro="USF" textlink="">
      <xdr:nvSpPr>
        <xdr:cNvPr id="44625" name="192">
          <a:extLst>
            <a:ext uri="{FF2B5EF4-FFF2-40B4-BE49-F238E27FC236}">
              <a16:creationId xmlns:a16="http://schemas.microsoft.com/office/drawing/2014/main" id="{4B7121F1-742E-4F26-A0A5-579CB8FED9C7}"/>
            </a:ext>
          </a:extLst>
        </xdr:cNvPr>
        <xdr:cNvSpPr/>
      </xdr:nvSpPr>
      <xdr:spPr>
        <a:xfrm>
          <a:off x="12279054" y="3196683"/>
          <a:ext cx="1010799" cy="664998"/>
        </a:xfrm>
        <a:custGeom>
          <a:avLst/>
          <a:gdLst/>
          <a:ahLst/>
          <a:cxnLst/>
          <a:rect l="0" t="0" r="0" b="0"/>
          <a:pathLst>
            <a:path w="1010799" h="664998">
              <a:moveTo>
                <a:pt x="558146" y="664997"/>
              </a:moveTo>
              <a:lnTo>
                <a:pt x="443771" y="554918"/>
              </a:lnTo>
              <a:lnTo>
                <a:pt x="328727" y="519308"/>
              </a:lnTo>
              <a:lnTo>
                <a:pt x="293123" y="448170"/>
              </a:lnTo>
              <a:lnTo>
                <a:pt x="65258" y="504851"/>
              </a:lnTo>
              <a:lnTo>
                <a:pt x="0" y="412372"/>
              </a:lnTo>
              <a:lnTo>
                <a:pt x="72525" y="380982"/>
              </a:lnTo>
              <a:lnTo>
                <a:pt x="109839" y="272746"/>
              </a:lnTo>
              <a:lnTo>
                <a:pt x="244163" y="184727"/>
              </a:lnTo>
              <a:lnTo>
                <a:pt x="245113" y="105086"/>
              </a:lnTo>
              <a:lnTo>
                <a:pt x="447765" y="71857"/>
              </a:lnTo>
              <a:lnTo>
                <a:pt x="545790" y="0"/>
              </a:lnTo>
              <a:lnTo>
                <a:pt x="706232" y="50721"/>
              </a:lnTo>
              <a:lnTo>
                <a:pt x="846345" y="193481"/>
              </a:lnTo>
              <a:lnTo>
                <a:pt x="1010798" y="220968"/>
              </a:lnTo>
              <a:lnTo>
                <a:pt x="993071" y="258109"/>
              </a:lnTo>
              <a:lnTo>
                <a:pt x="911673" y="279480"/>
              </a:lnTo>
              <a:lnTo>
                <a:pt x="703050" y="526446"/>
              </a:lnTo>
              <a:lnTo>
                <a:pt x="558146" y="664997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585546</xdr:colOff>
      <xdr:row>9</xdr:row>
      <xdr:rowOff>68959</xdr:rowOff>
    </xdr:from>
    <xdr:to>
      <xdr:col>16</xdr:col>
      <xdr:colOff>185745</xdr:colOff>
      <xdr:row>11</xdr:row>
      <xdr:rowOff>118124</xdr:rowOff>
    </xdr:to>
    <xdr:sp macro="USF" textlink="">
      <xdr:nvSpPr>
        <xdr:cNvPr id="44626" name="197">
          <a:extLst>
            <a:ext uri="{FF2B5EF4-FFF2-40B4-BE49-F238E27FC236}">
              <a16:creationId xmlns:a16="http://schemas.microsoft.com/office/drawing/2014/main" id="{4F3C25A2-2BC9-4652-A129-C61435CFD24B}"/>
            </a:ext>
          </a:extLst>
        </xdr:cNvPr>
        <xdr:cNvSpPr/>
      </xdr:nvSpPr>
      <xdr:spPr>
        <a:xfrm>
          <a:off x="12015546" y="1783459"/>
          <a:ext cx="362199" cy="430165"/>
        </a:xfrm>
        <a:custGeom>
          <a:avLst/>
          <a:gdLst/>
          <a:ahLst/>
          <a:cxnLst/>
          <a:rect l="0" t="0" r="0" b="0"/>
          <a:pathLst>
            <a:path w="362199" h="430165">
              <a:moveTo>
                <a:pt x="8428" y="430164"/>
              </a:moveTo>
              <a:lnTo>
                <a:pt x="0" y="149301"/>
              </a:lnTo>
              <a:lnTo>
                <a:pt x="104210" y="23826"/>
              </a:lnTo>
              <a:lnTo>
                <a:pt x="180433" y="0"/>
              </a:lnTo>
              <a:lnTo>
                <a:pt x="333442" y="61973"/>
              </a:lnTo>
              <a:lnTo>
                <a:pt x="333126" y="211037"/>
              </a:lnTo>
              <a:lnTo>
                <a:pt x="362198" y="235800"/>
              </a:lnTo>
              <a:lnTo>
                <a:pt x="324667" y="322576"/>
              </a:lnTo>
              <a:lnTo>
                <a:pt x="152186" y="303657"/>
              </a:lnTo>
              <a:lnTo>
                <a:pt x="8428" y="43016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554830</xdr:colOff>
      <xdr:row>21</xdr:row>
      <xdr:rowOff>109905</xdr:rowOff>
    </xdr:from>
    <xdr:to>
      <xdr:col>19</xdr:col>
      <xdr:colOff>223398</xdr:colOff>
      <xdr:row>23</xdr:row>
      <xdr:rowOff>177598</xdr:rowOff>
    </xdr:to>
    <xdr:sp macro="USF" textlink="">
      <xdr:nvSpPr>
        <xdr:cNvPr id="44627" name="203">
          <a:extLst>
            <a:ext uri="{FF2B5EF4-FFF2-40B4-BE49-F238E27FC236}">
              <a16:creationId xmlns:a16="http://schemas.microsoft.com/office/drawing/2014/main" id="{C9D0D006-A97E-4216-876C-D78A42CF152F}"/>
            </a:ext>
          </a:extLst>
        </xdr:cNvPr>
        <xdr:cNvSpPr/>
      </xdr:nvSpPr>
      <xdr:spPr>
        <a:xfrm>
          <a:off x="14270830" y="4110405"/>
          <a:ext cx="430568" cy="448693"/>
        </a:xfrm>
        <a:custGeom>
          <a:avLst/>
          <a:gdLst/>
          <a:ahLst/>
          <a:cxnLst/>
          <a:rect l="0" t="0" r="0" b="0"/>
          <a:pathLst>
            <a:path w="430568" h="448693">
              <a:moveTo>
                <a:pt x="248118" y="448692"/>
              </a:moveTo>
              <a:lnTo>
                <a:pt x="126321" y="347064"/>
              </a:lnTo>
              <a:lnTo>
                <a:pt x="10432" y="294820"/>
              </a:lnTo>
              <a:lnTo>
                <a:pt x="0" y="216975"/>
              </a:lnTo>
              <a:lnTo>
                <a:pt x="144848" y="131384"/>
              </a:lnTo>
              <a:lnTo>
                <a:pt x="196013" y="17698"/>
              </a:lnTo>
              <a:lnTo>
                <a:pt x="359021" y="0"/>
              </a:lnTo>
              <a:lnTo>
                <a:pt x="331942" y="105196"/>
              </a:lnTo>
              <a:lnTo>
                <a:pt x="402240" y="131853"/>
              </a:lnTo>
              <a:lnTo>
                <a:pt x="427099" y="349248"/>
              </a:lnTo>
              <a:lnTo>
                <a:pt x="430567" y="374494"/>
              </a:lnTo>
              <a:lnTo>
                <a:pt x="310362" y="399625"/>
              </a:lnTo>
              <a:lnTo>
                <a:pt x="248118" y="44869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565416</xdr:colOff>
      <xdr:row>20</xdr:row>
      <xdr:rowOff>17307</xdr:rowOff>
    </xdr:from>
    <xdr:to>
      <xdr:col>15</xdr:col>
      <xdr:colOff>627243</xdr:colOff>
      <xdr:row>24</xdr:row>
      <xdr:rowOff>92772</xdr:rowOff>
    </xdr:to>
    <xdr:sp macro="USF" textlink="">
      <xdr:nvSpPr>
        <xdr:cNvPr id="44628" name="217">
          <a:extLst>
            <a:ext uri="{FF2B5EF4-FFF2-40B4-BE49-F238E27FC236}">
              <a16:creationId xmlns:a16="http://schemas.microsoft.com/office/drawing/2014/main" id="{D8AD15B2-91CF-48D8-BB34-8FAA9356A7D5}"/>
            </a:ext>
          </a:extLst>
        </xdr:cNvPr>
        <xdr:cNvSpPr/>
      </xdr:nvSpPr>
      <xdr:spPr>
        <a:xfrm>
          <a:off x="11233416" y="3827307"/>
          <a:ext cx="823827" cy="837465"/>
        </a:xfrm>
        <a:custGeom>
          <a:avLst/>
          <a:gdLst/>
          <a:ahLst/>
          <a:cxnLst/>
          <a:rect l="0" t="0" r="0" b="0"/>
          <a:pathLst>
            <a:path w="823827" h="837465">
              <a:moveTo>
                <a:pt x="462749" y="791959"/>
              </a:moveTo>
              <a:lnTo>
                <a:pt x="409192" y="837464"/>
              </a:lnTo>
              <a:lnTo>
                <a:pt x="70327" y="613010"/>
              </a:lnTo>
              <a:lnTo>
                <a:pt x="0" y="643902"/>
              </a:lnTo>
              <a:lnTo>
                <a:pt x="27625" y="408901"/>
              </a:lnTo>
              <a:lnTo>
                <a:pt x="137420" y="240652"/>
              </a:lnTo>
              <a:lnTo>
                <a:pt x="256998" y="209047"/>
              </a:lnTo>
              <a:lnTo>
                <a:pt x="301942" y="53927"/>
              </a:lnTo>
              <a:lnTo>
                <a:pt x="459477" y="0"/>
              </a:lnTo>
              <a:lnTo>
                <a:pt x="468782" y="36206"/>
              </a:lnTo>
              <a:lnTo>
                <a:pt x="658684" y="52177"/>
              </a:lnTo>
              <a:lnTo>
                <a:pt x="772763" y="72374"/>
              </a:lnTo>
              <a:lnTo>
                <a:pt x="823826" y="128388"/>
              </a:lnTo>
              <a:lnTo>
                <a:pt x="804141" y="161096"/>
              </a:lnTo>
              <a:lnTo>
                <a:pt x="724629" y="157597"/>
              </a:lnTo>
              <a:lnTo>
                <a:pt x="734866" y="308795"/>
              </a:lnTo>
              <a:lnTo>
                <a:pt x="675579" y="451981"/>
              </a:lnTo>
              <a:lnTo>
                <a:pt x="620424" y="489180"/>
              </a:lnTo>
              <a:lnTo>
                <a:pt x="570337" y="616891"/>
              </a:lnTo>
              <a:lnTo>
                <a:pt x="462749" y="79195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746413</xdr:colOff>
      <xdr:row>17</xdr:row>
      <xdr:rowOff>49272</xdr:rowOff>
    </xdr:from>
    <xdr:to>
      <xdr:col>20</xdr:col>
      <xdr:colOff>571355</xdr:colOff>
      <xdr:row>20</xdr:row>
      <xdr:rowOff>127033</xdr:rowOff>
    </xdr:to>
    <xdr:sp macro="USF" textlink="">
      <xdr:nvSpPr>
        <xdr:cNvPr id="44629" name="220">
          <a:extLst>
            <a:ext uri="{FF2B5EF4-FFF2-40B4-BE49-F238E27FC236}">
              <a16:creationId xmlns:a16="http://schemas.microsoft.com/office/drawing/2014/main" id="{5EE4F390-16EB-4C67-BF71-34AD1330EE58}"/>
            </a:ext>
          </a:extLst>
        </xdr:cNvPr>
        <xdr:cNvSpPr/>
      </xdr:nvSpPr>
      <xdr:spPr>
        <a:xfrm>
          <a:off x="15224413" y="3287772"/>
          <a:ext cx="586942" cy="649261"/>
        </a:xfrm>
        <a:custGeom>
          <a:avLst/>
          <a:gdLst/>
          <a:ahLst/>
          <a:cxnLst/>
          <a:rect l="0" t="0" r="0" b="0"/>
          <a:pathLst>
            <a:path w="586942" h="649261">
              <a:moveTo>
                <a:pt x="388178" y="649260"/>
              </a:moveTo>
              <a:lnTo>
                <a:pt x="0" y="533961"/>
              </a:lnTo>
              <a:lnTo>
                <a:pt x="68840" y="232853"/>
              </a:lnTo>
              <a:lnTo>
                <a:pt x="32395" y="122293"/>
              </a:lnTo>
              <a:lnTo>
                <a:pt x="105310" y="0"/>
              </a:lnTo>
              <a:lnTo>
                <a:pt x="326359" y="21003"/>
              </a:lnTo>
              <a:lnTo>
                <a:pt x="429174" y="80786"/>
              </a:lnTo>
              <a:lnTo>
                <a:pt x="441806" y="154341"/>
              </a:lnTo>
              <a:lnTo>
                <a:pt x="586941" y="147273"/>
              </a:lnTo>
              <a:lnTo>
                <a:pt x="548055" y="444442"/>
              </a:lnTo>
              <a:lnTo>
                <a:pt x="388178" y="649260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195070</xdr:colOff>
      <xdr:row>19</xdr:row>
      <xdr:rowOff>124539</xdr:rowOff>
    </xdr:from>
    <xdr:to>
      <xdr:col>19</xdr:col>
      <xdr:colOff>717122</xdr:colOff>
      <xdr:row>23</xdr:row>
      <xdr:rowOff>78154</xdr:rowOff>
    </xdr:to>
    <xdr:sp macro="USF" textlink="">
      <xdr:nvSpPr>
        <xdr:cNvPr id="44630" name="222">
          <a:extLst>
            <a:ext uri="{FF2B5EF4-FFF2-40B4-BE49-F238E27FC236}">
              <a16:creationId xmlns:a16="http://schemas.microsoft.com/office/drawing/2014/main" id="{2983A7EA-9BCB-4ABD-BC50-4AF7489C5782}"/>
            </a:ext>
          </a:extLst>
        </xdr:cNvPr>
        <xdr:cNvSpPr/>
      </xdr:nvSpPr>
      <xdr:spPr>
        <a:xfrm>
          <a:off x="14673070" y="3744039"/>
          <a:ext cx="522052" cy="715615"/>
        </a:xfrm>
        <a:custGeom>
          <a:avLst/>
          <a:gdLst/>
          <a:ahLst/>
          <a:cxnLst/>
          <a:rect l="0" t="0" r="0" b="0"/>
          <a:pathLst>
            <a:path w="522052" h="715615">
              <a:moveTo>
                <a:pt x="24859" y="715614"/>
              </a:moveTo>
              <a:lnTo>
                <a:pt x="0" y="498219"/>
              </a:lnTo>
              <a:lnTo>
                <a:pt x="152107" y="299885"/>
              </a:lnTo>
              <a:lnTo>
                <a:pt x="132583" y="95725"/>
              </a:lnTo>
              <a:lnTo>
                <a:pt x="161285" y="20502"/>
              </a:lnTo>
              <a:lnTo>
                <a:pt x="325490" y="0"/>
              </a:lnTo>
              <a:lnTo>
                <a:pt x="437332" y="120477"/>
              </a:lnTo>
              <a:lnTo>
                <a:pt x="522051" y="120681"/>
              </a:lnTo>
              <a:lnTo>
                <a:pt x="432551" y="249391"/>
              </a:lnTo>
              <a:lnTo>
                <a:pt x="431543" y="327434"/>
              </a:lnTo>
              <a:lnTo>
                <a:pt x="352067" y="338263"/>
              </a:lnTo>
              <a:lnTo>
                <a:pt x="220756" y="424189"/>
              </a:lnTo>
              <a:lnTo>
                <a:pt x="252800" y="608460"/>
              </a:lnTo>
              <a:lnTo>
                <a:pt x="135097" y="694770"/>
              </a:lnTo>
              <a:lnTo>
                <a:pt x="24859" y="71561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586353</xdr:colOff>
      <xdr:row>10</xdr:row>
      <xdr:rowOff>182116</xdr:rowOff>
    </xdr:from>
    <xdr:to>
      <xdr:col>16</xdr:col>
      <xdr:colOff>222958</xdr:colOff>
      <xdr:row>12</xdr:row>
      <xdr:rowOff>179619</xdr:rowOff>
    </xdr:to>
    <xdr:sp macro="USF" textlink="">
      <xdr:nvSpPr>
        <xdr:cNvPr id="44631" name="227">
          <a:extLst>
            <a:ext uri="{FF2B5EF4-FFF2-40B4-BE49-F238E27FC236}">
              <a16:creationId xmlns:a16="http://schemas.microsoft.com/office/drawing/2014/main" id="{0344FF6F-EBEB-4AE0-AAAA-B293A16D537B}"/>
            </a:ext>
          </a:extLst>
        </xdr:cNvPr>
        <xdr:cNvSpPr/>
      </xdr:nvSpPr>
      <xdr:spPr>
        <a:xfrm>
          <a:off x="12016353" y="2087116"/>
          <a:ext cx="398605" cy="378503"/>
        </a:xfrm>
        <a:custGeom>
          <a:avLst/>
          <a:gdLst/>
          <a:ahLst/>
          <a:cxnLst/>
          <a:rect l="0" t="0" r="0" b="0"/>
          <a:pathLst>
            <a:path w="398605" h="378503">
              <a:moveTo>
                <a:pt x="398604" y="292751"/>
              </a:moveTo>
              <a:lnTo>
                <a:pt x="268471" y="378502"/>
              </a:lnTo>
              <a:lnTo>
                <a:pt x="116492" y="324540"/>
              </a:lnTo>
              <a:lnTo>
                <a:pt x="0" y="354306"/>
              </a:lnTo>
              <a:lnTo>
                <a:pt x="34323" y="283704"/>
              </a:lnTo>
              <a:lnTo>
                <a:pt x="7621" y="126507"/>
              </a:lnTo>
              <a:lnTo>
                <a:pt x="151379" y="0"/>
              </a:lnTo>
              <a:lnTo>
                <a:pt x="323860" y="18919"/>
              </a:lnTo>
              <a:lnTo>
                <a:pt x="306327" y="91594"/>
              </a:lnTo>
              <a:lnTo>
                <a:pt x="335073" y="200093"/>
              </a:lnTo>
              <a:lnTo>
                <a:pt x="398604" y="29275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12674</xdr:colOff>
      <xdr:row>13</xdr:row>
      <xdr:rowOff>93903</xdr:rowOff>
    </xdr:from>
    <xdr:to>
      <xdr:col>17</xdr:col>
      <xdr:colOff>215802</xdr:colOff>
      <xdr:row>15</xdr:row>
      <xdr:rowOff>55607</xdr:rowOff>
    </xdr:to>
    <xdr:sp macro="USF" textlink="">
      <xdr:nvSpPr>
        <xdr:cNvPr id="44632" name="230">
          <a:extLst>
            <a:ext uri="{FF2B5EF4-FFF2-40B4-BE49-F238E27FC236}">
              <a16:creationId xmlns:a16="http://schemas.microsoft.com/office/drawing/2014/main" id="{E7DE9B05-0FEA-4823-83BF-267CD7C27403}"/>
            </a:ext>
          </a:extLst>
        </xdr:cNvPr>
        <xdr:cNvSpPr/>
      </xdr:nvSpPr>
      <xdr:spPr>
        <a:xfrm>
          <a:off x="12966674" y="2570403"/>
          <a:ext cx="203128" cy="342704"/>
        </a:xfrm>
        <a:custGeom>
          <a:avLst/>
          <a:gdLst/>
          <a:ahLst/>
          <a:cxnLst/>
          <a:rect l="0" t="0" r="0" b="0"/>
          <a:pathLst>
            <a:path w="203128" h="342704">
              <a:moveTo>
                <a:pt x="141627" y="342703"/>
              </a:moveTo>
              <a:lnTo>
                <a:pt x="2693" y="268929"/>
              </a:lnTo>
              <a:lnTo>
                <a:pt x="0" y="0"/>
              </a:lnTo>
              <a:lnTo>
                <a:pt x="69887" y="45008"/>
              </a:lnTo>
              <a:lnTo>
                <a:pt x="191017" y="10698"/>
              </a:lnTo>
              <a:lnTo>
                <a:pt x="203127" y="28738"/>
              </a:lnTo>
              <a:lnTo>
                <a:pt x="141627" y="34270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713287</xdr:colOff>
      <xdr:row>17</xdr:row>
      <xdr:rowOff>109632</xdr:rowOff>
    </xdr:from>
    <xdr:to>
      <xdr:col>20</xdr:col>
      <xdr:colOff>53254</xdr:colOff>
      <xdr:row>22</xdr:row>
      <xdr:rowOff>51259</xdr:rowOff>
    </xdr:to>
    <xdr:sp macro="USF" textlink="">
      <xdr:nvSpPr>
        <xdr:cNvPr id="44633" name="245">
          <a:extLst>
            <a:ext uri="{FF2B5EF4-FFF2-40B4-BE49-F238E27FC236}">
              <a16:creationId xmlns:a16="http://schemas.microsoft.com/office/drawing/2014/main" id="{4048F607-A92B-4822-9AE2-7FA611F338E8}"/>
            </a:ext>
          </a:extLst>
        </xdr:cNvPr>
        <xdr:cNvSpPr/>
      </xdr:nvSpPr>
      <xdr:spPr>
        <a:xfrm>
          <a:off x="14429287" y="3348132"/>
          <a:ext cx="863967" cy="894127"/>
        </a:xfrm>
        <a:custGeom>
          <a:avLst/>
          <a:gdLst/>
          <a:ahLst/>
          <a:cxnLst/>
          <a:rect l="0" t="0" r="0" b="0"/>
          <a:pathLst>
            <a:path w="863967" h="894127">
              <a:moveTo>
                <a:pt x="243783" y="894126"/>
              </a:moveTo>
              <a:lnTo>
                <a:pt x="173485" y="867469"/>
              </a:lnTo>
              <a:lnTo>
                <a:pt x="200564" y="762273"/>
              </a:lnTo>
              <a:lnTo>
                <a:pt x="258815" y="564000"/>
              </a:lnTo>
              <a:lnTo>
                <a:pt x="205629" y="323205"/>
              </a:lnTo>
              <a:lnTo>
                <a:pt x="28516" y="212870"/>
              </a:lnTo>
              <a:lnTo>
                <a:pt x="0" y="136100"/>
              </a:lnTo>
              <a:lnTo>
                <a:pt x="114036" y="13501"/>
              </a:lnTo>
              <a:lnTo>
                <a:pt x="189889" y="0"/>
              </a:lnTo>
              <a:lnTo>
                <a:pt x="310320" y="161546"/>
              </a:lnTo>
              <a:lnTo>
                <a:pt x="351467" y="166424"/>
              </a:lnTo>
              <a:lnTo>
                <a:pt x="486539" y="17775"/>
              </a:lnTo>
              <a:lnTo>
                <a:pt x="526143" y="27897"/>
              </a:lnTo>
              <a:lnTo>
                <a:pt x="577014" y="131381"/>
              </a:lnTo>
              <a:lnTo>
                <a:pt x="701822" y="130167"/>
              </a:lnTo>
              <a:lnTo>
                <a:pt x="787056" y="51928"/>
              </a:lnTo>
              <a:lnTo>
                <a:pt x="827521" y="61933"/>
              </a:lnTo>
              <a:lnTo>
                <a:pt x="863966" y="172493"/>
              </a:lnTo>
              <a:lnTo>
                <a:pt x="795126" y="473601"/>
              </a:lnTo>
              <a:lnTo>
                <a:pt x="765834" y="516588"/>
              </a:lnTo>
              <a:lnTo>
                <a:pt x="681115" y="516384"/>
              </a:lnTo>
              <a:lnTo>
                <a:pt x="569273" y="395907"/>
              </a:lnTo>
              <a:lnTo>
                <a:pt x="405068" y="416409"/>
              </a:lnTo>
              <a:lnTo>
                <a:pt x="376366" y="491632"/>
              </a:lnTo>
              <a:lnTo>
                <a:pt x="395890" y="695792"/>
              </a:lnTo>
              <a:lnTo>
                <a:pt x="243783" y="894126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182025</xdr:colOff>
      <xdr:row>22</xdr:row>
      <xdr:rowOff>51164</xdr:rowOff>
    </xdr:from>
    <xdr:to>
      <xdr:col>20</xdr:col>
      <xdr:colOff>245298</xdr:colOff>
      <xdr:row>25</xdr:row>
      <xdr:rowOff>181036</xdr:rowOff>
    </xdr:to>
    <xdr:sp macro="USF" textlink="">
      <xdr:nvSpPr>
        <xdr:cNvPr id="44634" name="251">
          <a:extLst>
            <a:ext uri="{FF2B5EF4-FFF2-40B4-BE49-F238E27FC236}">
              <a16:creationId xmlns:a16="http://schemas.microsoft.com/office/drawing/2014/main" id="{2D37033D-3B84-490A-88FD-F2CE300DBC9F}"/>
            </a:ext>
          </a:extLst>
        </xdr:cNvPr>
        <xdr:cNvSpPr/>
      </xdr:nvSpPr>
      <xdr:spPr>
        <a:xfrm>
          <a:off x="14660025" y="4242164"/>
          <a:ext cx="825273" cy="701372"/>
        </a:xfrm>
        <a:custGeom>
          <a:avLst/>
          <a:gdLst/>
          <a:ahLst/>
          <a:cxnLst/>
          <a:rect l="0" t="0" r="0" b="0"/>
          <a:pathLst>
            <a:path w="825273" h="701372">
              <a:moveTo>
                <a:pt x="568176" y="701371"/>
              </a:moveTo>
              <a:lnTo>
                <a:pt x="497940" y="641465"/>
              </a:lnTo>
              <a:lnTo>
                <a:pt x="383802" y="469161"/>
              </a:lnTo>
              <a:lnTo>
                <a:pt x="177103" y="425949"/>
              </a:lnTo>
              <a:lnTo>
                <a:pt x="31269" y="341192"/>
              </a:lnTo>
              <a:lnTo>
                <a:pt x="0" y="313241"/>
              </a:lnTo>
              <a:lnTo>
                <a:pt x="41372" y="242735"/>
              </a:lnTo>
              <a:lnTo>
                <a:pt x="37904" y="217489"/>
              </a:lnTo>
              <a:lnTo>
                <a:pt x="148142" y="196645"/>
              </a:lnTo>
              <a:lnTo>
                <a:pt x="265845" y="110335"/>
              </a:lnTo>
              <a:lnTo>
                <a:pt x="382739" y="65617"/>
              </a:lnTo>
              <a:lnTo>
                <a:pt x="401795" y="82176"/>
              </a:lnTo>
              <a:lnTo>
                <a:pt x="336064" y="132799"/>
              </a:lnTo>
              <a:lnTo>
                <a:pt x="377462" y="163368"/>
              </a:lnTo>
              <a:lnTo>
                <a:pt x="503497" y="62643"/>
              </a:lnTo>
              <a:lnTo>
                <a:pt x="585875" y="42533"/>
              </a:lnTo>
              <a:lnTo>
                <a:pt x="684119" y="0"/>
              </a:lnTo>
              <a:lnTo>
                <a:pt x="757476" y="80959"/>
              </a:lnTo>
              <a:lnTo>
                <a:pt x="790151" y="61857"/>
              </a:lnTo>
              <a:lnTo>
                <a:pt x="825272" y="378806"/>
              </a:lnTo>
              <a:lnTo>
                <a:pt x="790722" y="491624"/>
              </a:lnTo>
              <a:lnTo>
                <a:pt x="568176" y="70137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273438</xdr:colOff>
      <xdr:row>14</xdr:row>
      <xdr:rowOff>156525</xdr:rowOff>
    </xdr:from>
    <xdr:to>
      <xdr:col>18</xdr:col>
      <xdr:colOff>123646</xdr:colOff>
      <xdr:row>18</xdr:row>
      <xdr:rowOff>76700</xdr:rowOff>
    </xdr:to>
    <xdr:sp macro="USF" textlink="">
      <xdr:nvSpPr>
        <xdr:cNvPr id="44635" name="255">
          <a:extLst>
            <a:ext uri="{FF2B5EF4-FFF2-40B4-BE49-F238E27FC236}">
              <a16:creationId xmlns:a16="http://schemas.microsoft.com/office/drawing/2014/main" id="{F974B133-6C67-4919-A3B3-ECE17E2B07C1}"/>
            </a:ext>
          </a:extLst>
        </xdr:cNvPr>
        <xdr:cNvSpPr/>
      </xdr:nvSpPr>
      <xdr:spPr>
        <a:xfrm>
          <a:off x="13227438" y="2823525"/>
          <a:ext cx="612208" cy="682175"/>
        </a:xfrm>
        <a:custGeom>
          <a:avLst/>
          <a:gdLst/>
          <a:ahLst/>
          <a:cxnLst/>
          <a:rect l="0" t="0" r="0" b="0"/>
          <a:pathLst>
            <a:path w="612208" h="682175">
              <a:moveTo>
                <a:pt x="586541" y="655923"/>
              </a:moveTo>
              <a:lnTo>
                <a:pt x="517121" y="682174"/>
              </a:lnTo>
              <a:lnTo>
                <a:pt x="414480" y="650261"/>
              </a:lnTo>
              <a:lnTo>
                <a:pt x="291478" y="634031"/>
              </a:lnTo>
              <a:lnTo>
                <a:pt x="111492" y="543119"/>
              </a:lnTo>
              <a:lnTo>
                <a:pt x="0" y="382741"/>
              </a:lnTo>
              <a:lnTo>
                <a:pt x="84861" y="305430"/>
              </a:lnTo>
              <a:lnTo>
                <a:pt x="160081" y="123842"/>
              </a:lnTo>
              <a:lnTo>
                <a:pt x="263033" y="0"/>
              </a:lnTo>
              <a:lnTo>
                <a:pt x="554732" y="34276"/>
              </a:lnTo>
              <a:lnTo>
                <a:pt x="527036" y="152107"/>
              </a:lnTo>
              <a:lnTo>
                <a:pt x="612207" y="235211"/>
              </a:lnTo>
              <a:lnTo>
                <a:pt x="511423" y="411667"/>
              </a:lnTo>
              <a:lnTo>
                <a:pt x="513694" y="452386"/>
              </a:lnTo>
              <a:lnTo>
                <a:pt x="599408" y="536420"/>
              </a:lnTo>
              <a:lnTo>
                <a:pt x="586541" y="65592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462100</xdr:colOff>
      <xdr:row>18</xdr:row>
      <xdr:rowOff>180055</xdr:rowOff>
    </xdr:from>
    <xdr:to>
      <xdr:col>16</xdr:col>
      <xdr:colOff>152666</xdr:colOff>
      <xdr:row>21</xdr:row>
      <xdr:rowOff>59100</xdr:rowOff>
    </xdr:to>
    <xdr:sp macro="USF" textlink="">
      <xdr:nvSpPr>
        <xdr:cNvPr id="44636" name="279">
          <a:extLst>
            <a:ext uri="{FF2B5EF4-FFF2-40B4-BE49-F238E27FC236}">
              <a16:creationId xmlns:a16="http://schemas.microsoft.com/office/drawing/2014/main" id="{525C3267-89F8-4603-86B9-4299FC0C84EF}"/>
            </a:ext>
          </a:extLst>
        </xdr:cNvPr>
        <xdr:cNvSpPr/>
      </xdr:nvSpPr>
      <xdr:spPr>
        <a:xfrm>
          <a:off x="11892100" y="3609055"/>
          <a:ext cx="452566" cy="450545"/>
        </a:xfrm>
        <a:custGeom>
          <a:avLst/>
          <a:gdLst/>
          <a:ahLst/>
          <a:cxnLst/>
          <a:rect l="0" t="0" r="0" b="0"/>
          <a:pathLst>
            <a:path w="452566" h="450545">
              <a:moveTo>
                <a:pt x="350180" y="450544"/>
              </a:moveTo>
              <a:lnTo>
                <a:pt x="145457" y="379348"/>
              </a:lnTo>
              <a:lnTo>
                <a:pt x="165142" y="346640"/>
              </a:lnTo>
              <a:lnTo>
                <a:pt x="114079" y="290626"/>
              </a:lnTo>
              <a:lnTo>
                <a:pt x="0" y="270429"/>
              </a:lnTo>
              <a:lnTo>
                <a:pt x="50179" y="171694"/>
              </a:lnTo>
              <a:lnTo>
                <a:pt x="138399" y="91433"/>
              </a:lnTo>
              <a:lnTo>
                <a:pt x="216987" y="72249"/>
              </a:lnTo>
              <a:lnTo>
                <a:pt x="228176" y="34594"/>
              </a:lnTo>
              <a:lnTo>
                <a:pt x="298382" y="54762"/>
              </a:lnTo>
              <a:lnTo>
                <a:pt x="386954" y="0"/>
              </a:lnTo>
              <a:lnTo>
                <a:pt x="452212" y="92479"/>
              </a:lnTo>
              <a:lnTo>
                <a:pt x="452565" y="207910"/>
              </a:lnTo>
              <a:lnTo>
                <a:pt x="322479" y="303098"/>
              </a:lnTo>
              <a:lnTo>
                <a:pt x="350180" y="45054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73202</xdr:colOff>
      <xdr:row>13</xdr:row>
      <xdr:rowOff>122641</xdr:rowOff>
    </xdr:from>
    <xdr:to>
      <xdr:col>17</xdr:col>
      <xdr:colOff>545704</xdr:colOff>
      <xdr:row>16</xdr:row>
      <xdr:rowOff>161692</xdr:rowOff>
    </xdr:to>
    <xdr:sp macro="USF" textlink="">
      <xdr:nvSpPr>
        <xdr:cNvPr id="44637" name="298">
          <a:extLst>
            <a:ext uri="{FF2B5EF4-FFF2-40B4-BE49-F238E27FC236}">
              <a16:creationId xmlns:a16="http://schemas.microsoft.com/office/drawing/2014/main" id="{032E3DAB-5A19-44CA-83A6-9F552B22E455}"/>
            </a:ext>
          </a:extLst>
        </xdr:cNvPr>
        <xdr:cNvSpPr/>
      </xdr:nvSpPr>
      <xdr:spPr>
        <a:xfrm>
          <a:off x="13027202" y="2599141"/>
          <a:ext cx="472502" cy="610551"/>
        </a:xfrm>
        <a:custGeom>
          <a:avLst/>
          <a:gdLst/>
          <a:ahLst/>
          <a:cxnLst/>
          <a:rect l="0" t="0" r="0" b="0"/>
          <a:pathLst>
            <a:path w="472502" h="610551">
              <a:moveTo>
                <a:pt x="200236" y="607125"/>
              </a:moveTo>
              <a:lnTo>
                <a:pt x="160046" y="610550"/>
              </a:lnTo>
              <a:lnTo>
                <a:pt x="115563" y="545958"/>
              </a:lnTo>
              <a:lnTo>
                <a:pt x="38072" y="524593"/>
              </a:lnTo>
              <a:lnTo>
                <a:pt x="0" y="456804"/>
              </a:lnTo>
              <a:lnTo>
                <a:pt x="57588" y="418667"/>
              </a:lnTo>
              <a:lnTo>
                <a:pt x="81099" y="313965"/>
              </a:lnTo>
              <a:lnTo>
                <a:pt x="142599" y="0"/>
              </a:lnTo>
              <a:lnTo>
                <a:pt x="317703" y="61354"/>
              </a:lnTo>
              <a:lnTo>
                <a:pt x="472501" y="154589"/>
              </a:lnTo>
              <a:lnTo>
                <a:pt x="463269" y="224384"/>
              </a:lnTo>
              <a:lnTo>
                <a:pt x="360317" y="348226"/>
              </a:lnTo>
              <a:lnTo>
                <a:pt x="285097" y="529814"/>
              </a:lnTo>
              <a:lnTo>
                <a:pt x="200236" y="60712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667565</xdr:colOff>
      <xdr:row>9</xdr:row>
      <xdr:rowOff>142034</xdr:rowOff>
    </xdr:from>
    <xdr:to>
      <xdr:col>17</xdr:col>
      <xdr:colOff>261464</xdr:colOff>
      <xdr:row>12</xdr:row>
      <xdr:rowOff>188185</xdr:rowOff>
    </xdr:to>
    <xdr:sp macro="USF" textlink="">
      <xdr:nvSpPr>
        <xdr:cNvPr id="44638" name="310">
          <a:extLst>
            <a:ext uri="{FF2B5EF4-FFF2-40B4-BE49-F238E27FC236}">
              <a16:creationId xmlns:a16="http://schemas.microsoft.com/office/drawing/2014/main" id="{5EA643AB-9291-414D-87CE-BD10BEDFBC3A}"/>
            </a:ext>
          </a:extLst>
        </xdr:cNvPr>
        <xdr:cNvSpPr/>
      </xdr:nvSpPr>
      <xdr:spPr>
        <a:xfrm>
          <a:off x="12859565" y="1856534"/>
          <a:ext cx="355899" cy="617651"/>
        </a:xfrm>
        <a:custGeom>
          <a:avLst/>
          <a:gdLst/>
          <a:ahLst/>
          <a:cxnLst/>
          <a:rect l="0" t="0" r="0" b="0"/>
          <a:pathLst>
            <a:path w="355899" h="617651">
              <a:moveTo>
                <a:pt x="288201" y="617650"/>
              </a:moveTo>
              <a:lnTo>
                <a:pt x="235653" y="506856"/>
              </a:lnTo>
              <a:lnTo>
                <a:pt x="0" y="343867"/>
              </a:lnTo>
              <a:lnTo>
                <a:pt x="54449" y="294212"/>
              </a:lnTo>
              <a:lnTo>
                <a:pt x="167252" y="308615"/>
              </a:lnTo>
              <a:lnTo>
                <a:pt x="169761" y="193193"/>
              </a:lnTo>
              <a:lnTo>
                <a:pt x="238378" y="55280"/>
              </a:lnTo>
              <a:lnTo>
                <a:pt x="291217" y="0"/>
              </a:lnTo>
              <a:lnTo>
                <a:pt x="328146" y="13929"/>
              </a:lnTo>
              <a:lnTo>
                <a:pt x="345638" y="126477"/>
              </a:lnTo>
              <a:lnTo>
                <a:pt x="355898" y="279467"/>
              </a:lnTo>
              <a:lnTo>
                <a:pt x="285386" y="502642"/>
              </a:lnTo>
              <a:lnTo>
                <a:pt x="288201" y="617650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390905</xdr:colOff>
      <xdr:row>10</xdr:row>
      <xdr:rowOff>117042</xdr:rowOff>
    </xdr:from>
    <xdr:to>
      <xdr:col>18</xdr:col>
      <xdr:colOff>354913</xdr:colOff>
      <xdr:row>15</xdr:row>
      <xdr:rowOff>302</xdr:rowOff>
    </xdr:to>
    <xdr:sp macro="USF" textlink="">
      <xdr:nvSpPr>
        <xdr:cNvPr id="44639" name="350">
          <a:extLst>
            <a:ext uri="{FF2B5EF4-FFF2-40B4-BE49-F238E27FC236}">
              <a16:creationId xmlns:a16="http://schemas.microsoft.com/office/drawing/2014/main" id="{A8029AE0-28E3-4420-A9D8-C33C753E847A}"/>
            </a:ext>
          </a:extLst>
        </xdr:cNvPr>
        <xdr:cNvSpPr/>
      </xdr:nvSpPr>
      <xdr:spPr>
        <a:xfrm>
          <a:off x="13344905" y="2022042"/>
          <a:ext cx="726008" cy="835760"/>
        </a:xfrm>
        <a:custGeom>
          <a:avLst/>
          <a:gdLst/>
          <a:ahLst/>
          <a:cxnLst/>
          <a:rect l="0" t="0" r="0" b="0"/>
          <a:pathLst>
            <a:path w="726008" h="835760">
              <a:moveTo>
                <a:pt x="437265" y="835759"/>
              </a:moveTo>
              <a:lnTo>
                <a:pt x="145566" y="801483"/>
              </a:lnTo>
              <a:lnTo>
                <a:pt x="154798" y="731688"/>
              </a:lnTo>
              <a:lnTo>
                <a:pt x="0" y="638453"/>
              </a:lnTo>
              <a:lnTo>
                <a:pt x="103122" y="506990"/>
              </a:lnTo>
              <a:lnTo>
                <a:pt x="284648" y="400423"/>
              </a:lnTo>
              <a:lnTo>
                <a:pt x="380101" y="169932"/>
              </a:lnTo>
              <a:lnTo>
                <a:pt x="452873" y="125170"/>
              </a:lnTo>
              <a:lnTo>
                <a:pt x="582479" y="0"/>
              </a:lnTo>
              <a:lnTo>
                <a:pt x="726007" y="222948"/>
              </a:lnTo>
              <a:lnTo>
                <a:pt x="701016" y="280623"/>
              </a:lnTo>
              <a:lnTo>
                <a:pt x="721317" y="360214"/>
              </a:lnTo>
              <a:lnTo>
                <a:pt x="646649" y="548561"/>
              </a:lnTo>
              <a:lnTo>
                <a:pt x="628532" y="749957"/>
              </a:lnTo>
              <a:lnTo>
                <a:pt x="525146" y="710212"/>
              </a:lnTo>
              <a:lnTo>
                <a:pt x="437265" y="83575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452641</xdr:colOff>
      <xdr:row>38</xdr:row>
      <xdr:rowOff>116299</xdr:rowOff>
    </xdr:from>
    <xdr:to>
      <xdr:col>8</xdr:col>
      <xdr:colOff>342666</xdr:colOff>
      <xdr:row>41</xdr:row>
      <xdr:rowOff>113558</xdr:rowOff>
    </xdr:to>
    <xdr:sp macro="USF" textlink="">
      <xdr:nvSpPr>
        <xdr:cNvPr id="44640" name="5">
          <a:extLst>
            <a:ext uri="{FF2B5EF4-FFF2-40B4-BE49-F238E27FC236}">
              <a16:creationId xmlns:a16="http://schemas.microsoft.com/office/drawing/2014/main" id="{0C77AE2D-6D08-4F5C-91EB-5D9606FD91BA}"/>
            </a:ext>
          </a:extLst>
        </xdr:cNvPr>
        <xdr:cNvSpPr/>
      </xdr:nvSpPr>
      <xdr:spPr>
        <a:xfrm>
          <a:off x="5786641" y="7355299"/>
          <a:ext cx="652025" cy="568759"/>
        </a:xfrm>
        <a:custGeom>
          <a:avLst/>
          <a:gdLst/>
          <a:ahLst/>
          <a:cxnLst/>
          <a:rect l="0" t="0" r="0" b="0"/>
          <a:pathLst>
            <a:path w="652025" h="568759">
              <a:moveTo>
                <a:pt x="317436" y="568758"/>
              </a:moveTo>
              <a:lnTo>
                <a:pt x="86965" y="536164"/>
              </a:lnTo>
              <a:lnTo>
                <a:pt x="0" y="475077"/>
              </a:lnTo>
              <a:lnTo>
                <a:pt x="31818" y="318536"/>
              </a:lnTo>
              <a:lnTo>
                <a:pt x="7527" y="285673"/>
              </a:lnTo>
              <a:lnTo>
                <a:pt x="54137" y="60282"/>
              </a:lnTo>
              <a:lnTo>
                <a:pt x="132342" y="49771"/>
              </a:lnTo>
              <a:lnTo>
                <a:pt x="237884" y="93255"/>
              </a:lnTo>
              <a:lnTo>
                <a:pt x="362553" y="0"/>
              </a:lnTo>
              <a:lnTo>
                <a:pt x="473286" y="7197"/>
              </a:lnTo>
              <a:lnTo>
                <a:pt x="522979" y="194971"/>
              </a:lnTo>
              <a:lnTo>
                <a:pt x="652024" y="278840"/>
              </a:lnTo>
              <a:lnTo>
                <a:pt x="579758" y="354162"/>
              </a:lnTo>
              <a:lnTo>
                <a:pt x="508690" y="382574"/>
              </a:lnTo>
              <a:lnTo>
                <a:pt x="415139" y="505810"/>
              </a:lnTo>
              <a:lnTo>
                <a:pt x="317436" y="56875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99196</xdr:colOff>
      <xdr:row>35</xdr:row>
      <xdr:rowOff>133732</xdr:rowOff>
    </xdr:from>
    <xdr:to>
      <xdr:col>8</xdr:col>
      <xdr:colOff>261927</xdr:colOff>
      <xdr:row>39</xdr:row>
      <xdr:rowOff>19055</xdr:rowOff>
    </xdr:to>
    <xdr:sp macro="USF" textlink="">
      <xdr:nvSpPr>
        <xdr:cNvPr id="44641" name="21">
          <a:extLst>
            <a:ext uri="{FF2B5EF4-FFF2-40B4-BE49-F238E27FC236}">
              <a16:creationId xmlns:a16="http://schemas.microsoft.com/office/drawing/2014/main" id="{33422202-F1A0-45CD-A2DF-58AC70A4B6F6}"/>
            </a:ext>
          </a:extLst>
        </xdr:cNvPr>
        <xdr:cNvSpPr/>
      </xdr:nvSpPr>
      <xdr:spPr>
        <a:xfrm>
          <a:off x="5433196" y="6801232"/>
          <a:ext cx="924731" cy="647323"/>
        </a:xfrm>
        <a:custGeom>
          <a:avLst/>
          <a:gdLst/>
          <a:ahLst/>
          <a:cxnLst/>
          <a:rect l="0" t="0" r="0" b="0"/>
          <a:pathLst>
            <a:path w="924731" h="647323">
              <a:moveTo>
                <a:pt x="826731" y="561264"/>
              </a:moveTo>
              <a:lnTo>
                <a:pt x="715998" y="554067"/>
              </a:lnTo>
              <a:lnTo>
                <a:pt x="591329" y="647322"/>
              </a:lnTo>
              <a:lnTo>
                <a:pt x="485787" y="603838"/>
              </a:lnTo>
              <a:lnTo>
                <a:pt x="407582" y="614349"/>
              </a:lnTo>
              <a:lnTo>
                <a:pt x="356103" y="558072"/>
              </a:lnTo>
              <a:lnTo>
                <a:pt x="161527" y="572244"/>
              </a:lnTo>
              <a:lnTo>
                <a:pt x="101383" y="523184"/>
              </a:lnTo>
              <a:lnTo>
                <a:pt x="67000" y="542877"/>
              </a:lnTo>
              <a:lnTo>
                <a:pt x="26112" y="552423"/>
              </a:lnTo>
              <a:lnTo>
                <a:pt x="4238" y="518604"/>
              </a:lnTo>
              <a:lnTo>
                <a:pt x="99517" y="398453"/>
              </a:lnTo>
              <a:lnTo>
                <a:pt x="0" y="349139"/>
              </a:lnTo>
              <a:lnTo>
                <a:pt x="138985" y="106333"/>
              </a:lnTo>
              <a:lnTo>
                <a:pt x="100988" y="32691"/>
              </a:lnTo>
              <a:lnTo>
                <a:pt x="165053" y="0"/>
              </a:lnTo>
              <a:lnTo>
                <a:pt x="295597" y="1372"/>
              </a:lnTo>
              <a:lnTo>
                <a:pt x="357878" y="49075"/>
              </a:lnTo>
              <a:lnTo>
                <a:pt x="562197" y="75110"/>
              </a:lnTo>
              <a:lnTo>
                <a:pt x="613574" y="137438"/>
              </a:lnTo>
              <a:lnTo>
                <a:pt x="776795" y="119641"/>
              </a:lnTo>
              <a:lnTo>
                <a:pt x="894312" y="147466"/>
              </a:lnTo>
              <a:lnTo>
                <a:pt x="869617" y="223446"/>
              </a:lnTo>
              <a:lnTo>
                <a:pt x="924730" y="325704"/>
              </a:lnTo>
              <a:lnTo>
                <a:pt x="867007" y="380439"/>
              </a:lnTo>
              <a:lnTo>
                <a:pt x="848919" y="457899"/>
              </a:lnTo>
              <a:lnTo>
                <a:pt x="826731" y="56126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8077</xdr:colOff>
      <xdr:row>40</xdr:row>
      <xdr:rowOff>89461</xdr:rowOff>
    </xdr:from>
    <xdr:to>
      <xdr:col>8</xdr:col>
      <xdr:colOff>421631</xdr:colOff>
      <xdr:row>44</xdr:row>
      <xdr:rowOff>36909</xdr:rowOff>
    </xdr:to>
    <xdr:sp macro="USF" textlink="">
      <xdr:nvSpPr>
        <xdr:cNvPr id="44642" name="25">
          <a:extLst>
            <a:ext uri="{FF2B5EF4-FFF2-40B4-BE49-F238E27FC236}">
              <a16:creationId xmlns:a16="http://schemas.microsoft.com/office/drawing/2014/main" id="{FCE111B1-1661-4B2D-AC6B-56D9CAD5F053}"/>
            </a:ext>
          </a:extLst>
        </xdr:cNvPr>
        <xdr:cNvSpPr/>
      </xdr:nvSpPr>
      <xdr:spPr>
        <a:xfrm>
          <a:off x="6104077" y="7709461"/>
          <a:ext cx="413554" cy="709448"/>
        </a:xfrm>
        <a:custGeom>
          <a:avLst/>
          <a:gdLst/>
          <a:ahLst/>
          <a:cxnLst/>
          <a:rect l="0" t="0" r="0" b="0"/>
          <a:pathLst>
            <a:path w="413554" h="709448">
              <a:moveTo>
                <a:pt x="186374" y="709447"/>
              </a:moveTo>
              <a:lnTo>
                <a:pt x="64690" y="614143"/>
              </a:lnTo>
              <a:lnTo>
                <a:pt x="87386" y="508947"/>
              </a:lnTo>
              <a:lnTo>
                <a:pt x="50443" y="495095"/>
              </a:lnTo>
              <a:lnTo>
                <a:pt x="75215" y="421849"/>
              </a:lnTo>
              <a:lnTo>
                <a:pt x="0" y="214596"/>
              </a:lnTo>
              <a:lnTo>
                <a:pt x="97703" y="151648"/>
              </a:lnTo>
              <a:lnTo>
                <a:pt x="191254" y="28412"/>
              </a:lnTo>
              <a:lnTo>
                <a:pt x="262322" y="0"/>
              </a:lnTo>
              <a:lnTo>
                <a:pt x="330991" y="45862"/>
              </a:lnTo>
              <a:lnTo>
                <a:pt x="269467" y="148483"/>
              </a:lnTo>
              <a:lnTo>
                <a:pt x="409270" y="281030"/>
              </a:lnTo>
              <a:lnTo>
                <a:pt x="413553" y="320490"/>
              </a:lnTo>
              <a:lnTo>
                <a:pt x="391364" y="436860"/>
              </a:lnTo>
              <a:lnTo>
                <a:pt x="316925" y="530266"/>
              </a:lnTo>
              <a:lnTo>
                <a:pt x="186374" y="70944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276865</xdr:colOff>
      <xdr:row>31</xdr:row>
      <xdr:rowOff>33664</xdr:rowOff>
    </xdr:from>
    <xdr:to>
      <xdr:col>8</xdr:col>
      <xdr:colOff>302653</xdr:colOff>
      <xdr:row>34</xdr:row>
      <xdr:rowOff>182754</xdr:rowOff>
    </xdr:to>
    <xdr:sp macro="USF" textlink="">
      <xdr:nvSpPr>
        <xdr:cNvPr id="44643" name="69">
          <a:extLst>
            <a:ext uri="{FF2B5EF4-FFF2-40B4-BE49-F238E27FC236}">
              <a16:creationId xmlns:a16="http://schemas.microsoft.com/office/drawing/2014/main" id="{E7C4D7CD-82BC-4745-A5EF-4C1BDFDAA42B}"/>
            </a:ext>
          </a:extLst>
        </xdr:cNvPr>
        <xdr:cNvSpPr/>
      </xdr:nvSpPr>
      <xdr:spPr>
        <a:xfrm>
          <a:off x="5610865" y="5939164"/>
          <a:ext cx="787788" cy="720590"/>
        </a:xfrm>
        <a:custGeom>
          <a:avLst/>
          <a:gdLst/>
          <a:ahLst/>
          <a:cxnLst/>
          <a:rect l="0" t="0" r="0" b="0"/>
          <a:pathLst>
            <a:path w="787788" h="720590">
              <a:moveTo>
                <a:pt x="575562" y="696732"/>
              </a:moveTo>
              <a:lnTo>
                <a:pt x="541773" y="720589"/>
              </a:lnTo>
              <a:lnTo>
                <a:pt x="267352" y="487128"/>
              </a:lnTo>
              <a:lnTo>
                <a:pt x="26215" y="529689"/>
              </a:lnTo>
              <a:lnTo>
                <a:pt x="0" y="454931"/>
              </a:lnTo>
              <a:lnTo>
                <a:pt x="73842" y="314826"/>
              </a:lnTo>
              <a:lnTo>
                <a:pt x="190318" y="198547"/>
              </a:lnTo>
              <a:lnTo>
                <a:pt x="504255" y="81316"/>
              </a:lnTo>
              <a:lnTo>
                <a:pt x="599457" y="0"/>
              </a:lnTo>
              <a:lnTo>
                <a:pt x="665686" y="700"/>
              </a:lnTo>
              <a:lnTo>
                <a:pt x="694618" y="63820"/>
              </a:lnTo>
              <a:lnTo>
                <a:pt x="635892" y="245000"/>
              </a:lnTo>
              <a:lnTo>
                <a:pt x="787787" y="427507"/>
              </a:lnTo>
              <a:lnTo>
                <a:pt x="767674" y="461797"/>
              </a:lnTo>
              <a:lnTo>
                <a:pt x="768775" y="538641"/>
              </a:lnTo>
              <a:lnTo>
                <a:pt x="583827" y="597324"/>
              </a:lnTo>
              <a:lnTo>
                <a:pt x="607022" y="671931"/>
              </a:lnTo>
              <a:lnTo>
                <a:pt x="575562" y="696732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252281</xdr:colOff>
      <xdr:row>10</xdr:row>
      <xdr:rowOff>102922</xdr:rowOff>
    </xdr:from>
    <xdr:to>
      <xdr:col>9</xdr:col>
      <xdr:colOff>683234</xdr:colOff>
      <xdr:row>12</xdr:row>
      <xdr:rowOff>130018</xdr:rowOff>
    </xdr:to>
    <xdr:sp macro="USF" textlink="">
      <xdr:nvSpPr>
        <xdr:cNvPr id="44644" name="123">
          <a:extLst>
            <a:ext uri="{FF2B5EF4-FFF2-40B4-BE49-F238E27FC236}">
              <a16:creationId xmlns:a16="http://schemas.microsoft.com/office/drawing/2014/main" id="{8DAD4FD5-2517-4BB8-B89E-13E48DC65D64}"/>
            </a:ext>
          </a:extLst>
        </xdr:cNvPr>
        <xdr:cNvSpPr/>
      </xdr:nvSpPr>
      <xdr:spPr>
        <a:xfrm>
          <a:off x="7110281" y="2007922"/>
          <a:ext cx="430953" cy="408096"/>
        </a:xfrm>
        <a:custGeom>
          <a:avLst/>
          <a:gdLst/>
          <a:ahLst/>
          <a:cxnLst/>
          <a:rect l="0" t="0" r="0" b="0"/>
          <a:pathLst>
            <a:path w="430953" h="408096">
              <a:moveTo>
                <a:pt x="327703" y="408095"/>
              </a:moveTo>
              <a:lnTo>
                <a:pt x="175365" y="367496"/>
              </a:lnTo>
              <a:lnTo>
                <a:pt x="13521" y="264562"/>
              </a:lnTo>
              <a:lnTo>
                <a:pt x="0" y="228712"/>
              </a:lnTo>
              <a:lnTo>
                <a:pt x="58712" y="178901"/>
              </a:lnTo>
              <a:lnTo>
                <a:pt x="64210" y="103033"/>
              </a:lnTo>
              <a:lnTo>
                <a:pt x="139493" y="79737"/>
              </a:lnTo>
              <a:lnTo>
                <a:pt x="136634" y="5213"/>
              </a:lnTo>
              <a:lnTo>
                <a:pt x="175809" y="0"/>
              </a:lnTo>
              <a:lnTo>
                <a:pt x="389139" y="117718"/>
              </a:lnTo>
              <a:lnTo>
                <a:pt x="373861" y="154062"/>
              </a:lnTo>
              <a:lnTo>
                <a:pt x="429143" y="213151"/>
              </a:lnTo>
              <a:lnTo>
                <a:pt x="430952" y="289311"/>
              </a:lnTo>
              <a:lnTo>
                <a:pt x="327703" y="408095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547270</xdr:colOff>
      <xdr:row>36</xdr:row>
      <xdr:rowOff>188495</xdr:rowOff>
    </xdr:from>
    <xdr:to>
      <xdr:col>6</xdr:col>
      <xdr:colOff>602421</xdr:colOff>
      <xdr:row>41</xdr:row>
      <xdr:rowOff>94500</xdr:rowOff>
    </xdr:to>
    <xdr:sp macro="USF" textlink="">
      <xdr:nvSpPr>
        <xdr:cNvPr id="44645" name="126">
          <a:extLst>
            <a:ext uri="{FF2B5EF4-FFF2-40B4-BE49-F238E27FC236}">
              <a16:creationId xmlns:a16="http://schemas.microsoft.com/office/drawing/2014/main" id="{83271549-DA40-424C-89D1-F53879E8F2E1}"/>
            </a:ext>
          </a:extLst>
        </xdr:cNvPr>
        <xdr:cNvSpPr/>
      </xdr:nvSpPr>
      <xdr:spPr>
        <a:xfrm>
          <a:off x="4357270" y="7046495"/>
          <a:ext cx="817151" cy="858505"/>
        </a:xfrm>
        <a:custGeom>
          <a:avLst/>
          <a:gdLst/>
          <a:ahLst/>
          <a:cxnLst/>
          <a:rect l="0" t="0" r="0" b="0"/>
          <a:pathLst>
            <a:path w="817151" h="858505">
              <a:moveTo>
                <a:pt x="484070" y="858504"/>
              </a:moveTo>
              <a:lnTo>
                <a:pt x="435310" y="803326"/>
              </a:lnTo>
              <a:lnTo>
                <a:pt x="366908" y="809135"/>
              </a:lnTo>
              <a:lnTo>
                <a:pt x="349630" y="693539"/>
              </a:lnTo>
              <a:lnTo>
                <a:pt x="301224" y="631263"/>
              </a:lnTo>
              <a:lnTo>
                <a:pt x="79277" y="565082"/>
              </a:lnTo>
              <a:lnTo>
                <a:pt x="0" y="575084"/>
              </a:lnTo>
              <a:lnTo>
                <a:pt x="63895" y="395334"/>
              </a:lnTo>
              <a:lnTo>
                <a:pt x="200810" y="301564"/>
              </a:lnTo>
              <a:lnTo>
                <a:pt x="282303" y="158497"/>
              </a:lnTo>
              <a:lnTo>
                <a:pt x="290427" y="77259"/>
              </a:lnTo>
              <a:lnTo>
                <a:pt x="384525" y="0"/>
              </a:lnTo>
              <a:lnTo>
                <a:pt x="453704" y="45571"/>
              </a:lnTo>
              <a:lnTo>
                <a:pt x="620687" y="60705"/>
              </a:lnTo>
              <a:lnTo>
                <a:pt x="617079" y="139805"/>
              </a:lnTo>
              <a:lnTo>
                <a:pt x="749405" y="229293"/>
              </a:lnTo>
              <a:lnTo>
                <a:pt x="803803" y="493033"/>
              </a:lnTo>
              <a:lnTo>
                <a:pt x="817150" y="570751"/>
              </a:lnTo>
              <a:lnTo>
                <a:pt x="764776" y="795328"/>
              </a:lnTo>
              <a:lnTo>
                <a:pt x="725755" y="804594"/>
              </a:lnTo>
              <a:lnTo>
                <a:pt x="682559" y="739386"/>
              </a:lnTo>
              <a:lnTo>
                <a:pt x="643138" y="747301"/>
              </a:lnTo>
              <a:lnTo>
                <a:pt x="484070" y="85850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163927</xdr:colOff>
      <xdr:row>34</xdr:row>
      <xdr:rowOff>189843</xdr:rowOff>
    </xdr:from>
    <xdr:to>
      <xdr:col>9</xdr:col>
      <xdr:colOff>515937</xdr:colOff>
      <xdr:row>41</xdr:row>
      <xdr:rowOff>51866</xdr:rowOff>
    </xdr:to>
    <xdr:sp macro="USF" textlink="">
      <xdr:nvSpPr>
        <xdr:cNvPr id="44646" name="132">
          <a:extLst>
            <a:ext uri="{FF2B5EF4-FFF2-40B4-BE49-F238E27FC236}">
              <a16:creationId xmlns:a16="http://schemas.microsoft.com/office/drawing/2014/main" id="{44D60A2B-B5C3-4F81-975E-C4192A199047}"/>
            </a:ext>
          </a:extLst>
        </xdr:cNvPr>
        <xdr:cNvSpPr/>
      </xdr:nvSpPr>
      <xdr:spPr>
        <a:xfrm>
          <a:off x="6259927" y="6666843"/>
          <a:ext cx="1114010" cy="1195523"/>
        </a:xfrm>
        <a:custGeom>
          <a:avLst/>
          <a:gdLst/>
          <a:ahLst/>
          <a:cxnLst/>
          <a:rect l="0" t="0" r="0" b="0"/>
          <a:pathLst>
            <a:path w="1114010" h="1195523">
              <a:moveTo>
                <a:pt x="869245" y="1195522"/>
              </a:moveTo>
              <a:lnTo>
                <a:pt x="722706" y="1166935"/>
              </a:lnTo>
              <a:lnTo>
                <a:pt x="725853" y="1047685"/>
              </a:lnTo>
              <a:lnTo>
                <a:pt x="547596" y="944168"/>
              </a:lnTo>
              <a:lnTo>
                <a:pt x="424698" y="834866"/>
              </a:lnTo>
              <a:lnTo>
                <a:pt x="389011" y="760632"/>
              </a:lnTo>
              <a:lnTo>
                <a:pt x="238945" y="818946"/>
              </a:lnTo>
              <a:lnTo>
                <a:pt x="178738" y="967296"/>
              </a:lnTo>
              <a:lnTo>
                <a:pt x="49693" y="883427"/>
              </a:lnTo>
              <a:lnTo>
                <a:pt x="0" y="695653"/>
              </a:lnTo>
              <a:lnTo>
                <a:pt x="22188" y="592288"/>
              </a:lnTo>
              <a:lnTo>
                <a:pt x="147139" y="596810"/>
              </a:lnTo>
              <a:lnTo>
                <a:pt x="468982" y="406476"/>
              </a:lnTo>
              <a:lnTo>
                <a:pt x="546754" y="431633"/>
              </a:lnTo>
              <a:lnTo>
                <a:pt x="582016" y="357179"/>
              </a:lnTo>
              <a:lnTo>
                <a:pt x="850558" y="237491"/>
              </a:lnTo>
              <a:lnTo>
                <a:pt x="1028595" y="9735"/>
              </a:lnTo>
              <a:lnTo>
                <a:pt x="1060189" y="0"/>
              </a:lnTo>
              <a:lnTo>
                <a:pt x="1114009" y="142587"/>
              </a:lnTo>
              <a:lnTo>
                <a:pt x="1067620" y="206743"/>
              </a:lnTo>
              <a:lnTo>
                <a:pt x="1074392" y="321394"/>
              </a:lnTo>
              <a:lnTo>
                <a:pt x="1109922" y="338764"/>
              </a:lnTo>
              <a:lnTo>
                <a:pt x="903581" y="465985"/>
              </a:lnTo>
              <a:lnTo>
                <a:pt x="1030397" y="547267"/>
              </a:lnTo>
              <a:lnTo>
                <a:pt x="1057702" y="870059"/>
              </a:lnTo>
              <a:lnTo>
                <a:pt x="1026295" y="1068692"/>
              </a:lnTo>
              <a:lnTo>
                <a:pt x="912244" y="1082534"/>
              </a:lnTo>
              <a:lnTo>
                <a:pt x="927051" y="1113989"/>
              </a:lnTo>
              <a:lnTo>
                <a:pt x="869245" y="1195522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295435</xdr:colOff>
      <xdr:row>30</xdr:row>
      <xdr:rowOff>184003</xdr:rowOff>
    </xdr:from>
    <xdr:to>
      <xdr:col>6</xdr:col>
      <xdr:colOff>621122</xdr:colOff>
      <xdr:row>32</xdr:row>
      <xdr:rowOff>107136</xdr:rowOff>
    </xdr:to>
    <xdr:sp macro="USF" textlink="">
      <xdr:nvSpPr>
        <xdr:cNvPr id="44647" name="137">
          <a:extLst>
            <a:ext uri="{FF2B5EF4-FFF2-40B4-BE49-F238E27FC236}">
              <a16:creationId xmlns:a16="http://schemas.microsoft.com/office/drawing/2014/main" id="{B7347DFF-1DD8-4E6C-AF86-82DAA5BA92DC}"/>
            </a:ext>
          </a:extLst>
        </xdr:cNvPr>
        <xdr:cNvSpPr/>
      </xdr:nvSpPr>
      <xdr:spPr>
        <a:xfrm>
          <a:off x="4867435" y="5899003"/>
          <a:ext cx="325687" cy="304133"/>
        </a:xfrm>
        <a:custGeom>
          <a:avLst/>
          <a:gdLst/>
          <a:ahLst/>
          <a:cxnLst/>
          <a:rect l="0" t="0" r="0" b="0"/>
          <a:pathLst>
            <a:path w="325687" h="304133">
              <a:moveTo>
                <a:pt x="150846" y="304132"/>
              </a:moveTo>
              <a:lnTo>
                <a:pt x="0" y="245210"/>
              </a:lnTo>
              <a:lnTo>
                <a:pt x="40771" y="55170"/>
              </a:lnTo>
              <a:lnTo>
                <a:pt x="57535" y="18463"/>
              </a:lnTo>
              <a:lnTo>
                <a:pt x="180037" y="8374"/>
              </a:lnTo>
              <a:lnTo>
                <a:pt x="218245" y="0"/>
              </a:lnTo>
              <a:lnTo>
                <a:pt x="239653" y="31929"/>
              </a:lnTo>
              <a:lnTo>
                <a:pt x="283236" y="175932"/>
              </a:lnTo>
              <a:lnTo>
                <a:pt x="325686" y="214847"/>
              </a:lnTo>
              <a:lnTo>
                <a:pt x="309620" y="252570"/>
              </a:lnTo>
              <a:lnTo>
                <a:pt x="150846" y="304132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148597</xdr:colOff>
      <xdr:row>38</xdr:row>
      <xdr:rowOff>85416</xdr:rowOff>
    </xdr:from>
    <xdr:to>
      <xdr:col>7</xdr:col>
      <xdr:colOff>506779</xdr:colOff>
      <xdr:row>40</xdr:row>
      <xdr:rowOff>103682</xdr:rowOff>
    </xdr:to>
    <xdr:sp macro="USF" textlink="">
      <xdr:nvSpPr>
        <xdr:cNvPr id="44648" name="139">
          <a:extLst>
            <a:ext uri="{FF2B5EF4-FFF2-40B4-BE49-F238E27FC236}">
              <a16:creationId xmlns:a16="http://schemas.microsoft.com/office/drawing/2014/main" id="{6A599A68-E73F-4240-9957-53C6535E166D}"/>
            </a:ext>
          </a:extLst>
        </xdr:cNvPr>
        <xdr:cNvSpPr/>
      </xdr:nvSpPr>
      <xdr:spPr>
        <a:xfrm>
          <a:off x="5482597" y="7324416"/>
          <a:ext cx="358182" cy="399266"/>
        </a:xfrm>
        <a:custGeom>
          <a:avLst/>
          <a:gdLst/>
          <a:ahLst/>
          <a:cxnLst/>
          <a:rect l="0" t="0" r="0" b="0"/>
          <a:pathLst>
            <a:path w="358182" h="399266">
              <a:moveTo>
                <a:pt x="311571" y="316556"/>
              </a:moveTo>
              <a:lnTo>
                <a:pt x="254028" y="368797"/>
              </a:lnTo>
              <a:lnTo>
                <a:pt x="59758" y="399265"/>
              </a:lnTo>
              <a:lnTo>
                <a:pt x="20960" y="392309"/>
              </a:lnTo>
              <a:lnTo>
                <a:pt x="49254" y="323094"/>
              </a:lnTo>
              <a:lnTo>
                <a:pt x="12943" y="307763"/>
              </a:lnTo>
              <a:lnTo>
                <a:pt x="37376" y="206264"/>
              </a:lnTo>
              <a:lnTo>
                <a:pt x="0" y="112812"/>
              </a:lnTo>
              <a:lnTo>
                <a:pt x="17599" y="19693"/>
              </a:lnTo>
              <a:lnTo>
                <a:pt x="51982" y="0"/>
              </a:lnTo>
              <a:lnTo>
                <a:pt x="112126" y="49060"/>
              </a:lnTo>
              <a:lnTo>
                <a:pt x="306702" y="34888"/>
              </a:lnTo>
              <a:lnTo>
                <a:pt x="358181" y="91165"/>
              </a:lnTo>
              <a:lnTo>
                <a:pt x="311571" y="31655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455195</xdr:colOff>
      <xdr:row>36</xdr:row>
      <xdr:rowOff>50729</xdr:rowOff>
    </xdr:from>
    <xdr:to>
      <xdr:col>6</xdr:col>
      <xdr:colOff>169796</xdr:colOff>
      <xdr:row>39</xdr:row>
      <xdr:rowOff>12330</xdr:rowOff>
    </xdr:to>
    <xdr:sp macro="USF" textlink="">
      <xdr:nvSpPr>
        <xdr:cNvPr id="44649" name="145">
          <a:extLst>
            <a:ext uri="{FF2B5EF4-FFF2-40B4-BE49-F238E27FC236}">
              <a16:creationId xmlns:a16="http://schemas.microsoft.com/office/drawing/2014/main" id="{FFF776F4-06B2-4C10-B597-96FCBA5ED2D4}"/>
            </a:ext>
          </a:extLst>
        </xdr:cNvPr>
        <xdr:cNvSpPr/>
      </xdr:nvSpPr>
      <xdr:spPr>
        <a:xfrm>
          <a:off x="4265195" y="6908729"/>
          <a:ext cx="476601" cy="533101"/>
        </a:xfrm>
        <a:custGeom>
          <a:avLst/>
          <a:gdLst/>
          <a:ahLst/>
          <a:cxnLst/>
          <a:rect l="0" t="0" r="0" b="0"/>
          <a:pathLst>
            <a:path w="476601" h="533101">
              <a:moveTo>
                <a:pt x="155970" y="533100"/>
              </a:moveTo>
              <a:lnTo>
                <a:pt x="33102" y="452991"/>
              </a:lnTo>
              <a:lnTo>
                <a:pt x="50371" y="384921"/>
              </a:lnTo>
              <a:lnTo>
                <a:pt x="0" y="279926"/>
              </a:lnTo>
              <a:lnTo>
                <a:pt x="51611" y="197816"/>
              </a:lnTo>
              <a:lnTo>
                <a:pt x="348418" y="0"/>
              </a:lnTo>
              <a:lnTo>
                <a:pt x="387903" y="8460"/>
              </a:lnTo>
              <a:lnTo>
                <a:pt x="476600" y="137766"/>
              </a:lnTo>
              <a:lnTo>
                <a:pt x="382502" y="215025"/>
              </a:lnTo>
              <a:lnTo>
                <a:pt x="374378" y="296263"/>
              </a:lnTo>
              <a:lnTo>
                <a:pt x="292885" y="439330"/>
              </a:lnTo>
              <a:lnTo>
                <a:pt x="155970" y="53310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270399</xdr:colOff>
      <xdr:row>38</xdr:row>
      <xdr:rowOff>188475</xdr:rowOff>
    </xdr:from>
    <xdr:to>
      <xdr:col>9</xdr:col>
      <xdr:colOff>127781</xdr:colOff>
      <xdr:row>41</xdr:row>
      <xdr:rowOff>33930</xdr:rowOff>
    </xdr:to>
    <xdr:sp macro="USF" textlink="">
      <xdr:nvSpPr>
        <xdr:cNvPr id="44650" name="151">
          <a:extLst>
            <a:ext uri="{FF2B5EF4-FFF2-40B4-BE49-F238E27FC236}">
              <a16:creationId xmlns:a16="http://schemas.microsoft.com/office/drawing/2014/main" id="{71A77A38-3233-4CA9-BFF6-800B8ADEE315}"/>
            </a:ext>
          </a:extLst>
        </xdr:cNvPr>
        <xdr:cNvSpPr/>
      </xdr:nvSpPr>
      <xdr:spPr>
        <a:xfrm>
          <a:off x="6366399" y="7427475"/>
          <a:ext cx="619382" cy="416955"/>
        </a:xfrm>
        <a:custGeom>
          <a:avLst/>
          <a:gdLst/>
          <a:ahLst/>
          <a:cxnLst/>
          <a:rect l="0" t="0" r="0" b="0"/>
          <a:pathLst>
            <a:path w="619382" h="416955">
              <a:moveTo>
                <a:pt x="616234" y="406303"/>
              </a:moveTo>
              <a:lnTo>
                <a:pt x="534713" y="416954"/>
              </a:lnTo>
              <a:lnTo>
                <a:pt x="397235" y="331604"/>
              </a:lnTo>
              <a:lnTo>
                <a:pt x="111499" y="284207"/>
              </a:lnTo>
              <a:lnTo>
                <a:pt x="110501" y="324345"/>
              </a:lnTo>
              <a:lnTo>
                <a:pt x="68669" y="327848"/>
              </a:lnTo>
              <a:lnTo>
                <a:pt x="0" y="281986"/>
              </a:lnTo>
              <a:lnTo>
                <a:pt x="72266" y="206664"/>
              </a:lnTo>
              <a:lnTo>
                <a:pt x="132473" y="58314"/>
              </a:lnTo>
              <a:lnTo>
                <a:pt x="282539" y="0"/>
              </a:lnTo>
              <a:lnTo>
                <a:pt x="318226" y="74234"/>
              </a:lnTo>
              <a:lnTo>
                <a:pt x="441124" y="183536"/>
              </a:lnTo>
              <a:lnTo>
                <a:pt x="619381" y="287053"/>
              </a:lnTo>
              <a:lnTo>
                <a:pt x="616234" y="40630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186115</xdr:colOff>
      <xdr:row>34</xdr:row>
      <xdr:rowOff>119111</xdr:rowOff>
    </xdr:from>
    <xdr:to>
      <xdr:col>9</xdr:col>
      <xdr:colOff>430523</xdr:colOff>
      <xdr:row>38</xdr:row>
      <xdr:rowOff>24654</xdr:rowOff>
    </xdr:to>
    <xdr:sp macro="USF" textlink="">
      <xdr:nvSpPr>
        <xdr:cNvPr id="44651" name="159">
          <a:extLst>
            <a:ext uri="{FF2B5EF4-FFF2-40B4-BE49-F238E27FC236}">
              <a16:creationId xmlns:a16="http://schemas.microsoft.com/office/drawing/2014/main" id="{E7D376E4-6E43-4A7E-8D9E-43EFC80ECA24}"/>
            </a:ext>
          </a:extLst>
        </xdr:cNvPr>
        <xdr:cNvSpPr/>
      </xdr:nvSpPr>
      <xdr:spPr>
        <a:xfrm>
          <a:off x="6282115" y="6596111"/>
          <a:ext cx="1006408" cy="667543"/>
        </a:xfrm>
        <a:custGeom>
          <a:avLst/>
          <a:gdLst/>
          <a:ahLst/>
          <a:cxnLst/>
          <a:rect l="0" t="0" r="0" b="0"/>
          <a:pathLst>
            <a:path w="1006408" h="667543">
              <a:moveTo>
                <a:pt x="1006407" y="80467"/>
              </a:moveTo>
              <a:lnTo>
                <a:pt x="828370" y="308223"/>
              </a:lnTo>
              <a:lnTo>
                <a:pt x="559828" y="427911"/>
              </a:lnTo>
              <a:lnTo>
                <a:pt x="524566" y="502365"/>
              </a:lnTo>
              <a:lnTo>
                <a:pt x="446794" y="477208"/>
              </a:lnTo>
              <a:lnTo>
                <a:pt x="124951" y="667542"/>
              </a:lnTo>
              <a:lnTo>
                <a:pt x="0" y="663020"/>
              </a:lnTo>
              <a:lnTo>
                <a:pt x="18088" y="585560"/>
              </a:lnTo>
              <a:lnTo>
                <a:pt x="75811" y="530825"/>
              </a:lnTo>
              <a:lnTo>
                <a:pt x="20698" y="428567"/>
              </a:lnTo>
              <a:lnTo>
                <a:pt x="45393" y="352587"/>
              </a:lnTo>
              <a:lnTo>
                <a:pt x="5664" y="287875"/>
              </a:lnTo>
              <a:lnTo>
                <a:pt x="51751" y="226194"/>
              </a:lnTo>
              <a:lnTo>
                <a:pt x="43709" y="149792"/>
              </a:lnTo>
              <a:lnTo>
                <a:pt x="125818" y="152270"/>
              </a:lnTo>
              <a:lnTo>
                <a:pt x="336457" y="260059"/>
              </a:lnTo>
              <a:lnTo>
                <a:pt x="513380" y="159882"/>
              </a:lnTo>
              <a:lnTo>
                <a:pt x="621241" y="0"/>
              </a:lnTo>
              <a:lnTo>
                <a:pt x="1006407" y="8046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300615</xdr:colOff>
      <xdr:row>33</xdr:row>
      <xdr:rowOff>139792</xdr:rowOff>
    </xdr:from>
    <xdr:to>
      <xdr:col>8</xdr:col>
      <xdr:colOff>263999</xdr:colOff>
      <xdr:row>36</xdr:row>
      <xdr:rowOff>90699</xdr:rowOff>
    </xdr:to>
    <xdr:sp macro="USF" textlink="">
      <xdr:nvSpPr>
        <xdr:cNvPr id="44652" name="167">
          <a:extLst>
            <a:ext uri="{FF2B5EF4-FFF2-40B4-BE49-F238E27FC236}">
              <a16:creationId xmlns:a16="http://schemas.microsoft.com/office/drawing/2014/main" id="{18A51A82-98EF-4919-980F-7421F00DA3DB}"/>
            </a:ext>
          </a:extLst>
        </xdr:cNvPr>
        <xdr:cNvSpPr/>
      </xdr:nvSpPr>
      <xdr:spPr>
        <a:xfrm>
          <a:off x="5634615" y="6426292"/>
          <a:ext cx="725384" cy="522407"/>
        </a:xfrm>
        <a:custGeom>
          <a:avLst/>
          <a:gdLst/>
          <a:ahLst/>
          <a:cxnLst/>
          <a:rect l="0" t="0" r="0" b="0"/>
          <a:pathLst>
            <a:path w="725384" h="522407">
              <a:moveTo>
                <a:pt x="692893" y="522406"/>
              </a:moveTo>
              <a:lnTo>
                <a:pt x="575376" y="494581"/>
              </a:lnTo>
              <a:lnTo>
                <a:pt x="412155" y="512378"/>
              </a:lnTo>
              <a:lnTo>
                <a:pt x="360778" y="450050"/>
              </a:lnTo>
              <a:lnTo>
                <a:pt x="156459" y="424015"/>
              </a:lnTo>
              <a:lnTo>
                <a:pt x="94178" y="376312"/>
              </a:lnTo>
              <a:lnTo>
                <a:pt x="103546" y="226489"/>
              </a:lnTo>
              <a:lnTo>
                <a:pt x="0" y="111862"/>
              </a:lnTo>
              <a:lnTo>
                <a:pt x="2465" y="42561"/>
              </a:lnTo>
              <a:lnTo>
                <a:pt x="243602" y="0"/>
              </a:lnTo>
              <a:lnTo>
                <a:pt x="518023" y="233461"/>
              </a:lnTo>
              <a:lnTo>
                <a:pt x="551812" y="209604"/>
              </a:lnTo>
              <a:lnTo>
                <a:pt x="698519" y="239396"/>
              </a:lnTo>
              <a:lnTo>
                <a:pt x="725383" y="303253"/>
              </a:lnTo>
              <a:lnTo>
                <a:pt x="691209" y="319611"/>
              </a:lnTo>
              <a:lnTo>
                <a:pt x="699251" y="396013"/>
              </a:lnTo>
              <a:lnTo>
                <a:pt x="653164" y="457694"/>
              </a:lnTo>
              <a:lnTo>
                <a:pt x="692893" y="52240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341371</xdr:colOff>
      <xdr:row>35</xdr:row>
      <xdr:rowOff>30722</xdr:rowOff>
    </xdr:from>
    <xdr:to>
      <xdr:col>7</xdr:col>
      <xdr:colOff>238182</xdr:colOff>
      <xdr:row>39</xdr:row>
      <xdr:rowOff>110029</xdr:rowOff>
    </xdr:to>
    <xdr:sp macro="USF" textlink="">
      <xdr:nvSpPr>
        <xdr:cNvPr id="44653" name="176">
          <a:extLst>
            <a:ext uri="{FF2B5EF4-FFF2-40B4-BE49-F238E27FC236}">
              <a16:creationId xmlns:a16="http://schemas.microsoft.com/office/drawing/2014/main" id="{BE735BB6-6C09-42A3-93E0-AB91C11B4DFE}"/>
            </a:ext>
          </a:extLst>
        </xdr:cNvPr>
        <xdr:cNvSpPr/>
      </xdr:nvSpPr>
      <xdr:spPr>
        <a:xfrm>
          <a:off x="4913371" y="6698222"/>
          <a:ext cx="658811" cy="841307"/>
        </a:xfrm>
        <a:custGeom>
          <a:avLst/>
          <a:gdLst/>
          <a:ahLst/>
          <a:cxnLst/>
          <a:rect l="0" t="0" r="0" b="0"/>
          <a:pathLst>
            <a:path w="658811" h="841307">
              <a:moveTo>
                <a:pt x="247702" y="841306"/>
              </a:moveTo>
              <a:lnTo>
                <a:pt x="193304" y="577566"/>
              </a:lnTo>
              <a:lnTo>
                <a:pt x="60978" y="488078"/>
              </a:lnTo>
              <a:lnTo>
                <a:pt x="64586" y="408978"/>
              </a:lnTo>
              <a:lnTo>
                <a:pt x="24748" y="259187"/>
              </a:lnTo>
              <a:lnTo>
                <a:pt x="56137" y="187358"/>
              </a:lnTo>
              <a:lnTo>
                <a:pt x="0" y="131697"/>
              </a:lnTo>
              <a:lnTo>
                <a:pt x="65262" y="81218"/>
              </a:lnTo>
              <a:lnTo>
                <a:pt x="266892" y="38805"/>
              </a:lnTo>
              <a:lnTo>
                <a:pt x="279189" y="0"/>
              </a:lnTo>
              <a:lnTo>
                <a:pt x="476579" y="29163"/>
              </a:lnTo>
              <a:lnTo>
                <a:pt x="543985" y="39240"/>
              </a:lnTo>
              <a:lnTo>
                <a:pt x="583687" y="140931"/>
              </a:lnTo>
              <a:lnTo>
                <a:pt x="620813" y="135701"/>
              </a:lnTo>
              <a:lnTo>
                <a:pt x="658810" y="209343"/>
              </a:lnTo>
              <a:lnTo>
                <a:pt x="519825" y="452149"/>
              </a:lnTo>
              <a:lnTo>
                <a:pt x="619342" y="501463"/>
              </a:lnTo>
              <a:lnTo>
                <a:pt x="524063" y="621614"/>
              </a:lnTo>
              <a:lnTo>
                <a:pt x="545937" y="655433"/>
              </a:lnTo>
              <a:lnTo>
                <a:pt x="586825" y="645887"/>
              </a:lnTo>
              <a:lnTo>
                <a:pt x="569226" y="739006"/>
              </a:lnTo>
              <a:lnTo>
                <a:pt x="332297" y="758989"/>
              </a:lnTo>
              <a:lnTo>
                <a:pt x="247702" y="84130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720050</xdr:colOff>
      <xdr:row>31</xdr:row>
      <xdr:rowOff>12265</xdr:rowOff>
    </xdr:from>
    <xdr:to>
      <xdr:col>6</xdr:col>
      <xdr:colOff>446282</xdr:colOff>
      <xdr:row>34</xdr:row>
      <xdr:rowOff>184772</xdr:rowOff>
    </xdr:to>
    <xdr:sp macro="USF" textlink="">
      <xdr:nvSpPr>
        <xdr:cNvPr id="44654" name="177">
          <a:extLst>
            <a:ext uri="{FF2B5EF4-FFF2-40B4-BE49-F238E27FC236}">
              <a16:creationId xmlns:a16="http://schemas.microsoft.com/office/drawing/2014/main" id="{AB347263-F799-43D2-BAD9-04D407369671}"/>
            </a:ext>
          </a:extLst>
        </xdr:cNvPr>
        <xdr:cNvSpPr/>
      </xdr:nvSpPr>
      <xdr:spPr>
        <a:xfrm>
          <a:off x="4530050" y="5917765"/>
          <a:ext cx="488232" cy="744007"/>
        </a:xfrm>
        <a:custGeom>
          <a:avLst/>
          <a:gdLst/>
          <a:ahLst/>
          <a:cxnLst/>
          <a:rect l="0" t="0" r="0" b="0"/>
          <a:pathLst>
            <a:path w="488232" h="744007">
              <a:moveTo>
                <a:pt x="188050" y="738306"/>
              </a:moveTo>
              <a:lnTo>
                <a:pt x="115597" y="744006"/>
              </a:lnTo>
              <a:lnTo>
                <a:pt x="79869" y="642156"/>
              </a:lnTo>
              <a:lnTo>
                <a:pt x="16588" y="622537"/>
              </a:lnTo>
              <a:lnTo>
                <a:pt x="0" y="531031"/>
              </a:lnTo>
              <a:lnTo>
                <a:pt x="112130" y="318387"/>
              </a:lnTo>
              <a:lnTo>
                <a:pt x="87193" y="241482"/>
              </a:lnTo>
              <a:lnTo>
                <a:pt x="194611" y="121872"/>
              </a:lnTo>
              <a:lnTo>
                <a:pt x="178844" y="43334"/>
              </a:lnTo>
              <a:lnTo>
                <a:pt x="271895" y="0"/>
              </a:lnTo>
              <a:lnTo>
                <a:pt x="378156" y="36408"/>
              </a:lnTo>
              <a:lnTo>
                <a:pt x="337385" y="226448"/>
              </a:lnTo>
              <a:lnTo>
                <a:pt x="488231" y="285370"/>
              </a:lnTo>
              <a:lnTo>
                <a:pt x="387172" y="412439"/>
              </a:lnTo>
              <a:lnTo>
                <a:pt x="309711" y="437092"/>
              </a:lnTo>
              <a:lnTo>
                <a:pt x="302309" y="623756"/>
              </a:lnTo>
              <a:lnTo>
                <a:pt x="188050" y="73830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90427</xdr:colOff>
      <xdr:row>33</xdr:row>
      <xdr:rowOff>114461</xdr:rowOff>
    </xdr:from>
    <xdr:to>
      <xdr:col>9</xdr:col>
      <xdr:colOff>45357</xdr:colOff>
      <xdr:row>35</xdr:row>
      <xdr:rowOff>188671</xdr:rowOff>
    </xdr:to>
    <xdr:sp macro="USF" textlink="">
      <xdr:nvSpPr>
        <xdr:cNvPr id="44655" name="185">
          <a:extLst>
            <a:ext uri="{FF2B5EF4-FFF2-40B4-BE49-F238E27FC236}">
              <a16:creationId xmlns:a16="http://schemas.microsoft.com/office/drawing/2014/main" id="{809C9A0D-9882-4AA9-806B-7A5E51A50027}"/>
            </a:ext>
          </a:extLst>
        </xdr:cNvPr>
        <xdr:cNvSpPr/>
      </xdr:nvSpPr>
      <xdr:spPr>
        <a:xfrm>
          <a:off x="6186427" y="6400961"/>
          <a:ext cx="716930" cy="455210"/>
        </a:xfrm>
        <a:custGeom>
          <a:avLst/>
          <a:gdLst/>
          <a:ahLst/>
          <a:cxnLst/>
          <a:rect l="0" t="0" r="0" b="0"/>
          <a:pathLst>
            <a:path w="716930" h="455210">
              <a:moveTo>
                <a:pt x="716929" y="195150"/>
              </a:moveTo>
              <a:lnTo>
                <a:pt x="609068" y="355032"/>
              </a:lnTo>
              <a:lnTo>
                <a:pt x="432145" y="455209"/>
              </a:lnTo>
              <a:lnTo>
                <a:pt x="221506" y="347420"/>
              </a:lnTo>
              <a:lnTo>
                <a:pt x="139397" y="344942"/>
              </a:lnTo>
              <a:lnTo>
                <a:pt x="173571" y="328584"/>
              </a:lnTo>
              <a:lnTo>
                <a:pt x="146707" y="264727"/>
              </a:lnTo>
              <a:lnTo>
                <a:pt x="0" y="234935"/>
              </a:lnTo>
              <a:lnTo>
                <a:pt x="31460" y="210134"/>
              </a:lnTo>
              <a:lnTo>
                <a:pt x="8265" y="135527"/>
              </a:lnTo>
              <a:lnTo>
                <a:pt x="193213" y="76844"/>
              </a:lnTo>
              <a:lnTo>
                <a:pt x="192112" y="0"/>
              </a:lnTo>
              <a:lnTo>
                <a:pt x="214901" y="32958"/>
              </a:lnTo>
              <a:lnTo>
                <a:pt x="457564" y="43065"/>
              </a:lnTo>
              <a:lnTo>
                <a:pt x="565640" y="89402"/>
              </a:lnTo>
              <a:lnTo>
                <a:pt x="687000" y="75891"/>
              </a:lnTo>
              <a:lnTo>
                <a:pt x="716929" y="19515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391928</xdr:colOff>
      <xdr:row>34</xdr:row>
      <xdr:rowOff>63302</xdr:rowOff>
    </xdr:from>
    <xdr:to>
      <xdr:col>6</xdr:col>
      <xdr:colOff>405958</xdr:colOff>
      <xdr:row>37</xdr:row>
      <xdr:rowOff>58701</xdr:rowOff>
    </xdr:to>
    <xdr:sp macro="USF" textlink="">
      <xdr:nvSpPr>
        <xdr:cNvPr id="44656" name="188">
          <a:extLst>
            <a:ext uri="{FF2B5EF4-FFF2-40B4-BE49-F238E27FC236}">
              <a16:creationId xmlns:a16="http://schemas.microsoft.com/office/drawing/2014/main" id="{E15234CE-BF47-4924-B27A-117208DD14BA}"/>
            </a:ext>
          </a:extLst>
        </xdr:cNvPr>
        <xdr:cNvSpPr/>
      </xdr:nvSpPr>
      <xdr:spPr>
        <a:xfrm>
          <a:off x="4201928" y="6540302"/>
          <a:ext cx="776030" cy="566899"/>
        </a:xfrm>
        <a:custGeom>
          <a:avLst/>
          <a:gdLst/>
          <a:ahLst/>
          <a:cxnLst/>
          <a:rect l="0" t="0" r="0" b="0"/>
          <a:pathLst>
            <a:path w="776030" h="566899">
              <a:moveTo>
                <a:pt x="776029" y="566898"/>
              </a:moveTo>
              <a:lnTo>
                <a:pt x="609046" y="551764"/>
              </a:lnTo>
              <a:lnTo>
                <a:pt x="539867" y="506193"/>
              </a:lnTo>
              <a:lnTo>
                <a:pt x="451170" y="376887"/>
              </a:lnTo>
              <a:lnTo>
                <a:pt x="411685" y="368427"/>
              </a:lnTo>
              <a:lnTo>
                <a:pt x="114878" y="566243"/>
              </a:lnTo>
              <a:lnTo>
                <a:pt x="0" y="500547"/>
              </a:lnTo>
              <a:lnTo>
                <a:pt x="60454" y="255372"/>
              </a:lnTo>
              <a:lnTo>
                <a:pt x="161258" y="83244"/>
              </a:lnTo>
              <a:lnTo>
                <a:pt x="344710" y="0"/>
              </a:lnTo>
              <a:lnTo>
                <a:pt x="407991" y="19619"/>
              </a:lnTo>
              <a:lnTo>
                <a:pt x="443719" y="121469"/>
              </a:lnTo>
              <a:lnTo>
                <a:pt x="516172" y="115769"/>
              </a:lnTo>
              <a:lnTo>
                <a:pt x="542809" y="186456"/>
              </a:lnTo>
              <a:lnTo>
                <a:pt x="660579" y="166093"/>
              </a:lnTo>
              <a:lnTo>
                <a:pt x="690045" y="192423"/>
              </a:lnTo>
              <a:lnTo>
                <a:pt x="677602" y="268796"/>
              </a:lnTo>
              <a:lnTo>
                <a:pt x="711443" y="289617"/>
              </a:lnTo>
              <a:lnTo>
                <a:pt x="767580" y="345278"/>
              </a:lnTo>
              <a:lnTo>
                <a:pt x="736191" y="417107"/>
              </a:lnTo>
              <a:lnTo>
                <a:pt x="776029" y="56689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620560</xdr:colOff>
      <xdr:row>33</xdr:row>
      <xdr:rowOff>178622</xdr:rowOff>
    </xdr:from>
    <xdr:to>
      <xdr:col>7</xdr:col>
      <xdr:colOff>81151</xdr:colOff>
      <xdr:row>35</xdr:row>
      <xdr:rowOff>59886</xdr:rowOff>
    </xdr:to>
    <xdr:sp macro="USF" textlink="">
      <xdr:nvSpPr>
        <xdr:cNvPr id="44657" name="235">
          <a:extLst>
            <a:ext uri="{FF2B5EF4-FFF2-40B4-BE49-F238E27FC236}">
              <a16:creationId xmlns:a16="http://schemas.microsoft.com/office/drawing/2014/main" id="{72BEB956-3386-43CE-88ED-F95D79F5B89C}"/>
            </a:ext>
          </a:extLst>
        </xdr:cNvPr>
        <xdr:cNvSpPr/>
      </xdr:nvSpPr>
      <xdr:spPr>
        <a:xfrm>
          <a:off x="5192560" y="6465122"/>
          <a:ext cx="222591" cy="262264"/>
        </a:xfrm>
        <a:custGeom>
          <a:avLst/>
          <a:gdLst/>
          <a:ahLst/>
          <a:cxnLst/>
          <a:rect l="0" t="0" r="0" b="0"/>
          <a:pathLst>
            <a:path w="222591" h="262264">
              <a:moveTo>
                <a:pt x="197390" y="262263"/>
              </a:moveTo>
              <a:lnTo>
                <a:pt x="0" y="233100"/>
              </a:lnTo>
              <a:lnTo>
                <a:pt x="166160" y="0"/>
              </a:lnTo>
              <a:lnTo>
                <a:pt x="222590" y="148137"/>
              </a:lnTo>
              <a:lnTo>
                <a:pt x="197390" y="26226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41887</xdr:colOff>
      <xdr:row>40</xdr:row>
      <xdr:rowOff>12179</xdr:rowOff>
    </xdr:from>
    <xdr:to>
      <xdr:col>7</xdr:col>
      <xdr:colOff>484460</xdr:colOff>
      <xdr:row>41</xdr:row>
      <xdr:rowOff>116717</xdr:rowOff>
    </xdr:to>
    <xdr:sp macro="USF" textlink="">
      <xdr:nvSpPr>
        <xdr:cNvPr id="44658" name="307">
          <a:extLst>
            <a:ext uri="{FF2B5EF4-FFF2-40B4-BE49-F238E27FC236}">
              <a16:creationId xmlns:a16="http://schemas.microsoft.com/office/drawing/2014/main" id="{536A18A5-E43A-4BB0-A442-61E2C8DF0907}"/>
            </a:ext>
          </a:extLst>
        </xdr:cNvPr>
        <xdr:cNvSpPr/>
      </xdr:nvSpPr>
      <xdr:spPr>
        <a:xfrm>
          <a:off x="5375887" y="7632179"/>
          <a:ext cx="442573" cy="295038"/>
        </a:xfrm>
        <a:custGeom>
          <a:avLst/>
          <a:gdLst/>
          <a:ahLst/>
          <a:cxnLst/>
          <a:rect l="0" t="0" r="0" b="0"/>
          <a:pathLst>
            <a:path w="442573" h="295038">
              <a:moveTo>
                <a:pt x="177014" y="295037"/>
              </a:moveTo>
              <a:lnTo>
                <a:pt x="17328" y="273797"/>
              </a:lnTo>
              <a:lnTo>
                <a:pt x="0" y="156923"/>
              </a:lnTo>
              <a:lnTo>
                <a:pt x="119653" y="0"/>
              </a:lnTo>
              <a:lnTo>
                <a:pt x="155964" y="15331"/>
              </a:lnTo>
              <a:lnTo>
                <a:pt x="127670" y="84546"/>
              </a:lnTo>
              <a:lnTo>
                <a:pt x="166468" y="91502"/>
              </a:lnTo>
              <a:lnTo>
                <a:pt x="360738" y="61034"/>
              </a:lnTo>
              <a:lnTo>
                <a:pt x="418281" y="8793"/>
              </a:lnTo>
              <a:lnTo>
                <a:pt x="442572" y="41656"/>
              </a:lnTo>
              <a:lnTo>
                <a:pt x="410754" y="198197"/>
              </a:lnTo>
              <a:lnTo>
                <a:pt x="335234" y="207112"/>
              </a:lnTo>
              <a:lnTo>
                <a:pt x="281823" y="288142"/>
              </a:lnTo>
              <a:lnTo>
                <a:pt x="177014" y="29503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578671</xdr:colOff>
      <xdr:row>30</xdr:row>
      <xdr:rowOff>185432</xdr:rowOff>
    </xdr:from>
    <xdr:to>
      <xdr:col>7</xdr:col>
      <xdr:colOff>404162</xdr:colOff>
      <xdr:row>35</xdr:row>
      <xdr:rowOff>171654</xdr:rowOff>
    </xdr:to>
    <xdr:sp macro="USF" textlink="">
      <xdr:nvSpPr>
        <xdr:cNvPr id="44659" name="308">
          <a:extLst>
            <a:ext uri="{FF2B5EF4-FFF2-40B4-BE49-F238E27FC236}">
              <a16:creationId xmlns:a16="http://schemas.microsoft.com/office/drawing/2014/main" id="{D307CA9E-6254-4CA0-801C-D2167A8D69A3}"/>
            </a:ext>
          </a:extLst>
        </xdr:cNvPr>
        <xdr:cNvSpPr/>
      </xdr:nvSpPr>
      <xdr:spPr>
        <a:xfrm>
          <a:off x="5150671" y="5900432"/>
          <a:ext cx="587491" cy="938722"/>
        </a:xfrm>
        <a:custGeom>
          <a:avLst/>
          <a:gdLst/>
          <a:ahLst/>
          <a:cxnLst/>
          <a:rect l="0" t="0" r="0" b="0"/>
          <a:pathLst>
            <a:path w="587491" h="938722">
              <a:moveTo>
                <a:pt x="383513" y="933491"/>
              </a:moveTo>
              <a:lnTo>
                <a:pt x="346387" y="938721"/>
              </a:lnTo>
              <a:lnTo>
                <a:pt x="306685" y="837030"/>
              </a:lnTo>
              <a:lnTo>
                <a:pt x="239279" y="826953"/>
              </a:lnTo>
              <a:lnTo>
                <a:pt x="264479" y="712827"/>
              </a:lnTo>
              <a:lnTo>
                <a:pt x="208049" y="564690"/>
              </a:lnTo>
              <a:lnTo>
                <a:pt x="42450" y="213418"/>
              </a:lnTo>
              <a:lnTo>
                <a:pt x="0" y="174503"/>
              </a:lnTo>
              <a:lnTo>
                <a:pt x="148468" y="118729"/>
              </a:lnTo>
              <a:lnTo>
                <a:pt x="251180" y="0"/>
              </a:lnTo>
              <a:lnTo>
                <a:pt x="302050" y="95527"/>
              </a:lnTo>
              <a:lnTo>
                <a:pt x="341481" y="102136"/>
              </a:lnTo>
              <a:lnTo>
                <a:pt x="363620" y="254100"/>
              </a:lnTo>
              <a:lnTo>
                <a:pt x="534036" y="353558"/>
              </a:lnTo>
              <a:lnTo>
                <a:pt x="460194" y="493663"/>
              </a:lnTo>
              <a:lnTo>
                <a:pt x="486409" y="568421"/>
              </a:lnTo>
              <a:lnTo>
                <a:pt x="483944" y="637722"/>
              </a:lnTo>
              <a:lnTo>
                <a:pt x="587490" y="752349"/>
              </a:lnTo>
              <a:lnTo>
                <a:pt x="578122" y="902172"/>
              </a:lnTo>
              <a:lnTo>
                <a:pt x="447578" y="900800"/>
              </a:lnTo>
              <a:lnTo>
                <a:pt x="383513" y="93349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150757</xdr:colOff>
      <xdr:row>30</xdr:row>
      <xdr:rowOff>149501</xdr:rowOff>
    </xdr:from>
    <xdr:to>
      <xdr:col>9</xdr:col>
      <xdr:colOff>99958</xdr:colOff>
      <xdr:row>34</xdr:row>
      <xdr:rowOff>13364</xdr:rowOff>
    </xdr:to>
    <xdr:sp macro="USF" textlink="">
      <xdr:nvSpPr>
        <xdr:cNvPr id="44660" name="309">
          <a:extLst>
            <a:ext uri="{FF2B5EF4-FFF2-40B4-BE49-F238E27FC236}">
              <a16:creationId xmlns:a16="http://schemas.microsoft.com/office/drawing/2014/main" id="{A1FD305B-39A4-412F-9B84-C1FCBEED4CCE}"/>
            </a:ext>
          </a:extLst>
        </xdr:cNvPr>
        <xdr:cNvSpPr/>
      </xdr:nvSpPr>
      <xdr:spPr>
        <a:xfrm>
          <a:off x="6246757" y="5864501"/>
          <a:ext cx="711201" cy="625863"/>
        </a:xfrm>
        <a:custGeom>
          <a:avLst/>
          <a:gdLst/>
          <a:ahLst/>
          <a:cxnLst/>
          <a:rect l="0" t="0" r="0" b="0"/>
          <a:pathLst>
            <a:path w="711201" h="625863">
              <a:moveTo>
                <a:pt x="626670" y="612351"/>
              </a:moveTo>
              <a:lnTo>
                <a:pt x="505310" y="625862"/>
              </a:lnTo>
              <a:lnTo>
                <a:pt x="397234" y="579525"/>
              </a:lnTo>
              <a:lnTo>
                <a:pt x="154571" y="569418"/>
              </a:lnTo>
              <a:lnTo>
                <a:pt x="131782" y="536460"/>
              </a:lnTo>
              <a:lnTo>
                <a:pt x="151895" y="502170"/>
              </a:lnTo>
              <a:lnTo>
                <a:pt x="0" y="319663"/>
              </a:lnTo>
              <a:lnTo>
                <a:pt x="58726" y="138483"/>
              </a:lnTo>
              <a:lnTo>
                <a:pt x="80202" y="69009"/>
              </a:lnTo>
              <a:lnTo>
                <a:pt x="164314" y="0"/>
              </a:lnTo>
              <a:lnTo>
                <a:pt x="303075" y="169848"/>
              </a:lnTo>
              <a:lnTo>
                <a:pt x="434721" y="312457"/>
              </a:lnTo>
              <a:lnTo>
                <a:pt x="589259" y="291009"/>
              </a:lnTo>
              <a:lnTo>
                <a:pt x="702319" y="342747"/>
              </a:lnTo>
              <a:lnTo>
                <a:pt x="711200" y="504361"/>
              </a:lnTo>
              <a:lnTo>
                <a:pt x="641269" y="537195"/>
              </a:lnTo>
              <a:lnTo>
                <a:pt x="626670" y="61235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146100</xdr:colOff>
      <xdr:row>32</xdr:row>
      <xdr:rowOff>17850</xdr:rowOff>
    </xdr:from>
    <xdr:to>
      <xdr:col>7</xdr:col>
      <xdr:colOff>24721</xdr:colOff>
      <xdr:row>35</xdr:row>
      <xdr:rowOff>162420</xdr:rowOff>
    </xdr:to>
    <xdr:sp macro="USF" textlink="">
      <xdr:nvSpPr>
        <xdr:cNvPr id="44661" name="311">
          <a:extLst>
            <a:ext uri="{FF2B5EF4-FFF2-40B4-BE49-F238E27FC236}">
              <a16:creationId xmlns:a16="http://schemas.microsoft.com/office/drawing/2014/main" id="{D5E43F95-C244-4CDB-8563-48F22B7D8AEE}"/>
            </a:ext>
          </a:extLst>
        </xdr:cNvPr>
        <xdr:cNvSpPr/>
      </xdr:nvSpPr>
      <xdr:spPr>
        <a:xfrm>
          <a:off x="4718100" y="6113850"/>
          <a:ext cx="640621" cy="716070"/>
        </a:xfrm>
        <a:custGeom>
          <a:avLst/>
          <a:gdLst/>
          <a:ahLst/>
          <a:cxnLst/>
          <a:rect l="0" t="0" r="0" b="0"/>
          <a:pathLst>
            <a:path w="640621" h="716070">
              <a:moveTo>
                <a:pt x="195271" y="716069"/>
              </a:moveTo>
              <a:lnTo>
                <a:pt x="161430" y="695248"/>
              </a:lnTo>
              <a:lnTo>
                <a:pt x="173873" y="618875"/>
              </a:lnTo>
              <a:lnTo>
                <a:pt x="144407" y="592545"/>
              </a:lnTo>
              <a:lnTo>
                <a:pt x="26637" y="612908"/>
              </a:lnTo>
              <a:lnTo>
                <a:pt x="0" y="542221"/>
              </a:lnTo>
              <a:lnTo>
                <a:pt x="114259" y="427671"/>
              </a:lnTo>
              <a:lnTo>
                <a:pt x="121661" y="241007"/>
              </a:lnTo>
              <a:lnTo>
                <a:pt x="199122" y="216354"/>
              </a:lnTo>
              <a:lnTo>
                <a:pt x="300181" y="89285"/>
              </a:lnTo>
              <a:lnTo>
                <a:pt x="458955" y="37723"/>
              </a:lnTo>
              <a:lnTo>
                <a:pt x="475021" y="0"/>
              </a:lnTo>
              <a:lnTo>
                <a:pt x="640620" y="351272"/>
              </a:lnTo>
              <a:lnTo>
                <a:pt x="474460" y="584372"/>
              </a:lnTo>
              <a:lnTo>
                <a:pt x="462163" y="623177"/>
              </a:lnTo>
              <a:lnTo>
                <a:pt x="260533" y="665590"/>
              </a:lnTo>
              <a:lnTo>
                <a:pt x="195271" y="716069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548582</xdr:colOff>
      <xdr:row>39</xdr:row>
      <xdr:rowOff>7728</xdr:rowOff>
    </xdr:from>
    <xdr:to>
      <xdr:col>7</xdr:col>
      <xdr:colOff>185974</xdr:colOff>
      <xdr:row>42</xdr:row>
      <xdr:rowOff>61960</xdr:rowOff>
    </xdr:to>
    <xdr:sp macro="USF" textlink="">
      <xdr:nvSpPr>
        <xdr:cNvPr id="44662" name="359">
          <a:extLst>
            <a:ext uri="{FF2B5EF4-FFF2-40B4-BE49-F238E27FC236}">
              <a16:creationId xmlns:a16="http://schemas.microsoft.com/office/drawing/2014/main" id="{72302B77-AF04-4DD0-BFDD-8C9FF848A784}"/>
            </a:ext>
          </a:extLst>
        </xdr:cNvPr>
        <xdr:cNvSpPr/>
      </xdr:nvSpPr>
      <xdr:spPr>
        <a:xfrm>
          <a:off x="5120582" y="7437228"/>
          <a:ext cx="399392" cy="625732"/>
        </a:xfrm>
        <a:custGeom>
          <a:avLst/>
          <a:gdLst/>
          <a:ahLst/>
          <a:cxnLst/>
          <a:rect l="0" t="0" r="0" b="0"/>
          <a:pathLst>
            <a:path w="399392" h="625732">
              <a:moveTo>
                <a:pt x="272633" y="468748"/>
              </a:moveTo>
              <a:lnTo>
                <a:pt x="220869" y="532799"/>
              </a:lnTo>
              <a:lnTo>
                <a:pt x="34345" y="625731"/>
              </a:lnTo>
              <a:lnTo>
                <a:pt x="0" y="602177"/>
              </a:lnTo>
              <a:lnTo>
                <a:pt x="1464" y="404595"/>
              </a:lnTo>
              <a:lnTo>
                <a:pt x="53838" y="180018"/>
              </a:lnTo>
              <a:lnTo>
                <a:pt x="40491" y="102300"/>
              </a:lnTo>
              <a:lnTo>
                <a:pt x="125086" y="19983"/>
              </a:lnTo>
              <a:lnTo>
                <a:pt x="362015" y="0"/>
              </a:lnTo>
              <a:lnTo>
                <a:pt x="399391" y="93452"/>
              </a:lnTo>
              <a:lnTo>
                <a:pt x="374958" y="194951"/>
              </a:lnTo>
              <a:lnTo>
                <a:pt x="255305" y="351874"/>
              </a:lnTo>
              <a:lnTo>
                <a:pt x="272633" y="46874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737444</xdr:colOff>
      <xdr:row>17</xdr:row>
      <xdr:rowOff>47522</xdr:rowOff>
    </xdr:from>
    <xdr:to>
      <xdr:col>10</xdr:col>
      <xdr:colOff>306671</xdr:colOff>
      <xdr:row>21</xdr:row>
      <xdr:rowOff>129905</xdr:rowOff>
    </xdr:to>
    <xdr:sp macro="USF" textlink="">
      <xdr:nvSpPr>
        <xdr:cNvPr id="44663" name="24">
          <a:extLst>
            <a:ext uri="{FF2B5EF4-FFF2-40B4-BE49-F238E27FC236}">
              <a16:creationId xmlns:a16="http://schemas.microsoft.com/office/drawing/2014/main" id="{39B18A01-F59D-4FB9-B49E-0005A62E1157}"/>
            </a:ext>
          </a:extLst>
        </xdr:cNvPr>
        <xdr:cNvSpPr/>
      </xdr:nvSpPr>
      <xdr:spPr>
        <a:xfrm>
          <a:off x="6833444" y="3286022"/>
          <a:ext cx="1093227" cy="844383"/>
        </a:xfrm>
        <a:custGeom>
          <a:avLst/>
          <a:gdLst/>
          <a:ahLst/>
          <a:cxnLst/>
          <a:rect l="0" t="0" r="0" b="0"/>
          <a:pathLst>
            <a:path w="1093227" h="844383">
              <a:moveTo>
                <a:pt x="884091" y="844382"/>
              </a:moveTo>
              <a:lnTo>
                <a:pt x="409371" y="732262"/>
              </a:lnTo>
              <a:lnTo>
                <a:pt x="269994" y="785766"/>
              </a:lnTo>
              <a:lnTo>
                <a:pt x="219286" y="732738"/>
              </a:lnTo>
              <a:lnTo>
                <a:pt x="0" y="659035"/>
              </a:lnTo>
              <a:lnTo>
                <a:pt x="67827" y="557568"/>
              </a:lnTo>
              <a:lnTo>
                <a:pt x="166813" y="497364"/>
              </a:lnTo>
              <a:lnTo>
                <a:pt x="198317" y="298535"/>
              </a:lnTo>
              <a:lnTo>
                <a:pt x="298794" y="125442"/>
              </a:lnTo>
              <a:lnTo>
                <a:pt x="303144" y="5207"/>
              </a:lnTo>
              <a:lnTo>
                <a:pt x="382579" y="0"/>
              </a:lnTo>
              <a:lnTo>
                <a:pt x="651311" y="79678"/>
              </a:lnTo>
              <a:lnTo>
                <a:pt x="707511" y="128570"/>
              </a:lnTo>
              <a:lnTo>
                <a:pt x="682855" y="239697"/>
              </a:lnTo>
              <a:lnTo>
                <a:pt x="939322" y="372930"/>
              </a:lnTo>
              <a:lnTo>
                <a:pt x="1084699" y="506159"/>
              </a:lnTo>
              <a:lnTo>
                <a:pt x="1093226" y="662702"/>
              </a:lnTo>
              <a:lnTo>
                <a:pt x="1012708" y="791185"/>
              </a:lnTo>
              <a:lnTo>
                <a:pt x="937482" y="788937"/>
              </a:lnTo>
              <a:lnTo>
                <a:pt x="884091" y="844382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246407</xdr:colOff>
      <xdr:row>26</xdr:row>
      <xdr:rowOff>110340</xdr:rowOff>
    </xdr:from>
    <xdr:to>
      <xdr:col>10</xdr:col>
      <xdr:colOff>549593</xdr:colOff>
      <xdr:row>31</xdr:row>
      <xdr:rowOff>74778</xdr:rowOff>
    </xdr:to>
    <xdr:sp macro="USF" textlink="">
      <xdr:nvSpPr>
        <xdr:cNvPr id="44664" name="55">
          <a:extLst>
            <a:ext uri="{FF2B5EF4-FFF2-40B4-BE49-F238E27FC236}">
              <a16:creationId xmlns:a16="http://schemas.microsoft.com/office/drawing/2014/main" id="{B7CD6CB9-BEF8-455A-9D91-25FE00EE7312}"/>
            </a:ext>
          </a:extLst>
        </xdr:cNvPr>
        <xdr:cNvSpPr/>
      </xdr:nvSpPr>
      <xdr:spPr>
        <a:xfrm>
          <a:off x="7104407" y="5063340"/>
          <a:ext cx="1065186" cy="916938"/>
        </a:xfrm>
        <a:custGeom>
          <a:avLst/>
          <a:gdLst/>
          <a:ahLst/>
          <a:cxnLst/>
          <a:rect l="0" t="0" r="0" b="0"/>
          <a:pathLst>
            <a:path w="1065186" h="916938">
              <a:moveTo>
                <a:pt x="540812" y="916937"/>
              </a:moveTo>
              <a:lnTo>
                <a:pt x="476302" y="818297"/>
              </a:lnTo>
              <a:lnTo>
                <a:pt x="238363" y="670232"/>
              </a:lnTo>
              <a:lnTo>
                <a:pt x="200393" y="655618"/>
              </a:lnTo>
              <a:lnTo>
                <a:pt x="135655" y="696098"/>
              </a:lnTo>
              <a:lnTo>
                <a:pt x="90645" y="588433"/>
              </a:lnTo>
              <a:lnTo>
                <a:pt x="166769" y="489879"/>
              </a:lnTo>
              <a:lnTo>
                <a:pt x="205583" y="289120"/>
              </a:lnTo>
              <a:lnTo>
                <a:pt x="165183" y="178061"/>
              </a:lnTo>
              <a:lnTo>
                <a:pt x="0" y="67802"/>
              </a:lnTo>
              <a:lnTo>
                <a:pt x="9139" y="0"/>
              </a:lnTo>
              <a:lnTo>
                <a:pt x="99672" y="66493"/>
              </a:lnTo>
              <a:lnTo>
                <a:pt x="210955" y="88239"/>
              </a:lnTo>
              <a:lnTo>
                <a:pt x="759030" y="263093"/>
              </a:lnTo>
              <a:lnTo>
                <a:pt x="907609" y="313694"/>
              </a:lnTo>
              <a:lnTo>
                <a:pt x="1065185" y="298561"/>
              </a:lnTo>
              <a:lnTo>
                <a:pt x="1006057" y="395910"/>
              </a:lnTo>
              <a:lnTo>
                <a:pt x="1025222" y="508194"/>
              </a:lnTo>
              <a:lnTo>
                <a:pt x="1006281" y="544382"/>
              </a:lnTo>
              <a:lnTo>
                <a:pt x="803384" y="553471"/>
              </a:lnTo>
              <a:lnTo>
                <a:pt x="776252" y="584438"/>
              </a:lnTo>
              <a:lnTo>
                <a:pt x="781528" y="705923"/>
              </a:lnTo>
              <a:lnTo>
                <a:pt x="610273" y="817368"/>
              </a:lnTo>
              <a:lnTo>
                <a:pt x="540812" y="91693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270933</xdr:colOff>
      <xdr:row>21</xdr:row>
      <xdr:rowOff>185694</xdr:rowOff>
    </xdr:from>
    <xdr:to>
      <xdr:col>9</xdr:col>
      <xdr:colOff>368079</xdr:colOff>
      <xdr:row>26</xdr:row>
      <xdr:rowOff>52259</xdr:rowOff>
    </xdr:to>
    <xdr:sp macro="USF" textlink="">
      <xdr:nvSpPr>
        <xdr:cNvPr id="44665" name="61">
          <a:extLst>
            <a:ext uri="{FF2B5EF4-FFF2-40B4-BE49-F238E27FC236}">
              <a16:creationId xmlns:a16="http://schemas.microsoft.com/office/drawing/2014/main" id="{D77C6FB7-0626-4945-B7D8-3C5C0E39BE4D}"/>
            </a:ext>
          </a:extLst>
        </xdr:cNvPr>
        <xdr:cNvSpPr/>
      </xdr:nvSpPr>
      <xdr:spPr>
        <a:xfrm>
          <a:off x="6366933" y="4186194"/>
          <a:ext cx="859146" cy="819065"/>
        </a:xfrm>
        <a:custGeom>
          <a:avLst/>
          <a:gdLst/>
          <a:ahLst/>
          <a:cxnLst/>
          <a:rect l="0" t="0" r="0" b="0"/>
          <a:pathLst>
            <a:path w="859146" h="819065">
              <a:moveTo>
                <a:pt x="664116" y="819064"/>
              </a:moveTo>
              <a:lnTo>
                <a:pt x="268391" y="678390"/>
              </a:lnTo>
              <a:lnTo>
                <a:pt x="67146" y="718087"/>
              </a:lnTo>
              <a:lnTo>
                <a:pt x="60944" y="677877"/>
              </a:lnTo>
              <a:lnTo>
                <a:pt x="212511" y="609040"/>
              </a:lnTo>
              <a:lnTo>
                <a:pt x="222221" y="529886"/>
              </a:lnTo>
              <a:lnTo>
                <a:pt x="142163" y="442450"/>
              </a:lnTo>
              <a:lnTo>
                <a:pt x="17490" y="430150"/>
              </a:lnTo>
              <a:lnTo>
                <a:pt x="0" y="0"/>
              </a:lnTo>
              <a:lnTo>
                <a:pt x="79403" y="19869"/>
              </a:lnTo>
              <a:lnTo>
                <a:pt x="146673" y="112143"/>
              </a:lnTo>
              <a:lnTo>
                <a:pt x="237388" y="37358"/>
              </a:lnTo>
              <a:lnTo>
                <a:pt x="502319" y="140862"/>
              </a:lnTo>
              <a:lnTo>
                <a:pt x="782182" y="178299"/>
              </a:lnTo>
              <a:lnTo>
                <a:pt x="814102" y="203343"/>
              </a:lnTo>
              <a:lnTo>
                <a:pt x="828780" y="311374"/>
              </a:lnTo>
              <a:lnTo>
                <a:pt x="859145" y="340407"/>
              </a:lnTo>
              <a:lnTo>
                <a:pt x="686178" y="622150"/>
              </a:lnTo>
              <a:lnTo>
                <a:pt x="706227" y="658749"/>
              </a:lnTo>
              <a:lnTo>
                <a:pt x="664116" y="81906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25219</xdr:colOff>
      <xdr:row>29</xdr:row>
      <xdr:rowOff>32463</xdr:rowOff>
    </xdr:from>
    <xdr:to>
      <xdr:col>10</xdr:col>
      <xdr:colOff>691879</xdr:colOff>
      <xdr:row>31</xdr:row>
      <xdr:rowOff>102549</xdr:rowOff>
    </xdr:to>
    <xdr:sp macro="USF" textlink="">
      <xdr:nvSpPr>
        <xdr:cNvPr id="44666" name="68">
          <a:extLst>
            <a:ext uri="{FF2B5EF4-FFF2-40B4-BE49-F238E27FC236}">
              <a16:creationId xmlns:a16="http://schemas.microsoft.com/office/drawing/2014/main" id="{70D48D24-0557-4505-94A4-0855ACFE2FA5}"/>
            </a:ext>
          </a:extLst>
        </xdr:cNvPr>
        <xdr:cNvSpPr/>
      </xdr:nvSpPr>
      <xdr:spPr>
        <a:xfrm>
          <a:off x="7645219" y="5556963"/>
          <a:ext cx="666660" cy="451086"/>
        </a:xfrm>
        <a:custGeom>
          <a:avLst/>
          <a:gdLst/>
          <a:ahLst/>
          <a:cxnLst/>
          <a:rect l="0" t="0" r="0" b="0"/>
          <a:pathLst>
            <a:path w="666660" h="451086">
              <a:moveTo>
                <a:pt x="509217" y="446195"/>
              </a:moveTo>
              <a:lnTo>
                <a:pt x="324848" y="377117"/>
              </a:lnTo>
              <a:lnTo>
                <a:pt x="5502" y="451085"/>
              </a:lnTo>
              <a:lnTo>
                <a:pt x="0" y="423314"/>
              </a:lnTo>
              <a:lnTo>
                <a:pt x="69461" y="323745"/>
              </a:lnTo>
              <a:lnTo>
                <a:pt x="240716" y="212300"/>
              </a:lnTo>
              <a:lnTo>
                <a:pt x="235440" y="90815"/>
              </a:lnTo>
              <a:lnTo>
                <a:pt x="262572" y="59848"/>
              </a:lnTo>
              <a:lnTo>
                <a:pt x="465469" y="50759"/>
              </a:lnTo>
              <a:lnTo>
                <a:pt x="484410" y="14571"/>
              </a:lnTo>
              <a:lnTo>
                <a:pt x="534897" y="0"/>
              </a:lnTo>
              <a:lnTo>
                <a:pt x="629995" y="122261"/>
              </a:lnTo>
              <a:lnTo>
                <a:pt x="666659" y="277642"/>
              </a:lnTo>
              <a:lnTo>
                <a:pt x="659842" y="316976"/>
              </a:lnTo>
              <a:lnTo>
                <a:pt x="509217" y="446195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300892</xdr:colOff>
      <xdr:row>24</xdr:row>
      <xdr:rowOff>185920</xdr:rowOff>
    </xdr:from>
    <xdr:to>
      <xdr:col>12</xdr:col>
      <xdr:colOff>56851</xdr:colOff>
      <xdr:row>29</xdr:row>
      <xdr:rowOff>94378</xdr:rowOff>
    </xdr:to>
    <xdr:sp macro="USF" textlink="">
      <xdr:nvSpPr>
        <xdr:cNvPr id="44667" name="101">
          <a:extLst>
            <a:ext uri="{FF2B5EF4-FFF2-40B4-BE49-F238E27FC236}">
              <a16:creationId xmlns:a16="http://schemas.microsoft.com/office/drawing/2014/main" id="{FFEF5A23-80D9-44D5-AE96-4BB6DECC4B9B}"/>
            </a:ext>
          </a:extLst>
        </xdr:cNvPr>
        <xdr:cNvSpPr/>
      </xdr:nvSpPr>
      <xdr:spPr>
        <a:xfrm>
          <a:off x="8682892" y="4757920"/>
          <a:ext cx="517959" cy="860958"/>
        </a:xfrm>
        <a:custGeom>
          <a:avLst/>
          <a:gdLst/>
          <a:ahLst/>
          <a:cxnLst/>
          <a:rect l="0" t="0" r="0" b="0"/>
          <a:pathLst>
            <a:path w="517959" h="860958">
              <a:moveTo>
                <a:pt x="364608" y="860957"/>
              </a:moveTo>
              <a:lnTo>
                <a:pt x="319600" y="795484"/>
              </a:lnTo>
              <a:lnTo>
                <a:pt x="356310" y="721419"/>
              </a:lnTo>
              <a:lnTo>
                <a:pt x="0" y="439605"/>
              </a:lnTo>
              <a:lnTo>
                <a:pt x="133767" y="226675"/>
              </a:lnTo>
              <a:lnTo>
                <a:pt x="146830" y="194051"/>
              </a:lnTo>
              <a:lnTo>
                <a:pt x="225683" y="70095"/>
              </a:lnTo>
              <a:lnTo>
                <a:pt x="337421" y="0"/>
              </a:lnTo>
              <a:lnTo>
                <a:pt x="353370" y="118787"/>
              </a:lnTo>
              <a:lnTo>
                <a:pt x="314617" y="189556"/>
              </a:lnTo>
              <a:lnTo>
                <a:pt x="332152" y="309648"/>
              </a:lnTo>
              <a:lnTo>
                <a:pt x="517958" y="625875"/>
              </a:lnTo>
              <a:lnTo>
                <a:pt x="364608" y="86095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120778</xdr:colOff>
      <xdr:row>24</xdr:row>
      <xdr:rowOff>44344</xdr:rowOff>
    </xdr:from>
    <xdr:to>
      <xdr:col>8</xdr:col>
      <xdr:colOff>493155</xdr:colOff>
      <xdr:row>25</xdr:row>
      <xdr:rowOff>180517</xdr:rowOff>
    </xdr:to>
    <xdr:sp macro="USF" textlink="">
      <xdr:nvSpPr>
        <xdr:cNvPr id="44668" name="131">
          <a:extLst>
            <a:ext uri="{FF2B5EF4-FFF2-40B4-BE49-F238E27FC236}">
              <a16:creationId xmlns:a16="http://schemas.microsoft.com/office/drawing/2014/main" id="{830DA5FB-9EEB-4557-B67F-E29CEFF3A513}"/>
            </a:ext>
          </a:extLst>
        </xdr:cNvPr>
        <xdr:cNvSpPr/>
      </xdr:nvSpPr>
      <xdr:spPr>
        <a:xfrm>
          <a:off x="6216778" y="4616344"/>
          <a:ext cx="372377" cy="326673"/>
        </a:xfrm>
        <a:custGeom>
          <a:avLst/>
          <a:gdLst/>
          <a:ahLst/>
          <a:cxnLst/>
          <a:rect l="0" t="0" r="0" b="0"/>
          <a:pathLst>
            <a:path w="372377" h="326673">
              <a:moveTo>
                <a:pt x="161928" y="326672"/>
              </a:moveTo>
              <a:lnTo>
                <a:pt x="0" y="93880"/>
              </a:lnTo>
              <a:lnTo>
                <a:pt x="60873" y="11290"/>
              </a:lnTo>
              <a:lnTo>
                <a:pt x="167645" y="0"/>
              </a:lnTo>
              <a:lnTo>
                <a:pt x="292318" y="12300"/>
              </a:lnTo>
              <a:lnTo>
                <a:pt x="372376" y="99736"/>
              </a:lnTo>
              <a:lnTo>
                <a:pt x="362666" y="178890"/>
              </a:lnTo>
              <a:lnTo>
                <a:pt x="211099" y="247727"/>
              </a:lnTo>
              <a:lnTo>
                <a:pt x="217301" y="287937"/>
              </a:lnTo>
              <a:lnTo>
                <a:pt x="161928" y="326672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50862</xdr:colOff>
      <xdr:row>16</xdr:row>
      <xdr:rowOff>7712</xdr:rowOff>
    </xdr:from>
    <xdr:to>
      <xdr:col>8</xdr:col>
      <xdr:colOff>117934</xdr:colOff>
      <xdr:row>20</xdr:row>
      <xdr:rowOff>64258</xdr:rowOff>
    </xdr:to>
    <xdr:sp macro="USF" textlink="">
      <xdr:nvSpPr>
        <xdr:cNvPr id="44669" name="146">
          <a:extLst>
            <a:ext uri="{FF2B5EF4-FFF2-40B4-BE49-F238E27FC236}">
              <a16:creationId xmlns:a16="http://schemas.microsoft.com/office/drawing/2014/main" id="{C10E27E5-B868-440B-9EC6-FDE9B8E80F2B}"/>
            </a:ext>
          </a:extLst>
        </xdr:cNvPr>
        <xdr:cNvSpPr/>
      </xdr:nvSpPr>
      <xdr:spPr>
        <a:xfrm>
          <a:off x="5384862" y="3055712"/>
          <a:ext cx="829072" cy="818546"/>
        </a:xfrm>
        <a:custGeom>
          <a:avLst/>
          <a:gdLst/>
          <a:ahLst/>
          <a:cxnLst/>
          <a:rect l="0" t="0" r="0" b="0"/>
          <a:pathLst>
            <a:path w="829072" h="818546">
              <a:moveTo>
                <a:pt x="648751" y="795696"/>
              </a:moveTo>
              <a:lnTo>
                <a:pt x="270576" y="818545"/>
              </a:lnTo>
              <a:lnTo>
                <a:pt x="153468" y="698138"/>
              </a:lnTo>
              <a:lnTo>
                <a:pt x="0" y="634870"/>
              </a:lnTo>
              <a:lnTo>
                <a:pt x="47008" y="321260"/>
              </a:lnTo>
              <a:lnTo>
                <a:pt x="38441" y="126330"/>
              </a:lnTo>
              <a:lnTo>
                <a:pt x="184572" y="95840"/>
              </a:lnTo>
              <a:lnTo>
                <a:pt x="302365" y="16959"/>
              </a:lnTo>
              <a:lnTo>
                <a:pt x="385036" y="0"/>
              </a:lnTo>
              <a:lnTo>
                <a:pt x="457223" y="41840"/>
              </a:lnTo>
              <a:lnTo>
                <a:pt x="668282" y="64658"/>
              </a:lnTo>
              <a:lnTo>
                <a:pt x="829071" y="44069"/>
              </a:lnTo>
              <a:lnTo>
                <a:pt x="826244" y="164985"/>
              </a:lnTo>
              <a:lnTo>
                <a:pt x="648636" y="389459"/>
              </a:lnTo>
              <a:lnTo>
                <a:pt x="639870" y="429018"/>
              </a:lnTo>
              <a:lnTo>
                <a:pt x="706149" y="478362"/>
              </a:lnTo>
              <a:lnTo>
                <a:pt x="750715" y="589790"/>
              </a:lnTo>
              <a:lnTo>
                <a:pt x="716053" y="747474"/>
              </a:lnTo>
              <a:lnTo>
                <a:pt x="648751" y="79569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243437</xdr:colOff>
      <xdr:row>25</xdr:row>
      <xdr:rowOff>77307</xdr:rowOff>
    </xdr:from>
    <xdr:to>
      <xdr:col>11</xdr:col>
      <xdr:colOff>93703</xdr:colOff>
      <xdr:row>28</xdr:row>
      <xdr:rowOff>43035</xdr:rowOff>
    </xdr:to>
    <xdr:sp macro="USF" textlink="">
      <xdr:nvSpPr>
        <xdr:cNvPr id="44670" name="161">
          <a:extLst>
            <a:ext uri="{FF2B5EF4-FFF2-40B4-BE49-F238E27FC236}">
              <a16:creationId xmlns:a16="http://schemas.microsoft.com/office/drawing/2014/main" id="{368903B5-61B3-4796-8776-B2853B9B5621}"/>
            </a:ext>
          </a:extLst>
        </xdr:cNvPr>
        <xdr:cNvSpPr/>
      </xdr:nvSpPr>
      <xdr:spPr>
        <a:xfrm>
          <a:off x="7863437" y="4839807"/>
          <a:ext cx="612266" cy="537228"/>
        </a:xfrm>
        <a:custGeom>
          <a:avLst/>
          <a:gdLst/>
          <a:ahLst/>
          <a:cxnLst/>
          <a:rect l="0" t="0" r="0" b="0"/>
          <a:pathLst>
            <a:path w="612266" h="537228">
              <a:moveTo>
                <a:pt x="306155" y="522094"/>
              </a:moveTo>
              <a:lnTo>
                <a:pt x="148579" y="537227"/>
              </a:lnTo>
              <a:lnTo>
                <a:pt x="0" y="486626"/>
              </a:lnTo>
              <a:lnTo>
                <a:pt x="1693" y="325057"/>
              </a:lnTo>
              <a:lnTo>
                <a:pt x="50328" y="171484"/>
              </a:lnTo>
              <a:lnTo>
                <a:pt x="238024" y="85476"/>
              </a:lnTo>
              <a:lnTo>
                <a:pt x="326782" y="0"/>
              </a:lnTo>
              <a:lnTo>
                <a:pt x="402810" y="29856"/>
              </a:lnTo>
              <a:lnTo>
                <a:pt x="445664" y="186011"/>
              </a:lnTo>
              <a:lnTo>
                <a:pt x="556315" y="238320"/>
              </a:lnTo>
              <a:lnTo>
                <a:pt x="612265" y="389135"/>
              </a:lnTo>
              <a:lnTo>
                <a:pt x="524060" y="440391"/>
              </a:lnTo>
              <a:lnTo>
                <a:pt x="306155" y="52209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84711</xdr:colOff>
      <xdr:row>15</xdr:row>
      <xdr:rowOff>17214</xdr:rowOff>
    </xdr:from>
    <xdr:to>
      <xdr:col>10</xdr:col>
      <xdr:colOff>95979</xdr:colOff>
      <xdr:row>17</xdr:row>
      <xdr:rowOff>176093</xdr:rowOff>
    </xdr:to>
    <xdr:sp macro="USF" textlink="">
      <xdr:nvSpPr>
        <xdr:cNvPr id="44671" name="162">
          <a:extLst>
            <a:ext uri="{FF2B5EF4-FFF2-40B4-BE49-F238E27FC236}">
              <a16:creationId xmlns:a16="http://schemas.microsoft.com/office/drawing/2014/main" id="{09DDB371-DEA2-41D2-A3F3-EC748C3BBD3B}"/>
            </a:ext>
          </a:extLst>
        </xdr:cNvPr>
        <xdr:cNvSpPr/>
      </xdr:nvSpPr>
      <xdr:spPr>
        <a:xfrm>
          <a:off x="6942711" y="2874714"/>
          <a:ext cx="773268" cy="539879"/>
        </a:xfrm>
        <a:custGeom>
          <a:avLst/>
          <a:gdLst/>
          <a:ahLst/>
          <a:cxnLst/>
          <a:rect l="0" t="0" r="0" b="0"/>
          <a:pathLst>
            <a:path w="773268" h="539879">
              <a:moveTo>
                <a:pt x="598244" y="539878"/>
              </a:moveTo>
              <a:lnTo>
                <a:pt x="542044" y="490986"/>
              </a:lnTo>
              <a:lnTo>
                <a:pt x="273312" y="411308"/>
              </a:lnTo>
              <a:lnTo>
                <a:pt x="193877" y="416515"/>
              </a:lnTo>
              <a:lnTo>
                <a:pt x="82756" y="389488"/>
              </a:lnTo>
              <a:lnTo>
                <a:pt x="0" y="268391"/>
              </a:lnTo>
              <a:lnTo>
                <a:pt x="18111" y="152791"/>
              </a:lnTo>
              <a:lnTo>
                <a:pt x="287601" y="0"/>
              </a:lnTo>
              <a:lnTo>
                <a:pt x="344649" y="53593"/>
              </a:lnTo>
              <a:lnTo>
                <a:pt x="465943" y="92881"/>
              </a:lnTo>
              <a:lnTo>
                <a:pt x="592131" y="85645"/>
              </a:lnTo>
              <a:lnTo>
                <a:pt x="773267" y="185666"/>
              </a:lnTo>
              <a:lnTo>
                <a:pt x="734267" y="421382"/>
              </a:lnTo>
              <a:lnTo>
                <a:pt x="679150" y="524922"/>
              </a:lnTo>
              <a:lnTo>
                <a:pt x="598244" y="53987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690732</xdr:colOff>
      <xdr:row>16</xdr:row>
      <xdr:rowOff>45819</xdr:rowOff>
    </xdr:from>
    <xdr:to>
      <xdr:col>9</xdr:col>
      <xdr:colOff>278589</xdr:colOff>
      <xdr:row>21</xdr:row>
      <xdr:rowOff>24693</xdr:rowOff>
    </xdr:to>
    <xdr:sp macro="USF" textlink="">
      <xdr:nvSpPr>
        <xdr:cNvPr id="44672" name="181">
          <a:extLst>
            <a:ext uri="{FF2B5EF4-FFF2-40B4-BE49-F238E27FC236}">
              <a16:creationId xmlns:a16="http://schemas.microsoft.com/office/drawing/2014/main" id="{9AF3BD7A-BDDC-4D50-BFA4-106E622349A0}"/>
            </a:ext>
          </a:extLst>
        </xdr:cNvPr>
        <xdr:cNvSpPr/>
      </xdr:nvSpPr>
      <xdr:spPr>
        <a:xfrm>
          <a:off x="6024732" y="3093819"/>
          <a:ext cx="1111857" cy="931374"/>
        </a:xfrm>
        <a:custGeom>
          <a:avLst/>
          <a:gdLst/>
          <a:ahLst/>
          <a:cxnLst/>
          <a:rect l="0" t="0" r="0" b="0"/>
          <a:pathLst>
            <a:path w="1111857" h="931374">
              <a:moveTo>
                <a:pt x="808712" y="851238"/>
              </a:moveTo>
              <a:lnTo>
                <a:pt x="654522" y="789303"/>
              </a:lnTo>
              <a:lnTo>
                <a:pt x="532273" y="820846"/>
              </a:lnTo>
              <a:lnTo>
                <a:pt x="408733" y="931373"/>
              </a:lnTo>
              <a:lnTo>
                <a:pt x="266394" y="858274"/>
              </a:lnTo>
              <a:lnTo>
                <a:pt x="182230" y="861180"/>
              </a:lnTo>
              <a:lnTo>
                <a:pt x="156614" y="893833"/>
              </a:lnTo>
              <a:lnTo>
                <a:pt x="62169" y="881600"/>
              </a:lnTo>
              <a:lnTo>
                <a:pt x="8881" y="757589"/>
              </a:lnTo>
              <a:lnTo>
                <a:pt x="76183" y="709367"/>
              </a:lnTo>
              <a:lnTo>
                <a:pt x="110845" y="551683"/>
              </a:lnTo>
              <a:lnTo>
                <a:pt x="66279" y="440255"/>
              </a:lnTo>
              <a:lnTo>
                <a:pt x="0" y="390911"/>
              </a:lnTo>
              <a:lnTo>
                <a:pt x="8766" y="351352"/>
              </a:lnTo>
              <a:lnTo>
                <a:pt x="186374" y="126878"/>
              </a:lnTo>
              <a:lnTo>
                <a:pt x="189201" y="5962"/>
              </a:lnTo>
              <a:lnTo>
                <a:pt x="402044" y="31983"/>
              </a:lnTo>
              <a:lnTo>
                <a:pt x="522122" y="0"/>
              </a:lnTo>
              <a:lnTo>
                <a:pt x="917979" y="49286"/>
              </a:lnTo>
              <a:lnTo>
                <a:pt x="1000735" y="170383"/>
              </a:lnTo>
              <a:lnTo>
                <a:pt x="1111856" y="197410"/>
              </a:lnTo>
              <a:lnTo>
                <a:pt x="1107506" y="317645"/>
              </a:lnTo>
              <a:lnTo>
                <a:pt x="1007029" y="490738"/>
              </a:lnTo>
              <a:lnTo>
                <a:pt x="975525" y="689567"/>
              </a:lnTo>
              <a:lnTo>
                <a:pt x="876539" y="749771"/>
              </a:lnTo>
              <a:lnTo>
                <a:pt x="808712" y="85123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555520</xdr:colOff>
      <xdr:row>31</xdr:row>
      <xdr:rowOff>182253</xdr:rowOff>
    </xdr:from>
    <xdr:to>
      <xdr:col>14</xdr:col>
      <xdr:colOff>218918</xdr:colOff>
      <xdr:row>34</xdr:row>
      <xdr:rowOff>55812</xdr:rowOff>
    </xdr:to>
    <xdr:sp macro="USF" textlink="">
      <xdr:nvSpPr>
        <xdr:cNvPr id="44673" name="211">
          <a:extLst>
            <a:ext uri="{FF2B5EF4-FFF2-40B4-BE49-F238E27FC236}">
              <a16:creationId xmlns:a16="http://schemas.microsoft.com/office/drawing/2014/main" id="{CE7FA7A3-9E8C-4610-AE0A-5DD3437D3C5A}"/>
            </a:ext>
          </a:extLst>
        </xdr:cNvPr>
        <xdr:cNvSpPr/>
      </xdr:nvSpPr>
      <xdr:spPr>
        <a:xfrm>
          <a:off x="10461520" y="6087753"/>
          <a:ext cx="425398" cy="445059"/>
        </a:xfrm>
        <a:custGeom>
          <a:avLst/>
          <a:gdLst/>
          <a:ahLst/>
          <a:cxnLst/>
          <a:rect l="0" t="0" r="0" b="0"/>
          <a:pathLst>
            <a:path w="425398" h="445059">
              <a:moveTo>
                <a:pt x="272461" y="379455"/>
              </a:moveTo>
              <a:lnTo>
                <a:pt x="243612" y="445058"/>
              </a:lnTo>
              <a:lnTo>
                <a:pt x="173995" y="422386"/>
              </a:lnTo>
              <a:lnTo>
                <a:pt x="195972" y="344168"/>
              </a:lnTo>
              <a:lnTo>
                <a:pt x="111028" y="255951"/>
              </a:lnTo>
              <a:lnTo>
                <a:pt x="0" y="202894"/>
              </a:lnTo>
              <a:lnTo>
                <a:pt x="18567" y="43710"/>
              </a:lnTo>
              <a:lnTo>
                <a:pt x="76003" y="6819"/>
              </a:lnTo>
              <a:lnTo>
                <a:pt x="185489" y="0"/>
              </a:lnTo>
              <a:lnTo>
                <a:pt x="335542" y="54316"/>
              </a:lnTo>
              <a:lnTo>
                <a:pt x="425397" y="185074"/>
              </a:lnTo>
              <a:lnTo>
                <a:pt x="382399" y="295457"/>
              </a:lnTo>
              <a:lnTo>
                <a:pt x="307186" y="308850"/>
              </a:lnTo>
              <a:lnTo>
                <a:pt x="272461" y="379455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490464</xdr:colOff>
      <xdr:row>27</xdr:row>
      <xdr:rowOff>54025</xdr:rowOff>
    </xdr:from>
    <xdr:to>
      <xdr:col>11</xdr:col>
      <xdr:colOff>665501</xdr:colOff>
      <xdr:row>31</xdr:row>
      <xdr:rowOff>16346</xdr:rowOff>
    </xdr:to>
    <xdr:sp macro="USF" textlink="">
      <xdr:nvSpPr>
        <xdr:cNvPr id="44674" name="260">
          <a:extLst>
            <a:ext uri="{FF2B5EF4-FFF2-40B4-BE49-F238E27FC236}">
              <a16:creationId xmlns:a16="http://schemas.microsoft.com/office/drawing/2014/main" id="{FB029A55-B5E3-49A7-B389-1F813C703281}"/>
            </a:ext>
          </a:extLst>
        </xdr:cNvPr>
        <xdr:cNvSpPr/>
      </xdr:nvSpPr>
      <xdr:spPr>
        <a:xfrm>
          <a:off x="8110464" y="5197525"/>
          <a:ext cx="937037" cy="724321"/>
        </a:xfrm>
        <a:custGeom>
          <a:avLst/>
          <a:gdLst/>
          <a:ahLst/>
          <a:cxnLst/>
          <a:rect l="0" t="0" r="0" b="0"/>
          <a:pathLst>
            <a:path w="937037" h="724321">
              <a:moveTo>
                <a:pt x="604451" y="694411"/>
              </a:moveTo>
              <a:lnTo>
                <a:pt x="548287" y="724320"/>
              </a:lnTo>
              <a:lnTo>
                <a:pt x="501051" y="678747"/>
              </a:lnTo>
              <a:lnTo>
                <a:pt x="465085" y="609404"/>
              </a:lnTo>
              <a:lnTo>
                <a:pt x="522487" y="552783"/>
              </a:lnTo>
              <a:lnTo>
                <a:pt x="506978" y="480933"/>
              </a:lnTo>
              <a:lnTo>
                <a:pt x="350239" y="434695"/>
              </a:lnTo>
              <a:lnTo>
                <a:pt x="272411" y="351602"/>
              </a:lnTo>
              <a:lnTo>
                <a:pt x="69652" y="359438"/>
              </a:lnTo>
              <a:lnTo>
                <a:pt x="19165" y="374009"/>
              </a:lnTo>
              <a:lnTo>
                <a:pt x="0" y="261725"/>
              </a:lnTo>
              <a:lnTo>
                <a:pt x="59128" y="164376"/>
              </a:lnTo>
              <a:lnTo>
                <a:pt x="277033" y="82673"/>
              </a:lnTo>
              <a:lnTo>
                <a:pt x="397402" y="95533"/>
              </a:lnTo>
              <a:lnTo>
                <a:pt x="572428" y="0"/>
              </a:lnTo>
              <a:lnTo>
                <a:pt x="928738" y="281814"/>
              </a:lnTo>
              <a:lnTo>
                <a:pt x="892028" y="355879"/>
              </a:lnTo>
              <a:lnTo>
                <a:pt x="937036" y="421352"/>
              </a:lnTo>
              <a:lnTo>
                <a:pt x="910965" y="508482"/>
              </a:lnTo>
              <a:lnTo>
                <a:pt x="673808" y="515441"/>
              </a:lnTo>
              <a:lnTo>
                <a:pt x="604451" y="69441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534436</xdr:colOff>
      <xdr:row>29</xdr:row>
      <xdr:rowOff>24627</xdr:rowOff>
    </xdr:from>
    <xdr:to>
      <xdr:col>11</xdr:col>
      <xdr:colOff>250952</xdr:colOff>
      <xdr:row>32</xdr:row>
      <xdr:rowOff>95200</xdr:rowOff>
    </xdr:to>
    <xdr:sp macro="USF" textlink="">
      <xdr:nvSpPr>
        <xdr:cNvPr id="44675" name="264">
          <a:extLst>
            <a:ext uri="{FF2B5EF4-FFF2-40B4-BE49-F238E27FC236}">
              <a16:creationId xmlns:a16="http://schemas.microsoft.com/office/drawing/2014/main" id="{6729D9B3-9BAE-4FBE-8F79-6EFF58CE0CA0}"/>
            </a:ext>
          </a:extLst>
        </xdr:cNvPr>
        <xdr:cNvSpPr/>
      </xdr:nvSpPr>
      <xdr:spPr>
        <a:xfrm>
          <a:off x="8154436" y="5549127"/>
          <a:ext cx="478516" cy="642073"/>
        </a:xfrm>
        <a:custGeom>
          <a:avLst/>
          <a:gdLst/>
          <a:ahLst/>
          <a:cxnLst/>
          <a:rect l="0" t="0" r="0" b="0"/>
          <a:pathLst>
            <a:path w="478516" h="642073">
              <a:moveTo>
                <a:pt x="225404" y="642072"/>
              </a:moveTo>
              <a:lnTo>
                <a:pt x="0" y="454031"/>
              </a:lnTo>
              <a:lnTo>
                <a:pt x="150625" y="324812"/>
              </a:lnTo>
              <a:lnTo>
                <a:pt x="157442" y="285478"/>
              </a:lnTo>
              <a:lnTo>
                <a:pt x="120778" y="130097"/>
              </a:lnTo>
              <a:lnTo>
                <a:pt x="25680" y="7836"/>
              </a:lnTo>
              <a:lnTo>
                <a:pt x="228439" y="0"/>
              </a:lnTo>
              <a:lnTo>
                <a:pt x="306267" y="83093"/>
              </a:lnTo>
              <a:lnTo>
                <a:pt x="463006" y="129331"/>
              </a:lnTo>
              <a:lnTo>
                <a:pt x="478515" y="201181"/>
              </a:lnTo>
              <a:lnTo>
                <a:pt x="421113" y="257802"/>
              </a:lnTo>
              <a:lnTo>
                <a:pt x="457079" y="327145"/>
              </a:lnTo>
              <a:lnTo>
                <a:pt x="363529" y="499507"/>
              </a:lnTo>
              <a:lnTo>
                <a:pt x="225404" y="642072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11252</xdr:colOff>
      <xdr:row>21</xdr:row>
      <xdr:rowOff>17784</xdr:rowOff>
    </xdr:from>
    <xdr:to>
      <xdr:col>10</xdr:col>
      <xdr:colOff>212927</xdr:colOff>
      <xdr:row>23</xdr:row>
      <xdr:rowOff>174709</xdr:rowOff>
    </xdr:to>
    <xdr:sp macro="USF" textlink="">
      <xdr:nvSpPr>
        <xdr:cNvPr id="44676" name="265">
          <a:extLst>
            <a:ext uri="{FF2B5EF4-FFF2-40B4-BE49-F238E27FC236}">
              <a16:creationId xmlns:a16="http://schemas.microsoft.com/office/drawing/2014/main" id="{8994C9B0-F36E-4D3B-A2FB-8C0E45CA8779}"/>
            </a:ext>
          </a:extLst>
        </xdr:cNvPr>
        <xdr:cNvSpPr/>
      </xdr:nvSpPr>
      <xdr:spPr>
        <a:xfrm>
          <a:off x="6869252" y="4018284"/>
          <a:ext cx="963675" cy="537925"/>
        </a:xfrm>
        <a:custGeom>
          <a:avLst/>
          <a:gdLst/>
          <a:ahLst/>
          <a:cxnLst/>
          <a:rect l="0" t="0" r="0" b="0"/>
          <a:pathLst>
            <a:path w="963675" h="537925">
              <a:moveTo>
                <a:pt x="754332" y="535571"/>
              </a:moveTo>
              <a:lnTo>
                <a:pt x="553596" y="537924"/>
              </a:lnTo>
              <a:lnTo>
                <a:pt x="364219" y="464080"/>
              </a:lnTo>
              <a:lnTo>
                <a:pt x="326461" y="479284"/>
              </a:lnTo>
              <a:lnTo>
                <a:pt x="311783" y="371253"/>
              </a:lnTo>
              <a:lnTo>
                <a:pt x="279863" y="346209"/>
              </a:lnTo>
              <a:lnTo>
                <a:pt x="0" y="308772"/>
              </a:lnTo>
              <a:lnTo>
                <a:pt x="234186" y="53504"/>
              </a:lnTo>
              <a:lnTo>
                <a:pt x="373563" y="0"/>
              </a:lnTo>
              <a:lnTo>
                <a:pt x="848283" y="112120"/>
              </a:lnTo>
              <a:lnTo>
                <a:pt x="844217" y="231386"/>
              </a:lnTo>
              <a:lnTo>
                <a:pt x="913461" y="274512"/>
              </a:lnTo>
              <a:lnTo>
                <a:pt x="963674" y="417188"/>
              </a:lnTo>
              <a:lnTo>
                <a:pt x="858001" y="440672"/>
              </a:lnTo>
              <a:lnTo>
                <a:pt x="786060" y="468745"/>
              </a:lnTo>
              <a:lnTo>
                <a:pt x="754332" y="53557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457362</xdr:colOff>
      <xdr:row>23</xdr:row>
      <xdr:rowOff>77456</xdr:rowOff>
    </xdr:from>
    <xdr:to>
      <xdr:col>10</xdr:col>
      <xdr:colOff>615894</xdr:colOff>
      <xdr:row>27</xdr:row>
      <xdr:rowOff>182934</xdr:rowOff>
    </xdr:to>
    <xdr:sp macro="USF" textlink="">
      <xdr:nvSpPr>
        <xdr:cNvPr id="44677" name="281">
          <a:extLst>
            <a:ext uri="{FF2B5EF4-FFF2-40B4-BE49-F238E27FC236}">
              <a16:creationId xmlns:a16="http://schemas.microsoft.com/office/drawing/2014/main" id="{58AFDCF9-0739-4504-B658-5DBE2FBDF009}"/>
            </a:ext>
          </a:extLst>
        </xdr:cNvPr>
        <xdr:cNvSpPr/>
      </xdr:nvSpPr>
      <xdr:spPr>
        <a:xfrm>
          <a:off x="7315362" y="4458956"/>
          <a:ext cx="920532" cy="867478"/>
        </a:xfrm>
        <a:custGeom>
          <a:avLst/>
          <a:gdLst/>
          <a:ahLst/>
          <a:cxnLst/>
          <a:rect l="0" t="0" r="0" b="0"/>
          <a:pathLst>
            <a:path w="920532" h="867478">
              <a:moveTo>
                <a:pt x="548075" y="867477"/>
              </a:moveTo>
              <a:lnTo>
                <a:pt x="0" y="692623"/>
              </a:lnTo>
              <a:lnTo>
                <a:pt x="308222" y="94899"/>
              </a:lnTo>
              <a:lnTo>
                <a:pt x="339950" y="28073"/>
              </a:lnTo>
              <a:lnTo>
                <a:pt x="411891" y="0"/>
              </a:lnTo>
              <a:lnTo>
                <a:pt x="426568" y="81071"/>
              </a:lnTo>
              <a:lnTo>
                <a:pt x="511386" y="79805"/>
              </a:lnTo>
              <a:lnTo>
                <a:pt x="679034" y="202185"/>
              </a:lnTo>
              <a:lnTo>
                <a:pt x="805235" y="197687"/>
              </a:lnTo>
              <a:lnTo>
                <a:pt x="874778" y="244011"/>
              </a:lnTo>
              <a:lnTo>
                <a:pt x="920531" y="330868"/>
              </a:lnTo>
              <a:lnTo>
                <a:pt x="874857" y="380851"/>
              </a:lnTo>
              <a:lnTo>
                <a:pt x="786099" y="466327"/>
              </a:lnTo>
              <a:lnTo>
                <a:pt x="598403" y="552335"/>
              </a:lnTo>
              <a:lnTo>
                <a:pt x="549768" y="705908"/>
              </a:lnTo>
              <a:lnTo>
                <a:pt x="548075" y="86747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173049</xdr:colOff>
      <xdr:row>23</xdr:row>
      <xdr:rowOff>100864</xdr:rowOff>
    </xdr:from>
    <xdr:to>
      <xdr:col>10</xdr:col>
      <xdr:colOff>3585</xdr:colOff>
      <xdr:row>27</xdr:row>
      <xdr:rowOff>8080</xdr:rowOff>
    </xdr:to>
    <xdr:sp macro="USF" textlink="">
      <xdr:nvSpPr>
        <xdr:cNvPr id="44678" name="282">
          <a:extLst>
            <a:ext uri="{FF2B5EF4-FFF2-40B4-BE49-F238E27FC236}">
              <a16:creationId xmlns:a16="http://schemas.microsoft.com/office/drawing/2014/main" id="{6E95AC7E-EAE7-4607-8F93-A5D924EBDA14}"/>
            </a:ext>
          </a:extLst>
        </xdr:cNvPr>
        <xdr:cNvSpPr/>
      </xdr:nvSpPr>
      <xdr:spPr>
        <a:xfrm>
          <a:off x="7031049" y="4482364"/>
          <a:ext cx="592536" cy="669216"/>
        </a:xfrm>
        <a:custGeom>
          <a:avLst/>
          <a:gdLst/>
          <a:ahLst/>
          <a:cxnLst/>
          <a:rect l="0" t="0" r="0" b="0"/>
          <a:pathLst>
            <a:path w="592536" h="669216">
              <a:moveTo>
                <a:pt x="284313" y="669215"/>
              </a:moveTo>
              <a:lnTo>
                <a:pt x="173030" y="647469"/>
              </a:lnTo>
              <a:lnTo>
                <a:pt x="82497" y="580976"/>
              </a:lnTo>
              <a:lnTo>
                <a:pt x="0" y="522894"/>
              </a:lnTo>
              <a:lnTo>
                <a:pt x="42111" y="362579"/>
              </a:lnTo>
              <a:lnTo>
                <a:pt x="22062" y="325980"/>
              </a:lnTo>
              <a:lnTo>
                <a:pt x="195029" y="44237"/>
              </a:lnTo>
              <a:lnTo>
                <a:pt x="164664" y="15204"/>
              </a:lnTo>
              <a:lnTo>
                <a:pt x="202422" y="0"/>
              </a:lnTo>
              <a:lnTo>
                <a:pt x="391799" y="73844"/>
              </a:lnTo>
              <a:lnTo>
                <a:pt x="592535" y="71491"/>
              </a:lnTo>
              <a:lnTo>
                <a:pt x="284313" y="669215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680002</xdr:colOff>
      <xdr:row>20</xdr:row>
      <xdr:rowOff>165419</xdr:rowOff>
    </xdr:from>
    <xdr:to>
      <xdr:col>8</xdr:col>
      <xdr:colOff>288424</xdr:colOff>
      <xdr:row>24</xdr:row>
      <xdr:rowOff>138225</xdr:rowOff>
    </xdr:to>
    <xdr:sp macro="USF" textlink="">
      <xdr:nvSpPr>
        <xdr:cNvPr id="44679" name="316">
          <a:extLst>
            <a:ext uri="{FF2B5EF4-FFF2-40B4-BE49-F238E27FC236}">
              <a16:creationId xmlns:a16="http://schemas.microsoft.com/office/drawing/2014/main" id="{EA04A1C8-0FAB-46D0-936B-2AAEBD7597C2}"/>
            </a:ext>
          </a:extLst>
        </xdr:cNvPr>
        <xdr:cNvSpPr/>
      </xdr:nvSpPr>
      <xdr:spPr>
        <a:xfrm>
          <a:off x="6014002" y="3975419"/>
          <a:ext cx="370422" cy="734806"/>
        </a:xfrm>
        <a:custGeom>
          <a:avLst/>
          <a:gdLst/>
          <a:ahLst/>
          <a:cxnLst/>
          <a:rect l="0" t="0" r="0" b="0"/>
          <a:pathLst>
            <a:path w="370422" h="734806">
              <a:moveTo>
                <a:pt x="202776" y="734805"/>
              </a:moveTo>
              <a:lnTo>
                <a:pt x="160348" y="686305"/>
              </a:lnTo>
              <a:lnTo>
                <a:pt x="113818" y="328531"/>
              </a:lnTo>
              <a:lnTo>
                <a:pt x="0" y="154581"/>
              </a:lnTo>
              <a:lnTo>
                <a:pt x="3600" y="83013"/>
              </a:lnTo>
              <a:lnTo>
                <a:pt x="72899" y="0"/>
              </a:lnTo>
              <a:lnTo>
                <a:pt x="167344" y="12233"/>
              </a:lnTo>
              <a:lnTo>
                <a:pt x="201211" y="82302"/>
              </a:lnTo>
              <a:lnTo>
                <a:pt x="165312" y="152577"/>
              </a:lnTo>
              <a:lnTo>
                <a:pt x="352931" y="210775"/>
              </a:lnTo>
              <a:lnTo>
                <a:pt x="370421" y="640925"/>
              </a:lnTo>
              <a:lnTo>
                <a:pt x="263649" y="652215"/>
              </a:lnTo>
              <a:lnTo>
                <a:pt x="202776" y="734805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83314</xdr:colOff>
      <xdr:row>20</xdr:row>
      <xdr:rowOff>73122</xdr:rowOff>
    </xdr:from>
    <xdr:to>
      <xdr:col>9</xdr:col>
      <xdr:colOff>245439</xdr:colOff>
      <xdr:row>22</xdr:row>
      <xdr:rowOff>136057</xdr:rowOff>
    </xdr:to>
    <xdr:sp macro="USF" textlink="">
      <xdr:nvSpPr>
        <xdr:cNvPr id="44680" name="360">
          <a:extLst>
            <a:ext uri="{FF2B5EF4-FFF2-40B4-BE49-F238E27FC236}">
              <a16:creationId xmlns:a16="http://schemas.microsoft.com/office/drawing/2014/main" id="{9A0CAF4E-EF03-44E8-80BE-98B1C7823E05}"/>
            </a:ext>
          </a:extLst>
        </xdr:cNvPr>
        <xdr:cNvSpPr/>
      </xdr:nvSpPr>
      <xdr:spPr>
        <a:xfrm>
          <a:off x="6179314" y="3883122"/>
          <a:ext cx="924125" cy="443935"/>
        </a:xfrm>
        <a:custGeom>
          <a:avLst/>
          <a:gdLst/>
          <a:ahLst/>
          <a:cxnLst/>
          <a:rect l="0" t="0" r="0" b="0"/>
          <a:pathLst>
            <a:path w="924125" h="443935">
              <a:moveTo>
                <a:pt x="689938" y="443934"/>
              </a:moveTo>
              <a:lnTo>
                <a:pt x="425007" y="340430"/>
              </a:lnTo>
              <a:lnTo>
                <a:pt x="334292" y="415215"/>
              </a:lnTo>
              <a:lnTo>
                <a:pt x="267022" y="322941"/>
              </a:lnTo>
              <a:lnTo>
                <a:pt x="187619" y="303072"/>
              </a:lnTo>
              <a:lnTo>
                <a:pt x="0" y="244874"/>
              </a:lnTo>
              <a:lnTo>
                <a:pt x="35899" y="174599"/>
              </a:lnTo>
              <a:lnTo>
                <a:pt x="2032" y="104530"/>
              </a:lnTo>
              <a:lnTo>
                <a:pt x="27648" y="71877"/>
              </a:lnTo>
              <a:lnTo>
                <a:pt x="111812" y="68971"/>
              </a:lnTo>
              <a:lnTo>
                <a:pt x="254151" y="142070"/>
              </a:lnTo>
              <a:lnTo>
                <a:pt x="377691" y="31543"/>
              </a:lnTo>
              <a:lnTo>
                <a:pt x="499940" y="0"/>
              </a:lnTo>
              <a:lnTo>
                <a:pt x="654130" y="61935"/>
              </a:lnTo>
              <a:lnTo>
                <a:pt x="873416" y="135638"/>
              </a:lnTo>
              <a:lnTo>
                <a:pt x="924124" y="188666"/>
              </a:lnTo>
              <a:lnTo>
                <a:pt x="689938" y="44393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749788</xdr:colOff>
      <xdr:row>36</xdr:row>
      <xdr:rowOff>103038</xdr:rowOff>
    </xdr:from>
    <xdr:to>
      <xdr:col>13</xdr:col>
      <xdr:colOff>326751</xdr:colOff>
      <xdr:row>38</xdr:row>
      <xdr:rowOff>63264</xdr:rowOff>
    </xdr:to>
    <xdr:sp macro="USF" textlink="">
      <xdr:nvSpPr>
        <xdr:cNvPr id="44681" name="11">
          <a:extLst>
            <a:ext uri="{FF2B5EF4-FFF2-40B4-BE49-F238E27FC236}">
              <a16:creationId xmlns:a16="http://schemas.microsoft.com/office/drawing/2014/main" id="{EFCB03BF-FE2D-4B0B-B3F7-D4F18B002049}"/>
            </a:ext>
          </a:extLst>
        </xdr:cNvPr>
        <xdr:cNvSpPr/>
      </xdr:nvSpPr>
      <xdr:spPr>
        <a:xfrm>
          <a:off x="9893788" y="6961038"/>
          <a:ext cx="338963" cy="341226"/>
        </a:xfrm>
        <a:custGeom>
          <a:avLst/>
          <a:gdLst/>
          <a:ahLst/>
          <a:cxnLst/>
          <a:rect l="0" t="0" r="0" b="0"/>
          <a:pathLst>
            <a:path w="338963" h="341226">
              <a:moveTo>
                <a:pt x="190812" y="341225"/>
              </a:moveTo>
              <a:lnTo>
                <a:pt x="116637" y="307712"/>
              </a:lnTo>
              <a:lnTo>
                <a:pt x="80816" y="200436"/>
              </a:lnTo>
              <a:lnTo>
                <a:pt x="0" y="195774"/>
              </a:lnTo>
              <a:lnTo>
                <a:pt x="142281" y="39281"/>
              </a:lnTo>
              <a:lnTo>
                <a:pt x="242211" y="0"/>
              </a:lnTo>
              <a:lnTo>
                <a:pt x="271814" y="102261"/>
              </a:lnTo>
              <a:lnTo>
                <a:pt x="338962" y="104790"/>
              </a:lnTo>
              <a:lnTo>
                <a:pt x="325994" y="183594"/>
              </a:lnTo>
              <a:lnTo>
                <a:pt x="190812" y="34122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332915</xdr:colOff>
      <xdr:row>29</xdr:row>
      <xdr:rowOff>181507</xdr:rowOff>
    </xdr:from>
    <xdr:to>
      <xdr:col>12</xdr:col>
      <xdr:colOff>151541</xdr:colOff>
      <xdr:row>32</xdr:row>
      <xdr:rowOff>46564</xdr:rowOff>
    </xdr:to>
    <xdr:sp macro="USF" textlink="">
      <xdr:nvSpPr>
        <xdr:cNvPr id="44682" name="20">
          <a:extLst>
            <a:ext uri="{FF2B5EF4-FFF2-40B4-BE49-F238E27FC236}">
              <a16:creationId xmlns:a16="http://schemas.microsoft.com/office/drawing/2014/main" id="{D24EEBE0-41B7-4951-AB4C-50870A6462E6}"/>
            </a:ext>
          </a:extLst>
        </xdr:cNvPr>
        <xdr:cNvSpPr/>
      </xdr:nvSpPr>
      <xdr:spPr>
        <a:xfrm>
          <a:off x="8714915" y="5706007"/>
          <a:ext cx="580626" cy="436557"/>
        </a:xfrm>
        <a:custGeom>
          <a:avLst/>
          <a:gdLst/>
          <a:ahLst/>
          <a:cxnLst/>
          <a:rect l="0" t="0" r="0" b="0"/>
          <a:pathLst>
            <a:path w="580626" h="436557">
              <a:moveTo>
                <a:pt x="370543" y="436556"/>
              </a:moveTo>
              <a:lnTo>
                <a:pt x="337898" y="378570"/>
              </a:lnTo>
              <a:lnTo>
                <a:pt x="276303" y="272061"/>
              </a:lnTo>
              <a:lnTo>
                <a:pt x="203796" y="230128"/>
              </a:lnTo>
              <a:lnTo>
                <a:pt x="0" y="185929"/>
              </a:lnTo>
              <a:lnTo>
                <a:pt x="69357" y="6959"/>
              </a:lnTo>
              <a:lnTo>
                <a:pt x="306514" y="0"/>
              </a:lnTo>
              <a:lnTo>
                <a:pt x="529484" y="71685"/>
              </a:lnTo>
              <a:lnTo>
                <a:pt x="580625" y="129502"/>
              </a:lnTo>
              <a:lnTo>
                <a:pt x="483007" y="419215"/>
              </a:lnTo>
              <a:lnTo>
                <a:pt x="370543" y="43655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520166</xdr:colOff>
      <xdr:row>32</xdr:row>
      <xdr:rowOff>78785</xdr:rowOff>
    </xdr:from>
    <xdr:to>
      <xdr:col>12</xdr:col>
      <xdr:colOff>463228</xdr:colOff>
      <xdr:row>35</xdr:row>
      <xdr:rowOff>148918</xdr:rowOff>
    </xdr:to>
    <xdr:sp macro="USF" textlink="">
      <xdr:nvSpPr>
        <xdr:cNvPr id="44683" name="58">
          <a:extLst>
            <a:ext uri="{FF2B5EF4-FFF2-40B4-BE49-F238E27FC236}">
              <a16:creationId xmlns:a16="http://schemas.microsoft.com/office/drawing/2014/main" id="{926BD93E-7C27-4326-A2B6-F6AE82E6AD08}"/>
            </a:ext>
          </a:extLst>
        </xdr:cNvPr>
        <xdr:cNvSpPr/>
      </xdr:nvSpPr>
      <xdr:spPr>
        <a:xfrm>
          <a:off x="8902166" y="6174785"/>
          <a:ext cx="705062" cy="641633"/>
        </a:xfrm>
        <a:custGeom>
          <a:avLst/>
          <a:gdLst/>
          <a:ahLst/>
          <a:cxnLst/>
          <a:rect l="0" t="0" r="0" b="0"/>
          <a:pathLst>
            <a:path w="705062" h="641633">
              <a:moveTo>
                <a:pt x="398859" y="641632"/>
              </a:moveTo>
              <a:lnTo>
                <a:pt x="276085" y="612463"/>
              </a:lnTo>
              <a:lnTo>
                <a:pt x="155152" y="502228"/>
              </a:lnTo>
              <a:lnTo>
                <a:pt x="0" y="439751"/>
              </a:lnTo>
              <a:lnTo>
                <a:pt x="53633" y="380255"/>
              </a:lnTo>
              <a:lnTo>
                <a:pt x="409123" y="102169"/>
              </a:lnTo>
              <a:lnTo>
                <a:pt x="476944" y="0"/>
              </a:lnTo>
              <a:lnTo>
                <a:pt x="537810" y="94941"/>
              </a:lnTo>
              <a:lnTo>
                <a:pt x="659191" y="94401"/>
              </a:lnTo>
              <a:lnTo>
                <a:pt x="705061" y="155008"/>
              </a:lnTo>
              <a:lnTo>
                <a:pt x="536649" y="340119"/>
              </a:lnTo>
              <a:lnTo>
                <a:pt x="609392" y="530779"/>
              </a:lnTo>
              <a:lnTo>
                <a:pt x="587995" y="566505"/>
              </a:lnTo>
              <a:lnTo>
                <a:pt x="398859" y="64163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508668</xdr:colOff>
      <xdr:row>31</xdr:row>
      <xdr:rowOff>179077</xdr:rowOff>
    </xdr:from>
    <xdr:to>
      <xdr:col>11</xdr:col>
      <xdr:colOff>703459</xdr:colOff>
      <xdr:row>35</xdr:row>
      <xdr:rowOff>162773</xdr:rowOff>
    </xdr:to>
    <xdr:sp macro="USF" textlink="">
      <xdr:nvSpPr>
        <xdr:cNvPr id="44684" name="63">
          <a:extLst>
            <a:ext uri="{FF2B5EF4-FFF2-40B4-BE49-F238E27FC236}">
              <a16:creationId xmlns:a16="http://schemas.microsoft.com/office/drawing/2014/main" id="{D3777AD9-3779-43E5-9385-ACF7A044D8E4}"/>
            </a:ext>
          </a:extLst>
        </xdr:cNvPr>
        <xdr:cNvSpPr/>
      </xdr:nvSpPr>
      <xdr:spPr>
        <a:xfrm>
          <a:off x="8128668" y="6084577"/>
          <a:ext cx="956791" cy="745696"/>
        </a:xfrm>
        <a:custGeom>
          <a:avLst/>
          <a:gdLst/>
          <a:ahLst/>
          <a:cxnLst/>
          <a:rect l="0" t="0" r="0" b="0"/>
          <a:pathLst>
            <a:path w="956791" h="745696">
              <a:moveTo>
                <a:pt x="773498" y="529959"/>
              </a:moveTo>
              <a:lnTo>
                <a:pt x="731906" y="531074"/>
              </a:lnTo>
              <a:lnTo>
                <a:pt x="689965" y="600736"/>
              </a:lnTo>
              <a:lnTo>
                <a:pt x="484597" y="731147"/>
              </a:lnTo>
              <a:lnTo>
                <a:pt x="361373" y="745695"/>
              </a:lnTo>
              <a:lnTo>
                <a:pt x="295258" y="699721"/>
              </a:lnTo>
              <a:lnTo>
                <a:pt x="341726" y="593869"/>
              </a:lnTo>
              <a:lnTo>
                <a:pt x="101260" y="603625"/>
              </a:lnTo>
              <a:lnTo>
                <a:pt x="0" y="431947"/>
              </a:lnTo>
              <a:lnTo>
                <a:pt x="7734" y="393943"/>
              </a:lnTo>
              <a:lnTo>
                <a:pt x="179924" y="299372"/>
              </a:lnTo>
              <a:lnTo>
                <a:pt x="264209" y="174244"/>
              </a:lnTo>
              <a:lnTo>
                <a:pt x="422853" y="144971"/>
              </a:lnTo>
              <a:lnTo>
                <a:pt x="450115" y="260392"/>
              </a:lnTo>
              <a:lnTo>
                <a:pt x="531123" y="271130"/>
              </a:lnTo>
              <a:lnTo>
                <a:pt x="648287" y="158749"/>
              </a:lnTo>
              <a:lnTo>
                <a:pt x="702577" y="50569"/>
              </a:lnTo>
              <a:lnTo>
                <a:pt x="859345" y="49828"/>
              </a:lnTo>
              <a:lnTo>
                <a:pt x="924145" y="0"/>
              </a:lnTo>
              <a:lnTo>
                <a:pt x="956790" y="57986"/>
              </a:lnTo>
              <a:lnTo>
                <a:pt x="843210" y="229583"/>
              </a:lnTo>
              <a:lnTo>
                <a:pt x="869408" y="340306"/>
              </a:lnTo>
              <a:lnTo>
                <a:pt x="798768" y="440846"/>
              </a:lnTo>
              <a:lnTo>
                <a:pt x="827131" y="470463"/>
              </a:lnTo>
              <a:lnTo>
                <a:pt x="773498" y="529959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171009</xdr:colOff>
      <xdr:row>31</xdr:row>
      <xdr:rowOff>139313</xdr:rowOff>
    </xdr:from>
    <xdr:to>
      <xdr:col>13</xdr:col>
      <xdr:colOff>751493</xdr:colOff>
      <xdr:row>35</xdr:row>
      <xdr:rowOff>11560</xdr:rowOff>
    </xdr:to>
    <xdr:sp macro="USF" textlink="">
      <xdr:nvSpPr>
        <xdr:cNvPr id="44685" name="71">
          <a:extLst>
            <a:ext uri="{FF2B5EF4-FFF2-40B4-BE49-F238E27FC236}">
              <a16:creationId xmlns:a16="http://schemas.microsoft.com/office/drawing/2014/main" id="{201CD661-0D11-4E46-BE9B-83EFC0425515}"/>
            </a:ext>
          </a:extLst>
        </xdr:cNvPr>
        <xdr:cNvSpPr/>
      </xdr:nvSpPr>
      <xdr:spPr>
        <a:xfrm>
          <a:off x="10077009" y="6044813"/>
          <a:ext cx="580484" cy="634247"/>
        </a:xfrm>
        <a:custGeom>
          <a:avLst/>
          <a:gdLst/>
          <a:ahLst/>
          <a:cxnLst/>
          <a:rect l="0" t="0" r="0" b="0"/>
          <a:pathLst>
            <a:path w="580484" h="634247">
              <a:moveTo>
                <a:pt x="558506" y="465326"/>
              </a:moveTo>
              <a:lnTo>
                <a:pt x="437362" y="484590"/>
              </a:lnTo>
              <a:lnTo>
                <a:pt x="186930" y="634246"/>
              </a:lnTo>
              <a:lnTo>
                <a:pt x="0" y="548955"/>
              </a:lnTo>
              <a:lnTo>
                <a:pt x="52853" y="363862"/>
              </a:lnTo>
              <a:lnTo>
                <a:pt x="85890" y="341620"/>
              </a:lnTo>
              <a:lnTo>
                <a:pt x="228351" y="113604"/>
              </a:lnTo>
              <a:lnTo>
                <a:pt x="251649" y="0"/>
              </a:lnTo>
              <a:lnTo>
                <a:pt x="403078" y="86650"/>
              </a:lnTo>
              <a:lnTo>
                <a:pt x="384511" y="245834"/>
              </a:lnTo>
              <a:lnTo>
                <a:pt x="495539" y="298891"/>
              </a:lnTo>
              <a:lnTo>
                <a:pt x="580483" y="387108"/>
              </a:lnTo>
              <a:lnTo>
                <a:pt x="558506" y="46532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570912</xdr:colOff>
      <xdr:row>34</xdr:row>
      <xdr:rowOff>16617</xdr:rowOff>
    </xdr:from>
    <xdr:to>
      <xdr:col>11</xdr:col>
      <xdr:colOff>90108</xdr:colOff>
      <xdr:row>38</xdr:row>
      <xdr:rowOff>102384</xdr:rowOff>
    </xdr:to>
    <xdr:sp macro="USF" textlink="">
      <xdr:nvSpPr>
        <xdr:cNvPr id="44686" name="77">
          <a:extLst>
            <a:ext uri="{FF2B5EF4-FFF2-40B4-BE49-F238E27FC236}">
              <a16:creationId xmlns:a16="http://schemas.microsoft.com/office/drawing/2014/main" id="{3FE059D4-B0A5-4D8A-99E7-0AA71743C3F2}"/>
            </a:ext>
          </a:extLst>
        </xdr:cNvPr>
        <xdr:cNvSpPr/>
      </xdr:nvSpPr>
      <xdr:spPr>
        <a:xfrm>
          <a:off x="7428912" y="6493617"/>
          <a:ext cx="1043196" cy="847767"/>
        </a:xfrm>
        <a:custGeom>
          <a:avLst/>
          <a:gdLst/>
          <a:ahLst/>
          <a:cxnLst/>
          <a:rect l="0" t="0" r="0" b="0"/>
          <a:pathLst>
            <a:path w="1043196" h="847767">
              <a:moveTo>
                <a:pt x="419810" y="798320"/>
              </a:moveTo>
              <a:lnTo>
                <a:pt x="301296" y="800423"/>
              </a:lnTo>
              <a:lnTo>
                <a:pt x="188370" y="847766"/>
              </a:lnTo>
              <a:lnTo>
                <a:pt x="67853" y="813514"/>
              </a:lnTo>
              <a:lnTo>
                <a:pt x="109401" y="618232"/>
              </a:lnTo>
              <a:lnTo>
                <a:pt x="0" y="495473"/>
              </a:lnTo>
              <a:lnTo>
                <a:pt x="40894" y="423437"/>
              </a:lnTo>
              <a:lnTo>
                <a:pt x="37972" y="307019"/>
              </a:lnTo>
              <a:lnTo>
                <a:pt x="70020" y="280139"/>
              </a:lnTo>
              <a:lnTo>
                <a:pt x="194048" y="288636"/>
              </a:lnTo>
              <a:lnTo>
                <a:pt x="430376" y="201432"/>
              </a:lnTo>
              <a:lnTo>
                <a:pt x="523521" y="120252"/>
              </a:lnTo>
              <a:lnTo>
                <a:pt x="551171" y="0"/>
              </a:lnTo>
              <a:lnTo>
                <a:pt x="699756" y="22907"/>
              </a:lnTo>
              <a:lnTo>
                <a:pt x="801016" y="194585"/>
              </a:lnTo>
              <a:lnTo>
                <a:pt x="1041482" y="184829"/>
              </a:lnTo>
              <a:lnTo>
                <a:pt x="995014" y="290681"/>
              </a:lnTo>
              <a:lnTo>
                <a:pt x="980980" y="408497"/>
              </a:lnTo>
              <a:lnTo>
                <a:pt x="1043195" y="459511"/>
              </a:lnTo>
              <a:lnTo>
                <a:pt x="970610" y="732063"/>
              </a:lnTo>
              <a:lnTo>
                <a:pt x="657101" y="745622"/>
              </a:lnTo>
              <a:lnTo>
                <a:pt x="587781" y="707239"/>
              </a:lnTo>
              <a:lnTo>
                <a:pt x="419810" y="798320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636729</xdr:colOff>
      <xdr:row>37</xdr:row>
      <xdr:rowOff>144614</xdr:rowOff>
    </xdr:from>
    <xdr:to>
      <xdr:col>11</xdr:col>
      <xdr:colOff>465583</xdr:colOff>
      <xdr:row>40</xdr:row>
      <xdr:rowOff>160619</xdr:rowOff>
    </xdr:to>
    <xdr:sp macro="USF" textlink="">
      <xdr:nvSpPr>
        <xdr:cNvPr id="44687" name="95">
          <a:extLst>
            <a:ext uri="{FF2B5EF4-FFF2-40B4-BE49-F238E27FC236}">
              <a16:creationId xmlns:a16="http://schemas.microsoft.com/office/drawing/2014/main" id="{8539814B-0B56-446E-A478-54D35A4DF555}"/>
            </a:ext>
          </a:extLst>
        </xdr:cNvPr>
        <xdr:cNvSpPr/>
      </xdr:nvSpPr>
      <xdr:spPr>
        <a:xfrm>
          <a:off x="8256729" y="7193114"/>
          <a:ext cx="590854" cy="587505"/>
        </a:xfrm>
        <a:custGeom>
          <a:avLst/>
          <a:gdLst/>
          <a:ahLst/>
          <a:cxnLst/>
          <a:rect l="0" t="0" r="0" b="0"/>
          <a:pathLst>
            <a:path w="590854" h="587505">
              <a:moveTo>
                <a:pt x="10113" y="587504"/>
              </a:moveTo>
              <a:lnTo>
                <a:pt x="0" y="510336"/>
              </a:lnTo>
              <a:lnTo>
                <a:pt x="99649" y="335838"/>
              </a:lnTo>
              <a:lnTo>
                <a:pt x="171771" y="106976"/>
              </a:lnTo>
              <a:lnTo>
                <a:pt x="142793" y="32566"/>
              </a:lnTo>
              <a:lnTo>
                <a:pt x="344702" y="68383"/>
              </a:lnTo>
              <a:lnTo>
                <a:pt x="442480" y="0"/>
              </a:lnTo>
              <a:lnTo>
                <a:pt x="563057" y="18283"/>
              </a:lnTo>
              <a:lnTo>
                <a:pt x="590853" y="47922"/>
              </a:lnTo>
              <a:lnTo>
                <a:pt x="481668" y="166924"/>
              </a:lnTo>
              <a:lnTo>
                <a:pt x="403832" y="197389"/>
              </a:lnTo>
              <a:lnTo>
                <a:pt x="382246" y="314590"/>
              </a:lnTo>
              <a:lnTo>
                <a:pt x="254471" y="474555"/>
              </a:lnTo>
              <a:lnTo>
                <a:pt x="255513" y="555627"/>
              </a:lnTo>
              <a:lnTo>
                <a:pt x="221534" y="575991"/>
              </a:lnTo>
              <a:lnTo>
                <a:pt x="69718" y="535820"/>
              </a:lnTo>
              <a:lnTo>
                <a:pt x="10113" y="587504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317502</xdr:colOff>
      <xdr:row>34</xdr:row>
      <xdr:rowOff>50289</xdr:rowOff>
    </xdr:from>
    <xdr:to>
      <xdr:col>13</xdr:col>
      <xdr:colOff>143503</xdr:colOff>
      <xdr:row>37</xdr:row>
      <xdr:rowOff>141768</xdr:rowOff>
    </xdr:to>
    <xdr:sp macro="USF" textlink="">
      <xdr:nvSpPr>
        <xdr:cNvPr id="44688" name="113">
          <a:extLst>
            <a:ext uri="{FF2B5EF4-FFF2-40B4-BE49-F238E27FC236}">
              <a16:creationId xmlns:a16="http://schemas.microsoft.com/office/drawing/2014/main" id="{51A9C559-0BDB-4FFB-97BE-7890C11E820B}"/>
            </a:ext>
          </a:extLst>
        </xdr:cNvPr>
        <xdr:cNvSpPr/>
      </xdr:nvSpPr>
      <xdr:spPr>
        <a:xfrm>
          <a:off x="9461502" y="6527289"/>
          <a:ext cx="588001" cy="662979"/>
        </a:xfrm>
        <a:custGeom>
          <a:avLst/>
          <a:gdLst/>
          <a:ahLst/>
          <a:cxnLst/>
          <a:rect l="0" t="0" r="0" b="0"/>
          <a:pathLst>
            <a:path w="588001" h="662979">
              <a:moveTo>
                <a:pt x="432286" y="629523"/>
              </a:moveTo>
              <a:lnTo>
                <a:pt x="29606" y="662978"/>
              </a:lnTo>
              <a:lnTo>
                <a:pt x="0" y="635826"/>
              </a:lnTo>
              <a:lnTo>
                <a:pt x="42069" y="530455"/>
              </a:lnTo>
              <a:lnTo>
                <a:pt x="195753" y="356355"/>
              </a:lnTo>
              <a:lnTo>
                <a:pt x="290476" y="281711"/>
              </a:lnTo>
              <a:lnTo>
                <a:pt x="255193" y="128424"/>
              </a:lnTo>
              <a:lnTo>
                <a:pt x="370867" y="11644"/>
              </a:lnTo>
              <a:lnTo>
                <a:pt x="452108" y="0"/>
              </a:lnTo>
              <a:lnTo>
                <a:pt x="552581" y="67060"/>
              </a:lnTo>
              <a:lnTo>
                <a:pt x="588000" y="217710"/>
              </a:lnTo>
              <a:lnTo>
                <a:pt x="536749" y="281242"/>
              </a:lnTo>
              <a:lnTo>
                <a:pt x="423309" y="329691"/>
              </a:lnTo>
              <a:lnTo>
                <a:pt x="459951" y="396954"/>
              </a:lnTo>
              <a:lnTo>
                <a:pt x="574910" y="432620"/>
              </a:lnTo>
              <a:lnTo>
                <a:pt x="574567" y="473030"/>
              </a:lnTo>
              <a:lnTo>
                <a:pt x="432286" y="62952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53922</xdr:colOff>
      <xdr:row>29</xdr:row>
      <xdr:rowOff>154515</xdr:rowOff>
    </xdr:from>
    <xdr:to>
      <xdr:col>13</xdr:col>
      <xdr:colOff>172224</xdr:colOff>
      <xdr:row>33</xdr:row>
      <xdr:rowOff>146265</xdr:rowOff>
    </xdr:to>
    <xdr:sp macro="USF" textlink="">
      <xdr:nvSpPr>
        <xdr:cNvPr id="44689" name="114">
          <a:extLst>
            <a:ext uri="{FF2B5EF4-FFF2-40B4-BE49-F238E27FC236}">
              <a16:creationId xmlns:a16="http://schemas.microsoft.com/office/drawing/2014/main" id="{5924DEC9-A8BB-4B85-B62F-E1AF3F5E3A16}"/>
            </a:ext>
          </a:extLst>
        </xdr:cNvPr>
        <xdr:cNvSpPr/>
      </xdr:nvSpPr>
      <xdr:spPr>
        <a:xfrm>
          <a:off x="9197922" y="5679015"/>
          <a:ext cx="880302" cy="753750"/>
        </a:xfrm>
        <a:custGeom>
          <a:avLst/>
          <a:gdLst/>
          <a:ahLst/>
          <a:cxnLst/>
          <a:rect l="0" t="0" r="0" b="0"/>
          <a:pathLst>
            <a:path w="880302" h="753750">
              <a:moveTo>
                <a:pt x="694957" y="588926"/>
              </a:moveTo>
              <a:lnTo>
                <a:pt x="684585" y="702626"/>
              </a:lnTo>
              <a:lnTo>
                <a:pt x="578158" y="753749"/>
              </a:lnTo>
              <a:lnTo>
                <a:pt x="409305" y="650778"/>
              </a:lnTo>
              <a:lnTo>
                <a:pt x="363435" y="590171"/>
              </a:lnTo>
              <a:lnTo>
                <a:pt x="242054" y="590711"/>
              </a:lnTo>
              <a:lnTo>
                <a:pt x="181188" y="495770"/>
              </a:lnTo>
              <a:lnTo>
                <a:pt x="0" y="446207"/>
              </a:lnTo>
              <a:lnTo>
                <a:pt x="97618" y="156494"/>
              </a:lnTo>
              <a:lnTo>
                <a:pt x="307566" y="0"/>
              </a:lnTo>
              <a:lnTo>
                <a:pt x="452375" y="18657"/>
              </a:lnTo>
              <a:lnTo>
                <a:pt x="435770" y="55331"/>
              </a:lnTo>
              <a:lnTo>
                <a:pt x="483618" y="120404"/>
              </a:lnTo>
              <a:lnTo>
                <a:pt x="677516" y="258906"/>
              </a:lnTo>
              <a:lnTo>
                <a:pt x="880301" y="237621"/>
              </a:lnTo>
              <a:lnTo>
                <a:pt x="740520" y="471386"/>
              </a:lnTo>
              <a:lnTo>
                <a:pt x="677185" y="514083"/>
              </a:lnTo>
              <a:lnTo>
                <a:pt x="694957" y="58892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305508</xdr:colOff>
      <xdr:row>36</xdr:row>
      <xdr:rowOff>131090</xdr:rowOff>
    </xdr:from>
    <xdr:to>
      <xdr:col>9</xdr:col>
      <xdr:colOff>680314</xdr:colOff>
      <xdr:row>40</xdr:row>
      <xdr:rowOff>184233</xdr:rowOff>
    </xdr:to>
    <xdr:sp macro="USF" textlink="">
      <xdr:nvSpPr>
        <xdr:cNvPr id="44690" name="141">
          <a:extLst>
            <a:ext uri="{FF2B5EF4-FFF2-40B4-BE49-F238E27FC236}">
              <a16:creationId xmlns:a16="http://schemas.microsoft.com/office/drawing/2014/main" id="{1A375110-B3E0-45F6-A1F2-93A540E462A1}"/>
            </a:ext>
          </a:extLst>
        </xdr:cNvPr>
        <xdr:cNvSpPr/>
      </xdr:nvSpPr>
      <xdr:spPr>
        <a:xfrm>
          <a:off x="7163508" y="6989090"/>
          <a:ext cx="374806" cy="815143"/>
        </a:xfrm>
        <a:custGeom>
          <a:avLst/>
          <a:gdLst/>
          <a:ahLst/>
          <a:cxnLst/>
          <a:rect l="0" t="0" r="0" b="0"/>
          <a:pathLst>
            <a:path w="374806" h="815143">
              <a:moveTo>
                <a:pt x="208899" y="792422"/>
              </a:moveTo>
              <a:lnTo>
                <a:pt x="96923" y="815142"/>
              </a:lnTo>
              <a:lnTo>
                <a:pt x="23470" y="791742"/>
              </a:lnTo>
              <a:lnTo>
                <a:pt x="8663" y="760287"/>
              </a:lnTo>
              <a:lnTo>
                <a:pt x="122714" y="746445"/>
              </a:lnTo>
              <a:lnTo>
                <a:pt x="154121" y="547812"/>
              </a:lnTo>
              <a:lnTo>
                <a:pt x="126816" y="225020"/>
              </a:lnTo>
              <a:lnTo>
                <a:pt x="0" y="143738"/>
              </a:lnTo>
              <a:lnTo>
                <a:pt x="206341" y="16517"/>
              </a:lnTo>
              <a:lnTo>
                <a:pt x="264779" y="29115"/>
              </a:lnTo>
              <a:lnTo>
                <a:pt x="265404" y="0"/>
              </a:lnTo>
              <a:lnTo>
                <a:pt x="374805" y="122759"/>
              </a:lnTo>
              <a:lnTo>
                <a:pt x="333257" y="318041"/>
              </a:lnTo>
              <a:lnTo>
                <a:pt x="281816" y="472965"/>
              </a:lnTo>
              <a:lnTo>
                <a:pt x="287134" y="593925"/>
              </a:lnTo>
              <a:lnTo>
                <a:pt x="225681" y="648845"/>
              </a:lnTo>
              <a:lnTo>
                <a:pt x="243133" y="769132"/>
              </a:lnTo>
              <a:lnTo>
                <a:pt x="208899" y="79242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723478</xdr:colOff>
      <xdr:row>31</xdr:row>
      <xdr:rowOff>28580</xdr:rowOff>
    </xdr:from>
    <xdr:to>
      <xdr:col>11</xdr:col>
      <xdr:colOff>10878</xdr:colOff>
      <xdr:row>34</xdr:row>
      <xdr:rowOff>93841</xdr:rowOff>
    </xdr:to>
    <xdr:sp macro="USF" textlink="">
      <xdr:nvSpPr>
        <xdr:cNvPr id="44691" name="152">
          <a:extLst>
            <a:ext uri="{FF2B5EF4-FFF2-40B4-BE49-F238E27FC236}">
              <a16:creationId xmlns:a16="http://schemas.microsoft.com/office/drawing/2014/main" id="{3538EB68-215E-42F9-8AF4-E4BF97EEDB47}"/>
            </a:ext>
          </a:extLst>
        </xdr:cNvPr>
        <xdr:cNvSpPr/>
      </xdr:nvSpPr>
      <xdr:spPr>
        <a:xfrm>
          <a:off x="7581478" y="5934080"/>
          <a:ext cx="811400" cy="636761"/>
        </a:xfrm>
        <a:custGeom>
          <a:avLst/>
          <a:gdLst/>
          <a:ahLst/>
          <a:cxnLst/>
          <a:rect l="0" t="0" r="0" b="0"/>
          <a:pathLst>
            <a:path w="811400" h="636761">
              <a:moveTo>
                <a:pt x="398605" y="559537"/>
              </a:moveTo>
              <a:lnTo>
                <a:pt x="255874" y="636760"/>
              </a:lnTo>
              <a:lnTo>
                <a:pt x="156985" y="518331"/>
              </a:lnTo>
              <a:lnTo>
                <a:pt x="116378" y="526453"/>
              </a:lnTo>
              <a:lnTo>
                <a:pt x="111511" y="416156"/>
              </a:lnTo>
              <a:lnTo>
                <a:pt x="0" y="323295"/>
              </a:lnTo>
              <a:lnTo>
                <a:pt x="60295" y="226258"/>
              </a:lnTo>
              <a:lnTo>
                <a:pt x="69243" y="73968"/>
              </a:lnTo>
              <a:lnTo>
                <a:pt x="388589" y="0"/>
              </a:lnTo>
              <a:lnTo>
                <a:pt x="572958" y="69078"/>
              </a:lnTo>
              <a:lnTo>
                <a:pt x="798362" y="257119"/>
              </a:lnTo>
              <a:lnTo>
                <a:pt x="811399" y="324741"/>
              </a:lnTo>
              <a:lnTo>
                <a:pt x="727114" y="449869"/>
              </a:lnTo>
              <a:lnTo>
                <a:pt x="554924" y="544440"/>
              </a:lnTo>
              <a:lnTo>
                <a:pt x="547190" y="582444"/>
              </a:lnTo>
              <a:lnTo>
                <a:pt x="398605" y="559537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129200</xdr:colOff>
      <xdr:row>38</xdr:row>
      <xdr:rowOff>121038</xdr:rowOff>
    </xdr:from>
    <xdr:to>
      <xdr:col>11</xdr:col>
      <xdr:colOff>744408</xdr:colOff>
      <xdr:row>41</xdr:row>
      <xdr:rowOff>75493</xdr:rowOff>
    </xdr:to>
    <xdr:sp macro="USF" textlink="">
      <xdr:nvSpPr>
        <xdr:cNvPr id="44692" name="166">
          <a:extLst>
            <a:ext uri="{FF2B5EF4-FFF2-40B4-BE49-F238E27FC236}">
              <a16:creationId xmlns:a16="http://schemas.microsoft.com/office/drawing/2014/main" id="{BE3F2202-0A74-4E43-B237-3910E86AD1B7}"/>
            </a:ext>
          </a:extLst>
        </xdr:cNvPr>
        <xdr:cNvSpPr/>
      </xdr:nvSpPr>
      <xdr:spPr>
        <a:xfrm>
          <a:off x="8511200" y="7360038"/>
          <a:ext cx="615208" cy="525955"/>
        </a:xfrm>
        <a:custGeom>
          <a:avLst/>
          <a:gdLst/>
          <a:ahLst/>
          <a:cxnLst/>
          <a:rect l="0" t="0" r="0" b="0"/>
          <a:pathLst>
            <a:path w="615208" h="525955">
              <a:moveTo>
                <a:pt x="432416" y="525954"/>
              </a:moveTo>
              <a:lnTo>
                <a:pt x="182617" y="487012"/>
              </a:lnTo>
              <a:lnTo>
                <a:pt x="1042" y="388703"/>
              </a:lnTo>
              <a:lnTo>
                <a:pt x="0" y="307631"/>
              </a:lnTo>
              <a:lnTo>
                <a:pt x="127775" y="147666"/>
              </a:lnTo>
              <a:lnTo>
                <a:pt x="149361" y="30465"/>
              </a:lnTo>
              <a:lnTo>
                <a:pt x="227197" y="0"/>
              </a:lnTo>
              <a:lnTo>
                <a:pt x="378645" y="70318"/>
              </a:lnTo>
              <a:lnTo>
                <a:pt x="428450" y="134194"/>
              </a:lnTo>
              <a:lnTo>
                <a:pt x="615207" y="203941"/>
              </a:lnTo>
              <a:lnTo>
                <a:pt x="432416" y="525954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60961</xdr:colOff>
      <xdr:row>40</xdr:row>
      <xdr:rowOff>108934</xdr:rowOff>
    </xdr:from>
    <xdr:to>
      <xdr:col>11</xdr:col>
      <xdr:colOff>311818</xdr:colOff>
      <xdr:row>42</xdr:row>
      <xdr:rowOff>135316</xdr:rowOff>
    </xdr:to>
    <xdr:sp macro="USF" textlink="">
      <xdr:nvSpPr>
        <xdr:cNvPr id="44693" name="170">
          <a:extLst>
            <a:ext uri="{FF2B5EF4-FFF2-40B4-BE49-F238E27FC236}">
              <a16:creationId xmlns:a16="http://schemas.microsoft.com/office/drawing/2014/main" id="{1FA6BA3B-514C-4C44-82B7-8BE27E2024F6}"/>
            </a:ext>
          </a:extLst>
        </xdr:cNvPr>
        <xdr:cNvSpPr/>
      </xdr:nvSpPr>
      <xdr:spPr>
        <a:xfrm>
          <a:off x="7680961" y="7728934"/>
          <a:ext cx="1012857" cy="407382"/>
        </a:xfrm>
        <a:custGeom>
          <a:avLst/>
          <a:gdLst/>
          <a:ahLst/>
          <a:cxnLst/>
          <a:rect l="0" t="0" r="0" b="0"/>
          <a:pathLst>
            <a:path w="1012857" h="407382">
              <a:moveTo>
                <a:pt x="77710" y="407381"/>
              </a:moveTo>
              <a:lnTo>
                <a:pt x="0" y="324579"/>
              </a:lnTo>
              <a:lnTo>
                <a:pt x="19837" y="208898"/>
              </a:lnTo>
              <a:lnTo>
                <a:pt x="201463" y="286469"/>
              </a:lnTo>
              <a:lnTo>
                <a:pt x="296286" y="212501"/>
              </a:lnTo>
              <a:lnTo>
                <a:pt x="311634" y="94817"/>
              </a:lnTo>
              <a:lnTo>
                <a:pt x="521402" y="96617"/>
              </a:lnTo>
              <a:lnTo>
                <a:pt x="585881" y="51684"/>
              </a:lnTo>
              <a:lnTo>
                <a:pt x="645486" y="0"/>
              </a:lnTo>
              <a:lnTo>
                <a:pt x="797302" y="40171"/>
              </a:lnTo>
              <a:lnTo>
                <a:pt x="831281" y="19807"/>
              </a:lnTo>
              <a:lnTo>
                <a:pt x="1012856" y="118116"/>
              </a:lnTo>
              <a:lnTo>
                <a:pt x="854037" y="251558"/>
              </a:lnTo>
              <a:lnTo>
                <a:pt x="852847" y="292648"/>
              </a:lnTo>
              <a:lnTo>
                <a:pt x="624527" y="370808"/>
              </a:lnTo>
              <a:lnTo>
                <a:pt x="428063" y="339284"/>
              </a:lnTo>
              <a:lnTo>
                <a:pt x="359189" y="379994"/>
              </a:lnTo>
              <a:lnTo>
                <a:pt x="77710" y="407381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740811</xdr:colOff>
      <xdr:row>33</xdr:row>
      <xdr:rowOff>180708</xdr:rowOff>
    </xdr:from>
    <xdr:to>
      <xdr:col>14</xdr:col>
      <xdr:colOff>105525</xdr:colOff>
      <xdr:row>37</xdr:row>
      <xdr:rowOff>53637</xdr:rowOff>
    </xdr:to>
    <xdr:sp macro="USF" textlink="">
      <xdr:nvSpPr>
        <xdr:cNvPr id="44694" name="215">
          <a:extLst>
            <a:ext uri="{FF2B5EF4-FFF2-40B4-BE49-F238E27FC236}">
              <a16:creationId xmlns:a16="http://schemas.microsoft.com/office/drawing/2014/main" id="{BE99F269-926E-40DF-823F-235991AEF35C}"/>
            </a:ext>
          </a:extLst>
        </xdr:cNvPr>
        <xdr:cNvSpPr/>
      </xdr:nvSpPr>
      <xdr:spPr>
        <a:xfrm>
          <a:off x="9884811" y="6467208"/>
          <a:ext cx="888714" cy="634929"/>
        </a:xfrm>
        <a:custGeom>
          <a:avLst/>
          <a:gdLst/>
          <a:ahLst/>
          <a:cxnLst/>
          <a:rect l="0" t="0" r="0" b="0"/>
          <a:pathLst>
            <a:path w="888714" h="634929">
              <a:moveTo>
                <a:pt x="783440" y="577881"/>
              </a:moveTo>
              <a:lnTo>
                <a:pt x="629166" y="536469"/>
              </a:lnTo>
              <a:lnTo>
                <a:pt x="506336" y="634928"/>
              </a:lnTo>
              <a:lnTo>
                <a:pt x="415315" y="560222"/>
              </a:lnTo>
              <a:lnTo>
                <a:pt x="347939" y="598620"/>
              </a:lnTo>
              <a:lnTo>
                <a:pt x="280791" y="596091"/>
              </a:lnTo>
              <a:lnTo>
                <a:pt x="251188" y="493830"/>
              </a:lnTo>
              <a:lnTo>
                <a:pt x="151258" y="533111"/>
              </a:lnTo>
              <a:lnTo>
                <a:pt x="151601" y="492701"/>
              </a:lnTo>
              <a:lnTo>
                <a:pt x="36642" y="457035"/>
              </a:lnTo>
              <a:lnTo>
                <a:pt x="0" y="389772"/>
              </a:lnTo>
              <a:lnTo>
                <a:pt x="113440" y="341323"/>
              </a:lnTo>
              <a:lnTo>
                <a:pt x="164691" y="277791"/>
              </a:lnTo>
              <a:lnTo>
                <a:pt x="129272" y="127141"/>
              </a:lnTo>
              <a:lnTo>
                <a:pt x="192198" y="126560"/>
              </a:lnTo>
              <a:lnTo>
                <a:pt x="379128" y="211851"/>
              </a:lnTo>
              <a:lnTo>
                <a:pt x="629560" y="62195"/>
              </a:lnTo>
              <a:lnTo>
                <a:pt x="750704" y="42931"/>
              </a:lnTo>
              <a:lnTo>
                <a:pt x="820321" y="65603"/>
              </a:lnTo>
              <a:lnTo>
                <a:pt x="849170" y="0"/>
              </a:lnTo>
              <a:lnTo>
                <a:pt x="888713" y="68030"/>
              </a:lnTo>
              <a:lnTo>
                <a:pt x="883432" y="145442"/>
              </a:lnTo>
              <a:lnTo>
                <a:pt x="755253" y="292502"/>
              </a:lnTo>
              <a:lnTo>
                <a:pt x="848642" y="548713"/>
              </a:lnTo>
              <a:lnTo>
                <a:pt x="783440" y="577881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228722</xdr:colOff>
      <xdr:row>37</xdr:row>
      <xdr:rowOff>152356</xdr:rowOff>
    </xdr:from>
    <xdr:to>
      <xdr:col>11</xdr:col>
      <xdr:colOff>46501</xdr:colOff>
      <xdr:row>41</xdr:row>
      <xdr:rowOff>15052</xdr:rowOff>
    </xdr:to>
    <xdr:sp macro="USF" textlink="">
      <xdr:nvSpPr>
        <xdr:cNvPr id="44695" name="221">
          <a:extLst>
            <a:ext uri="{FF2B5EF4-FFF2-40B4-BE49-F238E27FC236}">
              <a16:creationId xmlns:a16="http://schemas.microsoft.com/office/drawing/2014/main" id="{757178BA-BA7A-4796-B99F-D63A00593C36}"/>
            </a:ext>
          </a:extLst>
        </xdr:cNvPr>
        <xdr:cNvSpPr/>
      </xdr:nvSpPr>
      <xdr:spPr>
        <a:xfrm>
          <a:off x="7848722" y="7200856"/>
          <a:ext cx="579779" cy="624696"/>
        </a:xfrm>
        <a:custGeom>
          <a:avLst/>
          <a:gdLst/>
          <a:ahLst/>
          <a:cxnLst/>
          <a:rect l="0" t="0" r="0" b="0"/>
          <a:pathLst>
            <a:path w="579779" h="624696">
              <a:moveTo>
                <a:pt x="418120" y="579762"/>
              </a:moveTo>
              <a:lnTo>
                <a:pt x="353641" y="624695"/>
              </a:lnTo>
              <a:lnTo>
                <a:pt x="143873" y="622895"/>
              </a:lnTo>
              <a:lnTo>
                <a:pt x="135329" y="542907"/>
              </a:lnTo>
              <a:lnTo>
                <a:pt x="43216" y="476820"/>
              </a:lnTo>
              <a:lnTo>
                <a:pt x="38733" y="161529"/>
              </a:lnTo>
              <a:lnTo>
                <a:pt x="0" y="91081"/>
              </a:lnTo>
              <a:lnTo>
                <a:pt x="167971" y="0"/>
              </a:lnTo>
              <a:lnTo>
                <a:pt x="237291" y="38383"/>
              </a:lnTo>
              <a:lnTo>
                <a:pt x="550800" y="24824"/>
              </a:lnTo>
              <a:lnTo>
                <a:pt x="579778" y="99234"/>
              </a:lnTo>
              <a:lnTo>
                <a:pt x="507656" y="328096"/>
              </a:lnTo>
              <a:lnTo>
                <a:pt x="408007" y="502594"/>
              </a:lnTo>
              <a:lnTo>
                <a:pt x="418120" y="57976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615509</xdr:colOff>
      <xdr:row>25</xdr:row>
      <xdr:rowOff>113023</xdr:rowOff>
    </xdr:from>
    <xdr:to>
      <xdr:col>12</xdr:col>
      <xdr:colOff>434106</xdr:colOff>
      <xdr:row>30</xdr:row>
      <xdr:rowOff>120510</xdr:rowOff>
    </xdr:to>
    <xdr:sp macro="USF" textlink="">
      <xdr:nvSpPr>
        <xdr:cNvPr id="44696" name="239">
          <a:extLst>
            <a:ext uri="{FF2B5EF4-FFF2-40B4-BE49-F238E27FC236}">
              <a16:creationId xmlns:a16="http://schemas.microsoft.com/office/drawing/2014/main" id="{ED14EABD-00AD-4B22-8115-3747A9261B8C}"/>
            </a:ext>
          </a:extLst>
        </xdr:cNvPr>
        <xdr:cNvSpPr/>
      </xdr:nvSpPr>
      <xdr:spPr>
        <a:xfrm>
          <a:off x="8997509" y="4875523"/>
          <a:ext cx="580597" cy="959987"/>
        </a:xfrm>
        <a:custGeom>
          <a:avLst/>
          <a:gdLst/>
          <a:ahLst/>
          <a:cxnLst/>
          <a:rect l="0" t="0" r="0" b="0"/>
          <a:pathLst>
            <a:path w="580597" h="959987">
              <a:moveTo>
                <a:pt x="298031" y="959986"/>
              </a:moveTo>
              <a:lnTo>
                <a:pt x="246890" y="902169"/>
              </a:lnTo>
              <a:lnTo>
                <a:pt x="23920" y="830484"/>
              </a:lnTo>
              <a:lnTo>
                <a:pt x="49991" y="743354"/>
              </a:lnTo>
              <a:lnTo>
                <a:pt x="203341" y="508272"/>
              </a:lnTo>
              <a:lnTo>
                <a:pt x="17535" y="192045"/>
              </a:lnTo>
              <a:lnTo>
                <a:pt x="0" y="71953"/>
              </a:lnTo>
              <a:lnTo>
                <a:pt x="38753" y="1184"/>
              </a:lnTo>
              <a:lnTo>
                <a:pt x="130174" y="0"/>
              </a:lnTo>
              <a:lnTo>
                <a:pt x="177540" y="189630"/>
              </a:lnTo>
              <a:lnTo>
                <a:pt x="259620" y="329834"/>
              </a:lnTo>
              <a:lnTo>
                <a:pt x="300121" y="340745"/>
              </a:lnTo>
              <a:lnTo>
                <a:pt x="436746" y="246255"/>
              </a:lnTo>
              <a:lnTo>
                <a:pt x="476196" y="260289"/>
              </a:lnTo>
              <a:lnTo>
                <a:pt x="497229" y="380344"/>
              </a:lnTo>
              <a:lnTo>
                <a:pt x="580596" y="390039"/>
              </a:lnTo>
              <a:lnTo>
                <a:pt x="570426" y="622908"/>
              </a:lnTo>
              <a:lnTo>
                <a:pt x="507979" y="803492"/>
              </a:lnTo>
              <a:lnTo>
                <a:pt x="298031" y="95998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15427</xdr:colOff>
      <xdr:row>32</xdr:row>
      <xdr:rowOff>161375</xdr:rowOff>
    </xdr:from>
    <xdr:to>
      <xdr:col>10</xdr:col>
      <xdr:colOff>77857</xdr:colOff>
      <xdr:row>35</xdr:row>
      <xdr:rowOff>9079</xdr:rowOff>
    </xdr:to>
    <xdr:sp macro="USF" textlink="">
      <xdr:nvSpPr>
        <xdr:cNvPr id="44697" name="242">
          <a:extLst>
            <a:ext uri="{FF2B5EF4-FFF2-40B4-BE49-F238E27FC236}">
              <a16:creationId xmlns:a16="http://schemas.microsoft.com/office/drawing/2014/main" id="{C8F46A3E-CC9B-4F12-B2B7-A9F14D495EF5}"/>
            </a:ext>
          </a:extLst>
        </xdr:cNvPr>
        <xdr:cNvSpPr/>
      </xdr:nvSpPr>
      <xdr:spPr>
        <a:xfrm>
          <a:off x="6873427" y="6257375"/>
          <a:ext cx="824430" cy="419204"/>
        </a:xfrm>
        <a:custGeom>
          <a:avLst/>
          <a:gdLst/>
          <a:ahLst/>
          <a:cxnLst/>
          <a:rect l="0" t="0" r="0" b="0"/>
          <a:pathLst>
            <a:path w="824430" h="419204">
              <a:moveTo>
                <a:pt x="415095" y="419203"/>
              </a:moveTo>
              <a:lnTo>
                <a:pt x="29929" y="338736"/>
              </a:lnTo>
              <a:lnTo>
                <a:pt x="0" y="219477"/>
              </a:lnTo>
              <a:lnTo>
                <a:pt x="14599" y="144321"/>
              </a:lnTo>
              <a:lnTo>
                <a:pt x="84530" y="111487"/>
              </a:lnTo>
              <a:lnTo>
                <a:pt x="330619" y="137820"/>
              </a:lnTo>
              <a:lnTo>
                <a:pt x="524331" y="64735"/>
              </a:lnTo>
              <a:lnTo>
                <a:pt x="708051" y="0"/>
              </a:lnTo>
              <a:lnTo>
                <a:pt x="819562" y="92861"/>
              </a:lnTo>
              <a:lnTo>
                <a:pt x="824429" y="203158"/>
              </a:lnTo>
              <a:lnTo>
                <a:pt x="747136" y="285857"/>
              </a:lnTo>
              <a:lnTo>
                <a:pt x="671683" y="257641"/>
              </a:lnTo>
              <a:lnTo>
                <a:pt x="446689" y="409468"/>
              </a:lnTo>
              <a:lnTo>
                <a:pt x="415095" y="41920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731107</xdr:colOff>
      <xdr:row>30</xdr:row>
      <xdr:rowOff>110043</xdr:rowOff>
    </xdr:from>
    <xdr:to>
      <xdr:col>13</xdr:col>
      <xdr:colOff>422659</xdr:colOff>
      <xdr:row>33</xdr:row>
      <xdr:rowOff>99934</xdr:rowOff>
    </xdr:to>
    <xdr:sp macro="USF" textlink="">
      <xdr:nvSpPr>
        <xdr:cNvPr id="44698" name="244">
          <a:extLst>
            <a:ext uri="{FF2B5EF4-FFF2-40B4-BE49-F238E27FC236}">
              <a16:creationId xmlns:a16="http://schemas.microsoft.com/office/drawing/2014/main" id="{AD07F62A-A699-452E-B552-C029D9B66F90}"/>
            </a:ext>
          </a:extLst>
        </xdr:cNvPr>
        <xdr:cNvSpPr/>
      </xdr:nvSpPr>
      <xdr:spPr>
        <a:xfrm>
          <a:off x="9875107" y="5825043"/>
          <a:ext cx="453552" cy="561391"/>
        </a:xfrm>
        <a:custGeom>
          <a:avLst/>
          <a:gdLst/>
          <a:ahLst/>
          <a:cxnLst/>
          <a:rect l="0" t="0" r="0" b="0"/>
          <a:pathLst>
            <a:path w="453552" h="561391">
              <a:moveTo>
                <a:pt x="287792" y="561390"/>
              </a:moveTo>
              <a:lnTo>
                <a:pt x="162168" y="534932"/>
              </a:lnTo>
              <a:lnTo>
                <a:pt x="17772" y="442898"/>
              </a:lnTo>
              <a:lnTo>
                <a:pt x="0" y="368055"/>
              </a:lnTo>
              <a:lnTo>
                <a:pt x="63335" y="325358"/>
              </a:lnTo>
              <a:lnTo>
                <a:pt x="203116" y="91593"/>
              </a:lnTo>
              <a:lnTo>
                <a:pt x="310784" y="2827"/>
              </a:lnTo>
              <a:lnTo>
                <a:pt x="376179" y="43294"/>
              </a:lnTo>
              <a:lnTo>
                <a:pt x="439544" y="0"/>
              </a:lnTo>
              <a:lnTo>
                <a:pt x="453551" y="219770"/>
              </a:lnTo>
              <a:lnTo>
                <a:pt x="430253" y="333374"/>
              </a:lnTo>
              <a:lnTo>
                <a:pt x="287792" y="561390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545436</xdr:colOff>
      <xdr:row>32</xdr:row>
      <xdr:rowOff>29222</xdr:rowOff>
    </xdr:from>
    <xdr:to>
      <xdr:col>12</xdr:col>
      <xdr:colOff>235111</xdr:colOff>
      <xdr:row>34</xdr:row>
      <xdr:rowOff>78041</xdr:rowOff>
    </xdr:to>
    <xdr:sp macro="USF" textlink="">
      <xdr:nvSpPr>
        <xdr:cNvPr id="44699" name="259">
          <a:extLst>
            <a:ext uri="{FF2B5EF4-FFF2-40B4-BE49-F238E27FC236}">
              <a16:creationId xmlns:a16="http://schemas.microsoft.com/office/drawing/2014/main" id="{1F6E0DAC-A379-4185-AA72-4F56EFF706B1}"/>
            </a:ext>
          </a:extLst>
        </xdr:cNvPr>
        <xdr:cNvSpPr/>
      </xdr:nvSpPr>
      <xdr:spPr>
        <a:xfrm>
          <a:off x="8927436" y="6125222"/>
          <a:ext cx="451675" cy="429819"/>
        </a:xfrm>
        <a:custGeom>
          <a:avLst/>
          <a:gdLst/>
          <a:ahLst/>
          <a:cxnLst/>
          <a:rect l="0" t="0" r="0" b="0"/>
          <a:pathLst>
            <a:path w="451675" h="429819">
              <a:moveTo>
                <a:pt x="28363" y="429818"/>
              </a:moveTo>
              <a:lnTo>
                <a:pt x="0" y="400201"/>
              </a:lnTo>
              <a:lnTo>
                <a:pt x="70640" y="299661"/>
              </a:lnTo>
              <a:lnTo>
                <a:pt x="44442" y="188938"/>
              </a:lnTo>
              <a:lnTo>
                <a:pt x="158022" y="17341"/>
              </a:lnTo>
              <a:lnTo>
                <a:pt x="270486" y="0"/>
              </a:lnTo>
              <a:lnTo>
                <a:pt x="451674" y="49563"/>
              </a:lnTo>
              <a:lnTo>
                <a:pt x="383853" y="151732"/>
              </a:lnTo>
              <a:lnTo>
                <a:pt x="28363" y="42981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740016</xdr:colOff>
      <xdr:row>31</xdr:row>
      <xdr:rowOff>106035</xdr:rowOff>
    </xdr:from>
    <xdr:to>
      <xdr:col>9</xdr:col>
      <xdr:colOff>539759</xdr:colOff>
      <xdr:row>33</xdr:row>
      <xdr:rowOff>108696</xdr:rowOff>
    </xdr:to>
    <xdr:sp macro="USF" textlink="">
      <xdr:nvSpPr>
        <xdr:cNvPr id="44700" name="273">
          <a:extLst>
            <a:ext uri="{FF2B5EF4-FFF2-40B4-BE49-F238E27FC236}">
              <a16:creationId xmlns:a16="http://schemas.microsoft.com/office/drawing/2014/main" id="{6CFF9E17-0F57-4727-97ED-25CFF4724663}"/>
            </a:ext>
          </a:extLst>
        </xdr:cNvPr>
        <xdr:cNvSpPr/>
      </xdr:nvSpPr>
      <xdr:spPr>
        <a:xfrm>
          <a:off x="6836016" y="6011535"/>
          <a:ext cx="561743" cy="383661"/>
        </a:xfrm>
        <a:custGeom>
          <a:avLst/>
          <a:gdLst/>
          <a:ahLst/>
          <a:cxnLst/>
          <a:rect l="0" t="0" r="0" b="0"/>
          <a:pathLst>
            <a:path w="561743" h="383661">
              <a:moveTo>
                <a:pt x="561742" y="310575"/>
              </a:moveTo>
              <a:lnTo>
                <a:pt x="368030" y="383660"/>
              </a:lnTo>
              <a:lnTo>
                <a:pt x="121941" y="357327"/>
              </a:lnTo>
              <a:lnTo>
                <a:pt x="113060" y="195713"/>
              </a:lnTo>
              <a:lnTo>
                <a:pt x="0" y="143975"/>
              </a:lnTo>
              <a:lnTo>
                <a:pt x="134027" y="0"/>
              </a:lnTo>
              <a:lnTo>
                <a:pt x="212572" y="20817"/>
              </a:lnTo>
              <a:lnTo>
                <a:pt x="316492" y="135741"/>
              </a:lnTo>
              <a:lnTo>
                <a:pt x="561742" y="31057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514407</xdr:colOff>
      <xdr:row>38</xdr:row>
      <xdr:rowOff>52937</xdr:rowOff>
    </xdr:from>
    <xdr:to>
      <xdr:col>10</xdr:col>
      <xdr:colOff>372596</xdr:colOff>
      <xdr:row>42</xdr:row>
      <xdr:rowOff>14404</xdr:rowOff>
    </xdr:to>
    <xdr:sp macro="USF" textlink="">
      <xdr:nvSpPr>
        <xdr:cNvPr id="44701" name="277">
          <a:extLst>
            <a:ext uri="{FF2B5EF4-FFF2-40B4-BE49-F238E27FC236}">
              <a16:creationId xmlns:a16="http://schemas.microsoft.com/office/drawing/2014/main" id="{3CAC8727-6803-4E90-BA08-54E7E3EF7CF9}"/>
            </a:ext>
          </a:extLst>
        </xdr:cNvPr>
        <xdr:cNvSpPr/>
      </xdr:nvSpPr>
      <xdr:spPr>
        <a:xfrm>
          <a:off x="7372407" y="7291937"/>
          <a:ext cx="620189" cy="723467"/>
        </a:xfrm>
        <a:custGeom>
          <a:avLst/>
          <a:gdLst/>
          <a:ahLst/>
          <a:cxnLst/>
          <a:rect l="0" t="0" r="0" b="0"/>
          <a:pathLst>
            <a:path w="620189" h="723467">
              <a:moveTo>
                <a:pt x="620188" y="531814"/>
              </a:moveTo>
              <a:lnTo>
                <a:pt x="604840" y="649498"/>
              </a:lnTo>
              <a:lnTo>
                <a:pt x="510017" y="723466"/>
              </a:lnTo>
              <a:lnTo>
                <a:pt x="328391" y="645895"/>
              </a:lnTo>
              <a:lnTo>
                <a:pt x="164360" y="646770"/>
              </a:lnTo>
              <a:lnTo>
                <a:pt x="60627" y="589750"/>
              </a:lnTo>
              <a:lnTo>
                <a:pt x="0" y="489575"/>
              </a:lnTo>
              <a:lnTo>
                <a:pt x="34234" y="466285"/>
              </a:lnTo>
              <a:lnTo>
                <a:pt x="16782" y="345998"/>
              </a:lnTo>
              <a:lnTo>
                <a:pt x="78235" y="291078"/>
              </a:lnTo>
              <a:lnTo>
                <a:pt x="72917" y="170118"/>
              </a:lnTo>
              <a:lnTo>
                <a:pt x="124358" y="15194"/>
              </a:lnTo>
              <a:lnTo>
                <a:pt x="244875" y="49446"/>
              </a:lnTo>
              <a:lnTo>
                <a:pt x="357801" y="2103"/>
              </a:lnTo>
              <a:lnTo>
                <a:pt x="476315" y="0"/>
              </a:lnTo>
              <a:lnTo>
                <a:pt x="515048" y="70448"/>
              </a:lnTo>
              <a:lnTo>
                <a:pt x="519531" y="385739"/>
              </a:lnTo>
              <a:lnTo>
                <a:pt x="611644" y="451826"/>
              </a:lnTo>
              <a:lnTo>
                <a:pt x="620188" y="531814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759840</xdr:colOff>
      <xdr:row>30</xdr:row>
      <xdr:rowOff>161272</xdr:rowOff>
    </xdr:from>
    <xdr:to>
      <xdr:col>11</xdr:col>
      <xdr:colOff>670814</xdr:colOff>
      <xdr:row>33</xdr:row>
      <xdr:rowOff>69208</xdr:rowOff>
    </xdr:to>
    <xdr:sp macro="USF" textlink="">
      <xdr:nvSpPr>
        <xdr:cNvPr id="44702" name="288">
          <a:extLst>
            <a:ext uri="{FF2B5EF4-FFF2-40B4-BE49-F238E27FC236}">
              <a16:creationId xmlns:a16="http://schemas.microsoft.com/office/drawing/2014/main" id="{8B2F1360-6BA6-4212-A33E-320B16DCF842}"/>
            </a:ext>
          </a:extLst>
        </xdr:cNvPr>
        <xdr:cNvSpPr/>
      </xdr:nvSpPr>
      <xdr:spPr>
        <a:xfrm>
          <a:off x="8379840" y="5876272"/>
          <a:ext cx="672974" cy="479436"/>
        </a:xfrm>
        <a:custGeom>
          <a:avLst/>
          <a:gdLst/>
          <a:ahLst/>
          <a:cxnLst/>
          <a:rect l="0" t="0" r="0" b="0"/>
          <a:pathLst>
            <a:path w="672974" h="479436">
              <a:moveTo>
                <a:pt x="672973" y="208305"/>
              </a:moveTo>
              <a:lnTo>
                <a:pt x="608173" y="258133"/>
              </a:lnTo>
              <a:lnTo>
                <a:pt x="451405" y="258874"/>
              </a:lnTo>
              <a:lnTo>
                <a:pt x="397115" y="367054"/>
              </a:lnTo>
              <a:lnTo>
                <a:pt x="279951" y="479435"/>
              </a:lnTo>
              <a:lnTo>
                <a:pt x="198943" y="468697"/>
              </a:lnTo>
              <a:lnTo>
                <a:pt x="171681" y="353276"/>
              </a:lnTo>
              <a:lnTo>
                <a:pt x="13037" y="382549"/>
              </a:lnTo>
              <a:lnTo>
                <a:pt x="0" y="314927"/>
              </a:lnTo>
              <a:lnTo>
                <a:pt x="138125" y="172362"/>
              </a:lnTo>
              <a:lnTo>
                <a:pt x="231675" y="0"/>
              </a:lnTo>
              <a:lnTo>
                <a:pt x="278911" y="45573"/>
              </a:lnTo>
              <a:lnTo>
                <a:pt x="335075" y="15664"/>
              </a:lnTo>
              <a:lnTo>
                <a:pt x="538871" y="59863"/>
              </a:lnTo>
              <a:lnTo>
                <a:pt x="611378" y="101796"/>
              </a:lnTo>
              <a:lnTo>
                <a:pt x="672973" y="20830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462116</xdr:colOff>
      <xdr:row>33</xdr:row>
      <xdr:rowOff>165911</xdr:rowOff>
    </xdr:from>
    <xdr:to>
      <xdr:col>10</xdr:col>
      <xdr:colOff>360084</xdr:colOff>
      <xdr:row>36</xdr:row>
      <xdr:rowOff>160206</xdr:rowOff>
    </xdr:to>
    <xdr:sp macro="USF" textlink="">
      <xdr:nvSpPr>
        <xdr:cNvPr id="44703" name="295">
          <a:extLst>
            <a:ext uri="{FF2B5EF4-FFF2-40B4-BE49-F238E27FC236}">
              <a16:creationId xmlns:a16="http://schemas.microsoft.com/office/drawing/2014/main" id="{DEED08A7-DA18-4039-BF97-E3262971E2FB}"/>
            </a:ext>
          </a:extLst>
        </xdr:cNvPr>
        <xdr:cNvSpPr/>
      </xdr:nvSpPr>
      <xdr:spPr>
        <a:xfrm>
          <a:off x="7320116" y="6452411"/>
          <a:ext cx="659968" cy="565795"/>
        </a:xfrm>
        <a:custGeom>
          <a:avLst/>
          <a:gdLst/>
          <a:ahLst/>
          <a:cxnLst/>
          <a:rect l="0" t="0" r="0" b="0"/>
          <a:pathLst>
            <a:path w="659968" h="565795">
              <a:moveTo>
                <a:pt x="108796" y="536679"/>
              </a:moveTo>
              <a:lnTo>
                <a:pt x="108171" y="565794"/>
              </a:lnTo>
              <a:lnTo>
                <a:pt x="49733" y="553196"/>
              </a:lnTo>
              <a:lnTo>
                <a:pt x="14203" y="535826"/>
              </a:lnTo>
              <a:lnTo>
                <a:pt x="7431" y="421175"/>
              </a:lnTo>
              <a:lnTo>
                <a:pt x="53820" y="357019"/>
              </a:lnTo>
              <a:lnTo>
                <a:pt x="0" y="214432"/>
              </a:lnTo>
              <a:lnTo>
                <a:pt x="224994" y="62605"/>
              </a:lnTo>
              <a:lnTo>
                <a:pt x="300447" y="90821"/>
              </a:lnTo>
              <a:lnTo>
                <a:pt x="377740" y="8122"/>
              </a:lnTo>
              <a:lnTo>
                <a:pt x="418347" y="0"/>
              </a:lnTo>
              <a:lnTo>
                <a:pt x="517236" y="118429"/>
              </a:lnTo>
              <a:lnTo>
                <a:pt x="659967" y="41206"/>
              </a:lnTo>
              <a:lnTo>
                <a:pt x="632317" y="161458"/>
              </a:lnTo>
              <a:lnTo>
                <a:pt x="539172" y="242638"/>
              </a:lnTo>
              <a:lnTo>
                <a:pt x="302844" y="329842"/>
              </a:lnTo>
              <a:lnTo>
                <a:pt x="178816" y="321345"/>
              </a:lnTo>
              <a:lnTo>
                <a:pt x="146768" y="348225"/>
              </a:lnTo>
              <a:lnTo>
                <a:pt x="149690" y="464643"/>
              </a:lnTo>
              <a:lnTo>
                <a:pt x="108796" y="536679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157025</xdr:colOff>
      <xdr:row>32</xdr:row>
      <xdr:rowOff>171941</xdr:rowOff>
    </xdr:from>
    <xdr:to>
      <xdr:col>13</xdr:col>
      <xdr:colOff>256900</xdr:colOff>
      <xdr:row>36</xdr:row>
      <xdr:rowOff>25645</xdr:rowOff>
    </xdr:to>
    <xdr:sp macro="USF" textlink="">
      <xdr:nvSpPr>
        <xdr:cNvPr id="44704" name="335">
          <a:extLst>
            <a:ext uri="{FF2B5EF4-FFF2-40B4-BE49-F238E27FC236}">
              <a16:creationId xmlns:a16="http://schemas.microsoft.com/office/drawing/2014/main" id="{C58AD654-D61C-4A44-9FC6-743DF3CE4A2C}"/>
            </a:ext>
          </a:extLst>
        </xdr:cNvPr>
        <xdr:cNvSpPr/>
      </xdr:nvSpPr>
      <xdr:spPr>
        <a:xfrm>
          <a:off x="9301025" y="6267941"/>
          <a:ext cx="861875" cy="615704"/>
        </a:xfrm>
        <a:custGeom>
          <a:avLst/>
          <a:gdLst/>
          <a:ahLst/>
          <a:cxnLst/>
          <a:rect l="0" t="0" r="0" b="0"/>
          <a:pathLst>
            <a:path w="861875" h="615704">
              <a:moveTo>
                <a:pt x="356230" y="615703"/>
              </a:moveTo>
              <a:lnTo>
                <a:pt x="39461" y="604799"/>
              </a:lnTo>
              <a:lnTo>
                <a:pt x="0" y="548476"/>
              </a:lnTo>
              <a:lnTo>
                <a:pt x="189136" y="473349"/>
              </a:lnTo>
              <a:lnTo>
                <a:pt x="210533" y="437623"/>
              </a:lnTo>
              <a:lnTo>
                <a:pt x="137790" y="246963"/>
              </a:lnTo>
              <a:lnTo>
                <a:pt x="306202" y="61852"/>
              </a:lnTo>
              <a:lnTo>
                <a:pt x="475055" y="164823"/>
              </a:lnTo>
              <a:lnTo>
                <a:pt x="581482" y="113700"/>
              </a:lnTo>
              <a:lnTo>
                <a:pt x="591854" y="0"/>
              </a:lnTo>
              <a:lnTo>
                <a:pt x="736250" y="92034"/>
              </a:lnTo>
              <a:lnTo>
                <a:pt x="861874" y="118492"/>
              </a:lnTo>
              <a:lnTo>
                <a:pt x="828837" y="140734"/>
              </a:lnTo>
              <a:lnTo>
                <a:pt x="775984" y="325827"/>
              </a:lnTo>
              <a:lnTo>
                <a:pt x="713058" y="326408"/>
              </a:lnTo>
              <a:lnTo>
                <a:pt x="612585" y="259348"/>
              </a:lnTo>
              <a:lnTo>
                <a:pt x="531344" y="270992"/>
              </a:lnTo>
              <a:lnTo>
                <a:pt x="415670" y="387772"/>
              </a:lnTo>
              <a:lnTo>
                <a:pt x="450953" y="541059"/>
              </a:lnTo>
              <a:lnTo>
                <a:pt x="356230" y="61570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164581</xdr:colOff>
      <xdr:row>36</xdr:row>
      <xdr:rowOff>145677</xdr:rowOff>
    </xdr:from>
    <xdr:to>
      <xdr:col>14</xdr:col>
      <xdr:colOff>252</xdr:colOff>
      <xdr:row>39</xdr:row>
      <xdr:rowOff>180694</xdr:rowOff>
    </xdr:to>
    <xdr:sp macro="USF" textlink="">
      <xdr:nvSpPr>
        <xdr:cNvPr id="44705" name="337">
          <a:extLst>
            <a:ext uri="{FF2B5EF4-FFF2-40B4-BE49-F238E27FC236}">
              <a16:creationId xmlns:a16="http://schemas.microsoft.com/office/drawing/2014/main" id="{ACB35AD9-FFAE-4AE3-91D6-87470D21CF88}"/>
            </a:ext>
          </a:extLst>
        </xdr:cNvPr>
        <xdr:cNvSpPr/>
      </xdr:nvSpPr>
      <xdr:spPr>
        <a:xfrm>
          <a:off x="10070581" y="7003677"/>
          <a:ext cx="597671" cy="606517"/>
        </a:xfrm>
        <a:custGeom>
          <a:avLst/>
          <a:gdLst/>
          <a:ahLst/>
          <a:cxnLst/>
          <a:rect l="0" t="0" r="0" b="0"/>
          <a:pathLst>
            <a:path w="597671" h="606517">
              <a:moveTo>
                <a:pt x="492481" y="405152"/>
              </a:moveTo>
              <a:lnTo>
                <a:pt x="294217" y="441769"/>
              </a:lnTo>
              <a:lnTo>
                <a:pt x="177512" y="606516"/>
              </a:lnTo>
              <a:lnTo>
                <a:pt x="102812" y="598918"/>
              </a:lnTo>
              <a:lnTo>
                <a:pt x="103747" y="448505"/>
              </a:lnTo>
              <a:lnTo>
                <a:pt x="0" y="387275"/>
              </a:lnTo>
              <a:lnTo>
                <a:pt x="31627" y="327758"/>
              </a:lnTo>
              <a:lnTo>
                <a:pt x="14019" y="298586"/>
              </a:lnTo>
              <a:lnTo>
                <a:pt x="149201" y="140955"/>
              </a:lnTo>
              <a:lnTo>
                <a:pt x="162169" y="62151"/>
              </a:lnTo>
              <a:lnTo>
                <a:pt x="229545" y="23753"/>
              </a:lnTo>
              <a:lnTo>
                <a:pt x="320566" y="98459"/>
              </a:lnTo>
              <a:lnTo>
                <a:pt x="443396" y="0"/>
              </a:lnTo>
              <a:lnTo>
                <a:pt x="597670" y="41412"/>
              </a:lnTo>
              <a:lnTo>
                <a:pt x="461371" y="330644"/>
              </a:lnTo>
              <a:lnTo>
                <a:pt x="492481" y="40515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17522</xdr:colOff>
      <xdr:row>34</xdr:row>
      <xdr:rowOff>137536</xdr:rowOff>
    </xdr:from>
    <xdr:to>
      <xdr:col>12</xdr:col>
      <xdr:colOff>513256</xdr:colOff>
      <xdr:row>39</xdr:row>
      <xdr:rowOff>134480</xdr:rowOff>
    </xdr:to>
    <xdr:sp macro="USF" textlink="">
      <xdr:nvSpPr>
        <xdr:cNvPr id="44706" name="345">
          <a:extLst>
            <a:ext uri="{FF2B5EF4-FFF2-40B4-BE49-F238E27FC236}">
              <a16:creationId xmlns:a16="http://schemas.microsoft.com/office/drawing/2014/main" id="{5A2F8D47-19A8-4A75-8BCA-A0EFE62C1EE4}"/>
            </a:ext>
          </a:extLst>
        </xdr:cNvPr>
        <xdr:cNvSpPr/>
      </xdr:nvSpPr>
      <xdr:spPr>
        <a:xfrm>
          <a:off x="8399522" y="6614536"/>
          <a:ext cx="1257734" cy="949444"/>
        </a:xfrm>
        <a:custGeom>
          <a:avLst/>
          <a:gdLst/>
          <a:ahLst/>
          <a:cxnLst/>
          <a:rect l="0" t="0" r="0" b="0"/>
          <a:pathLst>
            <a:path w="1257734" h="949444">
              <a:moveTo>
                <a:pt x="726885" y="949443"/>
              </a:moveTo>
              <a:lnTo>
                <a:pt x="540128" y="879696"/>
              </a:lnTo>
              <a:lnTo>
                <a:pt x="490323" y="815820"/>
              </a:lnTo>
              <a:lnTo>
                <a:pt x="338875" y="745502"/>
              </a:lnTo>
              <a:lnTo>
                <a:pt x="448060" y="626500"/>
              </a:lnTo>
              <a:lnTo>
                <a:pt x="420264" y="596861"/>
              </a:lnTo>
              <a:lnTo>
                <a:pt x="299687" y="578578"/>
              </a:lnTo>
              <a:lnTo>
                <a:pt x="201909" y="646961"/>
              </a:lnTo>
              <a:lnTo>
                <a:pt x="0" y="611144"/>
              </a:lnTo>
              <a:lnTo>
                <a:pt x="72585" y="338592"/>
              </a:lnTo>
              <a:lnTo>
                <a:pt x="10370" y="287578"/>
              </a:lnTo>
              <a:lnTo>
                <a:pt x="24404" y="169762"/>
              </a:lnTo>
              <a:lnTo>
                <a:pt x="90519" y="215736"/>
              </a:lnTo>
              <a:lnTo>
                <a:pt x="213743" y="201188"/>
              </a:lnTo>
              <a:lnTo>
                <a:pt x="419111" y="70777"/>
              </a:lnTo>
              <a:lnTo>
                <a:pt x="461052" y="1115"/>
              </a:lnTo>
              <a:lnTo>
                <a:pt x="502644" y="0"/>
              </a:lnTo>
              <a:lnTo>
                <a:pt x="657796" y="62477"/>
              </a:lnTo>
              <a:lnTo>
                <a:pt x="778729" y="172712"/>
              </a:lnTo>
              <a:lnTo>
                <a:pt x="901503" y="201881"/>
              </a:lnTo>
              <a:lnTo>
                <a:pt x="940964" y="258204"/>
              </a:lnTo>
              <a:lnTo>
                <a:pt x="1257733" y="269108"/>
              </a:lnTo>
              <a:lnTo>
                <a:pt x="1104049" y="443208"/>
              </a:lnTo>
              <a:lnTo>
                <a:pt x="1061980" y="548579"/>
              </a:lnTo>
              <a:lnTo>
                <a:pt x="969181" y="723862"/>
              </a:lnTo>
              <a:lnTo>
                <a:pt x="900520" y="767808"/>
              </a:lnTo>
              <a:lnTo>
                <a:pt x="726885" y="94944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561616</xdr:colOff>
      <xdr:row>38</xdr:row>
      <xdr:rowOff>143344</xdr:rowOff>
    </xdr:from>
    <xdr:to>
      <xdr:col>13</xdr:col>
      <xdr:colOff>59573</xdr:colOff>
      <xdr:row>45</xdr:row>
      <xdr:rowOff>142995</xdr:rowOff>
    </xdr:to>
    <xdr:sp macro="USF" textlink="">
      <xdr:nvSpPr>
        <xdr:cNvPr id="44707" name="357">
          <a:extLst>
            <a:ext uri="{FF2B5EF4-FFF2-40B4-BE49-F238E27FC236}">
              <a16:creationId xmlns:a16="http://schemas.microsoft.com/office/drawing/2014/main" id="{A21BBD9A-A67B-4A6F-9F7D-662CA8F4AB29}"/>
            </a:ext>
          </a:extLst>
        </xdr:cNvPr>
        <xdr:cNvSpPr/>
      </xdr:nvSpPr>
      <xdr:spPr>
        <a:xfrm>
          <a:off x="8943616" y="7382344"/>
          <a:ext cx="1021957" cy="1333151"/>
        </a:xfrm>
        <a:custGeom>
          <a:avLst/>
          <a:gdLst/>
          <a:ahLst/>
          <a:cxnLst/>
          <a:rect l="0" t="0" r="0" b="0"/>
          <a:pathLst>
            <a:path w="1021957" h="1333151">
              <a:moveTo>
                <a:pt x="153664" y="1333150"/>
              </a:moveTo>
              <a:lnTo>
                <a:pt x="75301" y="1249490"/>
              </a:lnTo>
              <a:lnTo>
                <a:pt x="57206" y="1175524"/>
              </a:lnTo>
              <a:lnTo>
                <a:pt x="87282" y="1056050"/>
              </a:lnTo>
              <a:lnTo>
                <a:pt x="51787" y="858381"/>
              </a:lnTo>
              <a:lnTo>
                <a:pt x="177410" y="759200"/>
              </a:lnTo>
              <a:lnTo>
                <a:pt x="56817" y="655523"/>
              </a:lnTo>
              <a:lnTo>
                <a:pt x="0" y="503648"/>
              </a:lnTo>
              <a:lnTo>
                <a:pt x="182791" y="181635"/>
              </a:lnTo>
              <a:lnTo>
                <a:pt x="356426" y="0"/>
              </a:lnTo>
              <a:lnTo>
                <a:pt x="422922" y="101560"/>
              </a:lnTo>
              <a:lnTo>
                <a:pt x="586792" y="118597"/>
              </a:lnTo>
              <a:lnTo>
                <a:pt x="655152" y="162568"/>
              </a:lnTo>
              <a:lnTo>
                <a:pt x="698688" y="437108"/>
              </a:lnTo>
              <a:lnTo>
                <a:pt x="736027" y="453884"/>
              </a:lnTo>
              <a:lnTo>
                <a:pt x="798724" y="403466"/>
              </a:lnTo>
              <a:lnTo>
                <a:pt x="837868" y="416997"/>
              </a:lnTo>
              <a:lnTo>
                <a:pt x="903219" y="505643"/>
              </a:lnTo>
              <a:lnTo>
                <a:pt x="982088" y="512495"/>
              </a:lnTo>
              <a:lnTo>
                <a:pt x="942729" y="577538"/>
              </a:lnTo>
              <a:lnTo>
                <a:pt x="866443" y="601036"/>
              </a:lnTo>
              <a:lnTo>
                <a:pt x="834372" y="673281"/>
              </a:lnTo>
              <a:lnTo>
                <a:pt x="1021956" y="824647"/>
              </a:lnTo>
              <a:lnTo>
                <a:pt x="966226" y="884685"/>
              </a:lnTo>
              <a:lnTo>
                <a:pt x="808586" y="833134"/>
              </a:lnTo>
              <a:lnTo>
                <a:pt x="739366" y="879925"/>
              </a:lnTo>
              <a:lnTo>
                <a:pt x="706852" y="956109"/>
              </a:lnTo>
              <a:lnTo>
                <a:pt x="496743" y="984967"/>
              </a:lnTo>
              <a:lnTo>
                <a:pt x="383004" y="1038829"/>
              </a:lnTo>
              <a:lnTo>
                <a:pt x="153664" y="1333150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106993</xdr:colOff>
      <xdr:row>44</xdr:row>
      <xdr:rowOff>46437</xdr:rowOff>
    </xdr:from>
    <xdr:to>
      <xdr:col>9</xdr:col>
      <xdr:colOff>483947</xdr:colOff>
      <xdr:row>52</xdr:row>
      <xdr:rowOff>63117</xdr:rowOff>
    </xdr:to>
    <xdr:sp macro="USF" textlink="">
      <xdr:nvSpPr>
        <xdr:cNvPr id="44708" name="84">
          <a:extLst>
            <a:ext uri="{FF2B5EF4-FFF2-40B4-BE49-F238E27FC236}">
              <a16:creationId xmlns:a16="http://schemas.microsoft.com/office/drawing/2014/main" id="{9D1C5D49-9054-4127-9EF8-B195C1397542}"/>
            </a:ext>
          </a:extLst>
        </xdr:cNvPr>
        <xdr:cNvSpPr/>
      </xdr:nvSpPr>
      <xdr:spPr>
        <a:xfrm>
          <a:off x="6202993" y="8428437"/>
          <a:ext cx="1138954" cy="1540680"/>
        </a:xfrm>
        <a:custGeom>
          <a:avLst/>
          <a:gdLst/>
          <a:ahLst/>
          <a:cxnLst/>
          <a:rect l="0" t="0" r="0" b="0"/>
          <a:pathLst>
            <a:path w="1138954" h="1540680">
              <a:moveTo>
                <a:pt x="797939" y="1356569"/>
              </a:moveTo>
              <a:lnTo>
                <a:pt x="736754" y="1452998"/>
              </a:lnTo>
              <a:lnTo>
                <a:pt x="744372" y="1527526"/>
              </a:lnTo>
              <a:lnTo>
                <a:pt x="705979" y="1540679"/>
              </a:lnTo>
              <a:lnTo>
                <a:pt x="515721" y="1472269"/>
              </a:lnTo>
              <a:lnTo>
                <a:pt x="434534" y="1477766"/>
              </a:lnTo>
              <a:lnTo>
                <a:pt x="356817" y="1293015"/>
              </a:lnTo>
              <a:lnTo>
                <a:pt x="243637" y="1246449"/>
              </a:lnTo>
              <a:lnTo>
                <a:pt x="197607" y="1179818"/>
              </a:lnTo>
              <a:lnTo>
                <a:pt x="118593" y="1160706"/>
              </a:lnTo>
              <a:lnTo>
                <a:pt x="88239" y="1098291"/>
              </a:lnTo>
              <a:lnTo>
                <a:pt x="41043" y="1036910"/>
              </a:lnTo>
              <a:lnTo>
                <a:pt x="84439" y="852000"/>
              </a:lnTo>
              <a:lnTo>
                <a:pt x="0" y="729919"/>
              </a:lnTo>
              <a:lnTo>
                <a:pt x="26152" y="620743"/>
              </a:lnTo>
              <a:lnTo>
                <a:pt x="104034" y="622661"/>
              </a:lnTo>
              <a:lnTo>
                <a:pt x="167134" y="313144"/>
              </a:lnTo>
              <a:lnTo>
                <a:pt x="278886" y="274831"/>
              </a:lnTo>
              <a:lnTo>
                <a:pt x="274914" y="158242"/>
              </a:lnTo>
              <a:lnTo>
                <a:pt x="311071" y="172150"/>
              </a:lnTo>
              <a:lnTo>
                <a:pt x="386424" y="84525"/>
              </a:lnTo>
              <a:lnTo>
                <a:pt x="620891" y="102883"/>
              </a:lnTo>
              <a:lnTo>
                <a:pt x="635010" y="66667"/>
              </a:lnTo>
              <a:lnTo>
                <a:pt x="662130" y="0"/>
              </a:lnTo>
              <a:lnTo>
                <a:pt x="776620" y="3954"/>
              </a:lnTo>
              <a:lnTo>
                <a:pt x="839212" y="45721"/>
              </a:lnTo>
              <a:lnTo>
                <a:pt x="905498" y="9467"/>
              </a:lnTo>
              <a:lnTo>
                <a:pt x="991661" y="78478"/>
              </a:lnTo>
              <a:lnTo>
                <a:pt x="1066530" y="77480"/>
              </a:lnTo>
              <a:lnTo>
                <a:pt x="1138953" y="173918"/>
              </a:lnTo>
              <a:lnTo>
                <a:pt x="1097938" y="449062"/>
              </a:lnTo>
              <a:lnTo>
                <a:pt x="1015386" y="573861"/>
              </a:lnTo>
              <a:lnTo>
                <a:pt x="997074" y="720062"/>
              </a:lnTo>
              <a:lnTo>
                <a:pt x="923261" y="764707"/>
              </a:lnTo>
              <a:lnTo>
                <a:pt x="881451" y="771134"/>
              </a:lnTo>
              <a:lnTo>
                <a:pt x="779678" y="897515"/>
              </a:lnTo>
              <a:lnTo>
                <a:pt x="705068" y="869342"/>
              </a:lnTo>
              <a:lnTo>
                <a:pt x="672936" y="895841"/>
              </a:lnTo>
              <a:lnTo>
                <a:pt x="552550" y="1111584"/>
              </a:lnTo>
              <a:lnTo>
                <a:pt x="568964" y="1188333"/>
              </a:lnTo>
              <a:lnTo>
                <a:pt x="797939" y="135656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637484</xdr:colOff>
      <xdr:row>38</xdr:row>
      <xdr:rowOff>151952</xdr:rowOff>
    </xdr:from>
    <xdr:to>
      <xdr:col>13</xdr:col>
      <xdr:colOff>268329</xdr:colOff>
      <xdr:row>41</xdr:row>
      <xdr:rowOff>84340</xdr:rowOff>
    </xdr:to>
    <xdr:sp macro="USF" textlink="">
      <xdr:nvSpPr>
        <xdr:cNvPr id="44709" name="51">
          <a:extLst>
            <a:ext uri="{FF2B5EF4-FFF2-40B4-BE49-F238E27FC236}">
              <a16:creationId xmlns:a16="http://schemas.microsoft.com/office/drawing/2014/main" id="{6B06FEB2-DEA9-4FE5-9437-71600A1A982B}"/>
            </a:ext>
          </a:extLst>
        </xdr:cNvPr>
        <xdr:cNvSpPr/>
      </xdr:nvSpPr>
      <xdr:spPr>
        <a:xfrm>
          <a:off x="9781484" y="7390952"/>
          <a:ext cx="392845" cy="503888"/>
        </a:xfrm>
        <a:custGeom>
          <a:avLst/>
          <a:gdLst/>
          <a:ahLst/>
          <a:cxnLst/>
          <a:rect l="0" t="0" r="0" b="0"/>
          <a:pathLst>
            <a:path w="392845" h="503888">
              <a:moveTo>
                <a:pt x="144220" y="503887"/>
              </a:moveTo>
              <a:lnTo>
                <a:pt x="65351" y="497035"/>
              </a:lnTo>
              <a:lnTo>
                <a:pt x="0" y="408389"/>
              </a:lnTo>
              <a:lnTo>
                <a:pt x="155559" y="230139"/>
              </a:lnTo>
              <a:lnTo>
                <a:pt x="198418" y="78870"/>
              </a:lnTo>
              <a:lnTo>
                <a:pt x="289097" y="0"/>
              </a:lnTo>
              <a:lnTo>
                <a:pt x="392844" y="61230"/>
              </a:lnTo>
              <a:lnTo>
                <a:pt x="391909" y="211643"/>
              </a:lnTo>
              <a:lnTo>
                <a:pt x="356334" y="296600"/>
              </a:lnTo>
              <a:lnTo>
                <a:pt x="287383" y="319963"/>
              </a:lnTo>
              <a:lnTo>
                <a:pt x="235022" y="426798"/>
              </a:lnTo>
              <a:lnTo>
                <a:pt x="144220" y="50388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229449</xdr:colOff>
      <xdr:row>43</xdr:row>
      <xdr:rowOff>114657</xdr:rowOff>
    </xdr:from>
    <xdr:to>
      <xdr:col>11</xdr:col>
      <xdr:colOff>343893</xdr:colOff>
      <xdr:row>46</xdr:row>
      <xdr:rowOff>157446</xdr:rowOff>
    </xdr:to>
    <xdr:sp macro="USF" textlink="">
      <xdr:nvSpPr>
        <xdr:cNvPr id="44710" name="62">
          <a:extLst>
            <a:ext uri="{FF2B5EF4-FFF2-40B4-BE49-F238E27FC236}">
              <a16:creationId xmlns:a16="http://schemas.microsoft.com/office/drawing/2014/main" id="{813121DD-C47F-473B-B167-70FBD88639F3}"/>
            </a:ext>
          </a:extLst>
        </xdr:cNvPr>
        <xdr:cNvSpPr/>
      </xdr:nvSpPr>
      <xdr:spPr>
        <a:xfrm>
          <a:off x="7849449" y="8306157"/>
          <a:ext cx="876444" cy="614289"/>
        </a:xfrm>
        <a:custGeom>
          <a:avLst/>
          <a:gdLst/>
          <a:ahLst/>
          <a:cxnLst/>
          <a:rect l="0" t="0" r="0" b="0"/>
          <a:pathLst>
            <a:path w="876444" h="614289">
              <a:moveTo>
                <a:pt x="603140" y="614288"/>
              </a:moveTo>
              <a:lnTo>
                <a:pt x="483465" y="601542"/>
              </a:lnTo>
              <a:lnTo>
                <a:pt x="388457" y="529518"/>
              </a:lnTo>
              <a:lnTo>
                <a:pt x="272847" y="495893"/>
              </a:lnTo>
              <a:lnTo>
                <a:pt x="165342" y="547269"/>
              </a:lnTo>
              <a:lnTo>
                <a:pt x="24982" y="423761"/>
              </a:lnTo>
              <a:lnTo>
                <a:pt x="0" y="351302"/>
              </a:lnTo>
              <a:lnTo>
                <a:pt x="78088" y="202576"/>
              </a:lnTo>
              <a:lnTo>
                <a:pt x="189205" y="159801"/>
              </a:lnTo>
              <a:lnTo>
                <a:pt x="232651" y="91806"/>
              </a:lnTo>
              <a:lnTo>
                <a:pt x="392907" y="102972"/>
              </a:lnTo>
              <a:lnTo>
                <a:pt x="517229" y="0"/>
              </a:lnTo>
              <a:lnTo>
                <a:pt x="569539" y="100741"/>
              </a:lnTo>
              <a:lnTo>
                <a:pt x="766847" y="138976"/>
              </a:lnTo>
              <a:lnTo>
                <a:pt x="803810" y="209756"/>
              </a:lnTo>
              <a:lnTo>
                <a:pt x="876443" y="239589"/>
              </a:lnTo>
              <a:lnTo>
                <a:pt x="782615" y="407537"/>
              </a:lnTo>
              <a:lnTo>
                <a:pt x="657435" y="509867"/>
              </a:lnTo>
              <a:lnTo>
                <a:pt x="603140" y="61428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84699</xdr:colOff>
      <xdr:row>43</xdr:row>
      <xdr:rowOff>110168</xdr:rowOff>
    </xdr:from>
    <xdr:to>
      <xdr:col>14</xdr:col>
      <xdr:colOff>116949</xdr:colOff>
      <xdr:row>47</xdr:row>
      <xdr:rowOff>39605</xdr:rowOff>
    </xdr:to>
    <xdr:sp macro="USF" textlink="">
      <xdr:nvSpPr>
        <xdr:cNvPr id="44711" name="87">
          <a:extLst>
            <a:ext uri="{FF2B5EF4-FFF2-40B4-BE49-F238E27FC236}">
              <a16:creationId xmlns:a16="http://schemas.microsoft.com/office/drawing/2014/main" id="{96FD7B1B-A608-41B1-903A-1B5128C19F47}"/>
            </a:ext>
          </a:extLst>
        </xdr:cNvPr>
        <xdr:cNvSpPr/>
      </xdr:nvSpPr>
      <xdr:spPr>
        <a:xfrm>
          <a:off x="9990699" y="8301668"/>
          <a:ext cx="794250" cy="691437"/>
        </a:xfrm>
        <a:custGeom>
          <a:avLst/>
          <a:gdLst/>
          <a:ahLst/>
          <a:cxnLst/>
          <a:rect l="0" t="0" r="0" b="0"/>
          <a:pathLst>
            <a:path w="794250" h="691437">
              <a:moveTo>
                <a:pt x="27672" y="691436"/>
              </a:moveTo>
              <a:lnTo>
                <a:pt x="0" y="539391"/>
              </a:lnTo>
              <a:lnTo>
                <a:pt x="161303" y="428188"/>
              </a:lnTo>
              <a:lnTo>
                <a:pt x="167562" y="360132"/>
              </a:lnTo>
              <a:lnTo>
                <a:pt x="188225" y="284587"/>
              </a:lnTo>
              <a:lnTo>
                <a:pt x="318148" y="191902"/>
              </a:lnTo>
              <a:lnTo>
                <a:pt x="384460" y="55308"/>
              </a:lnTo>
              <a:lnTo>
                <a:pt x="596900" y="0"/>
              </a:lnTo>
              <a:lnTo>
                <a:pt x="637533" y="9181"/>
              </a:lnTo>
              <a:lnTo>
                <a:pt x="794249" y="236725"/>
              </a:lnTo>
              <a:lnTo>
                <a:pt x="720573" y="261915"/>
              </a:lnTo>
              <a:lnTo>
                <a:pt x="681566" y="490384"/>
              </a:lnTo>
              <a:lnTo>
                <a:pt x="617047" y="540582"/>
              </a:lnTo>
              <a:lnTo>
                <a:pt x="470393" y="473180"/>
              </a:lnTo>
              <a:lnTo>
                <a:pt x="314594" y="526649"/>
              </a:lnTo>
              <a:lnTo>
                <a:pt x="190407" y="518839"/>
              </a:lnTo>
              <a:lnTo>
                <a:pt x="27672" y="69143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685488</xdr:colOff>
      <xdr:row>41</xdr:row>
      <xdr:rowOff>36550</xdr:rowOff>
    </xdr:from>
    <xdr:to>
      <xdr:col>11</xdr:col>
      <xdr:colOff>739027</xdr:colOff>
      <xdr:row>44</xdr:row>
      <xdr:rowOff>175869</xdr:rowOff>
    </xdr:to>
    <xdr:sp macro="USF" textlink="">
      <xdr:nvSpPr>
        <xdr:cNvPr id="44712" name="93">
          <a:extLst>
            <a:ext uri="{FF2B5EF4-FFF2-40B4-BE49-F238E27FC236}">
              <a16:creationId xmlns:a16="http://schemas.microsoft.com/office/drawing/2014/main" id="{F5B978DA-C023-4E6B-B064-745466E108FE}"/>
            </a:ext>
          </a:extLst>
        </xdr:cNvPr>
        <xdr:cNvSpPr/>
      </xdr:nvSpPr>
      <xdr:spPr>
        <a:xfrm>
          <a:off x="8305488" y="7847050"/>
          <a:ext cx="815539" cy="710819"/>
        </a:xfrm>
        <a:custGeom>
          <a:avLst/>
          <a:gdLst/>
          <a:ahLst/>
          <a:cxnLst/>
          <a:rect l="0" t="0" r="0" b="0"/>
          <a:pathLst>
            <a:path w="815539" h="710819">
              <a:moveTo>
                <a:pt x="695334" y="710818"/>
              </a:moveTo>
              <a:lnTo>
                <a:pt x="420404" y="698696"/>
              </a:lnTo>
              <a:lnTo>
                <a:pt x="347771" y="668863"/>
              </a:lnTo>
              <a:lnTo>
                <a:pt x="310808" y="598083"/>
              </a:lnTo>
              <a:lnTo>
                <a:pt x="113500" y="559848"/>
              </a:lnTo>
              <a:lnTo>
                <a:pt x="61190" y="459107"/>
              </a:lnTo>
              <a:lnTo>
                <a:pt x="108546" y="363036"/>
              </a:lnTo>
              <a:lnTo>
                <a:pt x="0" y="252692"/>
              </a:lnTo>
              <a:lnTo>
                <a:pt x="228320" y="174532"/>
              </a:lnTo>
              <a:lnTo>
                <a:pt x="229510" y="133442"/>
              </a:lnTo>
              <a:lnTo>
                <a:pt x="388329" y="0"/>
              </a:lnTo>
              <a:lnTo>
                <a:pt x="638128" y="38942"/>
              </a:lnTo>
              <a:lnTo>
                <a:pt x="694945" y="190817"/>
              </a:lnTo>
              <a:lnTo>
                <a:pt x="815538" y="294494"/>
              </a:lnTo>
              <a:lnTo>
                <a:pt x="689915" y="393675"/>
              </a:lnTo>
              <a:lnTo>
                <a:pt x="725410" y="591344"/>
              </a:lnTo>
              <a:lnTo>
                <a:pt x="695334" y="71081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231818</xdr:colOff>
      <xdr:row>38</xdr:row>
      <xdr:rowOff>169829</xdr:rowOff>
    </xdr:from>
    <xdr:to>
      <xdr:col>13</xdr:col>
      <xdr:colOff>660165</xdr:colOff>
      <xdr:row>40</xdr:row>
      <xdr:rowOff>84417</xdr:rowOff>
    </xdr:to>
    <xdr:sp macro="USF" textlink="">
      <xdr:nvSpPr>
        <xdr:cNvPr id="44713" name="149">
          <a:extLst>
            <a:ext uri="{FF2B5EF4-FFF2-40B4-BE49-F238E27FC236}">
              <a16:creationId xmlns:a16="http://schemas.microsoft.com/office/drawing/2014/main" id="{6336381F-5B47-4C18-B45C-4D791E7CD379}"/>
            </a:ext>
          </a:extLst>
        </xdr:cNvPr>
        <xdr:cNvSpPr/>
      </xdr:nvSpPr>
      <xdr:spPr>
        <a:xfrm>
          <a:off x="10137818" y="7408829"/>
          <a:ext cx="428347" cy="295588"/>
        </a:xfrm>
        <a:custGeom>
          <a:avLst/>
          <a:gdLst/>
          <a:ahLst/>
          <a:cxnLst/>
          <a:rect l="0" t="0" r="0" b="0"/>
          <a:pathLst>
            <a:path w="428347" h="295588">
              <a:moveTo>
                <a:pt x="244530" y="295587"/>
              </a:moveTo>
              <a:lnTo>
                <a:pt x="168763" y="256612"/>
              </a:lnTo>
              <a:lnTo>
                <a:pt x="0" y="278723"/>
              </a:lnTo>
              <a:lnTo>
                <a:pt x="35575" y="193766"/>
              </a:lnTo>
              <a:lnTo>
                <a:pt x="110275" y="201364"/>
              </a:lnTo>
              <a:lnTo>
                <a:pt x="226980" y="36617"/>
              </a:lnTo>
              <a:lnTo>
                <a:pt x="425244" y="0"/>
              </a:lnTo>
              <a:lnTo>
                <a:pt x="428346" y="99164"/>
              </a:lnTo>
              <a:lnTo>
                <a:pt x="244530" y="29558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70589</xdr:colOff>
      <xdr:row>44</xdr:row>
      <xdr:rowOff>163746</xdr:rowOff>
    </xdr:from>
    <xdr:to>
      <xdr:col>11</xdr:col>
      <xdr:colOff>752348</xdr:colOff>
      <xdr:row>48</xdr:row>
      <xdr:rowOff>23578</xdr:rowOff>
    </xdr:to>
    <xdr:sp macro="USF" textlink="">
      <xdr:nvSpPr>
        <xdr:cNvPr id="44714" name="158">
          <a:extLst>
            <a:ext uri="{FF2B5EF4-FFF2-40B4-BE49-F238E27FC236}">
              <a16:creationId xmlns:a16="http://schemas.microsoft.com/office/drawing/2014/main" id="{13DC553D-DEEE-4678-BCB5-27ADFFAF66B4}"/>
            </a:ext>
          </a:extLst>
        </xdr:cNvPr>
        <xdr:cNvSpPr/>
      </xdr:nvSpPr>
      <xdr:spPr>
        <a:xfrm>
          <a:off x="8452589" y="8545746"/>
          <a:ext cx="681759" cy="621832"/>
        </a:xfrm>
        <a:custGeom>
          <a:avLst/>
          <a:gdLst/>
          <a:ahLst/>
          <a:cxnLst/>
          <a:rect l="0" t="0" r="0" b="0"/>
          <a:pathLst>
            <a:path w="681759" h="621832">
              <a:moveTo>
                <a:pt x="283922" y="621831"/>
              </a:moveTo>
              <a:lnTo>
                <a:pt x="36889" y="444098"/>
              </a:lnTo>
              <a:lnTo>
                <a:pt x="0" y="374699"/>
              </a:lnTo>
              <a:lnTo>
                <a:pt x="54295" y="270278"/>
              </a:lnTo>
              <a:lnTo>
                <a:pt x="179475" y="167948"/>
              </a:lnTo>
              <a:lnTo>
                <a:pt x="273303" y="0"/>
              </a:lnTo>
              <a:lnTo>
                <a:pt x="548233" y="12122"/>
              </a:lnTo>
              <a:lnTo>
                <a:pt x="566328" y="86088"/>
              </a:lnTo>
              <a:lnTo>
                <a:pt x="644691" y="169748"/>
              </a:lnTo>
              <a:lnTo>
                <a:pt x="681758" y="332663"/>
              </a:lnTo>
              <a:lnTo>
                <a:pt x="520212" y="448153"/>
              </a:lnTo>
              <a:lnTo>
                <a:pt x="401365" y="422481"/>
              </a:lnTo>
              <a:lnTo>
                <a:pt x="370284" y="535454"/>
              </a:lnTo>
              <a:lnTo>
                <a:pt x="283922" y="62183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659543</xdr:colOff>
      <xdr:row>48</xdr:row>
      <xdr:rowOff>49144</xdr:rowOff>
    </xdr:from>
    <xdr:to>
      <xdr:col>9</xdr:col>
      <xdr:colOff>636971</xdr:colOff>
      <xdr:row>51</xdr:row>
      <xdr:rowOff>69507</xdr:rowOff>
    </xdr:to>
    <xdr:sp macro="USF" textlink="">
      <xdr:nvSpPr>
        <xdr:cNvPr id="44715" name="169">
          <a:extLst>
            <a:ext uri="{FF2B5EF4-FFF2-40B4-BE49-F238E27FC236}">
              <a16:creationId xmlns:a16="http://schemas.microsoft.com/office/drawing/2014/main" id="{62090508-EE90-4805-82BB-C3F56286B3C6}"/>
            </a:ext>
          </a:extLst>
        </xdr:cNvPr>
        <xdr:cNvSpPr/>
      </xdr:nvSpPr>
      <xdr:spPr>
        <a:xfrm>
          <a:off x="6755543" y="9193144"/>
          <a:ext cx="739428" cy="591863"/>
        </a:xfrm>
        <a:custGeom>
          <a:avLst/>
          <a:gdLst/>
          <a:ahLst/>
          <a:cxnLst/>
          <a:rect l="0" t="0" r="0" b="0"/>
          <a:pathLst>
            <a:path w="739428" h="591863">
              <a:moveTo>
                <a:pt x="245389" y="591862"/>
              </a:moveTo>
              <a:lnTo>
                <a:pt x="16414" y="423626"/>
              </a:lnTo>
              <a:lnTo>
                <a:pt x="0" y="346877"/>
              </a:lnTo>
              <a:lnTo>
                <a:pt x="120386" y="131134"/>
              </a:lnTo>
              <a:lnTo>
                <a:pt x="152518" y="104635"/>
              </a:lnTo>
              <a:lnTo>
                <a:pt x="227128" y="132808"/>
              </a:lnTo>
              <a:lnTo>
                <a:pt x="328901" y="6427"/>
              </a:lnTo>
              <a:lnTo>
                <a:pt x="370711" y="0"/>
              </a:lnTo>
              <a:lnTo>
                <a:pt x="451442" y="83863"/>
              </a:lnTo>
              <a:lnTo>
                <a:pt x="489965" y="273495"/>
              </a:lnTo>
              <a:lnTo>
                <a:pt x="558804" y="314881"/>
              </a:lnTo>
              <a:lnTo>
                <a:pt x="716817" y="336322"/>
              </a:lnTo>
              <a:lnTo>
                <a:pt x="739427" y="369108"/>
              </a:lnTo>
              <a:lnTo>
                <a:pt x="670815" y="466047"/>
              </a:lnTo>
              <a:lnTo>
                <a:pt x="567692" y="525485"/>
              </a:lnTo>
              <a:lnTo>
                <a:pt x="596114" y="553233"/>
              </a:lnTo>
              <a:lnTo>
                <a:pt x="557859" y="567413"/>
              </a:lnTo>
              <a:lnTo>
                <a:pt x="501599" y="508509"/>
              </a:lnTo>
              <a:lnTo>
                <a:pt x="460224" y="509937"/>
              </a:lnTo>
              <a:lnTo>
                <a:pt x="357109" y="575544"/>
              </a:lnTo>
              <a:lnTo>
                <a:pt x="245389" y="591862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695240</xdr:colOff>
      <xdr:row>49</xdr:row>
      <xdr:rowOff>7438</xdr:rowOff>
    </xdr:from>
    <xdr:to>
      <xdr:col>11</xdr:col>
      <xdr:colOff>758516</xdr:colOff>
      <xdr:row>50</xdr:row>
      <xdr:rowOff>176862</xdr:rowOff>
    </xdr:to>
    <xdr:sp macro="USF" textlink="">
      <xdr:nvSpPr>
        <xdr:cNvPr id="44716" name="194">
          <a:extLst>
            <a:ext uri="{FF2B5EF4-FFF2-40B4-BE49-F238E27FC236}">
              <a16:creationId xmlns:a16="http://schemas.microsoft.com/office/drawing/2014/main" id="{AF021BD9-56AC-4AB0-BF2E-590895DCED0B}"/>
            </a:ext>
          </a:extLst>
        </xdr:cNvPr>
        <xdr:cNvSpPr/>
      </xdr:nvSpPr>
      <xdr:spPr>
        <a:xfrm>
          <a:off x="8315240" y="9341938"/>
          <a:ext cx="825276" cy="359924"/>
        </a:xfrm>
        <a:custGeom>
          <a:avLst/>
          <a:gdLst/>
          <a:ahLst/>
          <a:cxnLst/>
          <a:rect l="0" t="0" r="0" b="0"/>
          <a:pathLst>
            <a:path w="825276" h="359924">
              <a:moveTo>
                <a:pt x="554815" y="358507"/>
              </a:moveTo>
              <a:lnTo>
                <a:pt x="445860" y="317289"/>
              </a:lnTo>
              <a:lnTo>
                <a:pt x="326577" y="344033"/>
              </a:lnTo>
              <a:lnTo>
                <a:pt x="136999" y="269070"/>
              </a:lnTo>
              <a:lnTo>
                <a:pt x="60384" y="359923"/>
              </a:lnTo>
              <a:lnTo>
                <a:pt x="0" y="303237"/>
              </a:lnTo>
              <a:lnTo>
                <a:pt x="5968" y="226600"/>
              </a:lnTo>
              <a:lnTo>
                <a:pt x="96629" y="141871"/>
              </a:lnTo>
              <a:lnTo>
                <a:pt x="212247" y="94312"/>
              </a:lnTo>
              <a:lnTo>
                <a:pt x="293298" y="0"/>
              </a:lnTo>
              <a:lnTo>
                <a:pt x="355572" y="50810"/>
              </a:lnTo>
              <a:lnTo>
                <a:pt x="588055" y="121270"/>
              </a:lnTo>
              <a:lnTo>
                <a:pt x="642325" y="221538"/>
              </a:lnTo>
              <a:lnTo>
                <a:pt x="751136" y="176070"/>
              </a:lnTo>
              <a:lnTo>
                <a:pt x="825275" y="208626"/>
              </a:lnTo>
              <a:lnTo>
                <a:pt x="771114" y="244772"/>
              </a:lnTo>
              <a:lnTo>
                <a:pt x="757587" y="305131"/>
              </a:lnTo>
              <a:lnTo>
                <a:pt x="554815" y="35850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588945</xdr:colOff>
      <xdr:row>42</xdr:row>
      <xdr:rowOff>540</xdr:rowOff>
    </xdr:from>
    <xdr:to>
      <xdr:col>13</xdr:col>
      <xdr:colOff>469160</xdr:colOff>
      <xdr:row>45</xdr:row>
      <xdr:rowOff>135467</xdr:rowOff>
    </xdr:to>
    <xdr:sp macro="USF" textlink="">
      <xdr:nvSpPr>
        <xdr:cNvPr id="44717" name="195">
          <a:extLst>
            <a:ext uri="{FF2B5EF4-FFF2-40B4-BE49-F238E27FC236}">
              <a16:creationId xmlns:a16="http://schemas.microsoft.com/office/drawing/2014/main" id="{BD89400A-B7D2-4E07-9BE9-1F956CFBF7AF}"/>
            </a:ext>
          </a:extLst>
        </xdr:cNvPr>
        <xdr:cNvSpPr/>
      </xdr:nvSpPr>
      <xdr:spPr>
        <a:xfrm>
          <a:off x="9732945" y="8001540"/>
          <a:ext cx="642215" cy="706427"/>
        </a:xfrm>
        <a:custGeom>
          <a:avLst/>
          <a:gdLst/>
          <a:ahLst/>
          <a:cxnLst/>
          <a:rect l="0" t="0" r="0" b="0"/>
          <a:pathLst>
            <a:path w="642215" h="706427">
              <a:moveTo>
                <a:pt x="0" y="706426"/>
              </a:moveTo>
              <a:lnTo>
                <a:pt x="62597" y="650830"/>
              </a:lnTo>
              <a:lnTo>
                <a:pt x="53337" y="488053"/>
              </a:lnTo>
              <a:lnTo>
                <a:pt x="220332" y="367252"/>
              </a:lnTo>
              <a:lnTo>
                <a:pt x="232089" y="327617"/>
              </a:lnTo>
              <a:lnTo>
                <a:pt x="176897" y="265489"/>
              </a:lnTo>
              <a:lnTo>
                <a:pt x="232627" y="205451"/>
              </a:lnTo>
              <a:lnTo>
                <a:pt x="45043" y="54085"/>
              </a:lnTo>
              <a:lnTo>
                <a:pt x="288387" y="59546"/>
              </a:lnTo>
              <a:lnTo>
                <a:pt x="389622" y="0"/>
              </a:lnTo>
              <a:lnTo>
                <a:pt x="506296" y="42282"/>
              </a:lnTo>
              <a:lnTo>
                <a:pt x="584270" y="184788"/>
              </a:lnTo>
              <a:lnTo>
                <a:pt x="536861" y="293297"/>
              </a:lnTo>
              <a:lnTo>
                <a:pt x="642214" y="355436"/>
              </a:lnTo>
              <a:lnTo>
                <a:pt x="575902" y="492030"/>
              </a:lnTo>
              <a:lnTo>
                <a:pt x="445979" y="584715"/>
              </a:lnTo>
              <a:lnTo>
                <a:pt x="425316" y="660260"/>
              </a:lnTo>
              <a:lnTo>
                <a:pt x="191793" y="648729"/>
              </a:lnTo>
              <a:lnTo>
                <a:pt x="0" y="70642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268254</xdr:colOff>
      <xdr:row>47</xdr:row>
      <xdr:rowOff>124837</xdr:rowOff>
    </xdr:from>
    <xdr:to>
      <xdr:col>10</xdr:col>
      <xdr:colOff>606962</xdr:colOff>
      <xdr:row>51</xdr:row>
      <xdr:rowOff>71566</xdr:rowOff>
    </xdr:to>
    <xdr:sp macro="USF" textlink="">
      <xdr:nvSpPr>
        <xdr:cNvPr id="44718" name="216">
          <a:extLst>
            <a:ext uri="{FF2B5EF4-FFF2-40B4-BE49-F238E27FC236}">
              <a16:creationId xmlns:a16="http://schemas.microsoft.com/office/drawing/2014/main" id="{C45871C8-426B-4E1A-80D8-A795CD323F55}"/>
            </a:ext>
          </a:extLst>
        </xdr:cNvPr>
        <xdr:cNvSpPr/>
      </xdr:nvSpPr>
      <xdr:spPr>
        <a:xfrm>
          <a:off x="7126254" y="9078337"/>
          <a:ext cx="1100708" cy="708729"/>
        </a:xfrm>
        <a:custGeom>
          <a:avLst/>
          <a:gdLst/>
          <a:ahLst/>
          <a:cxnLst/>
          <a:rect l="0" t="0" r="0" b="0"/>
          <a:pathLst>
            <a:path w="1100708" h="708729">
              <a:moveTo>
                <a:pt x="1100707" y="608001"/>
              </a:moveTo>
              <a:lnTo>
                <a:pt x="968671" y="708728"/>
              </a:lnTo>
              <a:lnTo>
                <a:pt x="809661" y="577610"/>
              </a:lnTo>
              <a:lnTo>
                <a:pt x="768190" y="570433"/>
              </a:lnTo>
              <a:lnTo>
                <a:pt x="665793" y="634522"/>
              </a:lnTo>
              <a:lnTo>
                <a:pt x="582638" y="624641"/>
              </a:lnTo>
              <a:lnTo>
                <a:pt x="487577" y="499716"/>
              </a:lnTo>
              <a:lnTo>
                <a:pt x="368716" y="483915"/>
              </a:lnTo>
              <a:lnTo>
                <a:pt x="346106" y="451129"/>
              </a:lnTo>
              <a:lnTo>
                <a:pt x="188093" y="429688"/>
              </a:lnTo>
              <a:lnTo>
                <a:pt x="119254" y="388302"/>
              </a:lnTo>
              <a:lnTo>
                <a:pt x="80731" y="198670"/>
              </a:lnTo>
              <a:lnTo>
                <a:pt x="0" y="114807"/>
              </a:lnTo>
              <a:lnTo>
                <a:pt x="73813" y="70162"/>
              </a:lnTo>
              <a:lnTo>
                <a:pt x="150087" y="66240"/>
              </a:lnTo>
              <a:lnTo>
                <a:pt x="238123" y="0"/>
              </a:lnTo>
              <a:lnTo>
                <a:pt x="313712" y="10620"/>
              </a:lnTo>
              <a:lnTo>
                <a:pt x="479670" y="88311"/>
              </a:lnTo>
              <a:lnTo>
                <a:pt x="596625" y="72493"/>
              </a:lnTo>
              <a:lnTo>
                <a:pt x="666955" y="106667"/>
              </a:lnTo>
              <a:lnTo>
                <a:pt x="724444" y="55028"/>
              </a:lnTo>
              <a:lnTo>
                <a:pt x="793319" y="155389"/>
              </a:lnTo>
              <a:lnTo>
                <a:pt x="831413" y="385264"/>
              </a:lnTo>
              <a:lnTo>
                <a:pt x="881296" y="449809"/>
              </a:lnTo>
              <a:lnTo>
                <a:pt x="1034304" y="507498"/>
              </a:lnTo>
              <a:lnTo>
                <a:pt x="1100707" y="60800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342067</xdr:colOff>
      <xdr:row>45</xdr:row>
      <xdr:rowOff>94469</xdr:rowOff>
    </xdr:from>
    <xdr:to>
      <xdr:col>10</xdr:col>
      <xdr:colOff>17725</xdr:colOff>
      <xdr:row>48</xdr:row>
      <xdr:rowOff>4500</xdr:rowOff>
    </xdr:to>
    <xdr:sp macro="USF" textlink="">
      <xdr:nvSpPr>
        <xdr:cNvPr id="44719" name="218">
          <a:extLst>
            <a:ext uri="{FF2B5EF4-FFF2-40B4-BE49-F238E27FC236}">
              <a16:creationId xmlns:a16="http://schemas.microsoft.com/office/drawing/2014/main" id="{BDEE7357-8DF9-4CF3-B275-073EDFB748B2}"/>
            </a:ext>
          </a:extLst>
        </xdr:cNvPr>
        <xdr:cNvSpPr/>
      </xdr:nvSpPr>
      <xdr:spPr>
        <a:xfrm>
          <a:off x="7200067" y="8666969"/>
          <a:ext cx="437658" cy="481531"/>
        </a:xfrm>
        <a:custGeom>
          <a:avLst/>
          <a:gdLst/>
          <a:ahLst/>
          <a:cxnLst/>
          <a:rect l="0" t="0" r="0" b="0"/>
          <a:pathLst>
            <a:path w="437658" h="481531">
              <a:moveTo>
                <a:pt x="0" y="481530"/>
              </a:moveTo>
              <a:lnTo>
                <a:pt x="18312" y="335329"/>
              </a:lnTo>
              <a:lnTo>
                <a:pt x="100864" y="210530"/>
              </a:lnTo>
              <a:lnTo>
                <a:pt x="178999" y="199763"/>
              </a:lnTo>
              <a:lnTo>
                <a:pt x="232613" y="100356"/>
              </a:lnTo>
              <a:lnTo>
                <a:pt x="324989" y="23996"/>
              </a:lnTo>
              <a:lnTo>
                <a:pt x="401634" y="0"/>
              </a:lnTo>
              <a:lnTo>
                <a:pt x="437657" y="69397"/>
              </a:lnTo>
              <a:lnTo>
                <a:pt x="394855" y="255225"/>
              </a:lnTo>
              <a:lnTo>
                <a:pt x="239899" y="421988"/>
              </a:lnTo>
              <a:lnTo>
                <a:pt x="164310" y="411368"/>
              </a:lnTo>
              <a:lnTo>
                <a:pt x="76274" y="477608"/>
              </a:lnTo>
              <a:lnTo>
                <a:pt x="0" y="48153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156042</xdr:colOff>
      <xdr:row>37</xdr:row>
      <xdr:rowOff>108312</xdr:rowOff>
    </xdr:from>
    <xdr:to>
      <xdr:col>13</xdr:col>
      <xdr:colOff>196209</xdr:colOff>
      <xdr:row>41</xdr:row>
      <xdr:rowOff>25729</xdr:rowOff>
    </xdr:to>
    <xdr:sp macro="USF" textlink="">
      <xdr:nvSpPr>
        <xdr:cNvPr id="44720" name="228">
          <a:extLst>
            <a:ext uri="{FF2B5EF4-FFF2-40B4-BE49-F238E27FC236}">
              <a16:creationId xmlns:a16="http://schemas.microsoft.com/office/drawing/2014/main" id="{71B2339F-A480-40FF-8CAE-3A7E6DF5CDBE}"/>
            </a:ext>
          </a:extLst>
        </xdr:cNvPr>
        <xdr:cNvSpPr/>
      </xdr:nvSpPr>
      <xdr:spPr>
        <a:xfrm>
          <a:off x="9300042" y="7156812"/>
          <a:ext cx="802167" cy="679417"/>
        </a:xfrm>
        <a:custGeom>
          <a:avLst/>
          <a:gdLst/>
          <a:ahLst/>
          <a:cxnLst/>
          <a:rect l="0" t="0" r="0" b="0"/>
          <a:pathLst>
            <a:path w="802167" h="679417">
              <a:moveTo>
                <a:pt x="481442" y="642529"/>
              </a:moveTo>
              <a:lnTo>
                <a:pt x="442298" y="628998"/>
              </a:lnTo>
              <a:lnTo>
                <a:pt x="379601" y="679416"/>
              </a:lnTo>
              <a:lnTo>
                <a:pt x="342262" y="662640"/>
              </a:lnTo>
              <a:lnTo>
                <a:pt x="298726" y="388100"/>
              </a:lnTo>
              <a:lnTo>
                <a:pt x="230366" y="344129"/>
              </a:lnTo>
              <a:lnTo>
                <a:pt x="66496" y="327092"/>
              </a:lnTo>
              <a:lnTo>
                <a:pt x="0" y="225532"/>
              </a:lnTo>
              <a:lnTo>
                <a:pt x="68661" y="181586"/>
              </a:lnTo>
              <a:lnTo>
                <a:pt x="161460" y="6303"/>
              </a:lnTo>
              <a:lnTo>
                <a:pt x="191066" y="33455"/>
              </a:lnTo>
              <a:lnTo>
                <a:pt x="593746" y="0"/>
              </a:lnTo>
              <a:lnTo>
                <a:pt x="674562" y="4662"/>
              </a:lnTo>
              <a:lnTo>
                <a:pt x="710383" y="111938"/>
              </a:lnTo>
              <a:lnTo>
                <a:pt x="784558" y="145451"/>
              </a:lnTo>
              <a:lnTo>
                <a:pt x="802166" y="174623"/>
              </a:lnTo>
              <a:lnTo>
                <a:pt x="770539" y="234140"/>
              </a:lnTo>
              <a:lnTo>
                <a:pt x="679860" y="313010"/>
              </a:lnTo>
              <a:lnTo>
                <a:pt x="637001" y="464279"/>
              </a:lnTo>
              <a:lnTo>
                <a:pt x="481442" y="642529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411523</xdr:colOff>
      <xdr:row>44</xdr:row>
      <xdr:rowOff>77275</xdr:rowOff>
    </xdr:from>
    <xdr:to>
      <xdr:col>10</xdr:col>
      <xdr:colOff>307538</xdr:colOff>
      <xdr:row>46</xdr:row>
      <xdr:rowOff>114500</xdr:rowOff>
    </xdr:to>
    <xdr:sp macro="USF" textlink="">
      <xdr:nvSpPr>
        <xdr:cNvPr id="44721" name="248">
          <a:extLst>
            <a:ext uri="{FF2B5EF4-FFF2-40B4-BE49-F238E27FC236}">
              <a16:creationId xmlns:a16="http://schemas.microsoft.com/office/drawing/2014/main" id="{8BA27675-F2EA-4A7F-938C-67A8CFF7C76A}"/>
            </a:ext>
          </a:extLst>
        </xdr:cNvPr>
        <xdr:cNvSpPr/>
      </xdr:nvSpPr>
      <xdr:spPr>
        <a:xfrm>
          <a:off x="7269523" y="8459275"/>
          <a:ext cx="658015" cy="418225"/>
        </a:xfrm>
        <a:custGeom>
          <a:avLst/>
          <a:gdLst/>
          <a:ahLst/>
          <a:cxnLst/>
          <a:rect l="0" t="0" r="0" b="0"/>
          <a:pathLst>
            <a:path w="658015" h="418225">
              <a:moveTo>
                <a:pt x="31408" y="418224"/>
              </a:moveTo>
              <a:lnTo>
                <a:pt x="72423" y="143080"/>
              </a:lnTo>
              <a:lnTo>
                <a:pt x="0" y="46642"/>
              </a:lnTo>
              <a:lnTo>
                <a:pt x="72618" y="13287"/>
              </a:lnTo>
              <a:lnTo>
                <a:pt x="499484" y="0"/>
              </a:lnTo>
              <a:lnTo>
                <a:pt x="526172" y="27002"/>
              </a:lnTo>
              <a:lnTo>
                <a:pt x="598659" y="1539"/>
              </a:lnTo>
              <a:lnTo>
                <a:pt x="658014" y="49458"/>
              </a:lnTo>
              <a:lnTo>
                <a:pt x="579926" y="198184"/>
              </a:lnTo>
              <a:lnTo>
                <a:pt x="502777" y="318743"/>
              </a:lnTo>
              <a:lnTo>
                <a:pt x="443698" y="271777"/>
              </a:lnTo>
              <a:lnTo>
                <a:pt x="368201" y="277091"/>
              </a:lnTo>
              <a:lnTo>
                <a:pt x="332178" y="207694"/>
              </a:lnTo>
              <a:lnTo>
                <a:pt x="255533" y="231690"/>
              </a:lnTo>
              <a:lnTo>
                <a:pt x="163157" y="308050"/>
              </a:lnTo>
              <a:lnTo>
                <a:pt x="109543" y="407457"/>
              </a:lnTo>
              <a:lnTo>
                <a:pt x="31408" y="41822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633988</xdr:colOff>
      <xdr:row>40</xdr:row>
      <xdr:rowOff>138399</xdr:rowOff>
    </xdr:from>
    <xdr:to>
      <xdr:col>14</xdr:col>
      <xdr:colOff>728307</xdr:colOff>
      <xdr:row>45</xdr:row>
      <xdr:rowOff>25896</xdr:rowOff>
    </xdr:to>
    <xdr:sp macro="USF" textlink="">
      <xdr:nvSpPr>
        <xdr:cNvPr id="44722" name="249">
          <a:extLst>
            <a:ext uri="{FF2B5EF4-FFF2-40B4-BE49-F238E27FC236}">
              <a16:creationId xmlns:a16="http://schemas.microsoft.com/office/drawing/2014/main" id="{5A942CEE-FB3A-4F6D-9321-6104A078620B}"/>
            </a:ext>
          </a:extLst>
        </xdr:cNvPr>
        <xdr:cNvSpPr/>
      </xdr:nvSpPr>
      <xdr:spPr>
        <a:xfrm>
          <a:off x="9777988" y="7758399"/>
          <a:ext cx="1618319" cy="839997"/>
        </a:xfrm>
        <a:custGeom>
          <a:avLst/>
          <a:gdLst/>
          <a:ahLst/>
          <a:cxnLst/>
          <a:rect l="0" t="0" r="0" b="0"/>
          <a:pathLst>
            <a:path w="1618319" h="839997">
              <a:moveTo>
                <a:pt x="1392384" y="839996"/>
              </a:moveTo>
              <a:lnTo>
                <a:pt x="1272362" y="749265"/>
              </a:lnTo>
              <a:lnTo>
                <a:pt x="1236585" y="766505"/>
              </a:lnTo>
              <a:lnTo>
                <a:pt x="1102673" y="614519"/>
              </a:lnTo>
              <a:lnTo>
                <a:pt x="984916" y="582113"/>
              </a:lnTo>
              <a:lnTo>
                <a:pt x="929916" y="522452"/>
              </a:lnTo>
              <a:lnTo>
                <a:pt x="809611" y="543269"/>
              </a:lnTo>
              <a:lnTo>
                <a:pt x="597171" y="598577"/>
              </a:lnTo>
              <a:lnTo>
                <a:pt x="491818" y="536438"/>
              </a:lnTo>
              <a:lnTo>
                <a:pt x="539227" y="427929"/>
              </a:lnTo>
              <a:lnTo>
                <a:pt x="461253" y="285423"/>
              </a:lnTo>
              <a:lnTo>
                <a:pt x="344579" y="243141"/>
              </a:lnTo>
              <a:lnTo>
                <a:pt x="243344" y="302687"/>
              </a:lnTo>
              <a:lnTo>
                <a:pt x="0" y="297226"/>
              </a:lnTo>
              <a:lnTo>
                <a:pt x="32071" y="224981"/>
              </a:lnTo>
              <a:lnTo>
                <a:pt x="108357" y="201483"/>
              </a:lnTo>
              <a:lnTo>
                <a:pt x="147716" y="136440"/>
              </a:lnTo>
              <a:lnTo>
                <a:pt x="555527" y="142561"/>
              </a:lnTo>
              <a:lnTo>
                <a:pt x="704899" y="83353"/>
              </a:lnTo>
              <a:lnTo>
                <a:pt x="738900" y="8528"/>
              </a:lnTo>
              <a:lnTo>
                <a:pt x="818285" y="0"/>
              </a:lnTo>
              <a:lnTo>
                <a:pt x="1007551" y="17330"/>
              </a:lnTo>
              <a:lnTo>
                <a:pt x="1109789" y="79470"/>
              </a:lnTo>
              <a:lnTo>
                <a:pt x="1264003" y="107427"/>
              </a:lnTo>
              <a:lnTo>
                <a:pt x="1283118" y="73009"/>
              </a:lnTo>
              <a:lnTo>
                <a:pt x="1300529" y="226038"/>
              </a:lnTo>
              <a:lnTo>
                <a:pt x="1398308" y="291894"/>
              </a:lnTo>
              <a:lnTo>
                <a:pt x="1406387" y="365581"/>
              </a:lnTo>
              <a:lnTo>
                <a:pt x="1546407" y="443568"/>
              </a:lnTo>
              <a:lnTo>
                <a:pt x="1541206" y="564222"/>
              </a:lnTo>
              <a:lnTo>
                <a:pt x="1616723" y="661264"/>
              </a:lnTo>
              <a:lnTo>
                <a:pt x="1618318" y="783966"/>
              </a:lnTo>
              <a:lnTo>
                <a:pt x="1392384" y="83999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681599</xdr:colOff>
      <xdr:row>43</xdr:row>
      <xdr:rowOff>89351</xdr:rowOff>
    </xdr:from>
    <xdr:to>
      <xdr:col>14</xdr:col>
      <xdr:colOff>346574</xdr:colOff>
      <xdr:row>45</xdr:row>
      <xdr:rowOff>10873</xdr:rowOff>
    </xdr:to>
    <xdr:sp macro="USF" textlink="">
      <xdr:nvSpPr>
        <xdr:cNvPr id="44723" name="253">
          <a:extLst>
            <a:ext uri="{FF2B5EF4-FFF2-40B4-BE49-F238E27FC236}">
              <a16:creationId xmlns:a16="http://schemas.microsoft.com/office/drawing/2014/main" id="{E9221F1A-039A-4D49-B241-F8057EC070D8}"/>
            </a:ext>
          </a:extLst>
        </xdr:cNvPr>
        <xdr:cNvSpPr/>
      </xdr:nvSpPr>
      <xdr:spPr>
        <a:xfrm>
          <a:off x="10587599" y="8280851"/>
          <a:ext cx="426975" cy="302522"/>
        </a:xfrm>
        <a:custGeom>
          <a:avLst/>
          <a:gdLst/>
          <a:ahLst/>
          <a:cxnLst/>
          <a:rect l="0" t="0" r="0" b="0"/>
          <a:pathLst>
            <a:path w="426975" h="302522">
              <a:moveTo>
                <a:pt x="426974" y="244053"/>
              </a:moveTo>
              <a:lnTo>
                <a:pt x="239429" y="302521"/>
              </a:lnTo>
              <a:lnTo>
                <a:pt x="200343" y="296014"/>
              </a:lnTo>
              <a:lnTo>
                <a:pt x="197349" y="257542"/>
              </a:lnTo>
              <a:lnTo>
                <a:pt x="40633" y="29998"/>
              </a:lnTo>
              <a:lnTo>
                <a:pt x="0" y="20817"/>
              </a:lnTo>
              <a:lnTo>
                <a:pt x="120305" y="0"/>
              </a:lnTo>
              <a:lnTo>
                <a:pt x="175305" y="59661"/>
              </a:lnTo>
              <a:lnTo>
                <a:pt x="293062" y="92067"/>
              </a:lnTo>
              <a:lnTo>
                <a:pt x="426974" y="24405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715280</xdr:colOff>
      <xdr:row>43</xdr:row>
      <xdr:rowOff>23978</xdr:rowOff>
    </xdr:from>
    <xdr:to>
      <xdr:col>13</xdr:col>
      <xdr:colOff>59035</xdr:colOff>
      <xdr:row>46</xdr:row>
      <xdr:rowOff>136793</xdr:rowOff>
    </xdr:to>
    <xdr:sp macro="USF" textlink="">
      <xdr:nvSpPr>
        <xdr:cNvPr id="44724" name="305">
          <a:extLst>
            <a:ext uri="{FF2B5EF4-FFF2-40B4-BE49-F238E27FC236}">
              <a16:creationId xmlns:a16="http://schemas.microsoft.com/office/drawing/2014/main" id="{61A83C7C-30AF-4137-A41B-E0E1E57A4437}"/>
            </a:ext>
          </a:extLst>
        </xdr:cNvPr>
        <xdr:cNvSpPr/>
      </xdr:nvSpPr>
      <xdr:spPr>
        <a:xfrm>
          <a:off x="9097280" y="8215478"/>
          <a:ext cx="867755" cy="684315"/>
        </a:xfrm>
        <a:custGeom>
          <a:avLst/>
          <a:gdLst/>
          <a:ahLst/>
          <a:cxnLst/>
          <a:rect l="0" t="0" r="0" b="0"/>
          <a:pathLst>
            <a:path w="867755" h="684315">
              <a:moveTo>
                <a:pt x="269412" y="683012"/>
              </a:moveTo>
              <a:lnTo>
                <a:pt x="164250" y="630012"/>
              </a:lnTo>
              <a:lnTo>
                <a:pt x="70023" y="684314"/>
              </a:lnTo>
              <a:lnTo>
                <a:pt x="37067" y="662931"/>
              </a:lnTo>
              <a:lnTo>
                <a:pt x="0" y="500016"/>
              </a:lnTo>
              <a:lnTo>
                <a:pt x="229340" y="205695"/>
              </a:lnTo>
              <a:lnTo>
                <a:pt x="343079" y="151833"/>
              </a:lnTo>
              <a:lnTo>
                <a:pt x="553188" y="122975"/>
              </a:lnTo>
              <a:lnTo>
                <a:pt x="585702" y="46791"/>
              </a:lnTo>
              <a:lnTo>
                <a:pt x="654922" y="0"/>
              </a:lnTo>
              <a:lnTo>
                <a:pt x="812562" y="51551"/>
              </a:lnTo>
              <a:lnTo>
                <a:pt x="867754" y="113679"/>
              </a:lnTo>
              <a:lnTo>
                <a:pt x="855997" y="153314"/>
              </a:lnTo>
              <a:lnTo>
                <a:pt x="689002" y="274115"/>
              </a:lnTo>
              <a:lnTo>
                <a:pt x="698262" y="436892"/>
              </a:lnTo>
              <a:lnTo>
                <a:pt x="635665" y="492488"/>
              </a:lnTo>
              <a:lnTo>
                <a:pt x="269412" y="683012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226538</xdr:colOff>
      <xdr:row>46</xdr:row>
      <xdr:rowOff>82490</xdr:rowOff>
    </xdr:from>
    <xdr:to>
      <xdr:col>12</xdr:col>
      <xdr:colOff>356216</xdr:colOff>
      <xdr:row>50</xdr:row>
      <xdr:rowOff>38477</xdr:rowOff>
    </xdr:to>
    <xdr:sp macro="USF" textlink="">
      <xdr:nvSpPr>
        <xdr:cNvPr id="44725" name="328">
          <a:extLst>
            <a:ext uri="{FF2B5EF4-FFF2-40B4-BE49-F238E27FC236}">
              <a16:creationId xmlns:a16="http://schemas.microsoft.com/office/drawing/2014/main" id="{520E2730-99C6-408E-BF6B-DB3DD917253F}"/>
            </a:ext>
          </a:extLst>
        </xdr:cNvPr>
        <xdr:cNvSpPr/>
      </xdr:nvSpPr>
      <xdr:spPr>
        <a:xfrm>
          <a:off x="8608538" y="8845490"/>
          <a:ext cx="891678" cy="717987"/>
        </a:xfrm>
        <a:custGeom>
          <a:avLst/>
          <a:gdLst/>
          <a:ahLst/>
          <a:cxnLst/>
          <a:rect l="0" t="0" r="0" b="0"/>
          <a:pathLst>
            <a:path w="891678" h="717987">
              <a:moveTo>
                <a:pt x="531977" y="705074"/>
              </a:moveTo>
              <a:lnTo>
                <a:pt x="457838" y="672518"/>
              </a:lnTo>
              <a:lnTo>
                <a:pt x="349027" y="717986"/>
              </a:lnTo>
              <a:lnTo>
                <a:pt x="294757" y="617718"/>
              </a:lnTo>
              <a:lnTo>
                <a:pt x="62274" y="547258"/>
              </a:lnTo>
              <a:lnTo>
                <a:pt x="0" y="496448"/>
              </a:lnTo>
              <a:lnTo>
                <a:pt x="35273" y="388455"/>
              </a:lnTo>
              <a:lnTo>
                <a:pt x="127973" y="322087"/>
              </a:lnTo>
              <a:lnTo>
                <a:pt x="214335" y="235710"/>
              </a:lnTo>
              <a:lnTo>
                <a:pt x="245416" y="122737"/>
              </a:lnTo>
              <a:lnTo>
                <a:pt x="364263" y="148409"/>
              </a:lnTo>
              <a:lnTo>
                <a:pt x="525809" y="32919"/>
              </a:lnTo>
              <a:lnTo>
                <a:pt x="558765" y="54302"/>
              </a:lnTo>
              <a:lnTo>
                <a:pt x="652992" y="0"/>
              </a:lnTo>
              <a:lnTo>
                <a:pt x="758154" y="53000"/>
              </a:lnTo>
              <a:lnTo>
                <a:pt x="787647" y="81737"/>
              </a:lnTo>
              <a:lnTo>
                <a:pt x="788100" y="241730"/>
              </a:lnTo>
              <a:lnTo>
                <a:pt x="891677" y="365041"/>
              </a:lnTo>
              <a:lnTo>
                <a:pt x="862516" y="439611"/>
              </a:lnTo>
              <a:lnTo>
                <a:pt x="743120" y="430799"/>
              </a:lnTo>
              <a:lnTo>
                <a:pt x="700190" y="544269"/>
              </a:lnTo>
              <a:lnTo>
                <a:pt x="590730" y="602205"/>
              </a:lnTo>
              <a:lnTo>
                <a:pt x="531977" y="70507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476348</xdr:colOff>
      <xdr:row>39</xdr:row>
      <xdr:rowOff>78493</xdr:rowOff>
    </xdr:from>
    <xdr:to>
      <xdr:col>14</xdr:col>
      <xdr:colOff>80567</xdr:colOff>
      <xdr:row>40</xdr:row>
      <xdr:rowOff>146928</xdr:rowOff>
    </xdr:to>
    <xdr:sp macro="USF" textlink="">
      <xdr:nvSpPr>
        <xdr:cNvPr id="44726" name="333">
          <a:extLst>
            <a:ext uri="{FF2B5EF4-FFF2-40B4-BE49-F238E27FC236}">
              <a16:creationId xmlns:a16="http://schemas.microsoft.com/office/drawing/2014/main" id="{D95EDACE-BBE5-47CF-BF40-0C8337041120}"/>
            </a:ext>
          </a:extLst>
        </xdr:cNvPr>
        <xdr:cNvSpPr/>
      </xdr:nvSpPr>
      <xdr:spPr>
        <a:xfrm>
          <a:off x="10382348" y="7507993"/>
          <a:ext cx="366219" cy="258935"/>
        </a:xfrm>
        <a:custGeom>
          <a:avLst/>
          <a:gdLst/>
          <a:ahLst/>
          <a:cxnLst/>
          <a:rect l="0" t="0" r="0" b="0"/>
          <a:pathLst>
            <a:path w="366219" h="258935">
              <a:moveTo>
                <a:pt x="134540" y="258934"/>
              </a:moveTo>
              <a:lnTo>
                <a:pt x="0" y="196423"/>
              </a:lnTo>
              <a:lnTo>
                <a:pt x="183816" y="0"/>
              </a:lnTo>
              <a:lnTo>
                <a:pt x="366218" y="74080"/>
              </a:lnTo>
              <a:lnTo>
                <a:pt x="213925" y="250406"/>
              </a:lnTo>
              <a:lnTo>
                <a:pt x="134540" y="25893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581966</xdr:colOff>
      <xdr:row>45</xdr:row>
      <xdr:rowOff>84959</xdr:rowOff>
    </xdr:from>
    <xdr:to>
      <xdr:col>10</xdr:col>
      <xdr:colOff>394792</xdr:colOff>
      <xdr:row>48</xdr:row>
      <xdr:rowOff>41005</xdr:rowOff>
    </xdr:to>
    <xdr:sp macro="USF" textlink="">
      <xdr:nvSpPr>
        <xdr:cNvPr id="44727" name="340">
          <a:extLst>
            <a:ext uri="{FF2B5EF4-FFF2-40B4-BE49-F238E27FC236}">
              <a16:creationId xmlns:a16="http://schemas.microsoft.com/office/drawing/2014/main" id="{ECF7F03A-1C25-4994-AE41-A88A94704AC4}"/>
            </a:ext>
          </a:extLst>
        </xdr:cNvPr>
        <xdr:cNvSpPr/>
      </xdr:nvSpPr>
      <xdr:spPr>
        <a:xfrm>
          <a:off x="7439966" y="8657459"/>
          <a:ext cx="574826" cy="527546"/>
        </a:xfrm>
        <a:custGeom>
          <a:avLst/>
          <a:gdLst/>
          <a:ahLst/>
          <a:cxnLst/>
          <a:rect l="0" t="0" r="0" b="0"/>
          <a:pathLst>
            <a:path w="574826" h="527546">
              <a:moveTo>
                <a:pt x="410732" y="475906"/>
              </a:moveTo>
              <a:lnTo>
                <a:pt x="353243" y="527545"/>
              </a:lnTo>
              <a:lnTo>
                <a:pt x="282913" y="493371"/>
              </a:lnTo>
              <a:lnTo>
                <a:pt x="165958" y="509189"/>
              </a:lnTo>
              <a:lnTo>
                <a:pt x="0" y="431498"/>
              </a:lnTo>
              <a:lnTo>
                <a:pt x="154956" y="264735"/>
              </a:lnTo>
              <a:lnTo>
                <a:pt x="197758" y="78907"/>
              </a:lnTo>
              <a:lnTo>
                <a:pt x="273255" y="73593"/>
              </a:lnTo>
              <a:lnTo>
                <a:pt x="332334" y="120559"/>
              </a:lnTo>
              <a:lnTo>
                <a:pt x="409483" y="0"/>
              </a:lnTo>
              <a:lnTo>
                <a:pt x="434465" y="72459"/>
              </a:lnTo>
              <a:lnTo>
                <a:pt x="574825" y="195967"/>
              </a:lnTo>
              <a:lnTo>
                <a:pt x="503041" y="221701"/>
              </a:lnTo>
              <a:lnTo>
                <a:pt x="474913" y="336491"/>
              </a:lnTo>
              <a:lnTo>
                <a:pt x="382730" y="414588"/>
              </a:lnTo>
              <a:lnTo>
                <a:pt x="375994" y="454247"/>
              </a:lnTo>
              <a:lnTo>
                <a:pt x="410732" y="47590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101891</xdr:colOff>
      <xdr:row>40</xdr:row>
      <xdr:rowOff>160832</xdr:rowOff>
    </xdr:from>
    <xdr:to>
      <xdr:col>10</xdr:col>
      <xdr:colOff>151081</xdr:colOff>
      <xdr:row>44</xdr:row>
      <xdr:rowOff>124916</xdr:rowOff>
    </xdr:to>
    <xdr:sp macro="USF" textlink="">
      <xdr:nvSpPr>
        <xdr:cNvPr id="44728" name="342">
          <a:extLst>
            <a:ext uri="{FF2B5EF4-FFF2-40B4-BE49-F238E27FC236}">
              <a16:creationId xmlns:a16="http://schemas.microsoft.com/office/drawing/2014/main" id="{DE2FB49B-F104-45C3-BE00-2149ACD9DC78}"/>
            </a:ext>
          </a:extLst>
        </xdr:cNvPr>
        <xdr:cNvSpPr/>
      </xdr:nvSpPr>
      <xdr:spPr>
        <a:xfrm>
          <a:off x="6959891" y="7780832"/>
          <a:ext cx="811190" cy="726084"/>
        </a:xfrm>
        <a:custGeom>
          <a:avLst/>
          <a:gdLst/>
          <a:ahLst/>
          <a:cxnLst/>
          <a:rect l="0" t="0" r="0" b="0"/>
          <a:pathLst>
            <a:path w="811190" h="726084">
              <a:moveTo>
                <a:pt x="309632" y="725085"/>
              </a:moveTo>
              <a:lnTo>
                <a:pt x="234763" y="726083"/>
              </a:lnTo>
              <a:lnTo>
                <a:pt x="148600" y="657072"/>
              </a:lnTo>
              <a:lnTo>
                <a:pt x="0" y="476383"/>
              </a:lnTo>
              <a:lnTo>
                <a:pt x="2456" y="436601"/>
              </a:lnTo>
              <a:lnTo>
                <a:pt x="99447" y="365247"/>
              </a:lnTo>
              <a:lnTo>
                <a:pt x="184390" y="230169"/>
              </a:lnTo>
              <a:lnTo>
                <a:pt x="202217" y="152323"/>
              </a:lnTo>
              <a:lnTo>
                <a:pt x="169281" y="81533"/>
              </a:lnTo>
              <a:lnTo>
                <a:pt x="227087" y="0"/>
              </a:lnTo>
              <a:lnTo>
                <a:pt x="300540" y="23400"/>
              </a:lnTo>
              <a:lnTo>
                <a:pt x="412516" y="680"/>
              </a:lnTo>
              <a:lnTo>
                <a:pt x="473143" y="100855"/>
              </a:lnTo>
              <a:lnTo>
                <a:pt x="576876" y="157875"/>
              </a:lnTo>
              <a:lnTo>
                <a:pt x="740907" y="157000"/>
              </a:lnTo>
              <a:lnTo>
                <a:pt x="721070" y="272681"/>
              </a:lnTo>
              <a:lnTo>
                <a:pt x="798780" y="355483"/>
              </a:lnTo>
              <a:lnTo>
                <a:pt x="711005" y="474850"/>
              </a:lnTo>
              <a:lnTo>
                <a:pt x="811189" y="525300"/>
              </a:lnTo>
              <a:lnTo>
                <a:pt x="809116" y="678443"/>
              </a:lnTo>
              <a:lnTo>
                <a:pt x="382250" y="691730"/>
              </a:lnTo>
              <a:lnTo>
                <a:pt x="309632" y="725085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19704</xdr:colOff>
      <xdr:row>40</xdr:row>
      <xdr:rowOff>45441</xdr:rowOff>
    </xdr:from>
    <xdr:to>
      <xdr:col>13</xdr:col>
      <xdr:colOff>610889</xdr:colOff>
      <xdr:row>41</xdr:row>
      <xdr:rowOff>90461</xdr:rowOff>
    </xdr:to>
    <xdr:sp macro="USF" textlink="">
      <xdr:nvSpPr>
        <xdr:cNvPr id="44729" name="343">
          <a:extLst>
            <a:ext uri="{FF2B5EF4-FFF2-40B4-BE49-F238E27FC236}">
              <a16:creationId xmlns:a16="http://schemas.microsoft.com/office/drawing/2014/main" id="{74DF531B-DE9D-4F0E-BA9E-3B9BD3D2261C}"/>
            </a:ext>
          </a:extLst>
        </xdr:cNvPr>
        <xdr:cNvSpPr/>
      </xdr:nvSpPr>
      <xdr:spPr>
        <a:xfrm>
          <a:off x="9925704" y="7665441"/>
          <a:ext cx="591185" cy="235520"/>
        </a:xfrm>
        <a:custGeom>
          <a:avLst/>
          <a:gdLst/>
          <a:ahLst/>
          <a:cxnLst/>
          <a:rect l="0" t="0" r="0" b="0"/>
          <a:pathLst>
            <a:path w="591185" h="235520">
              <a:moveTo>
                <a:pt x="591184" y="101486"/>
              </a:moveTo>
              <a:lnTo>
                <a:pt x="557183" y="176311"/>
              </a:lnTo>
              <a:lnTo>
                <a:pt x="407811" y="235519"/>
              </a:lnTo>
              <a:lnTo>
                <a:pt x="0" y="229398"/>
              </a:lnTo>
              <a:lnTo>
                <a:pt x="90802" y="152309"/>
              </a:lnTo>
              <a:lnTo>
                <a:pt x="143163" y="45474"/>
              </a:lnTo>
              <a:lnTo>
                <a:pt x="212114" y="22111"/>
              </a:lnTo>
              <a:lnTo>
                <a:pt x="380877" y="0"/>
              </a:lnTo>
              <a:lnTo>
                <a:pt x="456644" y="38975"/>
              </a:lnTo>
              <a:lnTo>
                <a:pt x="591184" y="10148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50896</xdr:colOff>
      <xdr:row>42</xdr:row>
      <xdr:rowOff>67218</xdr:rowOff>
    </xdr:from>
    <xdr:to>
      <xdr:col>11</xdr:col>
      <xdr:colOff>32035</xdr:colOff>
      <xdr:row>44</xdr:row>
      <xdr:rowOff>126734</xdr:rowOff>
    </xdr:to>
    <xdr:sp macro="USF" textlink="">
      <xdr:nvSpPr>
        <xdr:cNvPr id="44730" name="356">
          <a:extLst>
            <a:ext uri="{FF2B5EF4-FFF2-40B4-BE49-F238E27FC236}">
              <a16:creationId xmlns:a16="http://schemas.microsoft.com/office/drawing/2014/main" id="{90BC314E-2813-432D-A4EC-DC82E345385F}"/>
            </a:ext>
          </a:extLst>
        </xdr:cNvPr>
        <xdr:cNvSpPr/>
      </xdr:nvSpPr>
      <xdr:spPr>
        <a:xfrm>
          <a:off x="7670896" y="8068218"/>
          <a:ext cx="743139" cy="440516"/>
        </a:xfrm>
        <a:custGeom>
          <a:avLst/>
          <a:gdLst/>
          <a:ahLst/>
          <a:cxnLst/>
          <a:rect l="0" t="0" r="0" b="0"/>
          <a:pathLst>
            <a:path w="743139" h="440516">
              <a:moveTo>
                <a:pt x="256641" y="440515"/>
              </a:moveTo>
              <a:lnTo>
                <a:pt x="197286" y="392596"/>
              </a:lnTo>
              <a:lnTo>
                <a:pt x="124799" y="418059"/>
              </a:lnTo>
              <a:lnTo>
                <a:pt x="98111" y="391057"/>
              </a:lnTo>
              <a:lnTo>
                <a:pt x="100184" y="237914"/>
              </a:lnTo>
              <a:lnTo>
                <a:pt x="0" y="187464"/>
              </a:lnTo>
              <a:lnTo>
                <a:pt x="87775" y="68097"/>
              </a:lnTo>
              <a:lnTo>
                <a:pt x="369254" y="40710"/>
              </a:lnTo>
              <a:lnTo>
                <a:pt x="438128" y="0"/>
              </a:lnTo>
              <a:lnTo>
                <a:pt x="634592" y="31524"/>
              </a:lnTo>
              <a:lnTo>
                <a:pt x="743138" y="141868"/>
              </a:lnTo>
              <a:lnTo>
                <a:pt x="695782" y="237939"/>
              </a:lnTo>
              <a:lnTo>
                <a:pt x="571460" y="340911"/>
              </a:lnTo>
              <a:lnTo>
                <a:pt x="411204" y="329745"/>
              </a:lnTo>
              <a:lnTo>
                <a:pt x="367758" y="397740"/>
              </a:lnTo>
              <a:lnTo>
                <a:pt x="256641" y="440515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195960</xdr:colOff>
      <xdr:row>46</xdr:row>
      <xdr:rowOff>39050</xdr:rowOff>
    </xdr:from>
    <xdr:to>
      <xdr:col>11</xdr:col>
      <xdr:colOff>354512</xdr:colOff>
      <xdr:row>51</xdr:row>
      <xdr:rowOff>51869</xdr:rowOff>
    </xdr:to>
    <xdr:sp macro="USF" textlink="">
      <xdr:nvSpPr>
        <xdr:cNvPr id="44731" name="363">
          <a:extLst>
            <a:ext uri="{FF2B5EF4-FFF2-40B4-BE49-F238E27FC236}">
              <a16:creationId xmlns:a16="http://schemas.microsoft.com/office/drawing/2014/main" id="{91767109-C065-4C59-9EEC-B45BAB7B9DF4}"/>
            </a:ext>
          </a:extLst>
        </xdr:cNvPr>
        <xdr:cNvSpPr/>
      </xdr:nvSpPr>
      <xdr:spPr>
        <a:xfrm>
          <a:off x="7815960" y="8802050"/>
          <a:ext cx="920552" cy="965319"/>
        </a:xfrm>
        <a:custGeom>
          <a:avLst/>
          <a:gdLst/>
          <a:ahLst/>
          <a:cxnLst/>
          <a:rect l="0" t="0" r="0" b="0"/>
          <a:pathLst>
            <a:path w="920552" h="965319">
              <a:moveTo>
                <a:pt x="561167" y="965318"/>
              </a:moveTo>
              <a:lnTo>
                <a:pt x="411001" y="884288"/>
              </a:lnTo>
              <a:lnTo>
                <a:pt x="344598" y="783785"/>
              </a:lnTo>
              <a:lnTo>
                <a:pt x="191590" y="726096"/>
              </a:lnTo>
              <a:lnTo>
                <a:pt x="141707" y="661551"/>
              </a:lnTo>
              <a:lnTo>
                <a:pt x="103613" y="431676"/>
              </a:lnTo>
              <a:lnTo>
                <a:pt x="34738" y="331315"/>
              </a:lnTo>
              <a:lnTo>
                <a:pt x="0" y="309656"/>
              </a:lnTo>
              <a:lnTo>
                <a:pt x="6736" y="269997"/>
              </a:lnTo>
              <a:lnTo>
                <a:pt x="98919" y="191900"/>
              </a:lnTo>
              <a:lnTo>
                <a:pt x="127047" y="77110"/>
              </a:lnTo>
              <a:lnTo>
                <a:pt x="198831" y="51376"/>
              </a:lnTo>
              <a:lnTo>
                <a:pt x="306336" y="0"/>
              </a:lnTo>
              <a:lnTo>
                <a:pt x="421946" y="33625"/>
              </a:lnTo>
              <a:lnTo>
                <a:pt x="516954" y="105649"/>
              </a:lnTo>
              <a:lnTo>
                <a:pt x="636629" y="118395"/>
              </a:lnTo>
              <a:lnTo>
                <a:pt x="673518" y="187794"/>
              </a:lnTo>
              <a:lnTo>
                <a:pt x="920551" y="365527"/>
              </a:lnTo>
              <a:lnTo>
                <a:pt x="827851" y="431895"/>
              </a:lnTo>
              <a:lnTo>
                <a:pt x="792578" y="539888"/>
              </a:lnTo>
              <a:lnTo>
                <a:pt x="711527" y="634200"/>
              </a:lnTo>
              <a:lnTo>
                <a:pt x="595909" y="681759"/>
              </a:lnTo>
              <a:lnTo>
                <a:pt x="505248" y="766488"/>
              </a:lnTo>
              <a:lnTo>
                <a:pt x="499280" y="843125"/>
              </a:lnTo>
              <a:lnTo>
                <a:pt x="559664" y="899811"/>
              </a:lnTo>
              <a:lnTo>
                <a:pt x="561167" y="96531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197137</xdr:colOff>
      <xdr:row>32</xdr:row>
      <xdr:rowOff>99459</xdr:rowOff>
    </xdr:from>
    <xdr:to>
      <xdr:col>15</xdr:col>
      <xdr:colOff>161824</xdr:colOff>
      <xdr:row>36</xdr:row>
      <xdr:rowOff>100833</xdr:rowOff>
    </xdr:to>
    <xdr:sp macro="USF" textlink="">
      <xdr:nvSpPr>
        <xdr:cNvPr id="44732" name="2">
          <a:extLst>
            <a:ext uri="{FF2B5EF4-FFF2-40B4-BE49-F238E27FC236}">
              <a16:creationId xmlns:a16="http://schemas.microsoft.com/office/drawing/2014/main" id="{1CA08C52-2C57-400B-955C-8203718FAC38}"/>
            </a:ext>
          </a:extLst>
        </xdr:cNvPr>
        <xdr:cNvSpPr/>
      </xdr:nvSpPr>
      <xdr:spPr>
        <a:xfrm>
          <a:off x="10865137" y="6195459"/>
          <a:ext cx="726687" cy="763374"/>
        </a:xfrm>
        <a:custGeom>
          <a:avLst/>
          <a:gdLst/>
          <a:ahLst/>
          <a:cxnLst/>
          <a:rect l="0" t="0" r="0" b="0"/>
          <a:pathLst>
            <a:path w="726687" h="763374">
              <a:moveTo>
                <a:pt x="262503" y="763373"/>
              </a:moveTo>
              <a:lnTo>
                <a:pt x="17720" y="714408"/>
              </a:lnTo>
              <a:lnTo>
                <a:pt x="0" y="677184"/>
              </a:lnTo>
              <a:lnTo>
                <a:pt x="62085" y="484798"/>
              </a:lnTo>
              <a:lnTo>
                <a:pt x="165651" y="357319"/>
              </a:lnTo>
              <a:lnTo>
                <a:pt x="308251" y="173796"/>
              </a:lnTo>
              <a:lnTo>
                <a:pt x="355112" y="108428"/>
              </a:lnTo>
              <a:lnTo>
                <a:pt x="437913" y="111588"/>
              </a:lnTo>
              <a:lnTo>
                <a:pt x="656633" y="0"/>
              </a:lnTo>
              <a:lnTo>
                <a:pt x="726686" y="27822"/>
              </a:lnTo>
              <a:lnTo>
                <a:pt x="591958" y="180475"/>
              </a:lnTo>
              <a:lnTo>
                <a:pt x="580060" y="303084"/>
              </a:lnTo>
              <a:lnTo>
                <a:pt x="513096" y="353820"/>
              </a:lnTo>
              <a:lnTo>
                <a:pt x="418458" y="581010"/>
              </a:lnTo>
              <a:lnTo>
                <a:pt x="262503" y="763373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305705</xdr:colOff>
      <xdr:row>44</xdr:row>
      <xdr:rowOff>24165</xdr:rowOff>
    </xdr:from>
    <xdr:to>
      <xdr:col>17</xdr:col>
      <xdr:colOff>204950</xdr:colOff>
      <xdr:row>47</xdr:row>
      <xdr:rowOff>32592</xdr:rowOff>
    </xdr:to>
    <xdr:sp macro="USF" textlink="">
      <xdr:nvSpPr>
        <xdr:cNvPr id="44733" name="8">
          <a:extLst>
            <a:ext uri="{FF2B5EF4-FFF2-40B4-BE49-F238E27FC236}">
              <a16:creationId xmlns:a16="http://schemas.microsoft.com/office/drawing/2014/main" id="{750BA3DB-45BE-4BE1-8BF2-65312A4599CC}"/>
            </a:ext>
          </a:extLst>
        </xdr:cNvPr>
        <xdr:cNvSpPr/>
      </xdr:nvSpPr>
      <xdr:spPr>
        <a:xfrm>
          <a:off x="12497705" y="8406165"/>
          <a:ext cx="661245" cy="579927"/>
        </a:xfrm>
        <a:custGeom>
          <a:avLst/>
          <a:gdLst/>
          <a:ahLst/>
          <a:cxnLst/>
          <a:rect l="0" t="0" r="0" b="0"/>
          <a:pathLst>
            <a:path w="661245" h="579927">
              <a:moveTo>
                <a:pt x="407908" y="579926"/>
              </a:moveTo>
              <a:lnTo>
                <a:pt x="344324" y="537030"/>
              </a:lnTo>
              <a:lnTo>
                <a:pt x="334295" y="460973"/>
              </a:lnTo>
              <a:lnTo>
                <a:pt x="273568" y="414166"/>
              </a:lnTo>
              <a:lnTo>
                <a:pt x="198181" y="393207"/>
              </a:lnTo>
              <a:lnTo>
                <a:pt x="103145" y="458354"/>
              </a:lnTo>
              <a:lnTo>
                <a:pt x="31216" y="424061"/>
              </a:lnTo>
              <a:lnTo>
                <a:pt x="0" y="397373"/>
              </a:lnTo>
              <a:lnTo>
                <a:pt x="97077" y="265941"/>
              </a:lnTo>
              <a:lnTo>
                <a:pt x="309375" y="80876"/>
              </a:lnTo>
              <a:lnTo>
                <a:pt x="306400" y="0"/>
              </a:lnTo>
              <a:lnTo>
                <a:pt x="405067" y="69978"/>
              </a:lnTo>
              <a:lnTo>
                <a:pt x="524564" y="60714"/>
              </a:lnTo>
              <a:lnTo>
                <a:pt x="661244" y="144386"/>
              </a:lnTo>
              <a:lnTo>
                <a:pt x="639949" y="223760"/>
              </a:lnTo>
              <a:lnTo>
                <a:pt x="627844" y="455883"/>
              </a:lnTo>
              <a:lnTo>
                <a:pt x="407908" y="57992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289705</xdr:colOff>
      <xdr:row>38</xdr:row>
      <xdr:rowOff>165969</xdr:rowOff>
    </xdr:from>
    <xdr:to>
      <xdr:col>18</xdr:col>
      <xdr:colOff>245113</xdr:colOff>
      <xdr:row>42</xdr:row>
      <xdr:rowOff>142150</xdr:rowOff>
    </xdr:to>
    <xdr:sp macro="USF" textlink="">
      <xdr:nvSpPr>
        <xdr:cNvPr id="44734" name="40">
          <a:extLst>
            <a:ext uri="{FF2B5EF4-FFF2-40B4-BE49-F238E27FC236}">
              <a16:creationId xmlns:a16="http://schemas.microsoft.com/office/drawing/2014/main" id="{0FA55AA9-0F0F-47E9-BB2A-7BEF87E35F5D}"/>
            </a:ext>
          </a:extLst>
        </xdr:cNvPr>
        <xdr:cNvSpPr/>
      </xdr:nvSpPr>
      <xdr:spPr>
        <a:xfrm>
          <a:off x="13243705" y="7404969"/>
          <a:ext cx="717408" cy="738181"/>
        </a:xfrm>
        <a:custGeom>
          <a:avLst/>
          <a:gdLst/>
          <a:ahLst/>
          <a:cxnLst/>
          <a:rect l="0" t="0" r="0" b="0"/>
          <a:pathLst>
            <a:path w="717408" h="738181">
              <a:moveTo>
                <a:pt x="136275" y="685374"/>
              </a:moveTo>
              <a:lnTo>
                <a:pt x="76573" y="738180"/>
              </a:lnTo>
              <a:lnTo>
                <a:pt x="9933" y="698849"/>
              </a:lnTo>
              <a:lnTo>
                <a:pt x="55283" y="469171"/>
              </a:lnTo>
              <a:lnTo>
                <a:pt x="15834" y="318742"/>
              </a:lnTo>
              <a:lnTo>
                <a:pt x="0" y="245970"/>
              </a:lnTo>
              <a:lnTo>
                <a:pt x="57303" y="191876"/>
              </a:lnTo>
              <a:lnTo>
                <a:pt x="158976" y="117921"/>
              </a:lnTo>
              <a:lnTo>
                <a:pt x="170763" y="40612"/>
              </a:lnTo>
              <a:lnTo>
                <a:pt x="508620" y="0"/>
              </a:lnTo>
              <a:lnTo>
                <a:pt x="717407" y="33998"/>
              </a:lnTo>
              <a:lnTo>
                <a:pt x="150952" y="580252"/>
              </a:lnTo>
              <a:lnTo>
                <a:pt x="110350" y="652631"/>
              </a:lnTo>
              <a:lnTo>
                <a:pt x="136275" y="68537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734064</xdr:colOff>
      <xdr:row>33</xdr:row>
      <xdr:rowOff>96710</xdr:rowOff>
    </xdr:from>
    <xdr:to>
      <xdr:col>14</xdr:col>
      <xdr:colOff>459641</xdr:colOff>
      <xdr:row>37</xdr:row>
      <xdr:rowOff>49727</xdr:rowOff>
    </xdr:to>
    <xdr:sp macro="USF" textlink="">
      <xdr:nvSpPr>
        <xdr:cNvPr id="44735" name="41">
          <a:extLst>
            <a:ext uri="{FF2B5EF4-FFF2-40B4-BE49-F238E27FC236}">
              <a16:creationId xmlns:a16="http://schemas.microsoft.com/office/drawing/2014/main" id="{AF629239-91C0-4175-9BA0-FE79341B68B1}"/>
            </a:ext>
          </a:extLst>
        </xdr:cNvPr>
        <xdr:cNvSpPr/>
      </xdr:nvSpPr>
      <xdr:spPr>
        <a:xfrm>
          <a:off x="10640064" y="6383210"/>
          <a:ext cx="487577" cy="715017"/>
        </a:xfrm>
        <a:custGeom>
          <a:avLst/>
          <a:gdLst/>
          <a:ahLst/>
          <a:cxnLst/>
          <a:rect l="0" t="0" r="0" b="0"/>
          <a:pathLst>
            <a:path w="487577" h="715017">
              <a:moveTo>
                <a:pt x="394791" y="715016"/>
              </a:moveTo>
              <a:lnTo>
                <a:pt x="240878" y="695711"/>
              </a:lnTo>
              <a:lnTo>
                <a:pt x="166859" y="608598"/>
              </a:lnTo>
              <a:lnTo>
                <a:pt x="93389" y="632711"/>
              </a:lnTo>
              <a:lnTo>
                <a:pt x="0" y="376500"/>
              </a:lnTo>
              <a:lnTo>
                <a:pt x="128179" y="229440"/>
              </a:lnTo>
              <a:lnTo>
                <a:pt x="133460" y="152028"/>
              </a:lnTo>
              <a:lnTo>
                <a:pt x="93917" y="83998"/>
              </a:lnTo>
              <a:lnTo>
                <a:pt x="128642" y="13393"/>
              </a:lnTo>
              <a:lnTo>
                <a:pt x="203855" y="0"/>
              </a:lnTo>
              <a:lnTo>
                <a:pt x="331345" y="77496"/>
              </a:lnTo>
              <a:lnTo>
                <a:pt x="390724" y="169568"/>
              </a:lnTo>
              <a:lnTo>
                <a:pt x="287158" y="297047"/>
              </a:lnTo>
              <a:lnTo>
                <a:pt x="225073" y="489433"/>
              </a:lnTo>
              <a:lnTo>
                <a:pt x="242793" y="526657"/>
              </a:lnTo>
              <a:lnTo>
                <a:pt x="487576" y="575622"/>
              </a:lnTo>
              <a:lnTo>
                <a:pt x="394791" y="71501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617783</xdr:colOff>
      <xdr:row>39</xdr:row>
      <xdr:rowOff>55762</xdr:rowOff>
    </xdr:from>
    <xdr:to>
      <xdr:col>16</xdr:col>
      <xdr:colOff>152097</xdr:colOff>
      <xdr:row>40</xdr:row>
      <xdr:rowOff>146229</xdr:rowOff>
    </xdr:to>
    <xdr:sp macro="USF" textlink="">
      <xdr:nvSpPr>
        <xdr:cNvPr id="44736" name="47">
          <a:extLst>
            <a:ext uri="{FF2B5EF4-FFF2-40B4-BE49-F238E27FC236}">
              <a16:creationId xmlns:a16="http://schemas.microsoft.com/office/drawing/2014/main" id="{CF9F0BD3-CF60-4ED1-ABDB-476AF3B2E11E}"/>
            </a:ext>
          </a:extLst>
        </xdr:cNvPr>
        <xdr:cNvSpPr/>
      </xdr:nvSpPr>
      <xdr:spPr>
        <a:xfrm>
          <a:off x="12047783" y="7485262"/>
          <a:ext cx="296314" cy="280967"/>
        </a:xfrm>
        <a:custGeom>
          <a:avLst/>
          <a:gdLst/>
          <a:ahLst/>
          <a:cxnLst/>
          <a:rect l="0" t="0" r="0" b="0"/>
          <a:pathLst>
            <a:path w="296314" h="280967">
              <a:moveTo>
                <a:pt x="296313" y="269197"/>
              </a:moveTo>
              <a:lnTo>
                <a:pt x="68822" y="280966"/>
              </a:lnTo>
              <a:lnTo>
                <a:pt x="0" y="241627"/>
              </a:lnTo>
              <a:lnTo>
                <a:pt x="74838" y="0"/>
              </a:lnTo>
              <a:lnTo>
                <a:pt x="266294" y="100680"/>
              </a:lnTo>
              <a:lnTo>
                <a:pt x="246147" y="172001"/>
              </a:lnTo>
              <a:lnTo>
                <a:pt x="296313" y="26919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109921</xdr:colOff>
      <xdr:row>27</xdr:row>
      <xdr:rowOff>139629</xdr:rowOff>
    </xdr:from>
    <xdr:to>
      <xdr:col>14</xdr:col>
      <xdr:colOff>670041</xdr:colOff>
      <xdr:row>31</xdr:row>
      <xdr:rowOff>171208</xdr:rowOff>
    </xdr:to>
    <xdr:sp macro="USF" textlink="">
      <xdr:nvSpPr>
        <xdr:cNvPr id="44737" name="76">
          <a:extLst>
            <a:ext uri="{FF2B5EF4-FFF2-40B4-BE49-F238E27FC236}">
              <a16:creationId xmlns:a16="http://schemas.microsoft.com/office/drawing/2014/main" id="{B9B227D1-2D35-4463-BE3D-8FABF97599DF}"/>
            </a:ext>
          </a:extLst>
        </xdr:cNvPr>
        <xdr:cNvSpPr/>
      </xdr:nvSpPr>
      <xdr:spPr>
        <a:xfrm>
          <a:off x="10777921" y="5283129"/>
          <a:ext cx="560120" cy="793579"/>
        </a:xfrm>
        <a:custGeom>
          <a:avLst/>
          <a:gdLst/>
          <a:ahLst/>
          <a:cxnLst/>
          <a:rect l="0" t="0" r="0" b="0"/>
          <a:pathLst>
            <a:path w="560120" h="793579">
              <a:moveTo>
                <a:pt x="108418" y="793578"/>
              </a:moveTo>
              <a:lnTo>
                <a:pt x="44976" y="660238"/>
              </a:lnTo>
              <a:lnTo>
                <a:pt x="48314" y="506463"/>
              </a:lnTo>
              <a:lnTo>
                <a:pt x="0" y="452752"/>
              </a:lnTo>
              <a:lnTo>
                <a:pt x="62030" y="360821"/>
              </a:lnTo>
              <a:lnTo>
                <a:pt x="202603" y="281503"/>
              </a:lnTo>
              <a:lnTo>
                <a:pt x="194767" y="162558"/>
              </a:lnTo>
              <a:lnTo>
                <a:pt x="336082" y="213504"/>
              </a:lnTo>
              <a:lnTo>
                <a:pt x="478404" y="0"/>
              </a:lnTo>
              <a:lnTo>
                <a:pt x="560119" y="68028"/>
              </a:lnTo>
              <a:lnTo>
                <a:pt x="520770" y="72490"/>
              </a:lnTo>
              <a:lnTo>
                <a:pt x="465052" y="173948"/>
              </a:lnTo>
              <a:lnTo>
                <a:pt x="479448" y="324768"/>
              </a:lnTo>
              <a:lnTo>
                <a:pt x="234138" y="389740"/>
              </a:lnTo>
              <a:lnTo>
                <a:pt x="204646" y="466984"/>
              </a:lnTo>
              <a:lnTo>
                <a:pt x="226868" y="623717"/>
              </a:lnTo>
              <a:lnTo>
                <a:pt x="108418" y="79357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612639</xdr:colOff>
      <xdr:row>29</xdr:row>
      <xdr:rowOff>115768</xdr:rowOff>
    </xdr:from>
    <xdr:to>
      <xdr:col>16</xdr:col>
      <xdr:colOff>654584</xdr:colOff>
      <xdr:row>33</xdr:row>
      <xdr:rowOff>20403</xdr:rowOff>
    </xdr:to>
    <xdr:sp macro="USF" textlink="">
      <xdr:nvSpPr>
        <xdr:cNvPr id="44738" name="79">
          <a:extLst>
            <a:ext uri="{FF2B5EF4-FFF2-40B4-BE49-F238E27FC236}">
              <a16:creationId xmlns:a16="http://schemas.microsoft.com/office/drawing/2014/main" id="{53DCDCA6-5B1B-4E74-8ADA-A19031C3AA51}"/>
            </a:ext>
          </a:extLst>
        </xdr:cNvPr>
        <xdr:cNvSpPr/>
      </xdr:nvSpPr>
      <xdr:spPr>
        <a:xfrm>
          <a:off x="12042639" y="5640268"/>
          <a:ext cx="803945" cy="666635"/>
        </a:xfrm>
        <a:custGeom>
          <a:avLst/>
          <a:gdLst/>
          <a:ahLst/>
          <a:cxnLst/>
          <a:rect l="0" t="0" r="0" b="0"/>
          <a:pathLst>
            <a:path w="803945" h="666635">
              <a:moveTo>
                <a:pt x="121930" y="666634"/>
              </a:moveTo>
              <a:lnTo>
                <a:pt x="45495" y="662057"/>
              </a:lnTo>
              <a:lnTo>
                <a:pt x="0" y="599372"/>
              </a:lnTo>
              <a:lnTo>
                <a:pt x="72313" y="366005"/>
              </a:lnTo>
              <a:lnTo>
                <a:pt x="44656" y="205338"/>
              </a:lnTo>
              <a:lnTo>
                <a:pt x="178417" y="0"/>
              </a:lnTo>
              <a:lnTo>
                <a:pt x="214396" y="19407"/>
              </a:lnTo>
              <a:lnTo>
                <a:pt x="471000" y="197836"/>
              </a:lnTo>
              <a:lnTo>
                <a:pt x="682795" y="322168"/>
              </a:lnTo>
              <a:lnTo>
                <a:pt x="803944" y="490656"/>
              </a:lnTo>
              <a:lnTo>
                <a:pt x="620171" y="619364"/>
              </a:lnTo>
              <a:lnTo>
                <a:pt x="464462" y="651977"/>
              </a:lnTo>
              <a:lnTo>
                <a:pt x="314905" y="604771"/>
              </a:lnTo>
              <a:lnTo>
                <a:pt x="121930" y="666634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754396</xdr:colOff>
      <xdr:row>37</xdr:row>
      <xdr:rowOff>28165</xdr:rowOff>
    </xdr:from>
    <xdr:to>
      <xdr:col>16</xdr:col>
      <xdr:colOff>535699</xdr:colOff>
      <xdr:row>41</xdr:row>
      <xdr:rowOff>76327</xdr:rowOff>
    </xdr:to>
    <xdr:sp macro="USF" textlink="">
      <xdr:nvSpPr>
        <xdr:cNvPr id="44739" name="85">
          <a:extLst>
            <a:ext uri="{FF2B5EF4-FFF2-40B4-BE49-F238E27FC236}">
              <a16:creationId xmlns:a16="http://schemas.microsoft.com/office/drawing/2014/main" id="{D4CEC9B9-28AC-4BA6-9987-4D6982268275}"/>
            </a:ext>
          </a:extLst>
        </xdr:cNvPr>
        <xdr:cNvSpPr/>
      </xdr:nvSpPr>
      <xdr:spPr>
        <a:xfrm>
          <a:off x="12184396" y="7076665"/>
          <a:ext cx="543303" cy="810162"/>
        </a:xfrm>
        <a:custGeom>
          <a:avLst/>
          <a:gdLst/>
          <a:ahLst/>
          <a:cxnLst/>
          <a:rect l="0" t="0" r="0" b="0"/>
          <a:pathLst>
            <a:path w="543303" h="810162">
              <a:moveTo>
                <a:pt x="337373" y="810161"/>
              </a:moveTo>
              <a:lnTo>
                <a:pt x="159700" y="677794"/>
              </a:lnTo>
              <a:lnTo>
                <a:pt x="109534" y="580598"/>
              </a:lnTo>
              <a:lnTo>
                <a:pt x="129681" y="509277"/>
              </a:lnTo>
              <a:lnTo>
                <a:pt x="119378" y="347913"/>
              </a:lnTo>
              <a:lnTo>
                <a:pt x="57381" y="295807"/>
              </a:lnTo>
              <a:lnTo>
                <a:pt x="61068" y="215092"/>
              </a:lnTo>
              <a:lnTo>
                <a:pt x="0" y="164858"/>
              </a:lnTo>
              <a:lnTo>
                <a:pt x="69896" y="0"/>
              </a:lnTo>
              <a:lnTo>
                <a:pt x="201899" y="73666"/>
              </a:lnTo>
              <a:lnTo>
                <a:pt x="277045" y="65425"/>
              </a:lnTo>
              <a:lnTo>
                <a:pt x="328881" y="121227"/>
              </a:lnTo>
              <a:lnTo>
                <a:pt x="294189" y="209286"/>
              </a:lnTo>
              <a:lnTo>
                <a:pt x="424831" y="299118"/>
              </a:lnTo>
              <a:lnTo>
                <a:pt x="448693" y="375053"/>
              </a:lnTo>
              <a:lnTo>
                <a:pt x="543302" y="442525"/>
              </a:lnTo>
              <a:lnTo>
                <a:pt x="476363" y="583427"/>
              </a:lnTo>
              <a:lnTo>
                <a:pt x="393298" y="653494"/>
              </a:lnTo>
              <a:lnTo>
                <a:pt x="396686" y="762054"/>
              </a:lnTo>
              <a:lnTo>
                <a:pt x="337373" y="81016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117539</xdr:colOff>
      <xdr:row>38</xdr:row>
      <xdr:rowOff>45076</xdr:rowOff>
    </xdr:from>
    <xdr:to>
      <xdr:col>14</xdr:col>
      <xdr:colOff>714643</xdr:colOff>
      <xdr:row>41</xdr:row>
      <xdr:rowOff>55327</xdr:rowOff>
    </xdr:to>
    <xdr:sp macro="USF" textlink="">
      <xdr:nvSpPr>
        <xdr:cNvPr id="44740" name="89">
          <a:extLst>
            <a:ext uri="{FF2B5EF4-FFF2-40B4-BE49-F238E27FC236}">
              <a16:creationId xmlns:a16="http://schemas.microsoft.com/office/drawing/2014/main" id="{0483C1AF-6041-4488-96BC-27D36F9B9BF5}"/>
            </a:ext>
          </a:extLst>
        </xdr:cNvPr>
        <xdr:cNvSpPr/>
      </xdr:nvSpPr>
      <xdr:spPr>
        <a:xfrm>
          <a:off x="10785539" y="7284076"/>
          <a:ext cx="597104" cy="581751"/>
        </a:xfrm>
        <a:custGeom>
          <a:avLst/>
          <a:gdLst/>
          <a:ahLst/>
          <a:cxnLst/>
          <a:rect l="0" t="0" r="0" b="0"/>
          <a:pathLst>
            <a:path w="597104" h="581751">
              <a:moveTo>
                <a:pt x="275567" y="547332"/>
              </a:moveTo>
              <a:lnTo>
                <a:pt x="256452" y="581750"/>
              </a:lnTo>
              <a:lnTo>
                <a:pt x="102238" y="553793"/>
              </a:lnTo>
              <a:lnTo>
                <a:pt x="0" y="491653"/>
              </a:lnTo>
              <a:lnTo>
                <a:pt x="79402" y="219114"/>
              </a:lnTo>
              <a:lnTo>
                <a:pt x="249615" y="94457"/>
              </a:lnTo>
              <a:lnTo>
                <a:pt x="290297" y="21397"/>
              </a:lnTo>
              <a:lnTo>
                <a:pt x="327049" y="0"/>
              </a:lnTo>
              <a:lnTo>
                <a:pt x="407044" y="26519"/>
              </a:lnTo>
              <a:lnTo>
                <a:pt x="579121" y="118533"/>
              </a:lnTo>
              <a:lnTo>
                <a:pt x="542943" y="218564"/>
              </a:lnTo>
              <a:lnTo>
                <a:pt x="597103" y="316482"/>
              </a:lnTo>
              <a:lnTo>
                <a:pt x="459626" y="457892"/>
              </a:lnTo>
              <a:lnTo>
                <a:pt x="382786" y="435256"/>
              </a:lnTo>
              <a:lnTo>
                <a:pt x="275567" y="547332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286585</xdr:colOff>
      <xdr:row>37</xdr:row>
      <xdr:rowOff>98079</xdr:rowOff>
    </xdr:from>
    <xdr:to>
      <xdr:col>16</xdr:col>
      <xdr:colOff>660489</xdr:colOff>
      <xdr:row>39</xdr:row>
      <xdr:rowOff>89691</xdr:rowOff>
    </xdr:to>
    <xdr:sp macro="USF" textlink="">
      <xdr:nvSpPr>
        <xdr:cNvPr id="44741" name="96">
          <a:extLst>
            <a:ext uri="{FF2B5EF4-FFF2-40B4-BE49-F238E27FC236}">
              <a16:creationId xmlns:a16="http://schemas.microsoft.com/office/drawing/2014/main" id="{2DB73168-2019-4369-B89C-1916F4C80D71}"/>
            </a:ext>
          </a:extLst>
        </xdr:cNvPr>
        <xdr:cNvSpPr/>
      </xdr:nvSpPr>
      <xdr:spPr>
        <a:xfrm>
          <a:off x="12478585" y="7146579"/>
          <a:ext cx="373904" cy="372612"/>
        </a:xfrm>
        <a:custGeom>
          <a:avLst/>
          <a:gdLst/>
          <a:ahLst/>
          <a:cxnLst/>
          <a:rect l="0" t="0" r="0" b="0"/>
          <a:pathLst>
            <a:path w="373904" h="372612">
              <a:moveTo>
                <a:pt x="249113" y="372611"/>
              </a:moveTo>
              <a:lnTo>
                <a:pt x="154504" y="305139"/>
              </a:lnTo>
              <a:lnTo>
                <a:pt x="130642" y="229204"/>
              </a:lnTo>
              <a:lnTo>
                <a:pt x="0" y="139372"/>
              </a:lnTo>
              <a:lnTo>
                <a:pt x="34692" y="51313"/>
              </a:lnTo>
              <a:lnTo>
                <a:pt x="81447" y="0"/>
              </a:lnTo>
              <a:lnTo>
                <a:pt x="145024" y="6186"/>
              </a:lnTo>
              <a:lnTo>
                <a:pt x="207046" y="43312"/>
              </a:lnTo>
              <a:lnTo>
                <a:pt x="353230" y="43347"/>
              </a:lnTo>
              <a:lnTo>
                <a:pt x="373903" y="73526"/>
              </a:lnTo>
              <a:lnTo>
                <a:pt x="339274" y="95166"/>
              </a:lnTo>
              <a:lnTo>
                <a:pt x="364317" y="171273"/>
              </a:lnTo>
              <a:lnTo>
                <a:pt x="264588" y="294615"/>
              </a:lnTo>
              <a:lnTo>
                <a:pt x="249113" y="37261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250023</xdr:colOff>
      <xdr:row>26</xdr:row>
      <xdr:rowOff>22342</xdr:rowOff>
    </xdr:from>
    <xdr:to>
      <xdr:col>14</xdr:col>
      <xdr:colOff>588326</xdr:colOff>
      <xdr:row>28</xdr:row>
      <xdr:rowOff>162634</xdr:rowOff>
    </xdr:to>
    <xdr:sp macro="USF" textlink="">
      <xdr:nvSpPr>
        <xdr:cNvPr id="44742" name="98">
          <a:extLst>
            <a:ext uri="{FF2B5EF4-FFF2-40B4-BE49-F238E27FC236}">
              <a16:creationId xmlns:a16="http://schemas.microsoft.com/office/drawing/2014/main" id="{CEBBC8FE-ECA4-4973-BBF0-4D1566DA4586}"/>
            </a:ext>
          </a:extLst>
        </xdr:cNvPr>
        <xdr:cNvSpPr/>
      </xdr:nvSpPr>
      <xdr:spPr>
        <a:xfrm>
          <a:off x="10918023" y="4975342"/>
          <a:ext cx="338303" cy="521292"/>
        </a:xfrm>
        <a:custGeom>
          <a:avLst/>
          <a:gdLst/>
          <a:ahLst/>
          <a:cxnLst/>
          <a:rect l="0" t="0" r="0" b="0"/>
          <a:pathLst>
            <a:path w="338303" h="521292">
              <a:moveTo>
                <a:pt x="338302" y="307787"/>
              </a:moveTo>
              <a:lnTo>
                <a:pt x="195980" y="521291"/>
              </a:lnTo>
              <a:lnTo>
                <a:pt x="54665" y="470345"/>
              </a:lnTo>
              <a:lnTo>
                <a:pt x="0" y="324581"/>
              </a:lnTo>
              <a:lnTo>
                <a:pt x="23220" y="208474"/>
              </a:lnTo>
              <a:lnTo>
                <a:pt x="129109" y="6482"/>
              </a:lnTo>
              <a:lnTo>
                <a:pt x="209485" y="0"/>
              </a:lnTo>
              <a:lnTo>
                <a:pt x="239478" y="187711"/>
              </a:lnTo>
              <a:lnTo>
                <a:pt x="338302" y="30778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89591</xdr:colOff>
      <xdr:row>33</xdr:row>
      <xdr:rowOff>12093</xdr:rowOff>
    </xdr:from>
    <xdr:to>
      <xdr:col>15</xdr:col>
      <xdr:colOff>724926</xdr:colOff>
      <xdr:row>36</xdr:row>
      <xdr:rowOff>167755</xdr:rowOff>
    </xdr:to>
    <xdr:sp macro="USF" textlink="">
      <xdr:nvSpPr>
        <xdr:cNvPr id="44743" name="102">
          <a:extLst>
            <a:ext uri="{FF2B5EF4-FFF2-40B4-BE49-F238E27FC236}">
              <a16:creationId xmlns:a16="http://schemas.microsoft.com/office/drawing/2014/main" id="{E89F1134-13C7-491B-99AD-04F2A9661824}"/>
            </a:ext>
          </a:extLst>
        </xdr:cNvPr>
        <xdr:cNvSpPr/>
      </xdr:nvSpPr>
      <xdr:spPr>
        <a:xfrm>
          <a:off x="11519591" y="6298593"/>
          <a:ext cx="635335" cy="727162"/>
        </a:xfrm>
        <a:custGeom>
          <a:avLst/>
          <a:gdLst/>
          <a:ahLst/>
          <a:cxnLst/>
          <a:rect l="0" t="0" r="0" b="0"/>
          <a:pathLst>
            <a:path w="635335" h="727162">
              <a:moveTo>
                <a:pt x="227838" y="727161"/>
              </a:moveTo>
              <a:lnTo>
                <a:pt x="166488" y="710077"/>
              </a:lnTo>
              <a:lnTo>
                <a:pt x="121553" y="474729"/>
              </a:lnTo>
              <a:lnTo>
                <a:pt x="7383" y="427972"/>
              </a:lnTo>
              <a:lnTo>
                <a:pt x="0" y="387669"/>
              </a:lnTo>
              <a:lnTo>
                <a:pt x="232404" y="2382"/>
              </a:lnTo>
              <a:lnTo>
                <a:pt x="312681" y="0"/>
              </a:lnTo>
              <a:lnTo>
                <a:pt x="499904" y="145290"/>
              </a:lnTo>
              <a:lnTo>
                <a:pt x="597328" y="77868"/>
              </a:lnTo>
              <a:lnTo>
                <a:pt x="635334" y="206091"/>
              </a:lnTo>
              <a:lnTo>
                <a:pt x="563194" y="246174"/>
              </a:lnTo>
              <a:lnTo>
                <a:pt x="501186" y="397409"/>
              </a:lnTo>
              <a:lnTo>
                <a:pt x="477243" y="638802"/>
              </a:lnTo>
              <a:lnTo>
                <a:pt x="382920" y="705276"/>
              </a:lnTo>
              <a:lnTo>
                <a:pt x="260079" y="701014"/>
              </a:lnTo>
              <a:lnTo>
                <a:pt x="227838" y="72716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524355</xdr:colOff>
      <xdr:row>36</xdr:row>
      <xdr:rowOff>150670</xdr:rowOff>
    </xdr:from>
    <xdr:to>
      <xdr:col>15</xdr:col>
      <xdr:colOff>692622</xdr:colOff>
      <xdr:row>40</xdr:row>
      <xdr:rowOff>106890</xdr:rowOff>
    </xdr:to>
    <xdr:sp macro="USF" textlink="">
      <xdr:nvSpPr>
        <xdr:cNvPr id="44744" name="105">
          <a:extLst>
            <a:ext uri="{FF2B5EF4-FFF2-40B4-BE49-F238E27FC236}">
              <a16:creationId xmlns:a16="http://schemas.microsoft.com/office/drawing/2014/main" id="{8F18E02E-174D-46D5-8909-69078262D5B8}"/>
            </a:ext>
          </a:extLst>
        </xdr:cNvPr>
        <xdr:cNvSpPr/>
      </xdr:nvSpPr>
      <xdr:spPr>
        <a:xfrm>
          <a:off x="11192355" y="7008670"/>
          <a:ext cx="930267" cy="718220"/>
        </a:xfrm>
        <a:custGeom>
          <a:avLst/>
          <a:gdLst/>
          <a:ahLst/>
          <a:cxnLst/>
          <a:rect l="0" t="0" r="0" b="0"/>
          <a:pathLst>
            <a:path w="930267" h="718220">
              <a:moveTo>
                <a:pt x="855428" y="718219"/>
              </a:moveTo>
              <a:lnTo>
                <a:pt x="624303" y="631688"/>
              </a:lnTo>
              <a:lnTo>
                <a:pt x="502306" y="611234"/>
              </a:lnTo>
              <a:lnTo>
                <a:pt x="343059" y="641168"/>
              </a:lnTo>
              <a:lnTo>
                <a:pt x="190287" y="591888"/>
              </a:lnTo>
              <a:lnTo>
                <a:pt x="136127" y="493970"/>
              </a:lnTo>
              <a:lnTo>
                <a:pt x="172305" y="393939"/>
              </a:lnTo>
              <a:lnTo>
                <a:pt x="228" y="301925"/>
              </a:lnTo>
              <a:lnTo>
                <a:pt x="0" y="156648"/>
              </a:lnTo>
              <a:lnTo>
                <a:pt x="405151" y="70411"/>
              </a:lnTo>
              <a:lnTo>
                <a:pt x="483921" y="40152"/>
              </a:lnTo>
              <a:lnTo>
                <a:pt x="493724" y="0"/>
              </a:lnTo>
              <a:lnTo>
                <a:pt x="555074" y="17084"/>
              </a:lnTo>
              <a:lnTo>
                <a:pt x="696946" y="219464"/>
              </a:lnTo>
              <a:lnTo>
                <a:pt x="886824" y="248773"/>
              </a:lnTo>
              <a:lnTo>
                <a:pt x="922833" y="317546"/>
              </a:lnTo>
              <a:lnTo>
                <a:pt x="877068" y="422249"/>
              </a:lnTo>
              <a:lnTo>
                <a:pt x="930266" y="476592"/>
              </a:lnTo>
              <a:lnTo>
                <a:pt x="855428" y="71821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304766</xdr:colOff>
      <xdr:row>39</xdr:row>
      <xdr:rowOff>9467</xdr:rowOff>
    </xdr:from>
    <xdr:to>
      <xdr:col>18</xdr:col>
      <xdr:colOff>404607</xdr:colOff>
      <xdr:row>45</xdr:row>
      <xdr:rowOff>32418</xdr:rowOff>
    </xdr:to>
    <xdr:sp macro="USF" textlink="">
      <xdr:nvSpPr>
        <xdr:cNvPr id="44745" name="111">
          <a:extLst>
            <a:ext uri="{FF2B5EF4-FFF2-40B4-BE49-F238E27FC236}">
              <a16:creationId xmlns:a16="http://schemas.microsoft.com/office/drawing/2014/main" id="{F8F74088-BBB1-4E87-AFE2-1E7FE632E85B}"/>
            </a:ext>
          </a:extLst>
        </xdr:cNvPr>
        <xdr:cNvSpPr/>
      </xdr:nvSpPr>
      <xdr:spPr>
        <a:xfrm>
          <a:off x="13258766" y="7438967"/>
          <a:ext cx="861841" cy="1165951"/>
        </a:xfrm>
        <a:custGeom>
          <a:avLst/>
          <a:gdLst/>
          <a:ahLst/>
          <a:cxnLst/>
          <a:rect l="0" t="0" r="0" b="0"/>
          <a:pathLst>
            <a:path w="861841" h="1165951">
              <a:moveTo>
                <a:pt x="415556" y="1165950"/>
              </a:moveTo>
              <a:lnTo>
                <a:pt x="342247" y="1090466"/>
              </a:lnTo>
              <a:lnTo>
                <a:pt x="149022" y="1087721"/>
              </a:lnTo>
              <a:lnTo>
                <a:pt x="112798" y="1021852"/>
              </a:lnTo>
              <a:lnTo>
                <a:pt x="0" y="998232"/>
              </a:lnTo>
              <a:lnTo>
                <a:pt x="178239" y="776194"/>
              </a:lnTo>
              <a:lnTo>
                <a:pt x="189546" y="654390"/>
              </a:lnTo>
              <a:lnTo>
                <a:pt x="156452" y="629423"/>
              </a:lnTo>
              <a:lnTo>
                <a:pt x="121214" y="651376"/>
              </a:lnTo>
              <a:lnTo>
                <a:pt x="95289" y="618633"/>
              </a:lnTo>
              <a:lnTo>
                <a:pt x="135891" y="546254"/>
              </a:lnTo>
              <a:lnTo>
                <a:pt x="702346" y="0"/>
              </a:lnTo>
              <a:lnTo>
                <a:pt x="861840" y="121085"/>
              </a:lnTo>
              <a:lnTo>
                <a:pt x="609246" y="350121"/>
              </a:lnTo>
              <a:lnTo>
                <a:pt x="428422" y="686629"/>
              </a:lnTo>
              <a:lnTo>
                <a:pt x="422740" y="768040"/>
              </a:lnTo>
              <a:lnTo>
                <a:pt x="382812" y="877168"/>
              </a:lnTo>
              <a:lnTo>
                <a:pt x="397622" y="914568"/>
              </a:lnTo>
              <a:lnTo>
                <a:pt x="475127" y="939364"/>
              </a:lnTo>
              <a:lnTo>
                <a:pt x="483287" y="978706"/>
              </a:lnTo>
              <a:lnTo>
                <a:pt x="415556" y="1165950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317429</xdr:colOff>
      <xdr:row>36</xdr:row>
      <xdr:rowOff>79395</xdr:rowOff>
    </xdr:from>
    <xdr:to>
      <xdr:col>16</xdr:col>
      <xdr:colOff>68204</xdr:colOff>
      <xdr:row>38</xdr:row>
      <xdr:rowOff>18444</xdr:rowOff>
    </xdr:to>
    <xdr:sp macro="USF" textlink="">
      <xdr:nvSpPr>
        <xdr:cNvPr id="44746" name="119">
          <a:extLst>
            <a:ext uri="{FF2B5EF4-FFF2-40B4-BE49-F238E27FC236}">
              <a16:creationId xmlns:a16="http://schemas.microsoft.com/office/drawing/2014/main" id="{11E16813-2219-497E-89DC-3B9AE0B1D294}"/>
            </a:ext>
          </a:extLst>
        </xdr:cNvPr>
        <xdr:cNvSpPr/>
      </xdr:nvSpPr>
      <xdr:spPr>
        <a:xfrm>
          <a:off x="11747429" y="6937395"/>
          <a:ext cx="512775" cy="320049"/>
        </a:xfrm>
        <a:custGeom>
          <a:avLst/>
          <a:gdLst/>
          <a:ahLst/>
          <a:cxnLst/>
          <a:rect l="0" t="0" r="0" b="0"/>
          <a:pathLst>
            <a:path w="512775" h="320049">
              <a:moveTo>
                <a:pt x="331750" y="320048"/>
              </a:moveTo>
              <a:lnTo>
                <a:pt x="141872" y="290739"/>
              </a:lnTo>
              <a:lnTo>
                <a:pt x="0" y="88359"/>
              </a:lnTo>
              <a:lnTo>
                <a:pt x="32241" y="62212"/>
              </a:lnTo>
              <a:lnTo>
                <a:pt x="155082" y="66474"/>
              </a:lnTo>
              <a:lnTo>
                <a:pt x="249405" y="0"/>
              </a:lnTo>
              <a:lnTo>
                <a:pt x="512774" y="122119"/>
              </a:lnTo>
              <a:lnTo>
                <a:pt x="506863" y="139270"/>
              </a:lnTo>
              <a:lnTo>
                <a:pt x="436967" y="304128"/>
              </a:lnTo>
              <a:lnTo>
                <a:pt x="331750" y="32004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43779</xdr:colOff>
      <xdr:row>28</xdr:row>
      <xdr:rowOff>130331</xdr:rowOff>
    </xdr:from>
    <xdr:to>
      <xdr:col>16</xdr:col>
      <xdr:colOff>29057</xdr:colOff>
      <xdr:row>33</xdr:row>
      <xdr:rowOff>157384</xdr:rowOff>
    </xdr:to>
    <xdr:sp macro="USF" textlink="">
      <xdr:nvSpPr>
        <xdr:cNvPr id="44747" name="124">
          <a:extLst>
            <a:ext uri="{FF2B5EF4-FFF2-40B4-BE49-F238E27FC236}">
              <a16:creationId xmlns:a16="http://schemas.microsoft.com/office/drawing/2014/main" id="{472B6776-9467-41B9-8240-686DE25D7462}"/>
            </a:ext>
          </a:extLst>
        </xdr:cNvPr>
        <xdr:cNvSpPr/>
      </xdr:nvSpPr>
      <xdr:spPr>
        <a:xfrm>
          <a:off x="11473779" y="5464331"/>
          <a:ext cx="747278" cy="979553"/>
        </a:xfrm>
        <a:custGeom>
          <a:avLst/>
          <a:gdLst/>
          <a:ahLst/>
          <a:cxnLst/>
          <a:rect l="0" t="0" r="0" b="0"/>
          <a:pathLst>
            <a:path w="747278" h="979553">
              <a:moveTo>
                <a:pt x="643140" y="912130"/>
              </a:moveTo>
              <a:lnTo>
                <a:pt x="545716" y="979552"/>
              </a:lnTo>
              <a:lnTo>
                <a:pt x="358493" y="834262"/>
              </a:lnTo>
              <a:lnTo>
                <a:pt x="278216" y="836644"/>
              </a:lnTo>
              <a:lnTo>
                <a:pt x="164195" y="774845"/>
              </a:lnTo>
              <a:lnTo>
                <a:pt x="236005" y="688628"/>
              </a:lnTo>
              <a:lnTo>
                <a:pt x="302252" y="504524"/>
              </a:lnTo>
              <a:lnTo>
                <a:pt x="262191" y="493977"/>
              </a:lnTo>
              <a:lnTo>
                <a:pt x="120632" y="575715"/>
              </a:lnTo>
              <a:lnTo>
                <a:pt x="59332" y="521633"/>
              </a:lnTo>
              <a:lnTo>
                <a:pt x="70070" y="487891"/>
              </a:lnTo>
              <a:lnTo>
                <a:pt x="0" y="407420"/>
              </a:lnTo>
              <a:lnTo>
                <a:pt x="40813" y="336506"/>
              </a:lnTo>
              <a:lnTo>
                <a:pt x="189043" y="259560"/>
              </a:lnTo>
              <a:lnTo>
                <a:pt x="236739" y="109507"/>
              </a:lnTo>
              <a:lnTo>
                <a:pt x="320448" y="113964"/>
              </a:lnTo>
              <a:lnTo>
                <a:pt x="413729" y="164358"/>
              </a:lnTo>
              <a:lnTo>
                <a:pt x="497145" y="0"/>
              </a:lnTo>
              <a:lnTo>
                <a:pt x="747277" y="175937"/>
              </a:lnTo>
              <a:lnTo>
                <a:pt x="613516" y="381275"/>
              </a:lnTo>
              <a:lnTo>
                <a:pt x="641173" y="541942"/>
              </a:lnTo>
              <a:lnTo>
                <a:pt x="568860" y="775309"/>
              </a:lnTo>
              <a:lnTo>
                <a:pt x="614355" y="837994"/>
              </a:lnTo>
              <a:lnTo>
                <a:pt x="690790" y="842571"/>
              </a:lnTo>
              <a:lnTo>
                <a:pt x="643140" y="912130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218339</xdr:colOff>
      <xdr:row>29</xdr:row>
      <xdr:rowOff>75614</xdr:rowOff>
    </xdr:from>
    <xdr:to>
      <xdr:col>15</xdr:col>
      <xdr:colOff>113850</xdr:colOff>
      <xdr:row>32</xdr:row>
      <xdr:rowOff>3938</xdr:rowOff>
    </xdr:to>
    <xdr:sp macro="USF" textlink="">
      <xdr:nvSpPr>
        <xdr:cNvPr id="44748" name="127">
          <a:extLst>
            <a:ext uri="{FF2B5EF4-FFF2-40B4-BE49-F238E27FC236}">
              <a16:creationId xmlns:a16="http://schemas.microsoft.com/office/drawing/2014/main" id="{2FFB1C79-3BF5-4B01-8955-B4BDDB0DD7E7}"/>
            </a:ext>
          </a:extLst>
        </xdr:cNvPr>
        <xdr:cNvSpPr/>
      </xdr:nvSpPr>
      <xdr:spPr>
        <a:xfrm>
          <a:off x="10886339" y="5600114"/>
          <a:ext cx="657511" cy="499824"/>
        </a:xfrm>
        <a:custGeom>
          <a:avLst/>
          <a:gdLst/>
          <a:ahLst/>
          <a:cxnLst/>
          <a:rect l="0" t="0" r="0" b="0"/>
          <a:pathLst>
            <a:path w="657511" h="499824">
              <a:moveTo>
                <a:pt x="646772" y="385850"/>
              </a:moveTo>
              <a:lnTo>
                <a:pt x="437490" y="393001"/>
              </a:lnTo>
              <a:lnTo>
                <a:pt x="363939" y="428368"/>
              </a:lnTo>
              <a:lnTo>
                <a:pt x="319006" y="496085"/>
              </a:lnTo>
              <a:lnTo>
                <a:pt x="201007" y="492378"/>
              </a:lnTo>
              <a:lnTo>
                <a:pt x="173602" y="467815"/>
              </a:lnTo>
              <a:lnTo>
                <a:pt x="28768" y="499823"/>
              </a:lnTo>
              <a:lnTo>
                <a:pt x="0" y="476593"/>
              </a:lnTo>
              <a:lnTo>
                <a:pt x="118450" y="306732"/>
              </a:lnTo>
              <a:lnTo>
                <a:pt x="96228" y="149999"/>
              </a:lnTo>
              <a:lnTo>
                <a:pt x="125720" y="72755"/>
              </a:lnTo>
              <a:lnTo>
                <a:pt x="371030" y="7783"/>
              </a:lnTo>
              <a:lnTo>
                <a:pt x="494173" y="0"/>
              </a:lnTo>
              <a:lnTo>
                <a:pt x="526026" y="26510"/>
              </a:lnTo>
              <a:lnTo>
                <a:pt x="568265" y="97006"/>
              </a:lnTo>
              <a:lnTo>
                <a:pt x="530504" y="213369"/>
              </a:lnTo>
              <a:lnTo>
                <a:pt x="587440" y="271637"/>
              </a:lnTo>
              <a:lnTo>
                <a:pt x="657510" y="352108"/>
              </a:lnTo>
              <a:lnTo>
                <a:pt x="646772" y="385850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468759</xdr:colOff>
      <xdr:row>37</xdr:row>
      <xdr:rowOff>81538</xdr:rowOff>
    </xdr:from>
    <xdr:to>
      <xdr:col>17</xdr:col>
      <xdr:colOff>176905</xdr:colOff>
      <xdr:row>40</xdr:row>
      <xdr:rowOff>147200</xdr:rowOff>
    </xdr:to>
    <xdr:sp macro="USF" textlink="">
      <xdr:nvSpPr>
        <xdr:cNvPr id="44749" name="175">
          <a:extLst>
            <a:ext uri="{FF2B5EF4-FFF2-40B4-BE49-F238E27FC236}">
              <a16:creationId xmlns:a16="http://schemas.microsoft.com/office/drawing/2014/main" id="{B6CFF45C-EAF7-4635-9BE6-CB4F8EB898CB}"/>
            </a:ext>
          </a:extLst>
        </xdr:cNvPr>
        <xdr:cNvSpPr/>
      </xdr:nvSpPr>
      <xdr:spPr>
        <a:xfrm>
          <a:off x="12660759" y="7130038"/>
          <a:ext cx="470146" cy="637162"/>
        </a:xfrm>
        <a:custGeom>
          <a:avLst/>
          <a:gdLst/>
          <a:ahLst/>
          <a:cxnLst/>
          <a:rect l="0" t="0" r="0" b="0"/>
          <a:pathLst>
            <a:path w="470146" h="637162">
              <a:moveTo>
                <a:pt x="281252" y="611766"/>
              </a:moveTo>
              <a:lnTo>
                <a:pt x="209585" y="637161"/>
              </a:lnTo>
              <a:lnTo>
                <a:pt x="0" y="530054"/>
              </a:lnTo>
              <a:lnTo>
                <a:pt x="66939" y="389152"/>
              </a:lnTo>
              <a:lnTo>
                <a:pt x="82414" y="311156"/>
              </a:lnTo>
              <a:lnTo>
                <a:pt x="182143" y="187814"/>
              </a:lnTo>
              <a:lnTo>
                <a:pt x="157100" y="111707"/>
              </a:lnTo>
              <a:lnTo>
                <a:pt x="191729" y="90067"/>
              </a:lnTo>
              <a:lnTo>
                <a:pt x="427548" y="0"/>
              </a:lnTo>
              <a:lnTo>
                <a:pt x="368374" y="190783"/>
              </a:lnTo>
              <a:lnTo>
                <a:pt x="394590" y="267063"/>
              </a:lnTo>
              <a:lnTo>
                <a:pt x="470145" y="299164"/>
              </a:lnTo>
              <a:lnTo>
                <a:pt x="323050" y="430415"/>
              </a:lnTo>
              <a:lnTo>
                <a:pt x="389734" y="514549"/>
              </a:lnTo>
              <a:lnTo>
                <a:pt x="383479" y="553063"/>
              </a:lnTo>
              <a:lnTo>
                <a:pt x="281252" y="61176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309626</xdr:colOff>
      <xdr:row>42</xdr:row>
      <xdr:rowOff>35209</xdr:rowOff>
    </xdr:from>
    <xdr:to>
      <xdr:col>16</xdr:col>
      <xdr:colOff>250782</xdr:colOff>
      <xdr:row>44</xdr:row>
      <xdr:rowOff>146940</xdr:rowOff>
    </xdr:to>
    <xdr:sp macro="USF" textlink="">
      <xdr:nvSpPr>
        <xdr:cNvPr id="44750" name="189">
          <a:extLst>
            <a:ext uri="{FF2B5EF4-FFF2-40B4-BE49-F238E27FC236}">
              <a16:creationId xmlns:a16="http://schemas.microsoft.com/office/drawing/2014/main" id="{8AFD132B-7235-4084-A09C-459211237655}"/>
            </a:ext>
          </a:extLst>
        </xdr:cNvPr>
        <xdr:cNvSpPr/>
      </xdr:nvSpPr>
      <xdr:spPr>
        <a:xfrm>
          <a:off x="11739626" y="8036209"/>
          <a:ext cx="703156" cy="492731"/>
        </a:xfrm>
        <a:custGeom>
          <a:avLst/>
          <a:gdLst/>
          <a:ahLst/>
          <a:cxnLst/>
          <a:rect l="0" t="0" r="0" b="0"/>
          <a:pathLst>
            <a:path w="703156" h="492731">
              <a:moveTo>
                <a:pt x="530420" y="492730"/>
              </a:moveTo>
              <a:lnTo>
                <a:pt x="249991" y="352487"/>
              </a:lnTo>
              <a:lnTo>
                <a:pt x="104107" y="409524"/>
              </a:lnTo>
              <a:lnTo>
                <a:pt x="65428" y="348591"/>
              </a:lnTo>
              <a:lnTo>
                <a:pt x="104967" y="353025"/>
              </a:lnTo>
              <a:lnTo>
                <a:pt x="147951" y="287640"/>
              </a:lnTo>
              <a:lnTo>
                <a:pt x="0" y="66582"/>
              </a:lnTo>
              <a:lnTo>
                <a:pt x="198808" y="0"/>
              </a:lnTo>
              <a:lnTo>
                <a:pt x="357768" y="45349"/>
              </a:lnTo>
              <a:lnTo>
                <a:pt x="436148" y="179369"/>
              </a:lnTo>
              <a:lnTo>
                <a:pt x="517879" y="194310"/>
              </a:lnTo>
              <a:lnTo>
                <a:pt x="694595" y="301101"/>
              </a:lnTo>
              <a:lnTo>
                <a:pt x="703155" y="314086"/>
              </a:lnTo>
              <a:lnTo>
                <a:pt x="662538" y="416981"/>
              </a:lnTo>
              <a:lnTo>
                <a:pt x="530420" y="492730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84655</xdr:colOff>
      <xdr:row>25</xdr:row>
      <xdr:rowOff>157853</xdr:rowOff>
    </xdr:from>
    <xdr:to>
      <xdr:col>15</xdr:col>
      <xdr:colOff>540925</xdr:colOff>
      <xdr:row>29</xdr:row>
      <xdr:rowOff>104190</xdr:rowOff>
    </xdr:to>
    <xdr:sp macro="USF" textlink="">
      <xdr:nvSpPr>
        <xdr:cNvPr id="44751" name="190">
          <a:extLst>
            <a:ext uri="{FF2B5EF4-FFF2-40B4-BE49-F238E27FC236}">
              <a16:creationId xmlns:a16="http://schemas.microsoft.com/office/drawing/2014/main" id="{375C02D7-A7B7-4286-9964-C8C324824EF5}"/>
            </a:ext>
          </a:extLst>
        </xdr:cNvPr>
        <xdr:cNvSpPr/>
      </xdr:nvSpPr>
      <xdr:spPr>
        <a:xfrm>
          <a:off x="11514655" y="4920353"/>
          <a:ext cx="456270" cy="708337"/>
        </a:xfrm>
        <a:custGeom>
          <a:avLst/>
          <a:gdLst/>
          <a:ahLst/>
          <a:cxnLst/>
          <a:rect l="0" t="0" r="0" b="0"/>
          <a:pathLst>
            <a:path w="456270" h="708337">
              <a:moveTo>
                <a:pt x="456269" y="543978"/>
              </a:moveTo>
              <a:lnTo>
                <a:pt x="372853" y="708336"/>
              </a:lnTo>
              <a:lnTo>
                <a:pt x="279572" y="657942"/>
              </a:lnTo>
              <a:lnTo>
                <a:pt x="210398" y="476226"/>
              </a:lnTo>
              <a:lnTo>
                <a:pt x="33208" y="390762"/>
              </a:lnTo>
              <a:lnTo>
                <a:pt x="56590" y="280807"/>
              </a:lnTo>
              <a:lnTo>
                <a:pt x="0" y="226746"/>
              </a:lnTo>
              <a:lnTo>
                <a:pt x="35468" y="0"/>
              </a:lnTo>
              <a:lnTo>
                <a:pt x="56828" y="2413"/>
              </a:lnTo>
              <a:lnTo>
                <a:pt x="178426" y="115814"/>
              </a:lnTo>
              <a:lnTo>
                <a:pt x="259420" y="259308"/>
              </a:lnTo>
              <a:lnTo>
                <a:pt x="319395" y="403758"/>
              </a:lnTo>
              <a:lnTo>
                <a:pt x="456269" y="54397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62292</xdr:colOff>
      <xdr:row>35</xdr:row>
      <xdr:rowOff>103181</xdr:rowOff>
    </xdr:from>
    <xdr:to>
      <xdr:col>16</xdr:col>
      <xdr:colOff>483768</xdr:colOff>
      <xdr:row>37</xdr:row>
      <xdr:rowOff>149393</xdr:rowOff>
    </xdr:to>
    <xdr:sp macro="USF" textlink="">
      <xdr:nvSpPr>
        <xdr:cNvPr id="44752" name="199">
          <a:extLst>
            <a:ext uri="{FF2B5EF4-FFF2-40B4-BE49-F238E27FC236}">
              <a16:creationId xmlns:a16="http://schemas.microsoft.com/office/drawing/2014/main" id="{1EFFFE6D-3EB1-4E72-B9DE-146D65FF09C7}"/>
            </a:ext>
          </a:extLst>
        </xdr:cNvPr>
        <xdr:cNvSpPr/>
      </xdr:nvSpPr>
      <xdr:spPr>
        <a:xfrm>
          <a:off x="12254292" y="6770681"/>
          <a:ext cx="421476" cy="427212"/>
        </a:xfrm>
        <a:custGeom>
          <a:avLst/>
          <a:gdLst/>
          <a:ahLst/>
          <a:cxnLst/>
          <a:rect l="0" t="0" r="0" b="0"/>
          <a:pathLst>
            <a:path w="421476" h="427212">
              <a:moveTo>
                <a:pt x="258985" y="427211"/>
              </a:moveTo>
              <a:lnTo>
                <a:pt x="207149" y="371409"/>
              </a:lnTo>
              <a:lnTo>
                <a:pt x="132003" y="379650"/>
              </a:lnTo>
              <a:lnTo>
                <a:pt x="0" y="305984"/>
              </a:lnTo>
              <a:lnTo>
                <a:pt x="5911" y="288833"/>
              </a:lnTo>
              <a:lnTo>
                <a:pt x="59721" y="250652"/>
              </a:lnTo>
              <a:lnTo>
                <a:pt x="46403" y="215229"/>
              </a:lnTo>
              <a:lnTo>
                <a:pt x="111863" y="122565"/>
              </a:lnTo>
              <a:lnTo>
                <a:pt x="127520" y="10403"/>
              </a:lnTo>
              <a:lnTo>
                <a:pt x="225442" y="0"/>
              </a:lnTo>
              <a:lnTo>
                <a:pt x="344927" y="206679"/>
              </a:lnTo>
              <a:lnTo>
                <a:pt x="421475" y="237317"/>
              </a:lnTo>
              <a:lnTo>
                <a:pt x="369317" y="382084"/>
              </a:lnTo>
              <a:lnTo>
                <a:pt x="305740" y="375898"/>
              </a:lnTo>
              <a:lnTo>
                <a:pt x="258985" y="42721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393106</xdr:colOff>
      <xdr:row>39</xdr:row>
      <xdr:rowOff>171058</xdr:rowOff>
    </xdr:from>
    <xdr:to>
      <xdr:col>15</xdr:col>
      <xdr:colOff>508435</xdr:colOff>
      <xdr:row>43</xdr:row>
      <xdr:rowOff>10468</xdr:rowOff>
    </xdr:to>
    <xdr:sp macro="USF" textlink="">
      <xdr:nvSpPr>
        <xdr:cNvPr id="44753" name="200">
          <a:extLst>
            <a:ext uri="{FF2B5EF4-FFF2-40B4-BE49-F238E27FC236}">
              <a16:creationId xmlns:a16="http://schemas.microsoft.com/office/drawing/2014/main" id="{30360874-77D1-4E8E-ACAD-55227EC61A0C}"/>
            </a:ext>
          </a:extLst>
        </xdr:cNvPr>
        <xdr:cNvSpPr/>
      </xdr:nvSpPr>
      <xdr:spPr>
        <a:xfrm>
          <a:off x="11061106" y="7600558"/>
          <a:ext cx="877329" cy="601410"/>
        </a:xfrm>
        <a:custGeom>
          <a:avLst/>
          <a:gdLst/>
          <a:ahLst/>
          <a:cxnLst/>
          <a:rect l="0" t="0" r="0" b="0"/>
          <a:pathLst>
            <a:path w="877329" h="601410">
              <a:moveTo>
                <a:pt x="263289" y="601409"/>
              </a:moveTo>
              <a:lnTo>
                <a:pt x="123269" y="523422"/>
              </a:lnTo>
              <a:lnTo>
                <a:pt x="115190" y="449735"/>
              </a:lnTo>
              <a:lnTo>
                <a:pt x="17411" y="383879"/>
              </a:lnTo>
              <a:lnTo>
                <a:pt x="0" y="230850"/>
              </a:lnTo>
              <a:lnTo>
                <a:pt x="107219" y="118774"/>
              </a:lnTo>
              <a:lnTo>
                <a:pt x="184059" y="141410"/>
              </a:lnTo>
              <a:lnTo>
                <a:pt x="321536" y="0"/>
              </a:lnTo>
              <a:lnTo>
                <a:pt x="474308" y="49280"/>
              </a:lnTo>
              <a:lnTo>
                <a:pt x="633555" y="19346"/>
              </a:lnTo>
              <a:lnTo>
                <a:pt x="755552" y="39800"/>
              </a:lnTo>
              <a:lnTo>
                <a:pt x="734662" y="245666"/>
              </a:lnTo>
              <a:lnTo>
                <a:pt x="826875" y="327498"/>
              </a:lnTo>
              <a:lnTo>
                <a:pt x="877328" y="435651"/>
              </a:lnTo>
              <a:lnTo>
                <a:pt x="678520" y="502233"/>
              </a:lnTo>
              <a:lnTo>
                <a:pt x="568593" y="546548"/>
              </a:lnTo>
              <a:lnTo>
                <a:pt x="483191" y="461726"/>
              </a:lnTo>
              <a:lnTo>
                <a:pt x="415334" y="558706"/>
              </a:lnTo>
              <a:lnTo>
                <a:pt x="263289" y="60140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319552</xdr:colOff>
      <xdr:row>31</xdr:row>
      <xdr:rowOff>52808</xdr:rowOff>
    </xdr:from>
    <xdr:to>
      <xdr:col>15</xdr:col>
      <xdr:colOff>346032</xdr:colOff>
      <xdr:row>33</xdr:row>
      <xdr:rowOff>82756</xdr:rowOff>
    </xdr:to>
    <xdr:sp macro="USF" textlink="">
      <xdr:nvSpPr>
        <xdr:cNvPr id="44754" name="207">
          <a:extLst>
            <a:ext uri="{FF2B5EF4-FFF2-40B4-BE49-F238E27FC236}">
              <a16:creationId xmlns:a16="http://schemas.microsoft.com/office/drawing/2014/main" id="{C1E771F4-F123-40F9-A204-B1D81A84FC4D}"/>
            </a:ext>
          </a:extLst>
        </xdr:cNvPr>
        <xdr:cNvSpPr/>
      </xdr:nvSpPr>
      <xdr:spPr>
        <a:xfrm>
          <a:off x="10987552" y="5958308"/>
          <a:ext cx="788480" cy="410948"/>
        </a:xfrm>
        <a:custGeom>
          <a:avLst/>
          <a:gdLst/>
          <a:ahLst/>
          <a:cxnLst/>
          <a:rect l="0" t="0" r="0" b="0"/>
          <a:pathLst>
            <a:path w="788480" h="410948">
              <a:moveTo>
                <a:pt x="185836" y="410947"/>
              </a:moveTo>
              <a:lnTo>
                <a:pt x="11084" y="277423"/>
              </a:lnTo>
              <a:lnTo>
                <a:pt x="0" y="208201"/>
              </a:lnTo>
              <a:lnTo>
                <a:pt x="99794" y="134184"/>
              </a:lnTo>
              <a:lnTo>
                <a:pt x="217793" y="137891"/>
              </a:lnTo>
              <a:lnTo>
                <a:pt x="262726" y="70174"/>
              </a:lnTo>
              <a:lnTo>
                <a:pt x="336277" y="34807"/>
              </a:lnTo>
              <a:lnTo>
                <a:pt x="545559" y="27656"/>
              </a:lnTo>
              <a:lnTo>
                <a:pt x="606859" y="81738"/>
              </a:lnTo>
              <a:lnTo>
                <a:pt x="748418" y="0"/>
              </a:lnTo>
              <a:lnTo>
                <a:pt x="788479" y="10547"/>
              </a:lnTo>
              <a:lnTo>
                <a:pt x="722232" y="194651"/>
              </a:lnTo>
              <a:lnTo>
                <a:pt x="650422" y="280868"/>
              </a:lnTo>
              <a:lnTo>
                <a:pt x="604271" y="264973"/>
              </a:lnTo>
              <a:lnTo>
                <a:pt x="534218" y="237151"/>
              </a:lnTo>
              <a:lnTo>
                <a:pt x="315498" y="348739"/>
              </a:lnTo>
              <a:lnTo>
                <a:pt x="232697" y="345579"/>
              </a:lnTo>
              <a:lnTo>
                <a:pt x="185836" y="41094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366855</xdr:colOff>
      <xdr:row>32</xdr:row>
      <xdr:rowOff>127281</xdr:rowOff>
    </xdr:from>
    <xdr:to>
      <xdr:col>15</xdr:col>
      <xdr:colOff>321996</xdr:colOff>
      <xdr:row>37</xdr:row>
      <xdr:rowOff>116819</xdr:rowOff>
    </xdr:to>
    <xdr:sp macro="USF" textlink="">
      <xdr:nvSpPr>
        <xdr:cNvPr id="44755" name="208">
          <a:extLst>
            <a:ext uri="{FF2B5EF4-FFF2-40B4-BE49-F238E27FC236}">
              <a16:creationId xmlns:a16="http://schemas.microsoft.com/office/drawing/2014/main" id="{14FBFBC2-C1E6-4B06-B860-559AFAE1E6D2}"/>
            </a:ext>
          </a:extLst>
        </xdr:cNvPr>
        <xdr:cNvSpPr/>
      </xdr:nvSpPr>
      <xdr:spPr>
        <a:xfrm>
          <a:off x="11034855" y="6223281"/>
          <a:ext cx="717141" cy="942038"/>
        </a:xfrm>
        <a:custGeom>
          <a:avLst/>
          <a:gdLst/>
          <a:ahLst/>
          <a:cxnLst/>
          <a:rect l="0" t="0" r="0" b="0"/>
          <a:pathLst>
            <a:path w="717141" h="942038">
              <a:moveTo>
                <a:pt x="157500" y="942037"/>
              </a:moveTo>
              <a:lnTo>
                <a:pt x="79515" y="869860"/>
              </a:lnTo>
              <a:lnTo>
                <a:pt x="0" y="874945"/>
              </a:lnTo>
              <a:lnTo>
                <a:pt x="92785" y="735551"/>
              </a:lnTo>
              <a:lnTo>
                <a:pt x="248740" y="553188"/>
              </a:lnTo>
              <a:lnTo>
                <a:pt x="343378" y="325998"/>
              </a:lnTo>
              <a:lnTo>
                <a:pt x="410342" y="275262"/>
              </a:lnTo>
              <a:lnTo>
                <a:pt x="422240" y="152653"/>
              </a:lnTo>
              <a:lnTo>
                <a:pt x="556968" y="0"/>
              </a:lnTo>
              <a:lnTo>
                <a:pt x="603119" y="15895"/>
              </a:lnTo>
              <a:lnTo>
                <a:pt x="717140" y="77694"/>
              </a:lnTo>
              <a:lnTo>
                <a:pt x="484736" y="462981"/>
              </a:lnTo>
              <a:lnTo>
                <a:pt x="492119" y="503284"/>
              </a:lnTo>
              <a:lnTo>
                <a:pt x="606289" y="550041"/>
              </a:lnTo>
              <a:lnTo>
                <a:pt x="651224" y="785389"/>
              </a:lnTo>
              <a:lnTo>
                <a:pt x="641421" y="825541"/>
              </a:lnTo>
              <a:lnTo>
                <a:pt x="562651" y="855800"/>
              </a:lnTo>
              <a:lnTo>
                <a:pt x="157500" y="94203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566834</xdr:colOff>
      <xdr:row>34</xdr:row>
      <xdr:rowOff>27684</xdr:rowOff>
    </xdr:from>
    <xdr:to>
      <xdr:col>16</xdr:col>
      <xdr:colOff>189813</xdr:colOff>
      <xdr:row>37</xdr:row>
      <xdr:rowOff>11015</xdr:rowOff>
    </xdr:to>
    <xdr:sp macro="USF" textlink="">
      <xdr:nvSpPr>
        <xdr:cNvPr id="44756" name="219">
          <a:extLst>
            <a:ext uri="{FF2B5EF4-FFF2-40B4-BE49-F238E27FC236}">
              <a16:creationId xmlns:a16="http://schemas.microsoft.com/office/drawing/2014/main" id="{858F7820-E6FA-4DC7-9B25-32F9312A449F}"/>
            </a:ext>
          </a:extLst>
        </xdr:cNvPr>
        <xdr:cNvSpPr/>
      </xdr:nvSpPr>
      <xdr:spPr>
        <a:xfrm>
          <a:off x="11996834" y="6504684"/>
          <a:ext cx="384979" cy="554831"/>
        </a:xfrm>
        <a:custGeom>
          <a:avLst/>
          <a:gdLst/>
          <a:ahLst/>
          <a:cxnLst/>
          <a:rect l="0" t="0" r="0" b="0"/>
          <a:pathLst>
            <a:path w="384979" h="554831">
              <a:moveTo>
                <a:pt x="263369" y="554830"/>
              </a:moveTo>
              <a:lnTo>
                <a:pt x="0" y="432711"/>
              </a:lnTo>
              <a:lnTo>
                <a:pt x="23943" y="191318"/>
              </a:lnTo>
              <a:lnTo>
                <a:pt x="85951" y="40083"/>
              </a:lnTo>
              <a:lnTo>
                <a:pt x="158091" y="0"/>
              </a:lnTo>
              <a:lnTo>
                <a:pt x="339131" y="55009"/>
              </a:lnTo>
              <a:lnTo>
                <a:pt x="384978" y="276400"/>
              </a:lnTo>
              <a:lnTo>
                <a:pt x="369321" y="388562"/>
              </a:lnTo>
              <a:lnTo>
                <a:pt x="303861" y="481226"/>
              </a:lnTo>
              <a:lnTo>
                <a:pt x="317179" y="516649"/>
              </a:lnTo>
              <a:lnTo>
                <a:pt x="263369" y="554830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639423</xdr:colOff>
      <xdr:row>38</xdr:row>
      <xdr:rowOff>2523</xdr:rowOff>
    </xdr:from>
    <xdr:to>
      <xdr:col>16</xdr:col>
      <xdr:colOff>122078</xdr:colOff>
      <xdr:row>39</xdr:row>
      <xdr:rowOff>156443</xdr:rowOff>
    </xdr:to>
    <xdr:sp macro="USF" textlink="">
      <xdr:nvSpPr>
        <xdr:cNvPr id="44757" name="225">
          <a:extLst>
            <a:ext uri="{FF2B5EF4-FFF2-40B4-BE49-F238E27FC236}">
              <a16:creationId xmlns:a16="http://schemas.microsoft.com/office/drawing/2014/main" id="{05B0E776-0890-4EB8-A4FF-0AE101ADD246}"/>
            </a:ext>
          </a:extLst>
        </xdr:cNvPr>
        <xdr:cNvSpPr/>
      </xdr:nvSpPr>
      <xdr:spPr>
        <a:xfrm>
          <a:off x="12069423" y="7241523"/>
          <a:ext cx="244655" cy="344420"/>
        </a:xfrm>
        <a:custGeom>
          <a:avLst/>
          <a:gdLst/>
          <a:ahLst/>
          <a:cxnLst/>
          <a:rect l="0" t="0" r="0" b="0"/>
          <a:pathLst>
            <a:path w="244655" h="344420">
              <a:moveTo>
                <a:pt x="244654" y="344419"/>
              </a:moveTo>
              <a:lnTo>
                <a:pt x="53198" y="243739"/>
              </a:lnTo>
              <a:lnTo>
                <a:pt x="0" y="189396"/>
              </a:lnTo>
              <a:lnTo>
                <a:pt x="45765" y="84693"/>
              </a:lnTo>
              <a:lnTo>
                <a:pt x="9756" y="15920"/>
              </a:lnTo>
              <a:lnTo>
                <a:pt x="114973" y="0"/>
              </a:lnTo>
              <a:lnTo>
                <a:pt x="176041" y="50234"/>
              </a:lnTo>
              <a:lnTo>
                <a:pt x="172354" y="130949"/>
              </a:lnTo>
              <a:lnTo>
                <a:pt x="234351" y="183055"/>
              </a:lnTo>
              <a:lnTo>
                <a:pt x="244654" y="34441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242221</xdr:colOff>
      <xdr:row>40</xdr:row>
      <xdr:rowOff>40092</xdr:rowOff>
    </xdr:from>
    <xdr:to>
      <xdr:col>17</xdr:col>
      <xdr:colOff>494313</xdr:colOff>
      <xdr:row>44</xdr:row>
      <xdr:rowOff>168552</xdr:rowOff>
    </xdr:to>
    <xdr:sp macro="USF" textlink="">
      <xdr:nvSpPr>
        <xdr:cNvPr id="44758" name="231">
          <a:extLst>
            <a:ext uri="{FF2B5EF4-FFF2-40B4-BE49-F238E27FC236}">
              <a16:creationId xmlns:a16="http://schemas.microsoft.com/office/drawing/2014/main" id="{6603A31F-E95E-4E13-9098-8951312AE8A8}"/>
            </a:ext>
          </a:extLst>
        </xdr:cNvPr>
        <xdr:cNvSpPr/>
      </xdr:nvSpPr>
      <xdr:spPr>
        <a:xfrm>
          <a:off x="12434221" y="7660092"/>
          <a:ext cx="1014092" cy="890460"/>
        </a:xfrm>
        <a:custGeom>
          <a:avLst/>
          <a:gdLst/>
          <a:ahLst/>
          <a:cxnLst/>
          <a:rect l="0" t="0" r="0" b="0"/>
          <a:pathLst>
            <a:path w="1014092" h="890460">
              <a:moveTo>
                <a:pt x="724728" y="890459"/>
              </a:moveTo>
              <a:lnTo>
                <a:pt x="588048" y="806787"/>
              </a:lnTo>
              <a:lnTo>
                <a:pt x="468551" y="816051"/>
              </a:lnTo>
              <a:lnTo>
                <a:pt x="369884" y="746073"/>
              </a:lnTo>
              <a:lnTo>
                <a:pt x="247521" y="770290"/>
              </a:lnTo>
              <a:lnTo>
                <a:pt x="8560" y="690203"/>
              </a:lnTo>
              <a:lnTo>
                <a:pt x="0" y="677218"/>
              </a:lnTo>
              <a:lnTo>
                <a:pt x="4757" y="559030"/>
              </a:lnTo>
              <a:lnTo>
                <a:pt x="145906" y="532025"/>
              </a:lnTo>
              <a:lnTo>
                <a:pt x="157551" y="411879"/>
              </a:lnTo>
              <a:lnTo>
                <a:pt x="87548" y="226734"/>
              </a:lnTo>
              <a:lnTo>
                <a:pt x="146861" y="178627"/>
              </a:lnTo>
              <a:lnTo>
                <a:pt x="143473" y="70067"/>
              </a:lnTo>
              <a:lnTo>
                <a:pt x="226538" y="0"/>
              </a:lnTo>
              <a:lnTo>
                <a:pt x="436123" y="107107"/>
              </a:lnTo>
              <a:lnTo>
                <a:pt x="507790" y="81712"/>
              </a:lnTo>
              <a:lnTo>
                <a:pt x="657082" y="137716"/>
              </a:lnTo>
              <a:lnTo>
                <a:pt x="733281" y="114286"/>
              </a:lnTo>
              <a:lnTo>
                <a:pt x="785245" y="54680"/>
              </a:lnTo>
              <a:lnTo>
                <a:pt x="825318" y="63619"/>
              </a:lnTo>
              <a:lnTo>
                <a:pt x="864767" y="214048"/>
              </a:lnTo>
              <a:lnTo>
                <a:pt x="819417" y="443726"/>
              </a:lnTo>
              <a:lnTo>
                <a:pt x="886057" y="483057"/>
              </a:lnTo>
              <a:lnTo>
                <a:pt x="945759" y="430251"/>
              </a:lnTo>
              <a:lnTo>
                <a:pt x="980997" y="408298"/>
              </a:lnTo>
              <a:lnTo>
                <a:pt x="1014091" y="433265"/>
              </a:lnTo>
              <a:lnTo>
                <a:pt x="1002784" y="555069"/>
              </a:lnTo>
              <a:lnTo>
                <a:pt x="824545" y="777107"/>
              </a:lnTo>
              <a:lnTo>
                <a:pt x="724728" y="89045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175919</xdr:colOff>
      <xdr:row>32</xdr:row>
      <xdr:rowOff>139731</xdr:rowOff>
    </xdr:from>
    <xdr:to>
      <xdr:col>14</xdr:col>
      <xdr:colOff>505389</xdr:colOff>
      <xdr:row>34</xdr:row>
      <xdr:rowOff>75779</xdr:rowOff>
    </xdr:to>
    <xdr:sp macro="USF" textlink="">
      <xdr:nvSpPr>
        <xdr:cNvPr id="44759" name="247">
          <a:extLst>
            <a:ext uri="{FF2B5EF4-FFF2-40B4-BE49-F238E27FC236}">
              <a16:creationId xmlns:a16="http://schemas.microsoft.com/office/drawing/2014/main" id="{302CF45E-3C99-4923-8794-58F3C3AD21A0}"/>
            </a:ext>
          </a:extLst>
        </xdr:cNvPr>
        <xdr:cNvSpPr/>
      </xdr:nvSpPr>
      <xdr:spPr>
        <a:xfrm>
          <a:off x="10843919" y="6235731"/>
          <a:ext cx="329470" cy="317048"/>
        </a:xfrm>
        <a:custGeom>
          <a:avLst/>
          <a:gdLst/>
          <a:ahLst/>
          <a:cxnLst/>
          <a:rect l="0" t="0" r="0" b="0"/>
          <a:pathLst>
            <a:path w="329470" h="317048">
              <a:moveTo>
                <a:pt x="186869" y="317047"/>
              </a:moveTo>
              <a:lnTo>
                <a:pt x="127490" y="224975"/>
              </a:lnTo>
              <a:lnTo>
                <a:pt x="0" y="147479"/>
              </a:lnTo>
              <a:lnTo>
                <a:pt x="42998" y="37096"/>
              </a:lnTo>
              <a:lnTo>
                <a:pt x="72612" y="52572"/>
              </a:lnTo>
              <a:lnTo>
                <a:pt x="154717" y="0"/>
              </a:lnTo>
              <a:lnTo>
                <a:pt x="329469" y="133524"/>
              </a:lnTo>
              <a:lnTo>
                <a:pt x="186869" y="31704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347280</xdr:colOff>
      <xdr:row>37</xdr:row>
      <xdr:rowOff>162234</xdr:rowOff>
    </xdr:from>
    <xdr:to>
      <xdr:col>18</xdr:col>
      <xdr:colOff>245113</xdr:colOff>
      <xdr:row>39</xdr:row>
      <xdr:rowOff>16082</xdr:rowOff>
    </xdr:to>
    <xdr:sp macro="USF" textlink="">
      <xdr:nvSpPr>
        <xdr:cNvPr id="44760" name="272">
          <a:extLst>
            <a:ext uri="{FF2B5EF4-FFF2-40B4-BE49-F238E27FC236}">
              <a16:creationId xmlns:a16="http://schemas.microsoft.com/office/drawing/2014/main" id="{8BBA0146-C524-4977-ABAC-D62A39498DA3}"/>
            </a:ext>
          </a:extLst>
        </xdr:cNvPr>
        <xdr:cNvSpPr/>
      </xdr:nvSpPr>
      <xdr:spPr>
        <a:xfrm>
          <a:off x="13301280" y="7210734"/>
          <a:ext cx="659833" cy="234848"/>
        </a:xfrm>
        <a:custGeom>
          <a:avLst/>
          <a:gdLst/>
          <a:ahLst/>
          <a:cxnLst/>
          <a:rect l="0" t="0" r="0" b="0"/>
          <a:pathLst>
            <a:path w="659833" h="234848">
              <a:moveTo>
                <a:pt x="659832" y="228233"/>
              </a:moveTo>
              <a:lnTo>
                <a:pt x="451045" y="194235"/>
              </a:lnTo>
              <a:lnTo>
                <a:pt x="113188" y="234847"/>
              </a:lnTo>
              <a:lnTo>
                <a:pt x="0" y="230365"/>
              </a:lnTo>
              <a:lnTo>
                <a:pt x="1772" y="30792"/>
              </a:lnTo>
              <a:lnTo>
                <a:pt x="30035" y="1702"/>
              </a:lnTo>
              <a:lnTo>
                <a:pt x="197967" y="0"/>
              </a:lnTo>
              <a:lnTo>
                <a:pt x="267887" y="43358"/>
              </a:lnTo>
              <a:lnTo>
                <a:pt x="498189" y="98277"/>
              </a:lnTo>
              <a:lnTo>
                <a:pt x="576451" y="83842"/>
              </a:lnTo>
              <a:lnTo>
                <a:pt x="564827" y="161240"/>
              </a:lnTo>
              <a:lnTo>
                <a:pt x="659832" y="228233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574973</xdr:colOff>
      <xdr:row>27</xdr:row>
      <xdr:rowOff>167615</xdr:rowOff>
    </xdr:from>
    <xdr:to>
      <xdr:col>15</xdr:col>
      <xdr:colOff>364228</xdr:colOff>
      <xdr:row>30</xdr:row>
      <xdr:rowOff>156752</xdr:rowOff>
    </xdr:to>
    <xdr:sp macro="USF" textlink="">
      <xdr:nvSpPr>
        <xdr:cNvPr id="44761" name="278">
          <a:extLst>
            <a:ext uri="{FF2B5EF4-FFF2-40B4-BE49-F238E27FC236}">
              <a16:creationId xmlns:a16="http://schemas.microsoft.com/office/drawing/2014/main" id="{33115E4B-39C8-47CE-A0B6-7E8487DDE714}"/>
            </a:ext>
          </a:extLst>
        </xdr:cNvPr>
        <xdr:cNvSpPr/>
      </xdr:nvSpPr>
      <xdr:spPr>
        <a:xfrm>
          <a:off x="11242973" y="5311115"/>
          <a:ext cx="551255" cy="560637"/>
        </a:xfrm>
        <a:custGeom>
          <a:avLst/>
          <a:gdLst/>
          <a:ahLst/>
          <a:cxnLst/>
          <a:rect l="0" t="0" r="0" b="0"/>
          <a:pathLst>
            <a:path w="551255" h="560637">
              <a:moveTo>
                <a:pt x="230806" y="560636"/>
              </a:moveTo>
              <a:lnTo>
                <a:pt x="173870" y="502368"/>
              </a:lnTo>
              <a:lnTo>
                <a:pt x="211631" y="386005"/>
              </a:lnTo>
              <a:lnTo>
                <a:pt x="169392" y="315509"/>
              </a:lnTo>
              <a:lnTo>
                <a:pt x="137539" y="288999"/>
              </a:lnTo>
              <a:lnTo>
                <a:pt x="14396" y="296782"/>
              </a:lnTo>
              <a:lnTo>
                <a:pt x="0" y="145962"/>
              </a:lnTo>
              <a:lnTo>
                <a:pt x="55718" y="44504"/>
              </a:lnTo>
              <a:lnTo>
                <a:pt x="95067" y="40042"/>
              </a:lnTo>
              <a:lnTo>
                <a:pt x="304890" y="0"/>
              </a:lnTo>
              <a:lnTo>
                <a:pt x="482080" y="85464"/>
              </a:lnTo>
              <a:lnTo>
                <a:pt x="551254" y="267180"/>
              </a:lnTo>
              <a:lnTo>
                <a:pt x="467545" y="262723"/>
              </a:lnTo>
              <a:lnTo>
                <a:pt x="419849" y="412776"/>
              </a:lnTo>
              <a:lnTo>
                <a:pt x="271619" y="489722"/>
              </a:lnTo>
              <a:lnTo>
                <a:pt x="230806" y="56063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625952</xdr:colOff>
      <xdr:row>36</xdr:row>
      <xdr:rowOff>133808</xdr:rowOff>
    </xdr:from>
    <xdr:to>
      <xdr:col>14</xdr:col>
      <xdr:colOff>524584</xdr:colOff>
      <xdr:row>40</xdr:row>
      <xdr:rowOff>155730</xdr:rowOff>
    </xdr:to>
    <xdr:sp macro="USF" textlink="">
      <xdr:nvSpPr>
        <xdr:cNvPr id="44762" name="280">
          <a:extLst>
            <a:ext uri="{FF2B5EF4-FFF2-40B4-BE49-F238E27FC236}">
              <a16:creationId xmlns:a16="http://schemas.microsoft.com/office/drawing/2014/main" id="{1AB9714F-D5DF-4D07-AB2F-6CBCBF76B5F9}"/>
            </a:ext>
          </a:extLst>
        </xdr:cNvPr>
        <xdr:cNvSpPr/>
      </xdr:nvSpPr>
      <xdr:spPr>
        <a:xfrm>
          <a:off x="10531952" y="6991808"/>
          <a:ext cx="660632" cy="783922"/>
        </a:xfrm>
        <a:custGeom>
          <a:avLst/>
          <a:gdLst/>
          <a:ahLst/>
          <a:cxnLst/>
          <a:rect l="0" t="0" r="0" b="0"/>
          <a:pathLst>
            <a:path w="660632" h="783922">
              <a:moveTo>
                <a:pt x="253587" y="783921"/>
              </a:moveTo>
              <a:lnTo>
                <a:pt x="64321" y="766591"/>
              </a:lnTo>
              <a:lnTo>
                <a:pt x="216614" y="590265"/>
              </a:lnTo>
              <a:lnTo>
                <a:pt x="34212" y="516185"/>
              </a:lnTo>
              <a:lnTo>
                <a:pt x="31110" y="417021"/>
              </a:lnTo>
              <a:lnTo>
                <a:pt x="0" y="342513"/>
              </a:lnTo>
              <a:lnTo>
                <a:pt x="136299" y="53281"/>
              </a:lnTo>
              <a:lnTo>
                <a:pt x="201501" y="24113"/>
              </a:lnTo>
              <a:lnTo>
                <a:pt x="274971" y="0"/>
              </a:lnTo>
              <a:lnTo>
                <a:pt x="348990" y="87113"/>
              </a:lnTo>
              <a:lnTo>
                <a:pt x="502903" y="106418"/>
              </a:lnTo>
              <a:lnTo>
                <a:pt x="582418" y="101333"/>
              </a:lnTo>
              <a:lnTo>
                <a:pt x="660403" y="173510"/>
              </a:lnTo>
              <a:lnTo>
                <a:pt x="660631" y="318787"/>
              </a:lnTo>
              <a:lnTo>
                <a:pt x="580636" y="292268"/>
              </a:lnTo>
              <a:lnTo>
                <a:pt x="543884" y="313665"/>
              </a:lnTo>
              <a:lnTo>
                <a:pt x="503202" y="386725"/>
              </a:lnTo>
              <a:lnTo>
                <a:pt x="332989" y="511382"/>
              </a:lnTo>
              <a:lnTo>
                <a:pt x="253587" y="78392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750011</xdr:colOff>
      <xdr:row>38</xdr:row>
      <xdr:rowOff>164136</xdr:rowOff>
    </xdr:from>
    <xdr:to>
      <xdr:col>17</xdr:col>
      <xdr:colOff>347009</xdr:colOff>
      <xdr:row>40</xdr:row>
      <xdr:rowOff>177809</xdr:rowOff>
    </xdr:to>
    <xdr:sp macro="USF" textlink="">
      <xdr:nvSpPr>
        <xdr:cNvPr id="44763" name="287">
          <a:extLst>
            <a:ext uri="{FF2B5EF4-FFF2-40B4-BE49-F238E27FC236}">
              <a16:creationId xmlns:a16="http://schemas.microsoft.com/office/drawing/2014/main" id="{B9AAAD42-6E7D-4615-AF6E-B29CD7EBFB55}"/>
            </a:ext>
          </a:extLst>
        </xdr:cNvPr>
        <xdr:cNvSpPr/>
      </xdr:nvSpPr>
      <xdr:spPr>
        <a:xfrm>
          <a:off x="12942011" y="7403136"/>
          <a:ext cx="358998" cy="394673"/>
        </a:xfrm>
        <a:custGeom>
          <a:avLst/>
          <a:gdLst/>
          <a:ahLst/>
          <a:cxnLst/>
          <a:rect l="0" t="0" r="0" b="0"/>
          <a:pathLst>
            <a:path w="358998" h="394673">
              <a:moveTo>
                <a:pt x="317528" y="320575"/>
              </a:moveTo>
              <a:lnTo>
                <a:pt x="277455" y="311636"/>
              </a:lnTo>
              <a:lnTo>
                <a:pt x="225491" y="371242"/>
              </a:lnTo>
              <a:lnTo>
                <a:pt x="149292" y="394672"/>
              </a:lnTo>
              <a:lnTo>
                <a:pt x="0" y="338668"/>
              </a:lnTo>
              <a:lnTo>
                <a:pt x="102227" y="279965"/>
              </a:lnTo>
              <a:lnTo>
                <a:pt x="108482" y="241451"/>
              </a:lnTo>
              <a:lnTo>
                <a:pt x="41798" y="157317"/>
              </a:lnTo>
              <a:lnTo>
                <a:pt x="188893" y="26066"/>
              </a:lnTo>
              <a:lnTo>
                <a:pt x="337228" y="0"/>
              </a:lnTo>
              <a:lnTo>
                <a:pt x="358997" y="193709"/>
              </a:lnTo>
              <a:lnTo>
                <a:pt x="301694" y="247803"/>
              </a:lnTo>
              <a:lnTo>
                <a:pt x="317528" y="320575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651194</xdr:colOff>
      <xdr:row>42</xdr:row>
      <xdr:rowOff>61284</xdr:rowOff>
    </xdr:from>
    <xdr:to>
      <xdr:col>15</xdr:col>
      <xdr:colOff>457578</xdr:colOff>
      <xdr:row>44</xdr:row>
      <xdr:rowOff>160366</xdr:rowOff>
    </xdr:to>
    <xdr:sp macro="USF" textlink="">
      <xdr:nvSpPr>
        <xdr:cNvPr id="44764" name="296">
          <a:extLst>
            <a:ext uri="{FF2B5EF4-FFF2-40B4-BE49-F238E27FC236}">
              <a16:creationId xmlns:a16="http://schemas.microsoft.com/office/drawing/2014/main" id="{55B7EE3E-8042-4EB9-AA9A-EFAE96934029}"/>
            </a:ext>
          </a:extLst>
        </xdr:cNvPr>
        <xdr:cNvSpPr/>
      </xdr:nvSpPr>
      <xdr:spPr>
        <a:xfrm>
          <a:off x="11319194" y="8062284"/>
          <a:ext cx="568384" cy="480082"/>
        </a:xfrm>
        <a:custGeom>
          <a:avLst/>
          <a:gdLst/>
          <a:ahLst/>
          <a:cxnLst/>
          <a:rect l="0" t="0" r="0" b="0"/>
          <a:pathLst>
            <a:path w="568384" h="480082">
              <a:moveTo>
                <a:pt x="77112" y="480081"/>
              </a:moveTo>
              <a:lnTo>
                <a:pt x="75517" y="357379"/>
              </a:lnTo>
              <a:lnTo>
                <a:pt x="0" y="260337"/>
              </a:lnTo>
              <a:lnTo>
                <a:pt x="5201" y="139683"/>
              </a:lnTo>
              <a:lnTo>
                <a:pt x="157246" y="96980"/>
              </a:lnTo>
              <a:lnTo>
                <a:pt x="225103" y="0"/>
              </a:lnTo>
              <a:lnTo>
                <a:pt x="310505" y="84822"/>
              </a:lnTo>
              <a:lnTo>
                <a:pt x="420432" y="40507"/>
              </a:lnTo>
              <a:lnTo>
                <a:pt x="568383" y="261565"/>
              </a:lnTo>
              <a:lnTo>
                <a:pt x="525399" y="326950"/>
              </a:lnTo>
              <a:lnTo>
                <a:pt x="485860" y="322516"/>
              </a:lnTo>
              <a:lnTo>
                <a:pt x="426643" y="372913"/>
              </a:lnTo>
              <a:lnTo>
                <a:pt x="348165" y="385712"/>
              </a:lnTo>
              <a:lnTo>
                <a:pt x="319072" y="359293"/>
              </a:lnTo>
              <a:lnTo>
                <a:pt x="167318" y="405017"/>
              </a:lnTo>
              <a:lnTo>
                <a:pt x="77112" y="48008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365768</xdr:colOff>
      <xdr:row>40</xdr:row>
      <xdr:rowOff>20358</xdr:rowOff>
    </xdr:from>
    <xdr:to>
      <xdr:col>16</xdr:col>
      <xdr:colOff>399773</xdr:colOff>
      <xdr:row>43</xdr:row>
      <xdr:rowOff>145811</xdr:rowOff>
    </xdr:to>
    <xdr:sp macro="USF" textlink="">
      <xdr:nvSpPr>
        <xdr:cNvPr id="44765" name="349">
          <a:extLst>
            <a:ext uri="{FF2B5EF4-FFF2-40B4-BE49-F238E27FC236}">
              <a16:creationId xmlns:a16="http://schemas.microsoft.com/office/drawing/2014/main" id="{DBB33790-8CAD-4AAC-AD3C-0915434112B6}"/>
            </a:ext>
          </a:extLst>
        </xdr:cNvPr>
        <xdr:cNvSpPr/>
      </xdr:nvSpPr>
      <xdr:spPr>
        <a:xfrm>
          <a:off x="11795768" y="7640358"/>
          <a:ext cx="796005" cy="696953"/>
        </a:xfrm>
        <a:custGeom>
          <a:avLst/>
          <a:gdLst/>
          <a:ahLst/>
          <a:cxnLst/>
          <a:rect l="0" t="0" r="0" b="0"/>
          <a:pathLst>
            <a:path w="796005" h="696953">
              <a:moveTo>
                <a:pt x="638453" y="696952"/>
              </a:moveTo>
              <a:lnTo>
                <a:pt x="461737" y="590161"/>
              </a:lnTo>
              <a:lnTo>
                <a:pt x="380006" y="575220"/>
              </a:lnTo>
              <a:lnTo>
                <a:pt x="301626" y="441200"/>
              </a:lnTo>
              <a:lnTo>
                <a:pt x="142666" y="395851"/>
              </a:lnTo>
              <a:lnTo>
                <a:pt x="92213" y="287698"/>
              </a:lnTo>
              <a:lnTo>
                <a:pt x="0" y="205866"/>
              </a:lnTo>
              <a:lnTo>
                <a:pt x="20890" y="0"/>
              </a:lnTo>
              <a:lnTo>
                <a:pt x="252015" y="86531"/>
              </a:lnTo>
              <a:lnTo>
                <a:pt x="320837" y="125870"/>
              </a:lnTo>
              <a:lnTo>
                <a:pt x="548328" y="114101"/>
              </a:lnTo>
              <a:lnTo>
                <a:pt x="726001" y="246468"/>
              </a:lnTo>
              <a:lnTo>
                <a:pt x="796004" y="431613"/>
              </a:lnTo>
              <a:lnTo>
                <a:pt x="784359" y="551759"/>
              </a:lnTo>
              <a:lnTo>
                <a:pt x="643210" y="578764"/>
              </a:lnTo>
              <a:lnTo>
                <a:pt x="638453" y="696952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705222</xdr:colOff>
      <xdr:row>29</xdr:row>
      <xdr:rowOff>130098</xdr:rowOff>
    </xdr:from>
    <xdr:to>
      <xdr:col>8</xdr:col>
      <xdr:colOff>346921</xdr:colOff>
      <xdr:row>31</xdr:row>
      <xdr:rowOff>97485</xdr:rowOff>
    </xdr:to>
    <xdr:sp macro="USF" textlink="">
      <xdr:nvSpPr>
        <xdr:cNvPr id="44766" name="22">
          <a:extLst>
            <a:ext uri="{FF2B5EF4-FFF2-40B4-BE49-F238E27FC236}">
              <a16:creationId xmlns:a16="http://schemas.microsoft.com/office/drawing/2014/main" id="{AFD75128-5A18-4481-8AF7-4D827C3A48DD}"/>
            </a:ext>
          </a:extLst>
        </xdr:cNvPr>
        <xdr:cNvSpPr/>
      </xdr:nvSpPr>
      <xdr:spPr>
        <a:xfrm>
          <a:off x="6039222" y="5654598"/>
          <a:ext cx="403699" cy="348387"/>
        </a:xfrm>
        <a:custGeom>
          <a:avLst/>
          <a:gdLst/>
          <a:ahLst/>
          <a:cxnLst/>
          <a:rect l="0" t="0" r="0" b="0"/>
          <a:pathLst>
            <a:path w="403699" h="348387">
              <a:moveTo>
                <a:pt x="266261" y="348386"/>
              </a:moveTo>
              <a:lnTo>
                <a:pt x="237329" y="285266"/>
              </a:lnTo>
              <a:lnTo>
                <a:pt x="171100" y="284566"/>
              </a:lnTo>
              <a:lnTo>
                <a:pt x="37011" y="192616"/>
              </a:lnTo>
              <a:lnTo>
                <a:pt x="0" y="211769"/>
              </a:lnTo>
              <a:lnTo>
                <a:pt x="23758" y="134241"/>
              </a:lnTo>
              <a:lnTo>
                <a:pt x="53843" y="109504"/>
              </a:lnTo>
              <a:lnTo>
                <a:pt x="247156" y="137344"/>
              </a:lnTo>
              <a:lnTo>
                <a:pt x="267995" y="8669"/>
              </a:lnTo>
              <a:lnTo>
                <a:pt x="403698" y="0"/>
              </a:lnTo>
              <a:lnTo>
                <a:pt x="371849" y="209903"/>
              </a:lnTo>
              <a:lnTo>
                <a:pt x="287737" y="278912"/>
              </a:lnTo>
              <a:lnTo>
                <a:pt x="266261" y="34838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158152</xdr:colOff>
      <xdr:row>30</xdr:row>
      <xdr:rowOff>98437</xdr:rowOff>
    </xdr:from>
    <xdr:to>
      <xdr:col>8</xdr:col>
      <xdr:colOff>114323</xdr:colOff>
      <xdr:row>32</xdr:row>
      <xdr:rowOff>157991</xdr:rowOff>
    </xdr:to>
    <xdr:sp macro="USF" textlink="">
      <xdr:nvSpPr>
        <xdr:cNvPr id="44767" name="30">
          <a:extLst>
            <a:ext uri="{FF2B5EF4-FFF2-40B4-BE49-F238E27FC236}">
              <a16:creationId xmlns:a16="http://schemas.microsoft.com/office/drawing/2014/main" id="{93F7CABC-7EF8-4F85-9FDF-EA44F0FBF93A}"/>
            </a:ext>
          </a:extLst>
        </xdr:cNvPr>
        <xdr:cNvSpPr/>
      </xdr:nvSpPr>
      <xdr:spPr>
        <a:xfrm>
          <a:off x="5492152" y="5813437"/>
          <a:ext cx="718171" cy="440554"/>
        </a:xfrm>
        <a:custGeom>
          <a:avLst/>
          <a:gdLst/>
          <a:ahLst/>
          <a:cxnLst/>
          <a:rect l="0" t="0" r="0" b="0"/>
          <a:pathLst>
            <a:path w="718171" h="440554">
              <a:moveTo>
                <a:pt x="192555" y="440553"/>
              </a:moveTo>
              <a:lnTo>
                <a:pt x="22139" y="341095"/>
              </a:lnTo>
              <a:lnTo>
                <a:pt x="0" y="189131"/>
              </a:lnTo>
              <a:lnTo>
                <a:pt x="63993" y="0"/>
              </a:lnTo>
              <a:lnTo>
                <a:pt x="382898" y="63927"/>
              </a:lnTo>
              <a:lnTo>
                <a:pt x="547070" y="52930"/>
              </a:lnTo>
              <a:lnTo>
                <a:pt x="584081" y="33777"/>
              </a:lnTo>
              <a:lnTo>
                <a:pt x="718170" y="125727"/>
              </a:lnTo>
              <a:lnTo>
                <a:pt x="622968" y="207043"/>
              </a:lnTo>
              <a:lnTo>
                <a:pt x="309031" y="324274"/>
              </a:lnTo>
              <a:lnTo>
                <a:pt x="192555" y="44055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453832</xdr:colOff>
      <xdr:row>30</xdr:row>
      <xdr:rowOff>72906</xdr:rowOff>
    </xdr:from>
    <xdr:to>
      <xdr:col>9</xdr:col>
      <xdr:colOff>353152</xdr:colOff>
      <xdr:row>32</xdr:row>
      <xdr:rowOff>80959</xdr:rowOff>
    </xdr:to>
    <xdr:sp macro="USF" textlink="">
      <xdr:nvSpPr>
        <xdr:cNvPr id="44768" name="34">
          <a:extLst>
            <a:ext uri="{FF2B5EF4-FFF2-40B4-BE49-F238E27FC236}">
              <a16:creationId xmlns:a16="http://schemas.microsoft.com/office/drawing/2014/main" id="{620CB20D-BE22-4E6C-9F2A-669EA17D62E6}"/>
            </a:ext>
          </a:extLst>
        </xdr:cNvPr>
        <xdr:cNvSpPr/>
      </xdr:nvSpPr>
      <xdr:spPr>
        <a:xfrm>
          <a:off x="6549832" y="5787906"/>
          <a:ext cx="661320" cy="389053"/>
        </a:xfrm>
        <a:custGeom>
          <a:avLst/>
          <a:gdLst/>
          <a:ahLst/>
          <a:cxnLst/>
          <a:rect l="0" t="0" r="0" b="0"/>
          <a:pathLst>
            <a:path w="661320" h="389053">
              <a:moveTo>
                <a:pt x="286184" y="367604"/>
              </a:moveTo>
              <a:lnTo>
                <a:pt x="131646" y="389052"/>
              </a:lnTo>
              <a:lnTo>
                <a:pt x="0" y="246443"/>
              </a:lnTo>
              <a:lnTo>
                <a:pt x="36310" y="174891"/>
              </a:lnTo>
              <a:lnTo>
                <a:pt x="199106" y="173654"/>
              </a:lnTo>
              <a:lnTo>
                <a:pt x="293519" y="98710"/>
              </a:lnTo>
              <a:lnTo>
                <a:pt x="413461" y="80636"/>
              </a:lnTo>
              <a:lnTo>
                <a:pt x="552924" y="0"/>
              </a:lnTo>
              <a:lnTo>
                <a:pt x="661319" y="42485"/>
              </a:lnTo>
              <a:lnTo>
                <a:pt x="618694" y="150468"/>
              </a:lnTo>
              <a:lnTo>
                <a:pt x="660176" y="257558"/>
              </a:lnTo>
              <a:lnTo>
                <a:pt x="602676" y="359370"/>
              </a:lnTo>
              <a:lnTo>
                <a:pt x="498756" y="244446"/>
              </a:lnTo>
              <a:lnTo>
                <a:pt x="420211" y="223629"/>
              </a:lnTo>
              <a:lnTo>
                <a:pt x="286184" y="367604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26186</xdr:colOff>
      <xdr:row>27</xdr:row>
      <xdr:rowOff>176565</xdr:rowOff>
    </xdr:from>
    <xdr:to>
      <xdr:col>6</xdr:col>
      <xdr:colOff>580202</xdr:colOff>
      <xdr:row>31</xdr:row>
      <xdr:rowOff>55600</xdr:rowOff>
    </xdr:to>
    <xdr:sp macro="USF" textlink="">
      <xdr:nvSpPr>
        <xdr:cNvPr id="44769" name="35">
          <a:extLst>
            <a:ext uri="{FF2B5EF4-FFF2-40B4-BE49-F238E27FC236}">
              <a16:creationId xmlns:a16="http://schemas.microsoft.com/office/drawing/2014/main" id="{0EB5B48F-17F8-4E44-AC0E-80363F071AC3}"/>
            </a:ext>
          </a:extLst>
        </xdr:cNvPr>
        <xdr:cNvSpPr/>
      </xdr:nvSpPr>
      <xdr:spPr>
        <a:xfrm>
          <a:off x="4598186" y="5320065"/>
          <a:ext cx="554016" cy="641035"/>
        </a:xfrm>
        <a:custGeom>
          <a:avLst/>
          <a:gdLst/>
          <a:ahLst/>
          <a:cxnLst/>
          <a:rect l="0" t="0" r="0" b="0"/>
          <a:pathLst>
            <a:path w="554016" h="641035">
              <a:moveTo>
                <a:pt x="310020" y="634108"/>
              </a:moveTo>
              <a:lnTo>
                <a:pt x="203759" y="597700"/>
              </a:lnTo>
              <a:lnTo>
                <a:pt x="110708" y="641034"/>
              </a:lnTo>
              <a:lnTo>
                <a:pt x="73020" y="572075"/>
              </a:lnTo>
              <a:lnTo>
                <a:pt x="109576" y="500715"/>
              </a:lnTo>
              <a:lnTo>
                <a:pt x="95734" y="381247"/>
              </a:lnTo>
              <a:lnTo>
                <a:pt x="0" y="169790"/>
              </a:lnTo>
              <a:lnTo>
                <a:pt x="114785" y="122167"/>
              </a:lnTo>
              <a:lnTo>
                <a:pt x="232237" y="8211"/>
              </a:lnTo>
              <a:lnTo>
                <a:pt x="315173" y="0"/>
              </a:lnTo>
              <a:lnTo>
                <a:pt x="415154" y="53776"/>
              </a:lnTo>
              <a:lnTo>
                <a:pt x="390911" y="122168"/>
              </a:lnTo>
              <a:lnTo>
                <a:pt x="414719" y="194592"/>
              </a:lnTo>
              <a:lnTo>
                <a:pt x="554015" y="252968"/>
              </a:lnTo>
              <a:lnTo>
                <a:pt x="461864" y="330900"/>
              </a:lnTo>
              <a:lnTo>
                <a:pt x="467311" y="447409"/>
              </a:lnTo>
              <a:lnTo>
                <a:pt x="426099" y="511893"/>
              </a:lnTo>
              <a:lnTo>
                <a:pt x="449286" y="587312"/>
              </a:lnTo>
              <a:lnTo>
                <a:pt x="326784" y="597401"/>
              </a:lnTo>
              <a:lnTo>
                <a:pt x="310020" y="63410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280700</xdr:colOff>
      <xdr:row>29</xdr:row>
      <xdr:rowOff>15210</xdr:rowOff>
    </xdr:from>
    <xdr:to>
      <xdr:col>5</xdr:col>
      <xdr:colOff>40130</xdr:colOff>
      <xdr:row>32</xdr:row>
      <xdr:rowOff>89387</xdr:rowOff>
    </xdr:to>
    <xdr:sp macro="USF" textlink="">
      <xdr:nvSpPr>
        <xdr:cNvPr id="44770" name="60">
          <a:extLst>
            <a:ext uri="{FF2B5EF4-FFF2-40B4-BE49-F238E27FC236}">
              <a16:creationId xmlns:a16="http://schemas.microsoft.com/office/drawing/2014/main" id="{00B7B1B3-A3DB-4A98-9BD3-1A84EDF74D5E}"/>
            </a:ext>
          </a:extLst>
        </xdr:cNvPr>
        <xdr:cNvSpPr/>
      </xdr:nvSpPr>
      <xdr:spPr>
        <a:xfrm>
          <a:off x="3328700" y="5539710"/>
          <a:ext cx="521430" cy="645677"/>
        </a:xfrm>
        <a:custGeom>
          <a:avLst/>
          <a:gdLst/>
          <a:ahLst/>
          <a:cxnLst/>
          <a:rect l="0" t="0" r="0" b="0"/>
          <a:pathLst>
            <a:path w="521430" h="645677">
              <a:moveTo>
                <a:pt x="119415" y="645676"/>
              </a:moveTo>
              <a:lnTo>
                <a:pt x="0" y="546503"/>
              </a:lnTo>
              <a:lnTo>
                <a:pt x="88689" y="467865"/>
              </a:lnTo>
              <a:lnTo>
                <a:pt x="123060" y="354120"/>
              </a:lnTo>
              <a:lnTo>
                <a:pt x="138329" y="157488"/>
              </a:lnTo>
              <a:lnTo>
                <a:pt x="102870" y="86358"/>
              </a:lnTo>
              <a:lnTo>
                <a:pt x="315287" y="77945"/>
              </a:lnTo>
              <a:lnTo>
                <a:pt x="513296" y="0"/>
              </a:lnTo>
              <a:lnTo>
                <a:pt x="521429" y="161014"/>
              </a:lnTo>
              <a:lnTo>
                <a:pt x="438762" y="340307"/>
              </a:lnTo>
              <a:lnTo>
                <a:pt x="465637" y="371382"/>
              </a:lnTo>
              <a:lnTo>
                <a:pt x="439546" y="445001"/>
              </a:lnTo>
              <a:lnTo>
                <a:pt x="283662" y="512302"/>
              </a:lnTo>
              <a:lnTo>
                <a:pt x="119415" y="64567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719462</xdr:colOff>
      <xdr:row>28</xdr:row>
      <xdr:rowOff>130777</xdr:rowOff>
    </xdr:from>
    <xdr:to>
      <xdr:col>5</xdr:col>
      <xdr:colOff>495789</xdr:colOff>
      <xdr:row>32</xdr:row>
      <xdr:rowOff>28678</xdr:rowOff>
    </xdr:to>
    <xdr:sp macro="USF" textlink="">
      <xdr:nvSpPr>
        <xdr:cNvPr id="44771" name="106">
          <a:extLst>
            <a:ext uri="{FF2B5EF4-FFF2-40B4-BE49-F238E27FC236}">
              <a16:creationId xmlns:a16="http://schemas.microsoft.com/office/drawing/2014/main" id="{80392D89-A0E2-4F9C-B6D8-9DA0E7A03F3C}"/>
            </a:ext>
          </a:extLst>
        </xdr:cNvPr>
        <xdr:cNvSpPr/>
      </xdr:nvSpPr>
      <xdr:spPr>
        <a:xfrm>
          <a:off x="3767462" y="5464777"/>
          <a:ext cx="538327" cy="659901"/>
        </a:xfrm>
        <a:custGeom>
          <a:avLst/>
          <a:gdLst/>
          <a:ahLst/>
          <a:cxnLst/>
          <a:rect l="0" t="0" r="0" b="0"/>
          <a:pathLst>
            <a:path w="538327" h="659901">
              <a:moveTo>
                <a:pt x="240505" y="659900"/>
              </a:moveTo>
              <a:lnTo>
                <a:pt x="784" y="519934"/>
              </a:lnTo>
              <a:lnTo>
                <a:pt x="26875" y="446315"/>
              </a:lnTo>
              <a:lnTo>
                <a:pt x="0" y="415240"/>
              </a:lnTo>
              <a:lnTo>
                <a:pt x="82667" y="235947"/>
              </a:lnTo>
              <a:lnTo>
                <a:pt x="74534" y="74933"/>
              </a:lnTo>
              <a:lnTo>
                <a:pt x="106655" y="50833"/>
              </a:lnTo>
              <a:lnTo>
                <a:pt x="291806" y="57198"/>
              </a:lnTo>
              <a:lnTo>
                <a:pt x="479690" y="0"/>
              </a:lnTo>
              <a:lnTo>
                <a:pt x="429057" y="225822"/>
              </a:lnTo>
              <a:lnTo>
                <a:pt x="527377" y="350878"/>
              </a:lnTo>
              <a:lnTo>
                <a:pt x="538326" y="467846"/>
              </a:lnTo>
              <a:lnTo>
                <a:pt x="467762" y="507658"/>
              </a:lnTo>
              <a:lnTo>
                <a:pt x="352698" y="500163"/>
              </a:lnTo>
              <a:lnTo>
                <a:pt x="240505" y="659900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452285</xdr:colOff>
      <xdr:row>28</xdr:row>
      <xdr:rowOff>153712</xdr:rowOff>
    </xdr:from>
    <xdr:to>
      <xdr:col>7</xdr:col>
      <xdr:colOff>222146</xdr:colOff>
      <xdr:row>31</xdr:row>
      <xdr:rowOff>169436</xdr:rowOff>
    </xdr:to>
    <xdr:sp macro="USF" textlink="">
      <xdr:nvSpPr>
        <xdr:cNvPr id="44772" name="142">
          <a:extLst>
            <a:ext uri="{FF2B5EF4-FFF2-40B4-BE49-F238E27FC236}">
              <a16:creationId xmlns:a16="http://schemas.microsoft.com/office/drawing/2014/main" id="{9E8CE701-B8D7-4FF2-85B6-2646B54F94F6}"/>
            </a:ext>
          </a:extLst>
        </xdr:cNvPr>
        <xdr:cNvSpPr/>
      </xdr:nvSpPr>
      <xdr:spPr>
        <a:xfrm>
          <a:off x="5024285" y="5487712"/>
          <a:ext cx="531861" cy="587224"/>
        </a:xfrm>
        <a:custGeom>
          <a:avLst/>
          <a:gdLst/>
          <a:ahLst/>
          <a:cxnLst/>
          <a:rect l="0" t="0" r="0" b="0"/>
          <a:pathLst>
            <a:path w="531861" h="587224">
              <a:moveTo>
                <a:pt x="126386" y="587223"/>
              </a:moveTo>
              <a:lnTo>
                <a:pt x="82803" y="443220"/>
              </a:lnTo>
              <a:lnTo>
                <a:pt x="61395" y="411291"/>
              </a:lnTo>
              <a:lnTo>
                <a:pt x="23187" y="419665"/>
              </a:lnTo>
              <a:lnTo>
                <a:pt x="0" y="344246"/>
              </a:lnTo>
              <a:lnTo>
                <a:pt x="41212" y="279762"/>
              </a:lnTo>
              <a:lnTo>
                <a:pt x="35765" y="163253"/>
              </a:lnTo>
              <a:lnTo>
                <a:pt x="127916" y="85321"/>
              </a:lnTo>
              <a:lnTo>
                <a:pt x="372781" y="0"/>
              </a:lnTo>
              <a:lnTo>
                <a:pt x="368893" y="192603"/>
              </a:lnTo>
              <a:lnTo>
                <a:pt x="514526" y="250741"/>
              </a:lnTo>
              <a:lnTo>
                <a:pt x="531860" y="325725"/>
              </a:lnTo>
              <a:lnTo>
                <a:pt x="467867" y="514856"/>
              </a:lnTo>
              <a:lnTo>
                <a:pt x="428436" y="508247"/>
              </a:lnTo>
              <a:lnTo>
                <a:pt x="377566" y="412720"/>
              </a:lnTo>
              <a:lnTo>
                <a:pt x="274854" y="531449"/>
              </a:lnTo>
              <a:lnTo>
                <a:pt x="126386" y="58722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315071</xdr:colOff>
      <xdr:row>27</xdr:row>
      <xdr:rowOff>120598</xdr:rowOff>
    </xdr:from>
    <xdr:to>
      <xdr:col>9</xdr:col>
      <xdr:colOff>451991</xdr:colOff>
      <xdr:row>31</xdr:row>
      <xdr:rowOff>128850</xdr:rowOff>
    </xdr:to>
    <xdr:sp macro="USF" textlink="">
      <xdr:nvSpPr>
        <xdr:cNvPr id="44773" name="160">
          <a:extLst>
            <a:ext uri="{FF2B5EF4-FFF2-40B4-BE49-F238E27FC236}">
              <a16:creationId xmlns:a16="http://schemas.microsoft.com/office/drawing/2014/main" id="{19B73136-741E-4E77-8B22-DC77154A1208}"/>
            </a:ext>
          </a:extLst>
        </xdr:cNvPr>
        <xdr:cNvSpPr/>
      </xdr:nvSpPr>
      <xdr:spPr>
        <a:xfrm>
          <a:off x="6411071" y="5264098"/>
          <a:ext cx="898920" cy="770252"/>
        </a:xfrm>
        <a:custGeom>
          <a:avLst/>
          <a:gdLst/>
          <a:ahLst/>
          <a:cxnLst/>
          <a:rect l="0" t="0" r="0" b="0"/>
          <a:pathLst>
            <a:path w="898920" h="770252">
              <a:moveTo>
                <a:pt x="138761" y="770251"/>
              </a:moveTo>
              <a:lnTo>
                <a:pt x="0" y="600403"/>
              </a:lnTo>
              <a:lnTo>
                <a:pt x="31849" y="390500"/>
              </a:lnTo>
              <a:lnTo>
                <a:pt x="77845" y="282304"/>
              </a:lnTo>
              <a:lnTo>
                <a:pt x="177451" y="216702"/>
              </a:lnTo>
              <a:lnTo>
                <a:pt x="105651" y="3008"/>
              </a:lnTo>
              <a:lnTo>
                <a:pt x="659455" y="0"/>
              </a:lnTo>
              <a:lnTo>
                <a:pt x="777472" y="117651"/>
              </a:lnTo>
              <a:lnTo>
                <a:pt x="898919" y="88362"/>
              </a:lnTo>
              <a:lnTo>
                <a:pt x="860105" y="289121"/>
              </a:lnTo>
              <a:lnTo>
                <a:pt x="783981" y="387675"/>
              </a:lnTo>
              <a:lnTo>
                <a:pt x="691685" y="523808"/>
              </a:lnTo>
              <a:lnTo>
                <a:pt x="552222" y="604444"/>
              </a:lnTo>
              <a:lnTo>
                <a:pt x="432280" y="622518"/>
              </a:lnTo>
              <a:lnTo>
                <a:pt x="337867" y="697462"/>
              </a:lnTo>
              <a:lnTo>
                <a:pt x="175071" y="698699"/>
              </a:lnTo>
              <a:lnTo>
                <a:pt x="138761" y="770251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554496</xdr:colOff>
      <xdr:row>29</xdr:row>
      <xdr:rowOff>101568</xdr:rowOff>
    </xdr:from>
    <xdr:to>
      <xdr:col>4</xdr:col>
      <xdr:colOff>419030</xdr:colOff>
      <xdr:row>31</xdr:row>
      <xdr:rowOff>185150</xdr:rowOff>
    </xdr:to>
    <xdr:sp macro="USF" textlink="">
      <xdr:nvSpPr>
        <xdr:cNvPr id="44774" name="171">
          <a:extLst>
            <a:ext uri="{FF2B5EF4-FFF2-40B4-BE49-F238E27FC236}">
              <a16:creationId xmlns:a16="http://schemas.microsoft.com/office/drawing/2014/main" id="{638BCB56-86E3-421B-9392-1AC97E9EFBF8}"/>
            </a:ext>
          </a:extLst>
        </xdr:cNvPr>
        <xdr:cNvSpPr/>
      </xdr:nvSpPr>
      <xdr:spPr>
        <a:xfrm>
          <a:off x="2840496" y="5626068"/>
          <a:ext cx="626534" cy="464582"/>
        </a:xfrm>
        <a:custGeom>
          <a:avLst/>
          <a:gdLst/>
          <a:ahLst/>
          <a:cxnLst/>
          <a:rect l="0" t="0" r="0" b="0"/>
          <a:pathLst>
            <a:path w="626534" h="464582">
              <a:moveTo>
                <a:pt x="488204" y="460145"/>
              </a:moveTo>
              <a:lnTo>
                <a:pt x="484894" y="422445"/>
              </a:lnTo>
              <a:lnTo>
                <a:pt x="331890" y="441244"/>
              </a:lnTo>
              <a:lnTo>
                <a:pt x="122318" y="464581"/>
              </a:lnTo>
              <a:lnTo>
                <a:pt x="0" y="427223"/>
              </a:lnTo>
              <a:lnTo>
                <a:pt x="138912" y="271031"/>
              </a:lnTo>
              <a:lnTo>
                <a:pt x="258411" y="231015"/>
              </a:lnTo>
              <a:lnTo>
                <a:pt x="391352" y="71391"/>
              </a:lnTo>
              <a:lnTo>
                <a:pt x="591074" y="0"/>
              </a:lnTo>
              <a:lnTo>
                <a:pt x="626533" y="71130"/>
              </a:lnTo>
              <a:lnTo>
                <a:pt x="611264" y="267762"/>
              </a:lnTo>
              <a:lnTo>
                <a:pt x="576893" y="381507"/>
              </a:lnTo>
              <a:lnTo>
                <a:pt x="488204" y="46014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428977</xdr:colOff>
      <xdr:row>32</xdr:row>
      <xdr:rowOff>146264</xdr:rowOff>
    </xdr:from>
    <xdr:to>
      <xdr:col>5</xdr:col>
      <xdr:colOff>287038</xdr:colOff>
      <xdr:row>35</xdr:row>
      <xdr:rowOff>143625</xdr:rowOff>
    </xdr:to>
    <xdr:sp macro="USF" textlink="">
      <xdr:nvSpPr>
        <xdr:cNvPr id="44775" name="172">
          <a:extLst>
            <a:ext uri="{FF2B5EF4-FFF2-40B4-BE49-F238E27FC236}">
              <a16:creationId xmlns:a16="http://schemas.microsoft.com/office/drawing/2014/main" id="{A59C8923-CEE9-451F-8583-1705E39D6478}"/>
            </a:ext>
          </a:extLst>
        </xdr:cNvPr>
        <xdr:cNvSpPr/>
      </xdr:nvSpPr>
      <xdr:spPr>
        <a:xfrm>
          <a:off x="3476977" y="6242264"/>
          <a:ext cx="620061" cy="568861"/>
        </a:xfrm>
        <a:custGeom>
          <a:avLst/>
          <a:gdLst/>
          <a:ahLst/>
          <a:cxnLst/>
          <a:rect l="0" t="0" r="0" b="0"/>
          <a:pathLst>
            <a:path w="620061" h="568861">
              <a:moveTo>
                <a:pt x="373366" y="568860"/>
              </a:moveTo>
              <a:lnTo>
                <a:pt x="186130" y="445564"/>
              </a:lnTo>
              <a:lnTo>
                <a:pt x="2607" y="216536"/>
              </a:lnTo>
              <a:lnTo>
                <a:pt x="0" y="0"/>
              </a:lnTo>
              <a:lnTo>
                <a:pt x="78260" y="2017"/>
              </a:lnTo>
              <a:lnTo>
                <a:pt x="158428" y="91330"/>
              </a:lnTo>
              <a:lnTo>
                <a:pt x="342348" y="166341"/>
              </a:lnTo>
              <a:lnTo>
                <a:pt x="446042" y="53662"/>
              </a:lnTo>
              <a:lnTo>
                <a:pt x="577317" y="145443"/>
              </a:lnTo>
              <a:lnTo>
                <a:pt x="620060" y="256321"/>
              </a:lnTo>
              <a:lnTo>
                <a:pt x="589801" y="410865"/>
              </a:lnTo>
              <a:lnTo>
                <a:pt x="483744" y="519522"/>
              </a:lnTo>
              <a:lnTo>
                <a:pt x="373366" y="568860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341359</xdr:colOff>
      <xdr:row>27</xdr:row>
      <xdr:rowOff>127785</xdr:rowOff>
    </xdr:from>
    <xdr:to>
      <xdr:col>7</xdr:col>
      <xdr:colOff>152225</xdr:colOff>
      <xdr:row>29</xdr:row>
      <xdr:rowOff>48534</xdr:rowOff>
    </xdr:to>
    <xdr:sp macro="USF" textlink="">
      <xdr:nvSpPr>
        <xdr:cNvPr id="44776" name="182">
          <a:extLst>
            <a:ext uri="{FF2B5EF4-FFF2-40B4-BE49-F238E27FC236}">
              <a16:creationId xmlns:a16="http://schemas.microsoft.com/office/drawing/2014/main" id="{15406D1F-1F8C-474C-BADF-2566A87FD4AC}"/>
            </a:ext>
          </a:extLst>
        </xdr:cNvPr>
        <xdr:cNvSpPr/>
      </xdr:nvSpPr>
      <xdr:spPr>
        <a:xfrm>
          <a:off x="4913359" y="5271285"/>
          <a:ext cx="572866" cy="301749"/>
        </a:xfrm>
        <a:custGeom>
          <a:avLst/>
          <a:gdLst/>
          <a:ahLst/>
          <a:cxnLst/>
          <a:rect l="0" t="0" r="0" b="0"/>
          <a:pathLst>
            <a:path w="572866" h="301749">
              <a:moveTo>
                <a:pt x="238842" y="301748"/>
              </a:moveTo>
              <a:lnTo>
                <a:pt x="99546" y="243372"/>
              </a:lnTo>
              <a:lnTo>
                <a:pt x="75738" y="170948"/>
              </a:lnTo>
              <a:lnTo>
                <a:pt x="99981" y="102556"/>
              </a:lnTo>
              <a:lnTo>
                <a:pt x="0" y="48780"/>
              </a:lnTo>
              <a:lnTo>
                <a:pt x="191618" y="0"/>
              </a:lnTo>
              <a:lnTo>
                <a:pt x="311128" y="7131"/>
              </a:lnTo>
              <a:lnTo>
                <a:pt x="572865" y="68035"/>
              </a:lnTo>
              <a:lnTo>
                <a:pt x="483707" y="216427"/>
              </a:lnTo>
              <a:lnTo>
                <a:pt x="238842" y="30174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324</xdr:colOff>
      <xdr:row>25</xdr:row>
      <xdr:rowOff>141781</xdr:rowOff>
    </xdr:from>
    <xdr:to>
      <xdr:col>8</xdr:col>
      <xdr:colOff>492523</xdr:colOff>
      <xdr:row>29</xdr:row>
      <xdr:rowOff>138768</xdr:rowOff>
    </xdr:to>
    <xdr:sp macro="USF" textlink="">
      <xdr:nvSpPr>
        <xdr:cNvPr id="44777" name="184">
          <a:extLst>
            <a:ext uri="{FF2B5EF4-FFF2-40B4-BE49-F238E27FC236}">
              <a16:creationId xmlns:a16="http://schemas.microsoft.com/office/drawing/2014/main" id="{49F54E28-C4D6-4680-942C-323312059FF4}"/>
            </a:ext>
          </a:extLst>
        </xdr:cNvPr>
        <xdr:cNvSpPr/>
      </xdr:nvSpPr>
      <xdr:spPr>
        <a:xfrm>
          <a:off x="6096324" y="4904281"/>
          <a:ext cx="492199" cy="758987"/>
        </a:xfrm>
        <a:custGeom>
          <a:avLst/>
          <a:gdLst/>
          <a:ahLst/>
          <a:cxnLst/>
          <a:rect l="0" t="0" r="0" b="0"/>
          <a:pathLst>
            <a:path w="492199" h="758987">
              <a:moveTo>
                <a:pt x="210893" y="758986"/>
              </a:moveTo>
              <a:lnTo>
                <a:pt x="218102" y="600193"/>
              </a:lnTo>
              <a:lnTo>
                <a:pt x="93718" y="507750"/>
              </a:lnTo>
              <a:lnTo>
                <a:pt x="76917" y="350967"/>
              </a:lnTo>
              <a:lnTo>
                <a:pt x="0" y="256658"/>
              </a:lnTo>
              <a:lnTo>
                <a:pt x="98882" y="176544"/>
              </a:lnTo>
              <a:lnTo>
                <a:pt x="180530" y="167934"/>
              </a:lnTo>
              <a:lnTo>
                <a:pt x="282382" y="38735"/>
              </a:lnTo>
              <a:lnTo>
                <a:pt x="337755" y="0"/>
              </a:lnTo>
              <a:lnTo>
                <a:pt x="427844" y="128511"/>
              </a:lnTo>
              <a:lnTo>
                <a:pt x="420398" y="362825"/>
              </a:lnTo>
              <a:lnTo>
                <a:pt x="492198" y="576519"/>
              </a:lnTo>
              <a:lnTo>
                <a:pt x="392592" y="642121"/>
              </a:lnTo>
              <a:lnTo>
                <a:pt x="346596" y="750317"/>
              </a:lnTo>
              <a:lnTo>
                <a:pt x="210893" y="75898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386519</xdr:colOff>
      <xdr:row>27</xdr:row>
      <xdr:rowOff>160617</xdr:rowOff>
    </xdr:from>
    <xdr:to>
      <xdr:col>6</xdr:col>
      <xdr:colOff>258424</xdr:colOff>
      <xdr:row>33</xdr:row>
      <xdr:rowOff>162297</xdr:rowOff>
    </xdr:to>
    <xdr:sp macro="USF" textlink="">
      <xdr:nvSpPr>
        <xdr:cNvPr id="44778" name="204">
          <a:extLst>
            <a:ext uri="{FF2B5EF4-FFF2-40B4-BE49-F238E27FC236}">
              <a16:creationId xmlns:a16="http://schemas.microsoft.com/office/drawing/2014/main" id="{635C8F92-0532-43ED-869B-13208BF9ED98}"/>
            </a:ext>
          </a:extLst>
        </xdr:cNvPr>
        <xdr:cNvSpPr/>
      </xdr:nvSpPr>
      <xdr:spPr>
        <a:xfrm>
          <a:off x="4196519" y="5304117"/>
          <a:ext cx="633905" cy="1144680"/>
        </a:xfrm>
        <a:custGeom>
          <a:avLst/>
          <a:gdLst/>
          <a:ahLst/>
          <a:cxnLst/>
          <a:rect l="0" t="0" r="0" b="0"/>
          <a:pathLst>
            <a:path w="633905" h="1144680">
              <a:moveTo>
                <a:pt x="333531" y="1144679"/>
              </a:moveTo>
              <a:lnTo>
                <a:pt x="341215" y="986979"/>
              </a:lnTo>
              <a:lnTo>
                <a:pt x="200187" y="788760"/>
              </a:lnTo>
              <a:lnTo>
                <a:pt x="128190" y="748026"/>
              </a:lnTo>
              <a:lnTo>
                <a:pt x="109269" y="628506"/>
              </a:lnTo>
              <a:lnTo>
                <a:pt x="98320" y="511538"/>
              </a:lnTo>
              <a:lnTo>
                <a:pt x="0" y="386482"/>
              </a:lnTo>
              <a:lnTo>
                <a:pt x="50633" y="160660"/>
              </a:lnTo>
              <a:lnTo>
                <a:pt x="157640" y="38584"/>
              </a:lnTo>
              <a:lnTo>
                <a:pt x="363938" y="0"/>
              </a:lnTo>
              <a:lnTo>
                <a:pt x="615557" y="5200"/>
              </a:lnTo>
              <a:lnTo>
                <a:pt x="633904" y="24159"/>
              </a:lnTo>
              <a:lnTo>
                <a:pt x="516452" y="138115"/>
              </a:lnTo>
              <a:lnTo>
                <a:pt x="401667" y="185738"/>
              </a:lnTo>
              <a:lnTo>
                <a:pt x="497401" y="397195"/>
              </a:lnTo>
              <a:lnTo>
                <a:pt x="511243" y="516663"/>
              </a:lnTo>
              <a:lnTo>
                <a:pt x="474687" y="588023"/>
              </a:lnTo>
              <a:lnTo>
                <a:pt x="512375" y="656982"/>
              </a:lnTo>
              <a:lnTo>
                <a:pt x="528142" y="735520"/>
              </a:lnTo>
              <a:lnTo>
                <a:pt x="420724" y="855130"/>
              </a:lnTo>
              <a:lnTo>
                <a:pt x="445661" y="932035"/>
              </a:lnTo>
              <a:lnTo>
                <a:pt x="333531" y="1144679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338079</xdr:colOff>
      <xdr:row>25</xdr:row>
      <xdr:rowOff>102084</xdr:rowOff>
    </xdr:from>
    <xdr:to>
      <xdr:col>9</xdr:col>
      <xdr:colOff>451991</xdr:colOff>
      <xdr:row>28</xdr:row>
      <xdr:rowOff>47750</xdr:rowOff>
    </xdr:to>
    <xdr:sp macro="USF" textlink="">
      <xdr:nvSpPr>
        <xdr:cNvPr id="44779" name="229">
          <a:extLst>
            <a:ext uri="{FF2B5EF4-FFF2-40B4-BE49-F238E27FC236}">
              <a16:creationId xmlns:a16="http://schemas.microsoft.com/office/drawing/2014/main" id="{5E6E255B-9C92-410E-94AF-711C3B41B1BB}"/>
            </a:ext>
          </a:extLst>
        </xdr:cNvPr>
        <xdr:cNvSpPr/>
      </xdr:nvSpPr>
      <xdr:spPr>
        <a:xfrm>
          <a:off x="6434079" y="4864584"/>
          <a:ext cx="875912" cy="517166"/>
        </a:xfrm>
        <a:custGeom>
          <a:avLst/>
          <a:gdLst/>
          <a:ahLst/>
          <a:cxnLst/>
          <a:rect l="0" t="0" r="0" b="0"/>
          <a:pathLst>
            <a:path w="875912" h="517166">
              <a:moveTo>
                <a:pt x="875911" y="487876"/>
              </a:moveTo>
              <a:lnTo>
                <a:pt x="754464" y="517165"/>
              </a:lnTo>
              <a:lnTo>
                <a:pt x="636447" y="399514"/>
              </a:lnTo>
              <a:lnTo>
                <a:pt x="82643" y="402522"/>
              </a:lnTo>
              <a:lnTo>
                <a:pt x="90089" y="168208"/>
              </a:lnTo>
              <a:lnTo>
                <a:pt x="0" y="39697"/>
              </a:lnTo>
              <a:lnTo>
                <a:pt x="201245" y="0"/>
              </a:lnTo>
              <a:lnTo>
                <a:pt x="596970" y="140674"/>
              </a:lnTo>
              <a:lnTo>
                <a:pt x="679467" y="198756"/>
              </a:lnTo>
              <a:lnTo>
                <a:pt x="670328" y="266558"/>
              </a:lnTo>
              <a:lnTo>
                <a:pt x="835511" y="376817"/>
              </a:lnTo>
              <a:lnTo>
                <a:pt x="875911" y="48787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256778</xdr:colOff>
      <xdr:row>33</xdr:row>
      <xdr:rowOff>144011</xdr:rowOff>
    </xdr:from>
    <xdr:to>
      <xdr:col>5</xdr:col>
      <xdr:colOff>736639</xdr:colOff>
      <xdr:row>35</xdr:row>
      <xdr:rowOff>128175</xdr:rowOff>
    </xdr:to>
    <xdr:sp macro="USF" textlink="">
      <xdr:nvSpPr>
        <xdr:cNvPr id="44780" name="268">
          <a:extLst>
            <a:ext uri="{FF2B5EF4-FFF2-40B4-BE49-F238E27FC236}">
              <a16:creationId xmlns:a16="http://schemas.microsoft.com/office/drawing/2014/main" id="{89FF0FCF-566E-4A45-84FE-CA64F94823EC}"/>
            </a:ext>
          </a:extLst>
        </xdr:cNvPr>
        <xdr:cNvSpPr/>
      </xdr:nvSpPr>
      <xdr:spPr>
        <a:xfrm>
          <a:off x="4066778" y="6430511"/>
          <a:ext cx="479861" cy="365164"/>
        </a:xfrm>
        <a:custGeom>
          <a:avLst/>
          <a:gdLst/>
          <a:ahLst/>
          <a:cxnLst/>
          <a:rect l="0" t="0" r="0" b="0"/>
          <a:pathLst>
            <a:path w="479861" h="365164">
              <a:moveTo>
                <a:pt x="195604" y="365163"/>
              </a:moveTo>
              <a:lnTo>
                <a:pt x="74405" y="232730"/>
              </a:lnTo>
              <a:lnTo>
                <a:pt x="0" y="222618"/>
              </a:lnTo>
              <a:lnTo>
                <a:pt x="30259" y="68074"/>
              </a:lnTo>
              <a:lnTo>
                <a:pt x="176570" y="0"/>
              </a:lnTo>
              <a:lnTo>
                <a:pt x="337448" y="5266"/>
              </a:lnTo>
              <a:lnTo>
                <a:pt x="395795" y="60035"/>
              </a:lnTo>
              <a:lnTo>
                <a:pt x="463272" y="18285"/>
              </a:lnTo>
              <a:lnTo>
                <a:pt x="479860" y="109791"/>
              </a:lnTo>
              <a:lnTo>
                <a:pt x="296408" y="193035"/>
              </a:lnTo>
              <a:lnTo>
                <a:pt x="195604" y="36516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59178</xdr:colOff>
      <xdr:row>27</xdr:row>
      <xdr:rowOff>106615</xdr:rowOff>
    </xdr:from>
    <xdr:to>
      <xdr:col>7</xdr:col>
      <xdr:colOff>728981</xdr:colOff>
      <xdr:row>30</xdr:row>
      <xdr:rowOff>162365</xdr:rowOff>
    </xdr:to>
    <xdr:sp macro="USF" textlink="">
      <xdr:nvSpPr>
        <xdr:cNvPr id="44781" name="276">
          <a:extLst>
            <a:ext uri="{FF2B5EF4-FFF2-40B4-BE49-F238E27FC236}">
              <a16:creationId xmlns:a16="http://schemas.microsoft.com/office/drawing/2014/main" id="{407C921A-9480-4AB8-9969-F0316F0F3F61}"/>
            </a:ext>
          </a:extLst>
        </xdr:cNvPr>
        <xdr:cNvSpPr/>
      </xdr:nvSpPr>
      <xdr:spPr>
        <a:xfrm>
          <a:off x="5393178" y="5250115"/>
          <a:ext cx="669803" cy="627250"/>
        </a:xfrm>
        <a:custGeom>
          <a:avLst/>
          <a:gdLst/>
          <a:ahLst/>
          <a:cxnLst/>
          <a:rect l="0" t="0" r="0" b="0"/>
          <a:pathLst>
            <a:path w="669803" h="627250">
              <a:moveTo>
                <a:pt x="646044" y="616252"/>
              </a:moveTo>
              <a:lnTo>
                <a:pt x="481872" y="627249"/>
              </a:lnTo>
              <a:lnTo>
                <a:pt x="162967" y="563322"/>
              </a:lnTo>
              <a:lnTo>
                <a:pt x="145633" y="488338"/>
              </a:lnTo>
              <a:lnTo>
                <a:pt x="0" y="430200"/>
              </a:lnTo>
              <a:lnTo>
                <a:pt x="3888" y="237597"/>
              </a:lnTo>
              <a:lnTo>
                <a:pt x="93046" y="89205"/>
              </a:lnTo>
              <a:lnTo>
                <a:pt x="253233" y="80643"/>
              </a:lnTo>
              <a:lnTo>
                <a:pt x="434623" y="0"/>
              </a:lnTo>
              <a:lnTo>
                <a:pt x="552095" y="18466"/>
              </a:lnTo>
              <a:lnTo>
                <a:pt x="541090" y="329025"/>
              </a:lnTo>
              <a:lnTo>
                <a:pt x="669802" y="538724"/>
              </a:lnTo>
              <a:lnTo>
                <a:pt x="646044" y="61625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244756</xdr:colOff>
      <xdr:row>29</xdr:row>
      <xdr:rowOff>127273</xdr:rowOff>
    </xdr:from>
    <xdr:to>
      <xdr:col>10</xdr:col>
      <xdr:colOff>30722</xdr:colOff>
      <xdr:row>33</xdr:row>
      <xdr:rowOff>35611</xdr:rowOff>
    </xdr:to>
    <xdr:sp macro="USF" textlink="">
      <xdr:nvSpPr>
        <xdr:cNvPr id="44782" name="290">
          <a:extLst>
            <a:ext uri="{FF2B5EF4-FFF2-40B4-BE49-F238E27FC236}">
              <a16:creationId xmlns:a16="http://schemas.microsoft.com/office/drawing/2014/main" id="{73D6F6C4-55A2-4C92-959F-363A9DDB9EB7}"/>
            </a:ext>
          </a:extLst>
        </xdr:cNvPr>
        <xdr:cNvSpPr/>
      </xdr:nvSpPr>
      <xdr:spPr>
        <a:xfrm>
          <a:off x="7102756" y="5651773"/>
          <a:ext cx="547966" cy="670338"/>
        </a:xfrm>
        <a:custGeom>
          <a:avLst/>
          <a:gdLst/>
          <a:ahLst/>
          <a:cxnLst/>
          <a:rect l="0" t="0" r="0" b="0"/>
          <a:pathLst>
            <a:path w="547966" h="670338">
              <a:moveTo>
                <a:pt x="295002" y="670337"/>
              </a:moveTo>
              <a:lnTo>
                <a:pt x="49752" y="495503"/>
              </a:lnTo>
              <a:lnTo>
                <a:pt x="107252" y="393691"/>
              </a:lnTo>
              <a:lnTo>
                <a:pt x="65770" y="286601"/>
              </a:lnTo>
              <a:lnTo>
                <a:pt x="108395" y="178618"/>
              </a:lnTo>
              <a:lnTo>
                <a:pt x="0" y="136133"/>
              </a:lnTo>
              <a:lnTo>
                <a:pt x="92296" y="0"/>
              </a:lnTo>
              <a:lnTo>
                <a:pt x="137306" y="107665"/>
              </a:lnTo>
              <a:lnTo>
                <a:pt x="202044" y="67185"/>
              </a:lnTo>
              <a:lnTo>
                <a:pt x="240014" y="81799"/>
              </a:lnTo>
              <a:lnTo>
                <a:pt x="477953" y="229864"/>
              </a:lnTo>
              <a:lnTo>
                <a:pt x="542463" y="328504"/>
              </a:lnTo>
              <a:lnTo>
                <a:pt x="547965" y="356275"/>
              </a:lnTo>
              <a:lnTo>
                <a:pt x="539017" y="508565"/>
              </a:lnTo>
              <a:lnTo>
                <a:pt x="478722" y="605602"/>
              </a:lnTo>
              <a:lnTo>
                <a:pt x="295002" y="670337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113019</xdr:colOff>
      <xdr:row>31</xdr:row>
      <xdr:rowOff>27123</xdr:rowOff>
    </xdr:from>
    <xdr:to>
      <xdr:col>5</xdr:col>
      <xdr:colOff>727735</xdr:colOff>
      <xdr:row>34</xdr:row>
      <xdr:rowOff>21586</xdr:rowOff>
    </xdr:to>
    <xdr:sp macro="USF" textlink="">
      <xdr:nvSpPr>
        <xdr:cNvPr id="44783" name="291">
          <a:extLst>
            <a:ext uri="{FF2B5EF4-FFF2-40B4-BE49-F238E27FC236}">
              <a16:creationId xmlns:a16="http://schemas.microsoft.com/office/drawing/2014/main" id="{DE9B7847-0164-4953-8A01-6F91D525C8B8}"/>
            </a:ext>
          </a:extLst>
        </xdr:cNvPr>
        <xdr:cNvSpPr/>
      </xdr:nvSpPr>
      <xdr:spPr>
        <a:xfrm>
          <a:off x="3923019" y="5932623"/>
          <a:ext cx="614716" cy="565963"/>
        </a:xfrm>
        <a:custGeom>
          <a:avLst/>
          <a:gdLst/>
          <a:ahLst/>
          <a:cxnLst/>
          <a:rect l="0" t="0" r="0" b="0"/>
          <a:pathLst>
            <a:path w="614716" h="565963">
              <a:moveTo>
                <a:pt x="607031" y="516173"/>
              </a:moveTo>
              <a:lnTo>
                <a:pt x="539554" y="557923"/>
              </a:lnTo>
              <a:lnTo>
                <a:pt x="481207" y="503154"/>
              </a:lnTo>
              <a:lnTo>
                <a:pt x="320329" y="497888"/>
              </a:lnTo>
              <a:lnTo>
                <a:pt x="174018" y="565962"/>
              </a:lnTo>
              <a:lnTo>
                <a:pt x="131275" y="455084"/>
              </a:lnTo>
              <a:lnTo>
                <a:pt x="0" y="363303"/>
              </a:lnTo>
              <a:lnTo>
                <a:pt x="84948" y="192054"/>
              </a:lnTo>
              <a:lnTo>
                <a:pt x="197141" y="32317"/>
              </a:lnTo>
              <a:lnTo>
                <a:pt x="312205" y="39812"/>
              </a:lnTo>
              <a:lnTo>
                <a:pt x="382769" y="0"/>
              </a:lnTo>
              <a:lnTo>
                <a:pt x="401690" y="119520"/>
              </a:lnTo>
              <a:lnTo>
                <a:pt x="473687" y="160254"/>
              </a:lnTo>
              <a:lnTo>
                <a:pt x="614715" y="358473"/>
              </a:lnTo>
              <a:lnTo>
                <a:pt x="607031" y="51617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600268</xdr:colOff>
      <xdr:row>27</xdr:row>
      <xdr:rowOff>17439</xdr:rowOff>
    </xdr:from>
    <xdr:to>
      <xdr:col>8</xdr:col>
      <xdr:colOff>218427</xdr:colOff>
      <xdr:row>30</xdr:row>
      <xdr:rowOff>76943</xdr:rowOff>
    </xdr:to>
    <xdr:sp macro="USF" textlink="">
      <xdr:nvSpPr>
        <xdr:cNvPr id="44784" name="292">
          <a:extLst>
            <a:ext uri="{FF2B5EF4-FFF2-40B4-BE49-F238E27FC236}">
              <a16:creationId xmlns:a16="http://schemas.microsoft.com/office/drawing/2014/main" id="{EFCC09C3-CB40-48F9-9F2E-097588C9C1DA}"/>
            </a:ext>
          </a:extLst>
        </xdr:cNvPr>
        <xdr:cNvSpPr/>
      </xdr:nvSpPr>
      <xdr:spPr>
        <a:xfrm>
          <a:off x="5934268" y="5160939"/>
          <a:ext cx="380159" cy="631004"/>
        </a:xfrm>
        <a:custGeom>
          <a:avLst/>
          <a:gdLst/>
          <a:ahLst/>
          <a:cxnLst/>
          <a:rect l="0" t="0" r="0" b="0"/>
          <a:pathLst>
            <a:path w="380159" h="631004">
              <a:moveTo>
                <a:pt x="372949" y="502328"/>
              </a:moveTo>
              <a:lnTo>
                <a:pt x="352110" y="631003"/>
              </a:lnTo>
              <a:lnTo>
                <a:pt x="158797" y="603163"/>
              </a:lnTo>
              <a:lnTo>
                <a:pt x="128712" y="627900"/>
              </a:lnTo>
              <a:lnTo>
                <a:pt x="0" y="418201"/>
              </a:lnTo>
              <a:lnTo>
                <a:pt x="11005" y="107642"/>
              </a:lnTo>
              <a:lnTo>
                <a:pt x="78301" y="43429"/>
              </a:lnTo>
              <a:lnTo>
                <a:pt x="162056" y="0"/>
              </a:lnTo>
              <a:lnTo>
                <a:pt x="238973" y="94309"/>
              </a:lnTo>
              <a:lnTo>
                <a:pt x="255774" y="251092"/>
              </a:lnTo>
              <a:lnTo>
                <a:pt x="380158" y="343535"/>
              </a:lnTo>
              <a:lnTo>
                <a:pt x="372949" y="50232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400115</xdr:colOff>
      <xdr:row>31</xdr:row>
      <xdr:rowOff>79211</xdr:rowOff>
    </xdr:from>
    <xdr:to>
      <xdr:col>5</xdr:col>
      <xdr:colOff>197968</xdr:colOff>
      <xdr:row>33</xdr:row>
      <xdr:rowOff>122106</xdr:rowOff>
    </xdr:to>
    <xdr:sp macro="USF" textlink="">
      <xdr:nvSpPr>
        <xdr:cNvPr id="44785" name="315">
          <a:extLst>
            <a:ext uri="{FF2B5EF4-FFF2-40B4-BE49-F238E27FC236}">
              <a16:creationId xmlns:a16="http://schemas.microsoft.com/office/drawing/2014/main" id="{50D11B20-A802-4A85-8D75-59B315412FD3}"/>
            </a:ext>
          </a:extLst>
        </xdr:cNvPr>
        <xdr:cNvSpPr/>
      </xdr:nvSpPr>
      <xdr:spPr>
        <a:xfrm>
          <a:off x="3448115" y="5984711"/>
          <a:ext cx="559853" cy="423895"/>
        </a:xfrm>
        <a:custGeom>
          <a:avLst/>
          <a:gdLst/>
          <a:ahLst/>
          <a:cxnLst/>
          <a:rect l="0" t="0" r="0" b="0"/>
          <a:pathLst>
            <a:path w="559853" h="423895">
              <a:moveTo>
                <a:pt x="474904" y="311215"/>
              </a:moveTo>
              <a:lnTo>
                <a:pt x="371210" y="423894"/>
              </a:lnTo>
              <a:lnTo>
                <a:pt x="187290" y="348883"/>
              </a:lnTo>
              <a:lnTo>
                <a:pt x="107122" y="259570"/>
              </a:lnTo>
              <a:lnTo>
                <a:pt x="28862" y="257553"/>
              </a:lnTo>
              <a:lnTo>
                <a:pt x="0" y="200675"/>
              </a:lnTo>
              <a:lnTo>
                <a:pt x="164247" y="67301"/>
              </a:lnTo>
              <a:lnTo>
                <a:pt x="320131" y="0"/>
              </a:lnTo>
              <a:lnTo>
                <a:pt x="559852" y="139966"/>
              </a:lnTo>
              <a:lnTo>
                <a:pt x="474904" y="31121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633824</xdr:colOff>
      <xdr:row>24</xdr:row>
      <xdr:rowOff>148958</xdr:rowOff>
    </xdr:from>
    <xdr:to>
      <xdr:col>14</xdr:col>
      <xdr:colOff>485482</xdr:colOff>
      <xdr:row>29</xdr:row>
      <xdr:rowOff>119451</xdr:rowOff>
    </xdr:to>
    <xdr:sp macro="USF" textlink="">
      <xdr:nvSpPr>
        <xdr:cNvPr id="44786" name="27">
          <a:extLst>
            <a:ext uri="{FF2B5EF4-FFF2-40B4-BE49-F238E27FC236}">
              <a16:creationId xmlns:a16="http://schemas.microsoft.com/office/drawing/2014/main" id="{AB1D2C75-2933-417C-A7EA-F800712EB012}"/>
            </a:ext>
          </a:extLst>
        </xdr:cNvPr>
        <xdr:cNvSpPr/>
      </xdr:nvSpPr>
      <xdr:spPr>
        <a:xfrm>
          <a:off x="10539824" y="4720958"/>
          <a:ext cx="613658" cy="922993"/>
        </a:xfrm>
        <a:custGeom>
          <a:avLst/>
          <a:gdLst/>
          <a:ahLst/>
          <a:cxnLst/>
          <a:rect l="0" t="0" r="0" b="0"/>
          <a:pathLst>
            <a:path w="613658" h="922993">
              <a:moveTo>
                <a:pt x="300127" y="922992"/>
              </a:moveTo>
              <a:lnTo>
                <a:pt x="250646" y="860342"/>
              </a:lnTo>
              <a:lnTo>
                <a:pt x="357236" y="642217"/>
              </a:lnTo>
              <a:lnTo>
                <a:pt x="357765" y="560251"/>
              </a:lnTo>
              <a:lnTo>
                <a:pt x="289775" y="518138"/>
              </a:lnTo>
              <a:lnTo>
                <a:pt x="160597" y="524051"/>
              </a:lnTo>
              <a:lnTo>
                <a:pt x="109797" y="469501"/>
              </a:lnTo>
              <a:lnTo>
                <a:pt x="153199" y="332767"/>
              </a:lnTo>
              <a:lnTo>
                <a:pt x="55909" y="289575"/>
              </a:lnTo>
              <a:lnTo>
                <a:pt x="68473" y="91958"/>
              </a:lnTo>
              <a:lnTo>
                <a:pt x="0" y="52853"/>
              </a:lnTo>
              <a:lnTo>
                <a:pt x="19510" y="8682"/>
              </a:lnTo>
              <a:lnTo>
                <a:pt x="186618" y="0"/>
              </a:lnTo>
              <a:lnTo>
                <a:pt x="474676" y="46308"/>
              </a:lnTo>
              <a:lnTo>
                <a:pt x="533160" y="67157"/>
              </a:lnTo>
              <a:lnTo>
                <a:pt x="539460" y="106441"/>
              </a:lnTo>
              <a:lnTo>
                <a:pt x="613657" y="140290"/>
              </a:lnTo>
              <a:lnTo>
                <a:pt x="587684" y="254384"/>
              </a:lnTo>
              <a:lnTo>
                <a:pt x="507308" y="260866"/>
              </a:lnTo>
              <a:lnTo>
                <a:pt x="401419" y="462858"/>
              </a:lnTo>
              <a:lnTo>
                <a:pt x="378199" y="578965"/>
              </a:lnTo>
              <a:lnTo>
                <a:pt x="432864" y="724729"/>
              </a:lnTo>
              <a:lnTo>
                <a:pt x="440700" y="843674"/>
              </a:lnTo>
              <a:lnTo>
                <a:pt x="300127" y="92299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247973</xdr:colOff>
      <xdr:row>28</xdr:row>
      <xdr:rowOff>30490</xdr:rowOff>
    </xdr:from>
    <xdr:to>
      <xdr:col>13</xdr:col>
      <xdr:colOff>617422</xdr:colOff>
      <xdr:row>30</xdr:row>
      <xdr:rowOff>153338</xdr:rowOff>
    </xdr:to>
    <xdr:sp macro="USF" textlink="">
      <xdr:nvSpPr>
        <xdr:cNvPr id="44787" name="44">
          <a:extLst>
            <a:ext uri="{FF2B5EF4-FFF2-40B4-BE49-F238E27FC236}">
              <a16:creationId xmlns:a16="http://schemas.microsoft.com/office/drawing/2014/main" id="{12429B5A-E49E-495C-9E55-850C22BDC23F}"/>
            </a:ext>
          </a:extLst>
        </xdr:cNvPr>
        <xdr:cNvSpPr/>
      </xdr:nvSpPr>
      <xdr:spPr>
        <a:xfrm>
          <a:off x="10153973" y="5364490"/>
          <a:ext cx="369449" cy="503848"/>
        </a:xfrm>
        <a:custGeom>
          <a:avLst/>
          <a:gdLst/>
          <a:ahLst/>
          <a:cxnLst/>
          <a:rect l="0" t="0" r="0" b="0"/>
          <a:pathLst>
            <a:path w="369449" h="503848">
              <a:moveTo>
                <a:pt x="160678" y="460553"/>
              </a:moveTo>
              <a:lnTo>
                <a:pt x="97313" y="503847"/>
              </a:lnTo>
              <a:lnTo>
                <a:pt x="31918" y="463380"/>
              </a:lnTo>
              <a:lnTo>
                <a:pt x="0" y="359316"/>
              </a:lnTo>
              <a:lnTo>
                <a:pt x="40475" y="250159"/>
              </a:lnTo>
              <a:lnTo>
                <a:pt x="118920" y="234136"/>
              </a:lnTo>
              <a:lnTo>
                <a:pt x="123599" y="195342"/>
              </a:lnTo>
              <a:lnTo>
                <a:pt x="78671" y="46676"/>
              </a:lnTo>
              <a:lnTo>
                <a:pt x="112080" y="0"/>
              </a:lnTo>
              <a:lnTo>
                <a:pt x="206364" y="42425"/>
              </a:lnTo>
              <a:lnTo>
                <a:pt x="270521" y="13174"/>
              </a:lnTo>
              <a:lnTo>
                <a:pt x="369448" y="84292"/>
              </a:lnTo>
              <a:lnTo>
                <a:pt x="289688" y="390277"/>
              </a:lnTo>
              <a:lnTo>
                <a:pt x="229023" y="440740"/>
              </a:lnTo>
              <a:lnTo>
                <a:pt x="160678" y="46055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476996</xdr:colOff>
      <xdr:row>27</xdr:row>
      <xdr:rowOff>43821</xdr:rowOff>
    </xdr:from>
    <xdr:to>
      <xdr:col>14</xdr:col>
      <xdr:colOff>229590</xdr:colOff>
      <xdr:row>30</xdr:row>
      <xdr:rowOff>114078</xdr:rowOff>
    </xdr:to>
    <xdr:sp macro="USF" textlink="">
      <xdr:nvSpPr>
        <xdr:cNvPr id="44788" name="64">
          <a:extLst>
            <a:ext uri="{FF2B5EF4-FFF2-40B4-BE49-F238E27FC236}">
              <a16:creationId xmlns:a16="http://schemas.microsoft.com/office/drawing/2014/main" id="{989D76CB-6D37-4ACE-834C-49167AA90F5E}"/>
            </a:ext>
          </a:extLst>
        </xdr:cNvPr>
        <xdr:cNvSpPr/>
      </xdr:nvSpPr>
      <xdr:spPr>
        <a:xfrm>
          <a:off x="10382996" y="5187321"/>
          <a:ext cx="514594" cy="641757"/>
        </a:xfrm>
        <a:custGeom>
          <a:avLst/>
          <a:gdLst/>
          <a:ahLst/>
          <a:cxnLst/>
          <a:rect l="0" t="0" r="0" b="0"/>
          <a:pathLst>
            <a:path w="514594" h="641757">
              <a:moveTo>
                <a:pt x="392818" y="550128"/>
              </a:moveTo>
              <a:lnTo>
                <a:pt x="318947" y="519377"/>
              </a:lnTo>
              <a:lnTo>
                <a:pt x="73786" y="641756"/>
              </a:lnTo>
              <a:lnTo>
                <a:pt x="0" y="617909"/>
              </a:lnTo>
              <a:lnTo>
                <a:pt x="60665" y="567446"/>
              </a:lnTo>
              <a:lnTo>
                <a:pt x="140425" y="261461"/>
              </a:lnTo>
              <a:lnTo>
                <a:pt x="41498" y="190343"/>
              </a:lnTo>
              <a:lnTo>
                <a:pt x="69481" y="121913"/>
              </a:lnTo>
              <a:lnTo>
                <a:pt x="183081" y="69870"/>
              </a:lnTo>
              <a:lnTo>
                <a:pt x="225405" y="0"/>
              </a:lnTo>
              <a:lnTo>
                <a:pt x="266625" y="3138"/>
              </a:lnTo>
              <a:lnTo>
                <a:pt x="317425" y="57688"/>
              </a:lnTo>
              <a:lnTo>
                <a:pt x="446603" y="51775"/>
              </a:lnTo>
              <a:lnTo>
                <a:pt x="514593" y="93888"/>
              </a:lnTo>
              <a:lnTo>
                <a:pt x="514064" y="175854"/>
              </a:lnTo>
              <a:lnTo>
                <a:pt x="407474" y="393979"/>
              </a:lnTo>
              <a:lnTo>
                <a:pt x="456955" y="456629"/>
              </a:lnTo>
              <a:lnTo>
                <a:pt x="394925" y="548560"/>
              </a:lnTo>
              <a:lnTo>
                <a:pt x="392818" y="550128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611849</xdr:colOff>
      <xdr:row>24</xdr:row>
      <xdr:rowOff>143804</xdr:rowOff>
    </xdr:from>
    <xdr:to>
      <xdr:col>13</xdr:col>
      <xdr:colOff>305765</xdr:colOff>
      <xdr:row>27</xdr:row>
      <xdr:rowOff>22229</xdr:rowOff>
    </xdr:to>
    <xdr:sp macro="USF" textlink="">
      <xdr:nvSpPr>
        <xdr:cNvPr id="44789" name="134">
          <a:extLst>
            <a:ext uri="{FF2B5EF4-FFF2-40B4-BE49-F238E27FC236}">
              <a16:creationId xmlns:a16="http://schemas.microsoft.com/office/drawing/2014/main" id="{995A99BC-9E2C-4B5F-B064-A780072CB5B0}"/>
            </a:ext>
          </a:extLst>
        </xdr:cNvPr>
        <xdr:cNvSpPr/>
      </xdr:nvSpPr>
      <xdr:spPr>
        <a:xfrm>
          <a:off x="9755849" y="4715804"/>
          <a:ext cx="455916" cy="449925"/>
        </a:xfrm>
        <a:custGeom>
          <a:avLst/>
          <a:gdLst/>
          <a:ahLst/>
          <a:cxnLst/>
          <a:rect l="0" t="0" r="0" b="0"/>
          <a:pathLst>
            <a:path w="455916" h="449925">
              <a:moveTo>
                <a:pt x="455915" y="17830"/>
              </a:moveTo>
              <a:lnTo>
                <a:pt x="388904" y="117747"/>
              </a:lnTo>
              <a:lnTo>
                <a:pt x="394590" y="356580"/>
              </a:lnTo>
              <a:lnTo>
                <a:pt x="328199" y="449924"/>
              </a:lnTo>
              <a:lnTo>
                <a:pt x="170978" y="417109"/>
              </a:lnTo>
              <a:lnTo>
                <a:pt x="29186" y="359872"/>
              </a:lnTo>
              <a:lnTo>
                <a:pt x="77453" y="254694"/>
              </a:lnTo>
              <a:lnTo>
                <a:pt x="69522" y="217180"/>
              </a:lnTo>
              <a:lnTo>
                <a:pt x="0" y="182217"/>
              </a:lnTo>
              <a:lnTo>
                <a:pt x="115957" y="0"/>
              </a:lnTo>
              <a:lnTo>
                <a:pt x="357172" y="16639"/>
              </a:lnTo>
              <a:lnTo>
                <a:pt x="455915" y="17830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408651</xdr:colOff>
      <xdr:row>29</xdr:row>
      <xdr:rowOff>182198</xdr:rowOff>
    </xdr:from>
    <xdr:to>
      <xdr:col>14</xdr:col>
      <xdr:colOff>107815</xdr:colOff>
      <xdr:row>32</xdr:row>
      <xdr:rowOff>35464</xdr:rowOff>
    </xdr:to>
    <xdr:sp macro="USF" textlink="">
      <xdr:nvSpPr>
        <xdr:cNvPr id="44790" name="193">
          <a:extLst>
            <a:ext uri="{FF2B5EF4-FFF2-40B4-BE49-F238E27FC236}">
              <a16:creationId xmlns:a16="http://schemas.microsoft.com/office/drawing/2014/main" id="{B2D1A79D-07E1-4819-A0FA-19726A4E0C17}"/>
            </a:ext>
          </a:extLst>
        </xdr:cNvPr>
        <xdr:cNvSpPr/>
      </xdr:nvSpPr>
      <xdr:spPr>
        <a:xfrm>
          <a:off x="10314651" y="5706698"/>
          <a:ext cx="461164" cy="424766"/>
        </a:xfrm>
        <a:custGeom>
          <a:avLst/>
          <a:gdLst/>
          <a:ahLst/>
          <a:cxnLst/>
          <a:rect l="0" t="0" r="0" b="0"/>
          <a:pathLst>
            <a:path w="461164" h="424766">
              <a:moveTo>
                <a:pt x="165436" y="424765"/>
              </a:moveTo>
              <a:lnTo>
                <a:pt x="14007" y="338115"/>
              </a:lnTo>
              <a:lnTo>
                <a:pt x="0" y="118345"/>
              </a:lnTo>
              <a:lnTo>
                <a:pt x="68345" y="98532"/>
              </a:lnTo>
              <a:lnTo>
                <a:pt x="142131" y="122379"/>
              </a:lnTo>
              <a:lnTo>
                <a:pt x="387292" y="0"/>
              </a:lnTo>
              <a:lnTo>
                <a:pt x="461163" y="30751"/>
              </a:lnTo>
              <a:lnTo>
                <a:pt x="411809" y="88958"/>
              </a:lnTo>
              <a:lnTo>
                <a:pt x="433545" y="272669"/>
              </a:lnTo>
              <a:lnTo>
                <a:pt x="332358" y="381055"/>
              </a:lnTo>
              <a:lnTo>
                <a:pt x="222872" y="387874"/>
              </a:lnTo>
              <a:lnTo>
                <a:pt x="165436" y="42476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278038</xdr:colOff>
      <xdr:row>22</xdr:row>
      <xdr:rowOff>146086</xdr:rowOff>
    </xdr:from>
    <xdr:to>
      <xdr:col>13</xdr:col>
      <xdr:colOff>207022</xdr:colOff>
      <xdr:row>25</xdr:row>
      <xdr:rowOff>135522</xdr:rowOff>
    </xdr:to>
    <xdr:sp macro="USF" textlink="">
      <xdr:nvSpPr>
        <xdr:cNvPr id="44791" name="196">
          <a:extLst>
            <a:ext uri="{FF2B5EF4-FFF2-40B4-BE49-F238E27FC236}">
              <a16:creationId xmlns:a16="http://schemas.microsoft.com/office/drawing/2014/main" id="{E9E04FDF-3F25-4271-AB02-C3AA529FFDAF}"/>
            </a:ext>
          </a:extLst>
        </xdr:cNvPr>
        <xdr:cNvSpPr/>
      </xdr:nvSpPr>
      <xdr:spPr>
        <a:xfrm>
          <a:off x="9422038" y="4337086"/>
          <a:ext cx="690984" cy="560936"/>
        </a:xfrm>
        <a:custGeom>
          <a:avLst/>
          <a:gdLst/>
          <a:ahLst/>
          <a:cxnLst/>
          <a:rect l="0" t="0" r="0" b="0"/>
          <a:pathLst>
            <a:path w="690984" h="560936">
              <a:moveTo>
                <a:pt x="333811" y="560935"/>
              </a:moveTo>
              <a:lnTo>
                <a:pt x="294046" y="559163"/>
              </a:lnTo>
              <a:lnTo>
                <a:pt x="134644" y="523565"/>
              </a:lnTo>
              <a:lnTo>
                <a:pt x="62305" y="378885"/>
              </a:lnTo>
              <a:lnTo>
                <a:pt x="181641" y="358258"/>
              </a:lnTo>
              <a:lnTo>
                <a:pt x="191963" y="329049"/>
              </a:lnTo>
              <a:lnTo>
                <a:pt x="82128" y="281796"/>
              </a:lnTo>
              <a:lnTo>
                <a:pt x="0" y="148017"/>
              </a:lnTo>
              <a:lnTo>
                <a:pt x="6931" y="109330"/>
              </a:lnTo>
              <a:lnTo>
                <a:pt x="163643" y="84218"/>
              </a:lnTo>
              <a:lnTo>
                <a:pt x="245302" y="0"/>
              </a:lnTo>
              <a:lnTo>
                <a:pt x="357634" y="31947"/>
              </a:lnTo>
              <a:lnTo>
                <a:pt x="440117" y="117641"/>
              </a:lnTo>
              <a:lnTo>
                <a:pt x="555148" y="106573"/>
              </a:lnTo>
              <a:lnTo>
                <a:pt x="684144" y="196439"/>
              </a:lnTo>
              <a:lnTo>
                <a:pt x="626943" y="286747"/>
              </a:lnTo>
              <a:lnTo>
                <a:pt x="685741" y="323044"/>
              </a:lnTo>
              <a:lnTo>
                <a:pt x="690983" y="395357"/>
              </a:lnTo>
              <a:lnTo>
                <a:pt x="449768" y="378718"/>
              </a:lnTo>
              <a:lnTo>
                <a:pt x="333811" y="56093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745683</xdr:colOff>
      <xdr:row>24</xdr:row>
      <xdr:rowOff>143971</xdr:rowOff>
    </xdr:from>
    <xdr:to>
      <xdr:col>12</xdr:col>
      <xdr:colOff>572085</xdr:colOff>
      <xdr:row>27</xdr:row>
      <xdr:rowOff>122063</xdr:rowOff>
    </xdr:to>
    <xdr:sp macro="USF" textlink="">
      <xdr:nvSpPr>
        <xdr:cNvPr id="44792" name="240">
          <a:extLst>
            <a:ext uri="{FF2B5EF4-FFF2-40B4-BE49-F238E27FC236}">
              <a16:creationId xmlns:a16="http://schemas.microsoft.com/office/drawing/2014/main" id="{DF65152F-D1A9-4468-90C1-F4E1F6B7D494}"/>
            </a:ext>
          </a:extLst>
        </xdr:cNvPr>
        <xdr:cNvSpPr/>
      </xdr:nvSpPr>
      <xdr:spPr>
        <a:xfrm>
          <a:off x="9127683" y="4715971"/>
          <a:ext cx="588402" cy="549592"/>
        </a:xfrm>
        <a:custGeom>
          <a:avLst/>
          <a:gdLst/>
          <a:ahLst/>
          <a:cxnLst/>
          <a:rect l="0" t="0" r="0" b="0"/>
          <a:pathLst>
            <a:path w="588402" h="549592">
              <a:moveTo>
                <a:pt x="450422" y="549591"/>
              </a:moveTo>
              <a:lnTo>
                <a:pt x="367055" y="539896"/>
              </a:lnTo>
              <a:lnTo>
                <a:pt x="346022" y="419841"/>
              </a:lnTo>
              <a:lnTo>
                <a:pt x="306572" y="405807"/>
              </a:lnTo>
              <a:lnTo>
                <a:pt x="169947" y="500297"/>
              </a:lnTo>
              <a:lnTo>
                <a:pt x="129446" y="489386"/>
              </a:lnTo>
              <a:lnTo>
                <a:pt x="47366" y="349182"/>
              </a:lnTo>
              <a:lnTo>
                <a:pt x="0" y="159552"/>
              </a:lnTo>
              <a:lnTo>
                <a:pt x="19957" y="85179"/>
              </a:lnTo>
              <a:lnTo>
                <a:pt x="83301" y="117603"/>
              </a:lnTo>
              <a:lnTo>
                <a:pt x="182930" y="58453"/>
              </a:lnTo>
              <a:lnTo>
                <a:pt x="356660" y="0"/>
              </a:lnTo>
              <a:lnTo>
                <a:pt x="428999" y="144680"/>
              </a:lnTo>
              <a:lnTo>
                <a:pt x="588401" y="180278"/>
              </a:lnTo>
              <a:lnTo>
                <a:pt x="557828" y="368870"/>
              </a:lnTo>
              <a:lnTo>
                <a:pt x="517269" y="366186"/>
              </a:lnTo>
              <a:lnTo>
                <a:pt x="450422" y="54959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638313</xdr:colOff>
      <xdr:row>24</xdr:row>
      <xdr:rowOff>171700</xdr:rowOff>
    </xdr:from>
    <xdr:to>
      <xdr:col>12</xdr:col>
      <xdr:colOff>166614</xdr:colOff>
      <xdr:row>25</xdr:row>
      <xdr:rowOff>114208</xdr:rowOff>
    </xdr:to>
    <xdr:sp macro="USF" textlink="">
      <xdr:nvSpPr>
        <xdr:cNvPr id="44793" name="284">
          <a:extLst>
            <a:ext uri="{FF2B5EF4-FFF2-40B4-BE49-F238E27FC236}">
              <a16:creationId xmlns:a16="http://schemas.microsoft.com/office/drawing/2014/main" id="{150C55AE-D43C-4A8C-8F3B-81EFB7B902F7}"/>
            </a:ext>
          </a:extLst>
        </xdr:cNvPr>
        <xdr:cNvSpPr/>
      </xdr:nvSpPr>
      <xdr:spPr>
        <a:xfrm>
          <a:off x="9020313" y="4743700"/>
          <a:ext cx="290301" cy="133008"/>
        </a:xfrm>
        <a:custGeom>
          <a:avLst/>
          <a:gdLst/>
          <a:ahLst/>
          <a:cxnLst/>
          <a:rect l="0" t="0" r="0" b="0"/>
          <a:pathLst>
            <a:path w="290301" h="133008">
              <a:moveTo>
                <a:pt x="107370" y="131823"/>
              </a:moveTo>
              <a:lnTo>
                <a:pt x="15949" y="133007"/>
              </a:lnTo>
              <a:lnTo>
                <a:pt x="0" y="14220"/>
              </a:lnTo>
              <a:lnTo>
                <a:pt x="125616" y="0"/>
              </a:lnTo>
              <a:lnTo>
                <a:pt x="290300" y="30724"/>
              </a:lnTo>
              <a:lnTo>
                <a:pt x="190671" y="89874"/>
              </a:lnTo>
              <a:lnTo>
                <a:pt x="127327" y="57450"/>
              </a:lnTo>
              <a:lnTo>
                <a:pt x="107370" y="13182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4593</xdr:colOff>
      <xdr:row>24</xdr:row>
      <xdr:rowOff>161634</xdr:rowOff>
    </xdr:from>
    <xdr:to>
      <xdr:col>13</xdr:col>
      <xdr:colOff>490320</xdr:colOff>
      <xdr:row>28</xdr:row>
      <xdr:rowOff>140080</xdr:rowOff>
    </xdr:to>
    <xdr:sp macro="USF" textlink="">
      <xdr:nvSpPr>
        <xdr:cNvPr id="44794" name="286">
          <a:extLst>
            <a:ext uri="{FF2B5EF4-FFF2-40B4-BE49-F238E27FC236}">
              <a16:creationId xmlns:a16="http://schemas.microsoft.com/office/drawing/2014/main" id="{2699968A-B2A5-42CC-B798-1AF49428D30D}"/>
            </a:ext>
          </a:extLst>
        </xdr:cNvPr>
        <xdr:cNvSpPr/>
      </xdr:nvSpPr>
      <xdr:spPr>
        <a:xfrm>
          <a:off x="9910593" y="4733634"/>
          <a:ext cx="485727" cy="740446"/>
        </a:xfrm>
        <a:custGeom>
          <a:avLst/>
          <a:gdLst/>
          <a:ahLst/>
          <a:cxnLst/>
          <a:rect l="0" t="0" r="0" b="0"/>
          <a:pathLst>
            <a:path w="485727" h="740446">
              <a:moveTo>
                <a:pt x="322051" y="677532"/>
              </a:moveTo>
              <a:lnTo>
                <a:pt x="306917" y="641483"/>
              </a:lnTo>
              <a:lnTo>
                <a:pt x="190769" y="619362"/>
              </a:lnTo>
              <a:lnTo>
                <a:pt x="201412" y="726869"/>
              </a:lnTo>
              <a:lnTo>
                <a:pt x="126218" y="740445"/>
              </a:lnTo>
              <a:lnTo>
                <a:pt x="69912" y="642402"/>
              </a:lnTo>
              <a:lnTo>
                <a:pt x="108919" y="630580"/>
              </a:lnTo>
              <a:lnTo>
                <a:pt x="130342" y="557759"/>
              </a:lnTo>
              <a:lnTo>
                <a:pt x="0" y="475793"/>
              </a:lnTo>
              <a:lnTo>
                <a:pt x="16234" y="399279"/>
              </a:lnTo>
              <a:lnTo>
                <a:pt x="173455" y="432094"/>
              </a:lnTo>
              <a:lnTo>
                <a:pt x="239846" y="338750"/>
              </a:lnTo>
              <a:lnTo>
                <a:pt x="234160" y="99917"/>
              </a:lnTo>
              <a:lnTo>
                <a:pt x="301171" y="0"/>
              </a:lnTo>
              <a:lnTo>
                <a:pt x="405073" y="18962"/>
              </a:lnTo>
              <a:lnTo>
                <a:pt x="485726" y="333927"/>
              </a:lnTo>
              <a:lnTo>
                <a:pt x="352606" y="432082"/>
              </a:lnTo>
              <a:lnTo>
                <a:pt x="328043" y="510843"/>
              </a:lnTo>
              <a:lnTo>
                <a:pt x="355460" y="630856"/>
              </a:lnTo>
              <a:lnTo>
                <a:pt x="322051" y="67753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541511</xdr:colOff>
      <xdr:row>25</xdr:row>
      <xdr:rowOff>133749</xdr:rowOff>
    </xdr:from>
    <xdr:to>
      <xdr:col>13</xdr:col>
      <xdr:colOff>134936</xdr:colOff>
      <xdr:row>28</xdr:row>
      <xdr:rowOff>48493</xdr:rowOff>
    </xdr:to>
    <xdr:sp macro="USF" textlink="">
      <xdr:nvSpPr>
        <xdr:cNvPr id="44795" name="303">
          <a:extLst>
            <a:ext uri="{FF2B5EF4-FFF2-40B4-BE49-F238E27FC236}">
              <a16:creationId xmlns:a16="http://schemas.microsoft.com/office/drawing/2014/main" id="{0C5B362D-E678-4881-AFC9-8E89B3C9B0CE}"/>
            </a:ext>
          </a:extLst>
        </xdr:cNvPr>
        <xdr:cNvSpPr/>
      </xdr:nvSpPr>
      <xdr:spPr>
        <a:xfrm>
          <a:off x="9685511" y="4896249"/>
          <a:ext cx="355425" cy="486244"/>
        </a:xfrm>
        <a:custGeom>
          <a:avLst/>
          <a:gdLst/>
          <a:ahLst/>
          <a:cxnLst/>
          <a:rect l="0" t="0" r="0" b="0"/>
          <a:pathLst>
            <a:path w="355425" h="486244">
              <a:moveTo>
                <a:pt x="157046" y="486243"/>
              </a:moveTo>
              <a:lnTo>
                <a:pt x="177226" y="336595"/>
              </a:lnTo>
              <a:lnTo>
                <a:pt x="102912" y="246215"/>
              </a:lnTo>
              <a:lnTo>
                <a:pt x="0" y="188592"/>
              </a:lnTo>
              <a:lnTo>
                <a:pt x="30573" y="0"/>
              </a:lnTo>
              <a:lnTo>
                <a:pt x="70338" y="1772"/>
              </a:lnTo>
              <a:lnTo>
                <a:pt x="139860" y="36735"/>
              </a:lnTo>
              <a:lnTo>
                <a:pt x="147791" y="74249"/>
              </a:lnTo>
              <a:lnTo>
                <a:pt x="99524" y="179427"/>
              </a:lnTo>
              <a:lnTo>
                <a:pt x="241316" y="236664"/>
              </a:lnTo>
              <a:lnTo>
                <a:pt x="225082" y="313178"/>
              </a:lnTo>
              <a:lnTo>
                <a:pt x="355424" y="395144"/>
              </a:lnTo>
              <a:lnTo>
                <a:pt x="334001" y="467965"/>
              </a:lnTo>
              <a:lnTo>
                <a:pt x="294994" y="479787"/>
              </a:lnTo>
              <a:lnTo>
                <a:pt x="311499" y="447463"/>
              </a:lnTo>
              <a:lnTo>
                <a:pt x="240438" y="430103"/>
              </a:lnTo>
              <a:lnTo>
                <a:pt x="157046" y="48624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404984</xdr:colOff>
      <xdr:row>25</xdr:row>
      <xdr:rowOff>25615</xdr:rowOff>
    </xdr:from>
    <xdr:to>
      <xdr:col>15</xdr:col>
      <xdr:colOff>141246</xdr:colOff>
      <xdr:row>28</xdr:row>
      <xdr:rowOff>17158</xdr:rowOff>
    </xdr:to>
    <xdr:sp macro="USF" textlink="">
      <xdr:nvSpPr>
        <xdr:cNvPr id="44796" name="312">
          <a:extLst>
            <a:ext uri="{FF2B5EF4-FFF2-40B4-BE49-F238E27FC236}">
              <a16:creationId xmlns:a16="http://schemas.microsoft.com/office/drawing/2014/main" id="{42948A81-91D8-4507-AA88-163053A41A13}"/>
            </a:ext>
          </a:extLst>
        </xdr:cNvPr>
        <xdr:cNvSpPr/>
      </xdr:nvSpPr>
      <xdr:spPr>
        <a:xfrm>
          <a:off x="11072984" y="4788115"/>
          <a:ext cx="498262" cy="563043"/>
        </a:xfrm>
        <a:custGeom>
          <a:avLst/>
          <a:gdLst/>
          <a:ahLst/>
          <a:cxnLst/>
          <a:rect l="0" t="0" r="0" b="0"/>
          <a:pathLst>
            <a:path w="498262" h="563043">
              <a:moveTo>
                <a:pt x="265056" y="563042"/>
              </a:moveTo>
              <a:lnTo>
                <a:pt x="183341" y="495014"/>
              </a:lnTo>
              <a:lnTo>
                <a:pt x="84517" y="374938"/>
              </a:lnTo>
              <a:lnTo>
                <a:pt x="54524" y="187227"/>
              </a:lnTo>
              <a:lnTo>
                <a:pt x="80497" y="73133"/>
              </a:lnTo>
              <a:lnTo>
                <a:pt x="6300" y="39284"/>
              </a:lnTo>
              <a:lnTo>
                <a:pt x="0" y="0"/>
              </a:lnTo>
              <a:lnTo>
                <a:pt x="366921" y="76443"/>
              </a:lnTo>
              <a:lnTo>
                <a:pt x="477139" y="132238"/>
              </a:lnTo>
              <a:lnTo>
                <a:pt x="441671" y="358984"/>
              </a:lnTo>
              <a:lnTo>
                <a:pt x="498261" y="413045"/>
              </a:lnTo>
              <a:lnTo>
                <a:pt x="474879" y="523000"/>
              </a:lnTo>
              <a:lnTo>
                <a:pt x="265056" y="56304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332636</xdr:colOff>
      <xdr:row>24</xdr:row>
      <xdr:rowOff>180596</xdr:rowOff>
    </xdr:from>
    <xdr:to>
      <xdr:col>14</xdr:col>
      <xdr:colOff>25024</xdr:colOff>
      <xdr:row>28</xdr:row>
      <xdr:rowOff>72916</xdr:rowOff>
    </xdr:to>
    <xdr:sp macro="USF" textlink="">
      <xdr:nvSpPr>
        <xdr:cNvPr id="44797" name="313">
          <a:extLst>
            <a:ext uri="{FF2B5EF4-FFF2-40B4-BE49-F238E27FC236}">
              <a16:creationId xmlns:a16="http://schemas.microsoft.com/office/drawing/2014/main" id="{C4AF21E5-2BAB-4A1E-A705-4DC3C26CB81F}"/>
            </a:ext>
          </a:extLst>
        </xdr:cNvPr>
        <xdr:cNvSpPr/>
      </xdr:nvSpPr>
      <xdr:spPr>
        <a:xfrm>
          <a:off x="10238636" y="4752596"/>
          <a:ext cx="454388" cy="654320"/>
        </a:xfrm>
        <a:custGeom>
          <a:avLst/>
          <a:gdLst/>
          <a:ahLst/>
          <a:cxnLst/>
          <a:rect l="0" t="0" r="0" b="0"/>
          <a:pathLst>
            <a:path w="454388" h="654320">
              <a:moveTo>
                <a:pt x="185858" y="625068"/>
              </a:moveTo>
              <a:lnTo>
                <a:pt x="121701" y="654319"/>
              </a:lnTo>
              <a:lnTo>
                <a:pt x="27417" y="611894"/>
              </a:lnTo>
              <a:lnTo>
                <a:pt x="0" y="491881"/>
              </a:lnTo>
              <a:lnTo>
                <a:pt x="24563" y="413120"/>
              </a:lnTo>
              <a:lnTo>
                <a:pt x="157683" y="314965"/>
              </a:lnTo>
              <a:lnTo>
                <a:pt x="77030" y="0"/>
              </a:lnTo>
              <a:lnTo>
                <a:pt x="235575" y="29154"/>
              </a:lnTo>
              <a:lnTo>
                <a:pt x="240622" y="215037"/>
              </a:lnTo>
              <a:lnTo>
                <a:pt x="282945" y="279130"/>
              </a:lnTo>
              <a:lnTo>
                <a:pt x="357097" y="257937"/>
              </a:lnTo>
              <a:lnTo>
                <a:pt x="454387" y="301129"/>
              </a:lnTo>
              <a:lnTo>
                <a:pt x="410985" y="437863"/>
              </a:lnTo>
              <a:lnTo>
                <a:pt x="369765" y="434725"/>
              </a:lnTo>
              <a:lnTo>
                <a:pt x="327441" y="504595"/>
              </a:lnTo>
              <a:lnTo>
                <a:pt x="213841" y="556638"/>
              </a:lnTo>
              <a:lnTo>
                <a:pt x="185858" y="625068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568211</xdr:colOff>
      <xdr:row>25</xdr:row>
      <xdr:rowOff>11311</xdr:rowOff>
    </xdr:from>
    <xdr:to>
      <xdr:col>13</xdr:col>
      <xdr:colOff>702298</xdr:colOff>
      <xdr:row>26</xdr:row>
      <xdr:rowOff>78727</xdr:rowOff>
    </xdr:to>
    <xdr:sp macro="USF" textlink="">
      <xdr:nvSpPr>
        <xdr:cNvPr id="44798" name="317">
          <a:extLst>
            <a:ext uri="{FF2B5EF4-FFF2-40B4-BE49-F238E27FC236}">
              <a16:creationId xmlns:a16="http://schemas.microsoft.com/office/drawing/2014/main" id="{9EFEEA60-530B-4189-8750-F40A97146BB1}"/>
            </a:ext>
          </a:extLst>
        </xdr:cNvPr>
        <xdr:cNvSpPr/>
      </xdr:nvSpPr>
      <xdr:spPr>
        <a:xfrm>
          <a:off x="10474211" y="4773811"/>
          <a:ext cx="134087" cy="257916"/>
        </a:xfrm>
        <a:custGeom>
          <a:avLst/>
          <a:gdLst/>
          <a:ahLst/>
          <a:cxnLst/>
          <a:rect l="0" t="0" r="0" b="0"/>
          <a:pathLst>
            <a:path w="134087" h="257916">
              <a:moveTo>
                <a:pt x="121522" y="236722"/>
              </a:moveTo>
              <a:lnTo>
                <a:pt x="47370" y="257915"/>
              </a:lnTo>
              <a:lnTo>
                <a:pt x="5047" y="193822"/>
              </a:lnTo>
              <a:lnTo>
                <a:pt x="0" y="7939"/>
              </a:lnTo>
              <a:lnTo>
                <a:pt x="65613" y="0"/>
              </a:lnTo>
              <a:lnTo>
                <a:pt x="134086" y="39105"/>
              </a:lnTo>
              <a:lnTo>
                <a:pt x="121522" y="23672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741009</xdr:colOff>
      <xdr:row>30</xdr:row>
      <xdr:rowOff>20881</xdr:rowOff>
    </xdr:from>
    <xdr:to>
      <xdr:col>14</xdr:col>
      <xdr:colOff>419347</xdr:colOff>
      <xdr:row>33</xdr:row>
      <xdr:rowOff>1804</xdr:rowOff>
    </xdr:to>
    <xdr:sp macro="USF" textlink="">
      <xdr:nvSpPr>
        <xdr:cNvPr id="44799" name="320">
          <a:extLst>
            <a:ext uri="{FF2B5EF4-FFF2-40B4-BE49-F238E27FC236}">
              <a16:creationId xmlns:a16="http://schemas.microsoft.com/office/drawing/2014/main" id="{8E0CC35E-F644-441D-BB07-C9549CD2D194}"/>
            </a:ext>
          </a:extLst>
        </xdr:cNvPr>
        <xdr:cNvSpPr/>
      </xdr:nvSpPr>
      <xdr:spPr>
        <a:xfrm>
          <a:off x="10647009" y="5735881"/>
          <a:ext cx="440338" cy="552423"/>
        </a:xfrm>
        <a:custGeom>
          <a:avLst/>
          <a:gdLst/>
          <a:ahLst/>
          <a:cxnLst/>
          <a:rect l="0" t="0" r="0" b="0"/>
          <a:pathLst>
            <a:path w="440338" h="552423">
              <a:moveTo>
                <a:pt x="351627" y="499850"/>
              </a:moveTo>
              <a:lnTo>
                <a:pt x="269522" y="552422"/>
              </a:lnTo>
              <a:lnTo>
                <a:pt x="239908" y="536946"/>
              </a:lnTo>
              <a:lnTo>
                <a:pt x="150053" y="406188"/>
              </a:lnTo>
              <a:lnTo>
                <a:pt x="0" y="351872"/>
              </a:lnTo>
              <a:lnTo>
                <a:pt x="101187" y="243486"/>
              </a:lnTo>
              <a:lnTo>
                <a:pt x="79451" y="59775"/>
              </a:lnTo>
              <a:lnTo>
                <a:pt x="128805" y="1568"/>
              </a:lnTo>
              <a:lnTo>
                <a:pt x="130912" y="0"/>
              </a:lnTo>
              <a:lnTo>
                <a:pt x="179226" y="53711"/>
              </a:lnTo>
              <a:lnTo>
                <a:pt x="175888" y="207486"/>
              </a:lnTo>
              <a:lnTo>
                <a:pt x="239330" y="340826"/>
              </a:lnTo>
              <a:lnTo>
                <a:pt x="268098" y="364056"/>
              </a:lnTo>
              <a:lnTo>
                <a:pt x="412932" y="332048"/>
              </a:lnTo>
              <a:lnTo>
                <a:pt x="440337" y="356611"/>
              </a:lnTo>
              <a:lnTo>
                <a:pt x="340543" y="430628"/>
              </a:lnTo>
              <a:lnTo>
                <a:pt x="351627" y="499850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361488</xdr:colOff>
      <xdr:row>26</xdr:row>
      <xdr:rowOff>129157</xdr:rowOff>
    </xdr:from>
    <xdr:to>
      <xdr:col>12</xdr:col>
      <xdr:colOff>718738</xdr:colOff>
      <xdr:row>29</xdr:row>
      <xdr:rowOff>173173</xdr:rowOff>
    </xdr:to>
    <xdr:sp macro="USF" textlink="">
      <xdr:nvSpPr>
        <xdr:cNvPr id="44800" name="330">
          <a:extLst>
            <a:ext uri="{FF2B5EF4-FFF2-40B4-BE49-F238E27FC236}">
              <a16:creationId xmlns:a16="http://schemas.microsoft.com/office/drawing/2014/main" id="{0039C68D-EAB1-4C43-B234-C3857E27646C}"/>
            </a:ext>
          </a:extLst>
        </xdr:cNvPr>
        <xdr:cNvSpPr/>
      </xdr:nvSpPr>
      <xdr:spPr>
        <a:xfrm>
          <a:off x="9505488" y="5082157"/>
          <a:ext cx="357250" cy="615516"/>
        </a:xfrm>
        <a:custGeom>
          <a:avLst/>
          <a:gdLst/>
          <a:ahLst/>
          <a:cxnLst/>
          <a:rect l="0" t="0" r="0" b="0"/>
          <a:pathLst>
            <a:path w="357250" h="615516">
              <a:moveTo>
                <a:pt x="144809" y="615515"/>
              </a:moveTo>
              <a:lnTo>
                <a:pt x="0" y="596858"/>
              </a:lnTo>
              <a:lnTo>
                <a:pt x="62447" y="416274"/>
              </a:lnTo>
              <a:lnTo>
                <a:pt x="72617" y="183405"/>
              </a:lnTo>
              <a:lnTo>
                <a:pt x="139464" y="0"/>
              </a:lnTo>
              <a:lnTo>
                <a:pt x="180023" y="2684"/>
              </a:lnTo>
              <a:lnTo>
                <a:pt x="282935" y="60307"/>
              </a:lnTo>
              <a:lnTo>
                <a:pt x="357249" y="150687"/>
              </a:lnTo>
              <a:lnTo>
                <a:pt x="337069" y="300335"/>
              </a:lnTo>
              <a:lnTo>
                <a:pt x="298248" y="568376"/>
              </a:lnTo>
              <a:lnTo>
                <a:pt x="144809" y="61551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489692</xdr:colOff>
      <xdr:row>27</xdr:row>
      <xdr:rowOff>182852</xdr:rowOff>
    </xdr:from>
    <xdr:to>
      <xdr:col>13</xdr:col>
      <xdr:colOff>371573</xdr:colOff>
      <xdr:row>31</xdr:row>
      <xdr:rowOff>32422</xdr:rowOff>
    </xdr:to>
    <xdr:sp macro="USF" textlink="">
      <xdr:nvSpPr>
        <xdr:cNvPr id="44801" name="348">
          <a:extLst>
            <a:ext uri="{FF2B5EF4-FFF2-40B4-BE49-F238E27FC236}">
              <a16:creationId xmlns:a16="http://schemas.microsoft.com/office/drawing/2014/main" id="{D50DFA8E-2753-4A00-93A9-6DA6C8348592}"/>
            </a:ext>
          </a:extLst>
        </xdr:cNvPr>
        <xdr:cNvSpPr/>
      </xdr:nvSpPr>
      <xdr:spPr>
        <a:xfrm>
          <a:off x="9633692" y="5326352"/>
          <a:ext cx="643881" cy="611570"/>
        </a:xfrm>
        <a:custGeom>
          <a:avLst/>
          <a:gdLst/>
          <a:ahLst/>
          <a:cxnLst/>
          <a:rect l="0" t="0" r="0" b="0"/>
          <a:pathLst>
            <a:path w="643881" h="611570">
              <a:moveTo>
                <a:pt x="444531" y="590284"/>
              </a:moveTo>
              <a:lnTo>
                <a:pt x="241746" y="611569"/>
              </a:lnTo>
              <a:lnTo>
                <a:pt x="47848" y="473067"/>
              </a:lnTo>
              <a:lnTo>
                <a:pt x="0" y="407994"/>
              </a:lnTo>
              <a:lnTo>
                <a:pt x="16605" y="371320"/>
              </a:lnTo>
              <a:lnTo>
                <a:pt x="170044" y="324181"/>
              </a:lnTo>
              <a:lnTo>
                <a:pt x="208865" y="56140"/>
              </a:lnTo>
              <a:lnTo>
                <a:pt x="292257" y="0"/>
              </a:lnTo>
              <a:lnTo>
                <a:pt x="363318" y="17360"/>
              </a:lnTo>
              <a:lnTo>
                <a:pt x="346813" y="49684"/>
              </a:lnTo>
              <a:lnTo>
                <a:pt x="403119" y="147727"/>
              </a:lnTo>
              <a:lnTo>
                <a:pt x="478313" y="134151"/>
              </a:lnTo>
              <a:lnTo>
                <a:pt x="467670" y="26644"/>
              </a:lnTo>
              <a:lnTo>
                <a:pt x="583818" y="48765"/>
              </a:lnTo>
              <a:lnTo>
                <a:pt x="598952" y="84814"/>
              </a:lnTo>
              <a:lnTo>
                <a:pt x="643880" y="233480"/>
              </a:lnTo>
              <a:lnTo>
                <a:pt x="639201" y="272274"/>
              </a:lnTo>
              <a:lnTo>
                <a:pt x="560756" y="288297"/>
              </a:lnTo>
              <a:lnTo>
                <a:pt x="520281" y="397454"/>
              </a:lnTo>
              <a:lnTo>
                <a:pt x="552199" y="501518"/>
              </a:lnTo>
              <a:lnTo>
                <a:pt x="444531" y="59028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706317</xdr:colOff>
      <xdr:row>29</xdr:row>
      <xdr:rowOff>10178</xdr:rowOff>
    </xdr:from>
    <xdr:to>
      <xdr:col>18</xdr:col>
      <xdr:colOff>667946</xdr:colOff>
      <xdr:row>34</xdr:row>
      <xdr:rowOff>29331</xdr:rowOff>
    </xdr:to>
    <xdr:sp macro="USF" textlink="">
      <xdr:nvSpPr>
        <xdr:cNvPr id="44802" name="1">
          <a:extLst>
            <a:ext uri="{FF2B5EF4-FFF2-40B4-BE49-F238E27FC236}">
              <a16:creationId xmlns:a16="http://schemas.microsoft.com/office/drawing/2014/main" id="{0D86A373-1887-41BE-AC9F-A1206B13DEE6}"/>
            </a:ext>
          </a:extLst>
        </xdr:cNvPr>
        <xdr:cNvSpPr/>
      </xdr:nvSpPr>
      <xdr:spPr>
        <a:xfrm>
          <a:off x="13660317" y="5534678"/>
          <a:ext cx="723629" cy="971653"/>
        </a:xfrm>
        <a:custGeom>
          <a:avLst/>
          <a:gdLst/>
          <a:ahLst/>
          <a:cxnLst/>
          <a:rect l="0" t="0" r="0" b="0"/>
          <a:pathLst>
            <a:path w="723629" h="971653">
              <a:moveTo>
                <a:pt x="641525" y="947800"/>
              </a:moveTo>
              <a:lnTo>
                <a:pt x="567323" y="971652"/>
              </a:lnTo>
              <a:lnTo>
                <a:pt x="335807" y="944954"/>
              </a:lnTo>
              <a:lnTo>
                <a:pt x="197248" y="879991"/>
              </a:lnTo>
              <a:lnTo>
                <a:pt x="93650" y="770302"/>
              </a:lnTo>
              <a:lnTo>
                <a:pt x="0" y="660043"/>
              </a:lnTo>
              <a:lnTo>
                <a:pt x="91557" y="477326"/>
              </a:lnTo>
              <a:lnTo>
                <a:pt x="213590" y="373734"/>
              </a:lnTo>
              <a:lnTo>
                <a:pt x="437903" y="0"/>
              </a:lnTo>
              <a:lnTo>
                <a:pt x="599712" y="48100"/>
              </a:lnTo>
              <a:lnTo>
                <a:pt x="672419" y="146409"/>
              </a:lnTo>
              <a:lnTo>
                <a:pt x="634274" y="263660"/>
              </a:lnTo>
              <a:lnTo>
                <a:pt x="723628" y="342868"/>
              </a:lnTo>
              <a:lnTo>
                <a:pt x="635739" y="482014"/>
              </a:lnTo>
              <a:lnTo>
                <a:pt x="572385" y="759504"/>
              </a:lnTo>
              <a:lnTo>
                <a:pt x="641525" y="94780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186218</xdr:colOff>
      <xdr:row>26</xdr:row>
      <xdr:rowOff>171918</xdr:rowOff>
    </xdr:from>
    <xdr:to>
      <xdr:col>18</xdr:col>
      <xdr:colOff>215555</xdr:colOff>
      <xdr:row>29</xdr:row>
      <xdr:rowOff>125970</xdr:rowOff>
    </xdr:to>
    <xdr:sp macro="USF" textlink="">
      <xdr:nvSpPr>
        <xdr:cNvPr id="44803" name="28">
          <a:extLst>
            <a:ext uri="{FF2B5EF4-FFF2-40B4-BE49-F238E27FC236}">
              <a16:creationId xmlns:a16="http://schemas.microsoft.com/office/drawing/2014/main" id="{2661C685-29D8-40C0-B2E8-B45D7F544119}"/>
            </a:ext>
          </a:extLst>
        </xdr:cNvPr>
        <xdr:cNvSpPr/>
      </xdr:nvSpPr>
      <xdr:spPr>
        <a:xfrm>
          <a:off x="13140218" y="5124918"/>
          <a:ext cx="791337" cy="525552"/>
        </a:xfrm>
        <a:custGeom>
          <a:avLst/>
          <a:gdLst/>
          <a:ahLst/>
          <a:cxnLst/>
          <a:rect l="0" t="0" r="0" b="0"/>
          <a:pathLst>
            <a:path w="791337" h="525552">
              <a:moveTo>
                <a:pt x="405639" y="519278"/>
              </a:moveTo>
              <a:lnTo>
                <a:pt x="323149" y="525551"/>
              </a:lnTo>
              <a:lnTo>
                <a:pt x="297614" y="417834"/>
              </a:lnTo>
              <a:lnTo>
                <a:pt x="258243" y="405365"/>
              </a:lnTo>
              <a:lnTo>
                <a:pt x="96514" y="420793"/>
              </a:lnTo>
              <a:lnTo>
                <a:pt x="87860" y="460028"/>
              </a:lnTo>
              <a:lnTo>
                <a:pt x="541" y="376661"/>
              </a:lnTo>
              <a:lnTo>
                <a:pt x="0" y="336403"/>
              </a:lnTo>
              <a:lnTo>
                <a:pt x="104884" y="215062"/>
              </a:lnTo>
              <a:lnTo>
                <a:pt x="82145" y="99635"/>
              </a:lnTo>
              <a:lnTo>
                <a:pt x="131728" y="35062"/>
              </a:lnTo>
              <a:lnTo>
                <a:pt x="111248" y="0"/>
              </a:lnTo>
              <a:lnTo>
                <a:pt x="267516" y="60373"/>
              </a:lnTo>
              <a:lnTo>
                <a:pt x="512187" y="10383"/>
              </a:lnTo>
              <a:lnTo>
                <a:pt x="772359" y="137829"/>
              </a:lnTo>
              <a:lnTo>
                <a:pt x="791336" y="216202"/>
              </a:lnTo>
              <a:lnTo>
                <a:pt x="716620" y="360203"/>
              </a:lnTo>
              <a:lnTo>
                <a:pt x="648309" y="320663"/>
              </a:lnTo>
              <a:lnTo>
                <a:pt x="568982" y="341482"/>
              </a:lnTo>
              <a:lnTo>
                <a:pt x="467979" y="414077"/>
              </a:lnTo>
              <a:lnTo>
                <a:pt x="405639" y="51927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516702</xdr:colOff>
      <xdr:row>29</xdr:row>
      <xdr:rowOff>77837</xdr:rowOff>
    </xdr:from>
    <xdr:to>
      <xdr:col>19</xdr:col>
      <xdr:colOff>451290</xdr:colOff>
      <xdr:row>34</xdr:row>
      <xdr:rowOff>33436</xdr:rowOff>
    </xdr:to>
    <xdr:sp macro="USF" textlink="">
      <xdr:nvSpPr>
        <xdr:cNvPr id="44804" name="36">
          <a:extLst>
            <a:ext uri="{FF2B5EF4-FFF2-40B4-BE49-F238E27FC236}">
              <a16:creationId xmlns:a16="http://schemas.microsoft.com/office/drawing/2014/main" id="{AA458310-A61F-4EF6-82FF-93771F25ED06}"/>
            </a:ext>
          </a:extLst>
        </xdr:cNvPr>
        <xdr:cNvSpPr/>
      </xdr:nvSpPr>
      <xdr:spPr>
        <a:xfrm>
          <a:off x="14232702" y="5602337"/>
          <a:ext cx="696588" cy="908099"/>
        </a:xfrm>
        <a:custGeom>
          <a:avLst/>
          <a:gdLst/>
          <a:ahLst/>
          <a:cxnLst/>
          <a:rect l="0" t="0" r="0" b="0"/>
          <a:pathLst>
            <a:path w="696588" h="908099">
              <a:moveTo>
                <a:pt x="389759" y="831952"/>
              </a:moveTo>
              <a:lnTo>
                <a:pt x="149143" y="908098"/>
              </a:lnTo>
              <a:lnTo>
                <a:pt x="69140" y="880141"/>
              </a:lnTo>
              <a:lnTo>
                <a:pt x="0" y="691845"/>
              </a:lnTo>
              <a:lnTo>
                <a:pt x="63354" y="414355"/>
              </a:lnTo>
              <a:lnTo>
                <a:pt x="151243" y="275209"/>
              </a:lnTo>
              <a:lnTo>
                <a:pt x="61889" y="196001"/>
              </a:lnTo>
              <a:lnTo>
                <a:pt x="100034" y="78750"/>
              </a:lnTo>
              <a:lnTo>
                <a:pt x="221862" y="107631"/>
              </a:lnTo>
              <a:lnTo>
                <a:pt x="483804" y="0"/>
              </a:lnTo>
              <a:lnTo>
                <a:pt x="696587" y="120223"/>
              </a:lnTo>
              <a:lnTo>
                <a:pt x="664803" y="279178"/>
              </a:lnTo>
              <a:lnTo>
                <a:pt x="408226" y="654216"/>
              </a:lnTo>
              <a:lnTo>
                <a:pt x="459483" y="706714"/>
              </a:lnTo>
              <a:lnTo>
                <a:pt x="459869" y="788523"/>
              </a:lnTo>
              <a:lnTo>
                <a:pt x="389759" y="831952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432719</xdr:colOff>
      <xdr:row>25</xdr:row>
      <xdr:rowOff>121129</xdr:rowOff>
    </xdr:from>
    <xdr:to>
      <xdr:col>20</xdr:col>
      <xdr:colOff>220446</xdr:colOff>
      <xdr:row>28</xdr:row>
      <xdr:rowOff>42790</xdr:rowOff>
    </xdr:to>
    <xdr:sp macro="USF" textlink="">
      <xdr:nvSpPr>
        <xdr:cNvPr id="44805" name="97">
          <a:extLst>
            <a:ext uri="{FF2B5EF4-FFF2-40B4-BE49-F238E27FC236}">
              <a16:creationId xmlns:a16="http://schemas.microsoft.com/office/drawing/2014/main" id="{8BDD557F-116C-4A88-8D02-28B0239D230B}"/>
            </a:ext>
          </a:extLst>
        </xdr:cNvPr>
        <xdr:cNvSpPr/>
      </xdr:nvSpPr>
      <xdr:spPr>
        <a:xfrm>
          <a:off x="14910719" y="4883629"/>
          <a:ext cx="549727" cy="493161"/>
        </a:xfrm>
        <a:custGeom>
          <a:avLst/>
          <a:gdLst/>
          <a:ahLst/>
          <a:cxnLst/>
          <a:rect l="0" t="0" r="0" b="0"/>
          <a:pathLst>
            <a:path w="549727" h="493161">
              <a:moveTo>
                <a:pt x="207033" y="493160"/>
              </a:moveTo>
              <a:lnTo>
                <a:pt x="0" y="481445"/>
              </a:lnTo>
              <a:lnTo>
                <a:pt x="126253" y="270003"/>
              </a:lnTo>
              <a:lnTo>
                <a:pt x="79668" y="117315"/>
              </a:lnTo>
              <a:lnTo>
                <a:pt x="247246" y="0"/>
              </a:lnTo>
              <a:lnTo>
                <a:pt x="317482" y="59906"/>
              </a:lnTo>
              <a:lnTo>
                <a:pt x="435630" y="89821"/>
              </a:lnTo>
              <a:lnTo>
                <a:pt x="439155" y="208722"/>
              </a:lnTo>
              <a:lnTo>
                <a:pt x="549726" y="255727"/>
              </a:lnTo>
              <a:lnTo>
                <a:pt x="315376" y="472234"/>
              </a:lnTo>
              <a:lnTo>
                <a:pt x="207033" y="49316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381498</xdr:colOff>
      <xdr:row>27</xdr:row>
      <xdr:rowOff>125416</xdr:rowOff>
    </xdr:from>
    <xdr:to>
      <xdr:col>19</xdr:col>
      <xdr:colOff>696374</xdr:colOff>
      <xdr:row>30</xdr:row>
      <xdr:rowOff>7561</xdr:rowOff>
    </xdr:to>
    <xdr:sp macro="USF" textlink="">
      <xdr:nvSpPr>
        <xdr:cNvPr id="44806" name="138">
          <a:extLst>
            <a:ext uri="{FF2B5EF4-FFF2-40B4-BE49-F238E27FC236}">
              <a16:creationId xmlns:a16="http://schemas.microsoft.com/office/drawing/2014/main" id="{F31D6A05-FB73-4AE5-A3CE-963A1323EDC7}"/>
            </a:ext>
          </a:extLst>
        </xdr:cNvPr>
        <xdr:cNvSpPr/>
      </xdr:nvSpPr>
      <xdr:spPr>
        <a:xfrm>
          <a:off x="14097498" y="5268916"/>
          <a:ext cx="1076876" cy="453645"/>
        </a:xfrm>
        <a:custGeom>
          <a:avLst/>
          <a:gdLst/>
          <a:ahLst/>
          <a:cxnLst/>
          <a:rect l="0" t="0" r="0" b="0"/>
          <a:pathLst>
            <a:path w="1076876" h="453645">
              <a:moveTo>
                <a:pt x="831791" y="453644"/>
              </a:moveTo>
              <a:lnTo>
                <a:pt x="619008" y="333421"/>
              </a:lnTo>
              <a:lnTo>
                <a:pt x="357066" y="441052"/>
              </a:lnTo>
              <a:lnTo>
                <a:pt x="235238" y="412171"/>
              </a:lnTo>
              <a:lnTo>
                <a:pt x="162531" y="313862"/>
              </a:lnTo>
              <a:lnTo>
                <a:pt x="722" y="265762"/>
              </a:lnTo>
              <a:lnTo>
                <a:pt x="0" y="258388"/>
              </a:lnTo>
              <a:lnTo>
                <a:pt x="142540" y="75890"/>
              </a:lnTo>
              <a:lnTo>
                <a:pt x="319658" y="0"/>
              </a:lnTo>
              <a:lnTo>
                <a:pt x="466918" y="65404"/>
              </a:lnTo>
              <a:lnTo>
                <a:pt x="626267" y="45522"/>
              </a:lnTo>
              <a:lnTo>
                <a:pt x="752718" y="140697"/>
              </a:lnTo>
              <a:lnTo>
                <a:pt x="813221" y="96158"/>
              </a:lnTo>
              <a:lnTo>
                <a:pt x="1020254" y="107873"/>
              </a:lnTo>
              <a:lnTo>
                <a:pt x="1076875" y="300704"/>
              </a:lnTo>
              <a:lnTo>
                <a:pt x="980340" y="418054"/>
              </a:lnTo>
              <a:lnTo>
                <a:pt x="831791" y="45364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218320</xdr:colOff>
      <xdr:row>21</xdr:row>
      <xdr:rowOff>93202</xdr:rowOff>
    </xdr:from>
    <xdr:to>
      <xdr:col>17</xdr:col>
      <xdr:colOff>643535</xdr:colOff>
      <xdr:row>22</xdr:row>
      <xdr:rowOff>148890</xdr:rowOff>
    </xdr:to>
    <xdr:sp macro="USF" textlink="">
      <xdr:nvSpPr>
        <xdr:cNvPr id="44807" name="153">
          <a:extLst>
            <a:ext uri="{FF2B5EF4-FFF2-40B4-BE49-F238E27FC236}">
              <a16:creationId xmlns:a16="http://schemas.microsoft.com/office/drawing/2014/main" id="{9924965A-3143-447D-9CA4-4264D2827AD5}"/>
            </a:ext>
          </a:extLst>
        </xdr:cNvPr>
        <xdr:cNvSpPr/>
      </xdr:nvSpPr>
      <xdr:spPr>
        <a:xfrm>
          <a:off x="13172320" y="4093702"/>
          <a:ext cx="425215" cy="246188"/>
        </a:xfrm>
        <a:custGeom>
          <a:avLst/>
          <a:gdLst/>
          <a:ahLst/>
          <a:cxnLst/>
          <a:rect l="0" t="0" r="0" b="0"/>
          <a:pathLst>
            <a:path w="425215" h="246188">
              <a:moveTo>
                <a:pt x="384753" y="15720"/>
              </a:moveTo>
              <a:lnTo>
                <a:pt x="425214" y="86302"/>
              </a:lnTo>
              <a:lnTo>
                <a:pt x="371726" y="195179"/>
              </a:lnTo>
              <a:lnTo>
                <a:pt x="214761" y="176975"/>
              </a:lnTo>
              <a:lnTo>
                <a:pt x="64588" y="246187"/>
              </a:lnTo>
              <a:lnTo>
                <a:pt x="0" y="202970"/>
              </a:lnTo>
              <a:lnTo>
                <a:pt x="82573" y="161990"/>
              </a:lnTo>
              <a:lnTo>
                <a:pt x="94802" y="86470"/>
              </a:lnTo>
              <a:lnTo>
                <a:pt x="220639" y="0"/>
              </a:lnTo>
              <a:lnTo>
                <a:pt x="378738" y="12668"/>
              </a:lnTo>
              <a:lnTo>
                <a:pt x="384753" y="1572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344075</xdr:colOff>
      <xdr:row>24</xdr:row>
      <xdr:rowOff>180744</xdr:rowOff>
    </xdr:from>
    <xdr:to>
      <xdr:col>16</xdr:col>
      <xdr:colOff>205487</xdr:colOff>
      <xdr:row>29</xdr:row>
      <xdr:rowOff>135176</xdr:rowOff>
    </xdr:to>
    <xdr:sp macro="USF" textlink="">
      <xdr:nvSpPr>
        <xdr:cNvPr id="44808" name="198">
          <a:extLst>
            <a:ext uri="{FF2B5EF4-FFF2-40B4-BE49-F238E27FC236}">
              <a16:creationId xmlns:a16="http://schemas.microsoft.com/office/drawing/2014/main" id="{04E6CEA2-4C51-4787-A77A-F9DD6C61AA3C}"/>
            </a:ext>
          </a:extLst>
        </xdr:cNvPr>
        <xdr:cNvSpPr/>
      </xdr:nvSpPr>
      <xdr:spPr>
        <a:xfrm>
          <a:off x="11774075" y="4752744"/>
          <a:ext cx="623412" cy="906932"/>
        </a:xfrm>
        <a:custGeom>
          <a:avLst/>
          <a:gdLst/>
          <a:ahLst/>
          <a:cxnLst/>
          <a:rect l="0" t="0" r="0" b="0"/>
          <a:pathLst>
            <a:path w="623412" h="906932">
              <a:moveTo>
                <a:pt x="482960" y="906931"/>
              </a:moveTo>
              <a:lnTo>
                <a:pt x="446981" y="887524"/>
              </a:lnTo>
              <a:lnTo>
                <a:pt x="196849" y="711587"/>
              </a:lnTo>
              <a:lnTo>
                <a:pt x="59975" y="571367"/>
              </a:lnTo>
              <a:lnTo>
                <a:pt x="0" y="426917"/>
              </a:lnTo>
              <a:lnTo>
                <a:pt x="145756" y="361977"/>
              </a:lnTo>
              <a:lnTo>
                <a:pt x="265838" y="253579"/>
              </a:lnTo>
              <a:lnTo>
                <a:pt x="373746" y="0"/>
              </a:lnTo>
              <a:lnTo>
                <a:pt x="576527" y="203240"/>
              </a:lnTo>
              <a:lnTo>
                <a:pt x="563759" y="354187"/>
              </a:lnTo>
              <a:lnTo>
                <a:pt x="623411" y="452070"/>
              </a:lnTo>
              <a:lnTo>
                <a:pt x="545227" y="625148"/>
              </a:lnTo>
              <a:lnTo>
                <a:pt x="608078" y="758534"/>
              </a:lnTo>
              <a:lnTo>
                <a:pt x="540991" y="802723"/>
              </a:lnTo>
              <a:lnTo>
                <a:pt x="482960" y="90693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145834</xdr:colOff>
      <xdr:row>21</xdr:row>
      <xdr:rowOff>108922</xdr:rowOff>
    </xdr:from>
    <xdr:to>
      <xdr:col>18</xdr:col>
      <xdr:colOff>70284</xdr:colOff>
      <xdr:row>30</xdr:row>
      <xdr:rowOff>123014</xdr:rowOff>
    </xdr:to>
    <xdr:sp macro="USF" textlink="">
      <xdr:nvSpPr>
        <xdr:cNvPr id="44809" name="206">
          <a:extLst>
            <a:ext uri="{FF2B5EF4-FFF2-40B4-BE49-F238E27FC236}">
              <a16:creationId xmlns:a16="http://schemas.microsoft.com/office/drawing/2014/main" id="{6E976898-C718-427D-955D-6FF1D2253699}"/>
            </a:ext>
          </a:extLst>
        </xdr:cNvPr>
        <xdr:cNvSpPr/>
      </xdr:nvSpPr>
      <xdr:spPr>
        <a:xfrm>
          <a:off x="12337834" y="4109422"/>
          <a:ext cx="1448450" cy="1728592"/>
        </a:xfrm>
        <a:custGeom>
          <a:avLst/>
          <a:gdLst/>
          <a:ahLst/>
          <a:cxnLst/>
          <a:rect l="0" t="0" r="0" b="0"/>
          <a:pathLst>
            <a:path w="1448450" h="1728592">
              <a:moveTo>
                <a:pt x="658500" y="1728591"/>
              </a:moveTo>
              <a:lnTo>
                <a:pt x="625949" y="1658901"/>
              </a:lnTo>
              <a:lnTo>
                <a:pt x="371554" y="1481275"/>
              </a:lnTo>
              <a:lnTo>
                <a:pt x="104514" y="1291232"/>
              </a:lnTo>
              <a:lnTo>
                <a:pt x="59652" y="1095392"/>
              </a:lnTo>
              <a:lnTo>
                <a:pt x="0" y="997509"/>
              </a:lnTo>
              <a:lnTo>
                <a:pt x="12768" y="846562"/>
              </a:lnTo>
              <a:lnTo>
                <a:pt x="131017" y="883053"/>
              </a:lnTo>
              <a:lnTo>
                <a:pt x="248712" y="832788"/>
              </a:lnTo>
              <a:lnTo>
                <a:pt x="589364" y="513661"/>
              </a:lnTo>
              <a:lnTo>
                <a:pt x="669367" y="319985"/>
              </a:lnTo>
              <a:lnTo>
                <a:pt x="834486" y="187250"/>
              </a:lnTo>
              <a:lnTo>
                <a:pt x="899074" y="230467"/>
              </a:lnTo>
              <a:lnTo>
                <a:pt x="1049247" y="161255"/>
              </a:lnTo>
              <a:lnTo>
                <a:pt x="1206212" y="179459"/>
              </a:lnTo>
              <a:lnTo>
                <a:pt x="1259700" y="70582"/>
              </a:lnTo>
              <a:lnTo>
                <a:pt x="1219239" y="0"/>
              </a:lnTo>
              <a:lnTo>
                <a:pt x="1349214" y="68723"/>
              </a:lnTo>
              <a:lnTo>
                <a:pt x="1448449" y="194108"/>
              </a:lnTo>
              <a:lnTo>
                <a:pt x="1414472" y="394214"/>
              </a:lnTo>
              <a:lnTo>
                <a:pt x="1423889" y="717876"/>
              </a:lnTo>
              <a:lnTo>
                <a:pt x="1197357" y="807735"/>
              </a:lnTo>
              <a:lnTo>
                <a:pt x="1031407" y="792626"/>
              </a:lnTo>
              <a:lnTo>
                <a:pt x="865056" y="921560"/>
              </a:lnTo>
              <a:lnTo>
                <a:pt x="854369" y="961823"/>
              </a:lnTo>
              <a:lnTo>
                <a:pt x="913632" y="1015496"/>
              </a:lnTo>
              <a:lnTo>
                <a:pt x="934112" y="1050558"/>
              </a:lnTo>
              <a:lnTo>
                <a:pt x="884529" y="1115131"/>
              </a:lnTo>
              <a:lnTo>
                <a:pt x="907268" y="1230558"/>
              </a:lnTo>
              <a:lnTo>
                <a:pt x="802384" y="1351899"/>
              </a:lnTo>
              <a:lnTo>
                <a:pt x="802925" y="1392157"/>
              </a:lnTo>
              <a:lnTo>
                <a:pt x="890244" y="1475524"/>
              </a:lnTo>
              <a:lnTo>
                <a:pt x="838966" y="1537630"/>
              </a:lnTo>
              <a:lnTo>
                <a:pt x="759965" y="1517068"/>
              </a:lnTo>
              <a:lnTo>
                <a:pt x="658500" y="172859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733048</xdr:colOff>
      <xdr:row>20</xdr:row>
      <xdr:rowOff>65109</xdr:rowOff>
    </xdr:from>
    <xdr:to>
      <xdr:col>19</xdr:col>
      <xdr:colOff>42586</xdr:colOff>
      <xdr:row>25</xdr:row>
      <xdr:rowOff>64799</xdr:rowOff>
    </xdr:to>
    <xdr:sp macro="USF" textlink="">
      <xdr:nvSpPr>
        <xdr:cNvPr id="44810" name="238">
          <a:extLst>
            <a:ext uri="{FF2B5EF4-FFF2-40B4-BE49-F238E27FC236}">
              <a16:creationId xmlns:a16="http://schemas.microsoft.com/office/drawing/2014/main" id="{8B486778-C3FF-4549-BC42-F1E6704B56D6}"/>
            </a:ext>
          </a:extLst>
        </xdr:cNvPr>
        <xdr:cNvSpPr/>
      </xdr:nvSpPr>
      <xdr:spPr>
        <a:xfrm>
          <a:off x="13687048" y="3875109"/>
          <a:ext cx="833538" cy="952190"/>
        </a:xfrm>
        <a:custGeom>
          <a:avLst/>
          <a:gdLst/>
          <a:ahLst/>
          <a:cxnLst/>
          <a:rect l="0" t="0" r="0" b="0"/>
          <a:pathLst>
            <a:path w="833538" h="952190">
              <a:moveTo>
                <a:pt x="74675" y="952189"/>
              </a:moveTo>
              <a:lnTo>
                <a:pt x="65258" y="628527"/>
              </a:lnTo>
              <a:lnTo>
                <a:pt x="99235" y="428421"/>
              </a:lnTo>
              <a:lnTo>
                <a:pt x="0" y="303036"/>
              </a:lnTo>
              <a:lnTo>
                <a:pt x="1296" y="231209"/>
              </a:lnTo>
              <a:lnTo>
                <a:pt x="125861" y="96876"/>
              </a:lnTo>
              <a:lnTo>
                <a:pt x="316545" y="185825"/>
              </a:lnTo>
              <a:lnTo>
                <a:pt x="422616" y="124006"/>
              </a:lnTo>
              <a:lnTo>
                <a:pt x="532952" y="0"/>
              </a:lnTo>
              <a:lnTo>
                <a:pt x="701762" y="9411"/>
              </a:lnTo>
              <a:lnTo>
                <a:pt x="833537" y="100744"/>
              </a:lnTo>
              <a:lnTo>
                <a:pt x="779795" y="252994"/>
              </a:lnTo>
              <a:lnTo>
                <a:pt x="728630" y="366680"/>
              </a:lnTo>
              <a:lnTo>
                <a:pt x="583782" y="452271"/>
              </a:lnTo>
              <a:lnTo>
                <a:pt x="594214" y="530116"/>
              </a:lnTo>
              <a:lnTo>
                <a:pt x="710103" y="582360"/>
              </a:lnTo>
              <a:lnTo>
                <a:pt x="681449" y="656654"/>
              </a:lnTo>
              <a:lnTo>
                <a:pt x="590482" y="737971"/>
              </a:lnTo>
              <a:lnTo>
                <a:pt x="390702" y="790619"/>
              </a:lnTo>
              <a:lnTo>
                <a:pt x="103625" y="945511"/>
              </a:lnTo>
              <a:lnTo>
                <a:pt x="74675" y="952189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591857</xdr:colOff>
      <xdr:row>28</xdr:row>
      <xdr:rowOff>111581</xdr:rowOff>
    </xdr:from>
    <xdr:to>
      <xdr:col>18</xdr:col>
      <xdr:colOff>382221</xdr:colOff>
      <xdr:row>31</xdr:row>
      <xdr:rowOff>106505</xdr:rowOff>
    </xdr:to>
    <xdr:sp macro="USF" textlink="">
      <xdr:nvSpPr>
        <xdr:cNvPr id="44811" name="241">
          <a:extLst>
            <a:ext uri="{FF2B5EF4-FFF2-40B4-BE49-F238E27FC236}">
              <a16:creationId xmlns:a16="http://schemas.microsoft.com/office/drawing/2014/main" id="{80418625-1369-4678-8D93-46E792E1F178}"/>
            </a:ext>
          </a:extLst>
        </xdr:cNvPr>
        <xdr:cNvSpPr/>
      </xdr:nvSpPr>
      <xdr:spPr>
        <a:xfrm>
          <a:off x="13545857" y="5445581"/>
          <a:ext cx="552364" cy="566424"/>
        </a:xfrm>
        <a:custGeom>
          <a:avLst/>
          <a:gdLst/>
          <a:ahLst/>
          <a:cxnLst/>
          <a:rect l="0" t="0" r="0" b="0"/>
          <a:pathLst>
            <a:path w="552364" h="566424">
              <a:moveTo>
                <a:pt x="206017" y="566423"/>
              </a:moveTo>
              <a:lnTo>
                <a:pt x="144239" y="514705"/>
              </a:lnTo>
              <a:lnTo>
                <a:pt x="199211" y="369195"/>
              </a:lnTo>
              <a:lnTo>
                <a:pt x="184573" y="331999"/>
              </a:lnTo>
              <a:lnTo>
                <a:pt x="38114" y="261885"/>
              </a:lnTo>
              <a:lnTo>
                <a:pt x="0" y="198615"/>
              </a:lnTo>
              <a:lnTo>
                <a:pt x="62340" y="93414"/>
              </a:lnTo>
              <a:lnTo>
                <a:pt x="163343" y="20819"/>
              </a:lnTo>
              <a:lnTo>
                <a:pt x="242670" y="0"/>
              </a:lnTo>
              <a:lnTo>
                <a:pt x="310981" y="39540"/>
              </a:lnTo>
              <a:lnTo>
                <a:pt x="378462" y="69285"/>
              </a:lnTo>
              <a:lnTo>
                <a:pt x="533530" y="47291"/>
              </a:lnTo>
              <a:lnTo>
                <a:pt x="551641" y="81723"/>
              </a:lnTo>
              <a:lnTo>
                <a:pt x="552363" y="89097"/>
              </a:lnTo>
              <a:lnTo>
                <a:pt x="328050" y="462831"/>
              </a:lnTo>
              <a:lnTo>
                <a:pt x="206017" y="56642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65035</xdr:colOff>
      <xdr:row>27</xdr:row>
      <xdr:rowOff>61314</xdr:rowOff>
    </xdr:from>
    <xdr:to>
      <xdr:col>16</xdr:col>
      <xdr:colOff>517389</xdr:colOff>
      <xdr:row>30</xdr:row>
      <xdr:rowOff>123105</xdr:rowOff>
    </xdr:to>
    <xdr:sp macro="USF" textlink="">
      <xdr:nvSpPr>
        <xdr:cNvPr id="44812" name="270">
          <a:extLst>
            <a:ext uri="{FF2B5EF4-FFF2-40B4-BE49-F238E27FC236}">
              <a16:creationId xmlns:a16="http://schemas.microsoft.com/office/drawing/2014/main" id="{C0433CB9-BAF7-4190-8BBB-88497825DF6C}"/>
            </a:ext>
          </a:extLst>
        </xdr:cNvPr>
        <xdr:cNvSpPr/>
      </xdr:nvSpPr>
      <xdr:spPr>
        <a:xfrm>
          <a:off x="12257035" y="5204814"/>
          <a:ext cx="452354" cy="633291"/>
        </a:xfrm>
        <a:custGeom>
          <a:avLst/>
          <a:gdLst/>
          <a:ahLst/>
          <a:cxnLst/>
          <a:rect l="0" t="0" r="0" b="0"/>
          <a:pathLst>
            <a:path w="452354" h="633291">
              <a:moveTo>
                <a:pt x="256604" y="633290"/>
              </a:moveTo>
              <a:lnTo>
                <a:pt x="0" y="454861"/>
              </a:lnTo>
              <a:lnTo>
                <a:pt x="58031" y="350653"/>
              </a:lnTo>
              <a:lnTo>
                <a:pt x="125118" y="306464"/>
              </a:lnTo>
              <a:lnTo>
                <a:pt x="62267" y="173078"/>
              </a:lnTo>
              <a:lnTo>
                <a:pt x="140451" y="0"/>
              </a:lnTo>
              <a:lnTo>
                <a:pt x="185313" y="195840"/>
              </a:lnTo>
              <a:lnTo>
                <a:pt x="452353" y="385883"/>
              </a:lnTo>
              <a:lnTo>
                <a:pt x="256604" y="63329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321639</xdr:colOff>
      <xdr:row>29</xdr:row>
      <xdr:rowOff>66197</xdr:rowOff>
    </xdr:from>
    <xdr:to>
      <xdr:col>17</xdr:col>
      <xdr:colOff>222829</xdr:colOff>
      <xdr:row>32</xdr:row>
      <xdr:rowOff>82911</xdr:rowOff>
    </xdr:to>
    <xdr:sp macro="USF" textlink="">
      <xdr:nvSpPr>
        <xdr:cNvPr id="44813" name="299">
          <a:extLst>
            <a:ext uri="{FF2B5EF4-FFF2-40B4-BE49-F238E27FC236}">
              <a16:creationId xmlns:a16="http://schemas.microsoft.com/office/drawing/2014/main" id="{6296ADDD-A215-4FBB-8761-5854E3F84B78}"/>
            </a:ext>
          </a:extLst>
        </xdr:cNvPr>
        <xdr:cNvSpPr/>
      </xdr:nvSpPr>
      <xdr:spPr>
        <a:xfrm>
          <a:off x="12513639" y="5590697"/>
          <a:ext cx="663190" cy="588214"/>
        </a:xfrm>
        <a:custGeom>
          <a:avLst/>
          <a:gdLst/>
          <a:ahLst/>
          <a:cxnLst/>
          <a:rect l="0" t="0" r="0" b="0"/>
          <a:pathLst>
            <a:path w="663190" h="588214">
              <a:moveTo>
                <a:pt x="663189" y="315794"/>
              </a:moveTo>
              <a:lnTo>
                <a:pt x="565380" y="383491"/>
              </a:lnTo>
              <a:lnTo>
                <a:pt x="443032" y="588213"/>
              </a:lnTo>
              <a:lnTo>
                <a:pt x="332944" y="540227"/>
              </a:lnTo>
              <a:lnTo>
                <a:pt x="211795" y="371739"/>
              </a:lnTo>
              <a:lnTo>
                <a:pt x="0" y="247407"/>
              </a:lnTo>
              <a:lnTo>
                <a:pt x="195749" y="0"/>
              </a:lnTo>
              <a:lnTo>
                <a:pt x="450144" y="177626"/>
              </a:lnTo>
              <a:lnTo>
                <a:pt x="482695" y="247316"/>
              </a:lnTo>
              <a:lnTo>
                <a:pt x="663189" y="31579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238203</xdr:colOff>
      <xdr:row>25</xdr:row>
      <xdr:rowOff>58120</xdr:rowOff>
    </xdr:from>
    <xdr:to>
      <xdr:col>18</xdr:col>
      <xdr:colOff>216830</xdr:colOff>
      <xdr:row>27</xdr:row>
      <xdr:rowOff>119248</xdr:rowOff>
    </xdr:to>
    <xdr:sp macro="USF" textlink="">
      <xdr:nvSpPr>
        <xdr:cNvPr id="44814" name="306">
          <a:extLst>
            <a:ext uri="{FF2B5EF4-FFF2-40B4-BE49-F238E27FC236}">
              <a16:creationId xmlns:a16="http://schemas.microsoft.com/office/drawing/2014/main" id="{C753C0CD-2C16-4754-B322-921AADEFFD4E}"/>
            </a:ext>
          </a:extLst>
        </xdr:cNvPr>
        <xdr:cNvSpPr/>
      </xdr:nvSpPr>
      <xdr:spPr>
        <a:xfrm>
          <a:off x="13192203" y="4820620"/>
          <a:ext cx="740627" cy="442128"/>
        </a:xfrm>
        <a:custGeom>
          <a:avLst/>
          <a:gdLst/>
          <a:ahLst/>
          <a:cxnLst/>
          <a:rect l="0" t="0" r="0" b="0"/>
          <a:pathLst>
            <a:path w="740627" h="442128">
              <a:moveTo>
                <a:pt x="720374" y="442127"/>
              </a:moveTo>
              <a:lnTo>
                <a:pt x="460202" y="314681"/>
              </a:lnTo>
              <a:lnTo>
                <a:pt x="215531" y="364671"/>
              </a:lnTo>
              <a:lnTo>
                <a:pt x="59263" y="304298"/>
              </a:lnTo>
              <a:lnTo>
                <a:pt x="0" y="250625"/>
              </a:lnTo>
              <a:lnTo>
                <a:pt x="10687" y="210362"/>
              </a:lnTo>
              <a:lnTo>
                <a:pt x="177038" y="81428"/>
              </a:lnTo>
              <a:lnTo>
                <a:pt x="342988" y="96537"/>
              </a:lnTo>
              <a:lnTo>
                <a:pt x="569520" y="6678"/>
              </a:lnTo>
              <a:lnTo>
                <a:pt x="598470" y="0"/>
              </a:lnTo>
              <a:lnTo>
                <a:pt x="724676" y="146497"/>
              </a:lnTo>
              <a:lnTo>
                <a:pt x="698696" y="223042"/>
              </a:lnTo>
              <a:lnTo>
                <a:pt x="740626" y="291898"/>
              </a:lnTo>
              <a:lnTo>
                <a:pt x="720374" y="44212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183807</xdr:colOff>
      <xdr:row>33</xdr:row>
      <xdr:rowOff>147789</xdr:rowOff>
    </xdr:from>
    <xdr:to>
      <xdr:col>19</xdr:col>
      <xdr:colOff>144462</xdr:colOff>
      <xdr:row>37</xdr:row>
      <xdr:rowOff>3554</xdr:rowOff>
    </xdr:to>
    <xdr:sp macro="USF" textlink="">
      <xdr:nvSpPr>
        <xdr:cNvPr id="44815" name="346">
          <a:extLst>
            <a:ext uri="{FF2B5EF4-FFF2-40B4-BE49-F238E27FC236}">
              <a16:creationId xmlns:a16="http://schemas.microsoft.com/office/drawing/2014/main" id="{E6C5EFEA-4072-4BB9-9A7E-9FEB742A5234}"/>
            </a:ext>
          </a:extLst>
        </xdr:cNvPr>
        <xdr:cNvSpPr/>
      </xdr:nvSpPr>
      <xdr:spPr>
        <a:xfrm>
          <a:off x="13899807" y="6434289"/>
          <a:ext cx="722655" cy="617765"/>
        </a:xfrm>
        <a:custGeom>
          <a:avLst/>
          <a:gdLst/>
          <a:ahLst/>
          <a:cxnLst/>
          <a:rect l="0" t="0" r="0" b="0"/>
          <a:pathLst>
            <a:path w="722655" h="617765">
              <a:moveTo>
                <a:pt x="659740" y="608021"/>
              </a:moveTo>
              <a:lnTo>
                <a:pt x="580216" y="593453"/>
              </a:lnTo>
              <a:lnTo>
                <a:pt x="548235" y="617764"/>
              </a:lnTo>
              <a:lnTo>
                <a:pt x="421629" y="520138"/>
              </a:lnTo>
              <a:lnTo>
                <a:pt x="248098" y="449100"/>
              </a:lnTo>
              <a:lnTo>
                <a:pt x="92998" y="347400"/>
              </a:lnTo>
              <a:lnTo>
                <a:pt x="0" y="303585"/>
              </a:lnTo>
              <a:lnTo>
                <a:pt x="88607" y="165302"/>
              </a:lnTo>
              <a:lnTo>
                <a:pt x="96317" y="45343"/>
              </a:lnTo>
              <a:lnTo>
                <a:pt x="327833" y="72041"/>
              </a:lnTo>
              <a:lnTo>
                <a:pt x="402035" y="48189"/>
              </a:lnTo>
              <a:lnTo>
                <a:pt x="482038" y="76146"/>
              </a:lnTo>
              <a:lnTo>
                <a:pt x="722654" y="0"/>
              </a:lnTo>
              <a:lnTo>
                <a:pt x="691913" y="231883"/>
              </a:lnTo>
              <a:lnTo>
                <a:pt x="632185" y="332777"/>
              </a:lnTo>
              <a:lnTo>
                <a:pt x="671135" y="448082"/>
              </a:lnTo>
              <a:lnTo>
                <a:pt x="659740" y="60802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74673</xdr:colOff>
      <xdr:row>23</xdr:row>
      <xdr:rowOff>75969</xdr:rowOff>
    </xdr:from>
    <xdr:to>
      <xdr:col>19</xdr:col>
      <xdr:colOff>80548</xdr:colOff>
      <xdr:row>29</xdr:row>
      <xdr:rowOff>2805</xdr:rowOff>
    </xdr:to>
    <xdr:sp macro="USF" textlink="">
      <xdr:nvSpPr>
        <xdr:cNvPr id="44816" name="352">
          <a:extLst>
            <a:ext uri="{FF2B5EF4-FFF2-40B4-BE49-F238E27FC236}">
              <a16:creationId xmlns:a16="http://schemas.microsoft.com/office/drawing/2014/main" id="{38CD422C-ACBA-46B4-82EB-A01F0CF09AB2}"/>
            </a:ext>
          </a:extLst>
        </xdr:cNvPr>
        <xdr:cNvSpPr/>
      </xdr:nvSpPr>
      <xdr:spPr>
        <a:xfrm>
          <a:off x="13790673" y="4457469"/>
          <a:ext cx="767875" cy="1069836"/>
        </a:xfrm>
        <a:custGeom>
          <a:avLst/>
          <a:gdLst/>
          <a:ahLst/>
          <a:cxnLst/>
          <a:rect l="0" t="0" r="0" b="0"/>
          <a:pathLst>
            <a:path w="767875" h="1069836">
              <a:moveTo>
                <a:pt x="306825" y="1069835"/>
              </a:moveTo>
              <a:lnTo>
                <a:pt x="288714" y="1035403"/>
              </a:lnTo>
              <a:lnTo>
                <a:pt x="133646" y="1057397"/>
              </a:lnTo>
              <a:lnTo>
                <a:pt x="66165" y="1027652"/>
              </a:lnTo>
              <a:lnTo>
                <a:pt x="140881" y="883651"/>
              </a:lnTo>
              <a:lnTo>
                <a:pt x="121904" y="805278"/>
              </a:lnTo>
              <a:lnTo>
                <a:pt x="142156" y="655049"/>
              </a:lnTo>
              <a:lnTo>
                <a:pt x="100226" y="586193"/>
              </a:lnTo>
              <a:lnTo>
                <a:pt x="126206" y="509648"/>
              </a:lnTo>
              <a:lnTo>
                <a:pt x="0" y="363151"/>
              </a:lnTo>
              <a:lnTo>
                <a:pt x="287077" y="208259"/>
              </a:lnTo>
              <a:lnTo>
                <a:pt x="486857" y="155611"/>
              </a:lnTo>
              <a:lnTo>
                <a:pt x="577824" y="74294"/>
              </a:lnTo>
              <a:lnTo>
                <a:pt x="606478" y="0"/>
              </a:lnTo>
              <a:lnTo>
                <a:pt x="728275" y="101628"/>
              </a:lnTo>
              <a:lnTo>
                <a:pt x="767874" y="167539"/>
              </a:lnTo>
              <a:lnTo>
                <a:pt x="737961" y="243457"/>
              </a:lnTo>
              <a:lnTo>
                <a:pt x="732833" y="599037"/>
              </a:lnTo>
              <a:lnTo>
                <a:pt x="626483" y="811447"/>
              </a:lnTo>
              <a:lnTo>
                <a:pt x="449365" y="887337"/>
              </a:lnTo>
              <a:lnTo>
                <a:pt x="306825" y="1069835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701156</xdr:colOff>
      <xdr:row>23</xdr:row>
      <xdr:rowOff>103399</xdr:rowOff>
    </xdr:from>
    <xdr:to>
      <xdr:col>19</xdr:col>
      <xdr:colOff>679966</xdr:colOff>
      <xdr:row>28</xdr:row>
      <xdr:rowOff>75614</xdr:rowOff>
    </xdr:to>
    <xdr:sp macro="USF" textlink="">
      <xdr:nvSpPr>
        <xdr:cNvPr id="44817" name="354">
          <a:extLst>
            <a:ext uri="{FF2B5EF4-FFF2-40B4-BE49-F238E27FC236}">
              <a16:creationId xmlns:a16="http://schemas.microsoft.com/office/drawing/2014/main" id="{BFECD9D6-6A9E-49E0-BE42-FEA06CE11B44}"/>
            </a:ext>
          </a:extLst>
        </xdr:cNvPr>
        <xdr:cNvSpPr/>
      </xdr:nvSpPr>
      <xdr:spPr>
        <a:xfrm>
          <a:off x="14417156" y="4484899"/>
          <a:ext cx="740810" cy="924715"/>
        </a:xfrm>
        <a:custGeom>
          <a:avLst/>
          <a:gdLst/>
          <a:ahLst/>
          <a:cxnLst/>
          <a:rect l="0" t="0" r="0" b="0"/>
          <a:pathLst>
            <a:path w="740810" h="924715">
              <a:moveTo>
                <a:pt x="493563" y="880175"/>
              </a:moveTo>
              <a:lnTo>
                <a:pt x="433060" y="924714"/>
              </a:lnTo>
              <a:lnTo>
                <a:pt x="306609" y="829539"/>
              </a:lnTo>
              <a:lnTo>
                <a:pt x="147260" y="849421"/>
              </a:lnTo>
              <a:lnTo>
                <a:pt x="0" y="784017"/>
              </a:lnTo>
              <a:lnTo>
                <a:pt x="106350" y="571607"/>
              </a:lnTo>
              <a:lnTo>
                <a:pt x="111478" y="216027"/>
              </a:lnTo>
              <a:lnTo>
                <a:pt x="141391" y="140109"/>
              </a:lnTo>
              <a:lnTo>
                <a:pt x="101792" y="74198"/>
              </a:lnTo>
              <a:lnTo>
                <a:pt x="164036" y="25131"/>
              </a:lnTo>
              <a:lnTo>
                <a:pt x="284241" y="0"/>
              </a:lnTo>
              <a:lnTo>
                <a:pt x="242869" y="70506"/>
              </a:lnTo>
              <a:lnTo>
                <a:pt x="274138" y="98457"/>
              </a:lnTo>
              <a:lnTo>
                <a:pt x="419972" y="183214"/>
              </a:lnTo>
              <a:lnTo>
                <a:pt x="626671" y="226426"/>
              </a:lnTo>
              <a:lnTo>
                <a:pt x="740809" y="398730"/>
              </a:lnTo>
              <a:lnTo>
                <a:pt x="573231" y="516045"/>
              </a:lnTo>
              <a:lnTo>
                <a:pt x="619816" y="668733"/>
              </a:lnTo>
              <a:lnTo>
                <a:pt x="493563" y="880175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42334</xdr:colOff>
      <xdr:row>29</xdr:row>
      <xdr:rowOff>5783</xdr:rowOff>
    </xdr:from>
    <xdr:to>
      <xdr:col>18</xdr:col>
      <xdr:colOff>35875</xdr:colOff>
      <xdr:row>32</xdr:row>
      <xdr:rowOff>98722</xdr:rowOff>
    </xdr:to>
    <xdr:sp macro="USF" textlink="">
      <xdr:nvSpPr>
        <xdr:cNvPr id="44818" name="362">
          <a:extLst>
            <a:ext uri="{FF2B5EF4-FFF2-40B4-BE49-F238E27FC236}">
              <a16:creationId xmlns:a16="http://schemas.microsoft.com/office/drawing/2014/main" id="{36E7AB7B-D238-4D5C-9A78-D3DA5C2718C7}"/>
            </a:ext>
          </a:extLst>
        </xdr:cNvPr>
        <xdr:cNvSpPr/>
      </xdr:nvSpPr>
      <xdr:spPr>
        <a:xfrm>
          <a:off x="12996334" y="5530283"/>
          <a:ext cx="755541" cy="664439"/>
        </a:xfrm>
        <a:custGeom>
          <a:avLst/>
          <a:gdLst/>
          <a:ahLst/>
          <a:cxnLst/>
          <a:rect l="0" t="0" r="0" b="0"/>
          <a:pathLst>
            <a:path w="755541" h="664439">
              <a:moveTo>
                <a:pt x="663983" y="664438"/>
              </a:moveTo>
              <a:lnTo>
                <a:pt x="382304" y="505139"/>
              </a:lnTo>
              <a:lnTo>
                <a:pt x="299292" y="415883"/>
              </a:lnTo>
              <a:lnTo>
                <a:pt x="180494" y="376208"/>
              </a:lnTo>
              <a:lnTo>
                <a:pt x="0" y="307730"/>
              </a:lnTo>
              <a:lnTo>
                <a:pt x="101465" y="96207"/>
              </a:lnTo>
              <a:lnTo>
                <a:pt x="180466" y="116769"/>
              </a:lnTo>
              <a:lnTo>
                <a:pt x="231744" y="54663"/>
              </a:lnTo>
              <a:lnTo>
                <a:pt x="240398" y="15428"/>
              </a:lnTo>
              <a:lnTo>
                <a:pt x="402127" y="0"/>
              </a:lnTo>
              <a:lnTo>
                <a:pt x="441498" y="12469"/>
              </a:lnTo>
              <a:lnTo>
                <a:pt x="467033" y="120186"/>
              </a:lnTo>
              <a:lnTo>
                <a:pt x="549523" y="113913"/>
              </a:lnTo>
              <a:lnTo>
                <a:pt x="587637" y="177183"/>
              </a:lnTo>
              <a:lnTo>
                <a:pt x="734096" y="247297"/>
              </a:lnTo>
              <a:lnTo>
                <a:pt x="748734" y="284493"/>
              </a:lnTo>
              <a:lnTo>
                <a:pt x="693762" y="430003"/>
              </a:lnTo>
              <a:lnTo>
                <a:pt x="755540" y="481721"/>
              </a:lnTo>
              <a:lnTo>
                <a:pt x="663983" y="66443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269340</xdr:colOff>
      <xdr:row>40</xdr:row>
      <xdr:rowOff>165881</xdr:rowOff>
    </xdr:from>
    <xdr:to>
      <xdr:col>7</xdr:col>
      <xdr:colOff>218902</xdr:colOff>
      <xdr:row>44</xdr:row>
      <xdr:rowOff>131138</xdr:rowOff>
    </xdr:to>
    <xdr:sp macro="USF" textlink="">
      <xdr:nvSpPr>
        <xdr:cNvPr id="44819" name="164">
          <a:extLst>
            <a:ext uri="{FF2B5EF4-FFF2-40B4-BE49-F238E27FC236}">
              <a16:creationId xmlns:a16="http://schemas.microsoft.com/office/drawing/2014/main" id="{4DBC1DE9-7840-4DAE-A94A-53D031F27C2A}"/>
            </a:ext>
          </a:extLst>
        </xdr:cNvPr>
        <xdr:cNvSpPr/>
      </xdr:nvSpPr>
      <xdr:spPr>
        <a:xfrm>
          <a:off x="4841340" y="7785881"/>
          <a:ext cx="711562" cy="727257"/>
        </a:xfrm>
        <a:custGeom>
          <a:avLst/>
          <a:gdLst/>
          <a:ahLst/>
          <a:cxnLst/>
          <a:rect l="0" t="0" r="0" b="0"/>
          <a:pathLst>
            <a:path w="711562" h="727257">
              <a:moveTo>
                <a:pt x="485422" y="727256"/>
              </a:moveTo>
              <a:lnTo>
                <a:pt x="367446" y="653412"/>
              </a:lnTo>
              <a:lnTo>
                <a:pt x="215723" y="677878"/>
              </a:lnTo>
              <a:lnTo>
                <a:pt x="183413" y="561659"/>
              </a:lnTo>
              <a:lnTo>
                <a:pt x="221689" y="324342"/>
              </a:lnTo>
              <a:lnTo>
                <a:pt x="105503" y="212788"/>
              </a:lnTo>
              <a:lnTo>
                <a:pt x="25548" y="195048"/>
              </a:lnTo>
              <a:lnTo>
                <a:pt x="0" y="119118"/>
              </a:lnTo>
              <a:lnTo>
                <a:pt x="159068" y="7915"/>
              </a:lnTo>
              <a:lnTo>
                <a:pt x="198489" y="0"/>
              </a:lnTo>
              <a:lnTo>
                <a:pt x="241685" y="65208"/>
              </a:lnTo>
              <a:lnTo>
                <a:pt x="280706" y="55942"/>
              </a:lnTo>
              <a:lnTo>
                <a:pt x="279242" y="253524"/>
              </a:lnTo>
              <a:lnTo>
                <a:pt x="313587" y="277078"/>
              </a:lnTo>
              <a:lnTo>
                <a:pt x="500111" y="184146"/>
              </a:lnTo>
              <a:lnTo>
                <a:pt x="551875" y="120095"/>
              </a:lnTo>
              <a:lnTo>
                <a:pt x="711561" y="141335"/>
              </a:lnTo>
              <a:lnTo>
                <a:pt x="485422" y="72725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36045</xdr:colOff>
      <xdr:row>45</xdr:row>
      <xdr:rowOff>135568</xdr:rowOff>
    </xdr:from>
    <xdr:to>
      <xdr:col>7</xdr:col>
      <xdr:colOff>640983</xdr:colOff>
      <xdr:row>48</xdr:row>
      <xdr:rowOff>76865</xdr:rowOff>
    </xdr:to>
    <xdr:sp macro="USF" textlink="">
      <xdr:nvSpPr>
        <xdr:cNvPr id="44820" name="165">
          <a:extLst>
            <a:ext uri="{FF2B5EF4-FFF2-40B4-BE49-F238E27FC236}">
              <a16:creationId xmlns:a16="http://schemas.microsoft.com/office/drawing/2014/main" id="{C83CDABD-877B-45CA-8CE7-D077BF129187}"/>
            </a:ext>
          </a:extLst>
        </xdr:cNvPr>
        <xdr:cNvSpPr/>
      </xdr:nvSpPr>
      <xdr:spPr>
        <a:xfrm>
          <a:off x="5370045" y="8708068"/>
          <a:ext cx="604938" cy="512797"/>
        </a:xfrm>
        <a:custGeom>
          <a:avLst/>
          <a:gdLst/>
          <a:ahLst/>
          <a:cxnLst/>
          <a:rect l="0" t="0" r="0" b="0"/>
          <a:pathLst>
            <a:path w="604938" h="512797">
              <a:moveTo>
                <a:pt x="353633" y="512796"/>
              </a:moveTo>
              <a:lnTo>
                <a:pt x="240416" y="489326"/>
              </a:lnTo>
              <a:lnTo>
                <a:pt x="202093" y="423316"/>
              </a:lnTo>
              <a:lnTo>
                <a:pt x="59207" y="367499"/>
              </a:lnTo>
              <a:lnTo>
                <a:pt x="17109" y="302322"/>
              </a:lnTo>
              <a:lnTo>
                <a:pt x="85741" y="265990"/>
              </a:lnTo>
              <a:lnTo>
                <a:pt x="85253" y="227719"/>
              </a:lnTo>
              <a:lnTo>
                <a:pt x="48017" y="214029"/>
              </a:lnTo>
              <a:lnTo>
                <a:pt x="0" y="108632"/>
              </a:lnTo>
              <a:lnTo>
                <a:pt x="62665" y="73867"/>
              </a:lnTo>
              <a:lnTo>
                <a:pt x="95714" y="92317"/>
              </a:lnTo>
              <a:lnTo>
                <a:pt x="158627" y="0"/>
              </a:lnTo>
              <a:lnTo>
                <a:pt x="244595" y="33384"/>
              </a:lnTo>
              <a:lnTo>
                <a:pt x="285861" y="99356"/>
              </a:lnTo>
              <a:lnTo>
                <a:pt x="386948" y="155068"/>
              </a:lnTo>
              <a:lnTo>
                <a:pt x="465498" y="146319"/>
              </a:lnTo>
              <a:lnTo>
                <a:pt x="604590" y="298568"/>
              </a:lnTo>
              <a:lnTo>
                <a:pt x="604937" y="378842"/>
              </a:lnTo>
              <a:lnTo>
                <a:pt x="548963" y="440308"/>
              </a:lnTo>
              <a:lnTo>
                <a:pt x="353633" y="512796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280640</xdr:colOff>
      <xdr:row>43</xdr:row>
      <xdr:rowOff>26908</xdr:rowOff>
    </xdr:from>
    <xdr:to>
      <xdr:col>8</xdr:col>
      <xdr:colOff>385880</xdr:colOff>
      <xdr:row>48</xdr:row>
      <xdr:rowOff>14357</xdr:rowOff>
    </xdr:to>
    <xdr:sp macro="USF" textlink="">
      <xdr:nvSpPr>
        <xdr:cNvPr id="44821" name="168">
          <a:extLst>
            <a:ext uri="{FF2B5EF4-FFF2-40B4-BE49-F238E27FC236}">
              <a16:creationId xmlns:a16="http://schemas.microsoft.com/office/drawing/2014/main" id="{0C3BAAB7-B61F-447C-9D41-EB84B16AC6E3}"/>
            </a:ext>
          </a:extLst>
        </xdr:cNvPr>
        <xdr:cNvSpPr/>
      </xdr:nvSpPr>
      <xdr:spPr>
        <a:xfrm>
          <a:off x="5614640" y="8218408"/>
          <a:ext cx="867240" cy="939949"/>
        </a:xfrm>
        <a:custGeom>
          <a:avLst/>
          <a:gdLst/>
          <a:ahLst/>
          <a:cxnLst/>
          <a:rect l="0" t="0" r="0" b="0"/>
          <a:pathLst>
            <a:path w="867240" h="939949">
              <a:moveTo>
                <a:pt x="588353" y="939948"/>
              </a:moveTo>
              <a:lnTo>
                <a:pt x="550228" y="925202"/>
              </a:lnTo>
              <a:lnTo>
                <a:pt x="477800" y="698243"/>
              </a:lnTo>
              <a:lnTo>
                <a:pt x="370259" y="640578"/>
              </a:lnTo>
              <a:lnTo>
                <a:pt x="220903" y="635979"/>
              </a:lnTo>
              <a:lnTo>
                <a:pt x="142353" y="644728"/>
              </a:lnTo>
              <a:lnTo>
                <a:pt x="41266" y="589016"/>
              </a:lnTo>
              <a:lnTo>
                <a:pt x="0" y="523044"/>
              </a:lnTo>
              <a:lnTo>
                <a:pt x="377470" y="204500"/>
              </a:lnTo>
              <a:lnTo>
                <a:pt x="419463" y="45036"/>
              </a:lnTo>
              <a:lnTo>
                <a:pt x="527604" y="53389"/>
              </a:lnTo>
              <a:lnTo>
                <a:pt x="576823" y="0"/>
              </a:lnTo>
              <a:lnTo>
                <a:pt x="554127" y="105196"/>
              </a:lnTo>
              <a:lnTo>
                <a:pt x="675811" y="200500"/>
              </a:lnTo>
              <a:lnTo>
                <a:pt x="666044" y="238527"/>
              </a:lnTo>
              <a:lnTo>
                <a:pt x="863267" y="368271"/>
              </a:lnTo>
              <a:lnTo>
                <a:pt x="867239" y="484860"/>
              </a:lnTo>
              <a:lnTo>
                <a:pt x="755487" y="523173"/>
              </a:lnTo>
              <a:lnTo>
                <a:pt x="692387" y="832690"/>
              </a:lnTo>
              <a:lnTo>
                <a:pt x="614505" y="830772"/>
              </a:lnTo>
              <a:lnTo>
                <a:pt x="588353" y="93994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434076</xdr:colOff>
      <xdr:row>47</xdr:row>
      <xdr:rowOff>56890</xdr:rowOff>
    </xdr:from>
    <xdr:to>
      <xdr:col>7</xdr:col>
      <xdr:colOff>413842</xdr:colOff>
      <xdr:row>50</xdr:row>
      <xdr:rowOff>54778</xdr:rowOff>
    </xdr:to>
    <xdr:sp macro="USF" textlink="">
      <xdr:nvSpPr>
        <xdr:cNvPr id="44822" name="180">
          <a:extLst>
            <a:ext uri="{FF2B5EF4-FFF2-40B4-BE49-F238E27FC236}">
              <a16:creationId xmlns:a16="http://schemas.microsoft.com/office/drawing/2014/main" id="{A2AC02A0-08CC-429F-B2C0-2610B7FFFA33}"/>
            </a:ext>
          </a:extLst>
        </xdr:cNvPr>
        <xdr:cNvSpPr/>
      </xdr:nvSpPr>
      <xdr:spPr>
        <a:xfrm>
          <a:off x="5006076" y="9010390"/>
          <a:ext cx="741766" cy="569388"/>
        </a:xfrm>
        <a:custGeom>
          <a:avLst/>
          <a:gdLst/>
          <a:ahLst/>
          <a:cxnLst/>
          <a:rect l="0" t="0" r="0" b="0"/>
          <a:pathLst>
            <a:path w="741766" h="569388">
              <a:moveTo>
                <a:pt x="611642" y="569387"/>
              </a:moveTo>
              <a:lnTo>
                <a:pt x="322415" y="543004"/>
              </a:lnTo>
              <a:lnTo>
                <a:pt x="212815" y="486730"/>
              </a:lnTo>
              <a:lnTo>
                <a:pt x="134428" y="501048"/>
              </a:lnTo>
              <a:lnTo>
                <a:pt x="59676" y="463353"/>
              </a:lnTo>
              <a:lnTo>
                <a:pt x="0" y="432414"/>
              </a:lnTo>
              <a:lnTo>
                <a:pt x="169871" y="309045"/>
              </a:lnTo>
              <a:lnTo>
                <a:pt x="173419" y="185512"/>
              </a:lnTo>
              <a:lnTo>
                <a:pt x="231183" y="75121"/>
              </a:lnTo>
              <a:lnTo>
                <a:pt x="381078" y="0"/>
              </a:lnTo>
              <a:lnTo>
                <a:pt x="423176" y="65177"/>
              </a:lnTo>
              <a:lnTo>
                <a:pt x="566062" y="120994"/>
              </a:lnTo>
              <a:lnTo>
                <a:pt x="604385" y="187004"/>
              </a:lnTo>
              <a:lnTo>
                <a:pt x="717602" y="210474"/>
              </a:lnTo>
              <a:lnTo>
                <a:pt x="698948" y="276670"/>
              </a:lnTo>
              <a:lnTo>
                <a:pt x="741765" y="331674"/>
              </a:lnTo>
              <a:lnTo>
                <a:pt x="725380" y="362318"/>
              </a:lnTo>
              <a:lnTo>
                <a:pt x="611642" y="56938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277544</xdr:colOff>
      <xdr:row>40</xdr:row>
      <xdr:rowOff>91682</xdr:rowOff>
    </xdr:from>
    <xdr:to>
      <xdr:col>9</xdr:col>
      <xdr:colOff>304109</xdr:colOff>
      <xdr:row>44</xdr:row>
      <xdr:rowOff>113105</xdr:rowOff>
    </xdr:to>
    <xdr:sp macro="USF" textlink="">
      <xdr:nvSpPr>
        <xdr:cNvPr id="44823" name="183">
          <a:extLst>
            <a:ext uri="{FF2B5EF4-FFF2-40B4-BE49-F238E27FC236}">
              <a16:creationId xmlns:a16="http://schemas.microsoft.com/office/drawing/2014/main" id="{93C9653A-1842-490A-BB10-388115A98330}"/>
            </a:ext>
          </a:extLst>
        </xdr:cNvPr>
        <xdr:cNvSpPr/>
      </xdr:nvSpPr>
      <xdr:spPr>
        <a:xfrm>
          <a:off x="6373544" y="7711682"/>
          <a:ext cx="788565" cy="783423"/>
        </a:xfrm>
        <a:custGeom>
          <a:avLst/>
          <a:gdLst/>
          <a:ahLst/>
          <a:cxnLst/>
          <a:rect l="0" t="0" r="0" b="0"/>
          <a:pathLst>
            <a:path w="788565" h="783423">
              <a:moveTo>
                <a:pt x="464459" y="783422"/>
              </a:moveTo>
              <a:lnTo>
                <a:pt x="377259" y="647337"/>
              </a:lnTo>
              <a:lnTo>
                <a:pt x="294427" y="647822"/>
              </a:lnTo>
              <a:lnTo>
                <a:pt x="129934" y="533047"/>
              </a:lnTo>
              <a:lnTo>
                <a:pt x="47458" y="528045"/>
              </a:lnTo>
              <a:lnTo>
                <a:pt x="121897" y="434639"/>
              </a:lnTo>
              <a:lnTo>
                <a:pt x="144086" y="318269"/>
              </a:lnTo>
              <a:lnTo>
                <a:pt x="139803" y="278809"/>
              </a:lnTo>
              <a:lnTo>
                <a:pt x="0" y="146262"/>
              </a:lnTo>
              <a:lnTo>
                <a:pt x="61524" y="43641"/>
              </a:lnTo>
              <a:lnTo>
                <a:pt x="103356" y="40138"/>
              </a:lnTo>
              <a:lnTo>
                <a:pt x="104354" y="0"/>
              </a:lnTo>
              <a:lnTo>
                <a:pt x="390090" y="47397"/>
              </a:lnTo>
              <a:lnTo>
                <a:pt x="527568" y="132747"/>
              </a:lnTo>
              <a:lnTo>
                <a:pt x="609089" y="122096"/>
              </a:lnTo>
              <a:lnTo>
                <a:pt x="755628" y="150683"/>
              </a:lnTo>
              <a:lnTo>
                <a:pt x="788564" y="221473"/>
              </a:lnTo>
              <a:lnTo>
                <a:pt x="770737" y="299319"/>
              </a:lnTo>
              <a:lnTo>
                <a:pt x="685794" y="434397"/>
              </a:lnTo>
              <a:lnTo>
                <a:pt x="588803" y="505751"/>
              </a:lnTo>
              <a:lnTo>
                <a:pt x="586347" y="545533"/>
              </a:lnTo>
              <a:lnTo>
                <a:pt x="734947" y="726222"/>
              </a:lnTo>
              <a:lnTo>
                <a:pt x="668661" y="762476"/>
              </a:lnTo>
              <a:lnTo>
                <a:pt x="606069" y="720709"/>
              </a:lnTo>
              <a:lnTo>
                <a:pt x="491579" y="716755"/>
              </a:lnTo>
              <a:lnTo>
                <a:pt x="464459" y="783422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539104</xdr:colOff>
      <xdr:row>44</xdr:row>
      <xdr:rowOff>60620</xdr:rowOff>
    </xdr:from>
    <xdr:to>
      <xdr:col>6</xdr:col>
      <xdr:colOff>481685</xdr:colOff>
      <xdr:row>46</xdr:row>
      <xdr:rowOff>123800</xdr:rowOff>
    </xdr:to>
    <xdr:sp macro="USF" textlink="">
      <xdr:nvSpPr>
        <xdr:cNvPr id="44824" name="224">
          <a:extLst>
            <a:ext uri="{FF2B5EF4-FFF2-40B4-BE49-F238E27FC236}">
              <a16:creationId xmlns:a16="http://schemas.microsoft.com/office/drawing/2014/main" id="{EE9A6245-5275-4D10-A907-3BB33074647E}"/>
            </a:ext>
          </a:extLst>
        </xdr:cNvPr>
        <xdr:cNvSpPr/>
      </xdr:nvSpPr>
      <xdr:spPr>
        <a:xfrm>
          <a:off x="4349104" y="8442620"/>
          <a:ext cx="704581" cy="444180"/>
        </a:xfrm>
        <a:custGeom>
          <a:avLst/>
          <a:gdLst/>
          <a:ahLst/>
          <a:cxnLst/>
          <a:rect l="0" t="0" r="0" b="0"/>
          <a:pathLst>
            <a:path w="704581" h="444180">
              <a:moveTo>
                <a:pt x="451872" y="444179"/>
              </a:moveTo>
              <a:lnTo>
                <a:pt x="180888" y="362922"/>
              </a:lnTo>
              <a:lnTo>
                <a:pt x="71062" y="246161"/>
              </a:lnTo>
              <a:lnTo>
                <a:pt x="0" y="89117"/>
              </a:lnTo>
              <a:lnTo>
                <a:pt x="78069" y="66899"/>
              </a:lnTo>
              <a:lnTo>
                <a:pt x="153968" y="98862"/>
              </a:lnTo>
              <a:lnTo>
                <a:pt x="278529" y="86130"/>
              </a:lnTo>
              <a:lnTo>
                <a:pt x="363698" y="0"/>
              </a:lnTo>
              <a:lnTo>
                <a:pt x="437961" y="35993"/>
              </a:lnTo>
              <a:lnTo>
                <a:pt x="686596" y="27296"/>
              </a:lnTo>
              <a:lnTo>
                <a:pt x="704580" y="90285"/>
              </a:lnTo>
              <a:lnTo>
                <a:pt x="635552" y="158415"/>
              </a:lnTo>
              <a:lnTo>
                <a:pt x="605773" y="179494"/>
              </a:lnTo>
              <a:lnTo>
                <a:pt x="641692" y="298384"/>
              </a:lnTo>
              <a:lnTo>
                <a:pt x="622822" y="332876"/>
              </a:lnTo>
              <a:lnTo>
                <a:pt x="451872" y="44417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412656</xdr:colOff>
      <xdr:row>44</xdr:row>
      <xdr:rowOff>57293</xdr:rowOff>
    </xdr:from>
    <xdr:to>
      <xdr:col>7</xdr:col>
      <xdr:colOff>194673</xdr:colOff>
      <xdr:row>46</xdr:row>
      <xdr:rowOff>53701</xdr:rowOff>
    </xdr:to>
    <xdr:sp macro="USF" textlink="">
      <xdr:nvSpPr>
        <xdr:cNvPr id="44825" name="262">
          <a:extLst>
            <a:ext uri="{FF2B5EF4-FFF2-40B4-BE49-F238E27FC236}">
              <a16:creationId xmlns:a16="http://schemas.microsoft.com/office/drawing/2014/main" id="{163A1A03-F708-4991-963F-DEEC086FE644}"/>
            </a:ext>
          </a:extLst>
        </xdr:cNvPr>
        <xdr:cNvSpPr/>
      </xdr:nvSpPr>
      <xdr:spPr>
        <a:xfrm>
          <a:off x="4984656" y="8439293"/>
          <a:ext cx="544017" cy="377408"/>
        </a:xfrm>
        <a:custGeom>
          <a:avLst/>
          <a:gdLst/>
          <a:ahLst/>
          <a:cxnLst/>
          <a:rect l="0" t="0" r="0" b="0"/>
          <a:pathLst>
            <a:path w="544017" h="377408">
              <a:moveTo>
                <a:pt x="385389" y="377407"/>
              </a:moveTo>
              <a:lnTo>
                <a:pt x="0" y="161742"/>
              </a:lnTo>
              <a:lnTo>
                <a:pt x="69028" y="93612"/>
              </a:lnTo>
              <a:lnTo>
                <a:pt x="51044" y="30623"/>
              </a:lnTo>
              <a:lnTo>
                <a:pt x="72407" y="24466"/>
              </a:lnTo>
              <a:lnTo>
                <a:pt x="224130" y="0"/>
              </a:lnTo>
              <a:lnTo>
                <a:pt x="342106" y="73844"/>
              </a:lnTo>
              <a:lnTo>
                <a:pt x="452982" y="45977"/>
              </a:lnTo>
              <a:lnTo>
                <a:pt x="539160" y="161431"/>
              </a:lnTo>
              <a:lnTo>
                <a:pt x="544016" y="268775"/>
              </a:lnTo>
              <a:lnTo>
                <a:pt x="481103" y="361092"/>
              </a:lnTo>
              <a:lnTo>
                <a:pt x="448054" y="342642"/>
              </a:lnTo>
              <a:lnTo>
                <a:pt x="385389" y="37740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103638</xdr:colOff>
      <xdr:row>43</xdr:row>
      <xdr:rowOff>71944</xdr:rowOff>
    </xdr:from>
    <xdr:to>
      <xdr:col>7</xdr:col>
      <xdr:colOff>700104</xdr:colOff>
      <xdr:row>45</xdr:row>
      <xdr:rowOff>168953</xdr:rowOff>
    </xdr:to>
    <xdr:sp macro="USF" textlink="">
      <xdr:nvSpPr>
        <xdr:cNvPr id="44826" name="263">
          <a:extLst>
            <a:ext uri="{FF2B5EF4-FFF2-40B4-BE49-F238E27FC236}">
              <a16:creationId xmlns:a16="http://schemas.microsoft.com/office/drawing/2014/main" id="{8BE3D323-61FF-48BA-A0E4-9329FDFE0297}"/>
            </a:ext>
          </a:extLst>
        </xdr:cNvPr>
        <xdr:cNvSpPr/>
      </xdr:nvSpPr>
      <xdr:spPr>
        <a:xfrm>
          <a:off x="5437638" y="8263444"/>
          <a:ext cx="596466" cy="478009"/>
        </a:xfrm>
        <a:custGeom>
          <a:avLst/>
          <a:gdLst/>
          <a:ahLst/>
          <a:cxnLst/>
          <a:rect l="0" t="0" r="0" b="0"/>
          <a:pathLst>
            <a:path w="596466" h="478009">
              <a:moveTo>
                <a:pt x="177002" y="478008"/>
              </a:moveTo>
              <a:lnTo>
                <a:pt x="91034" y="444624"/>
              </a:lnTo>
              <a:lnTo>
                <a:pt x="86178" y="337280"/>
              </a:lnTo>
              <a:lnTo>
                <a:pt x="0" y="221826"/>
              </a:lnTo>
              <a:lnTo>
                <a:pt x="25066" y="189050"/>
              </a:lnTo>
              <a:lnTo>
                <a:pt x="307751" y="121797"/>
              </a:lnTo>
              <a:lnTo>
                <a:pt x="395057" y="38146"/>
              </a:lnTo>
              <a:lnTo>
                <a:pt x="596465" y="0"/>
              </a:lnTo>
              <a:lnTo>
                <a:pt x="554472" y="159464"/>
              </a:lnTo>
              <a:lnTo>
                <a:pt x="177002" y="478008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371024</xdr:colOff>
      <xdr:row>46</xdr:row>
      <xdr:rowOff>91387</xdr:rowOff>
    </xdr:from>
    <xdr:to>
      <xdr:col>8</xdr:col>
      <xdr:colOff>195233</xdr:colOff>
      <xdr:row>50</xdr:row>
      <xdr:rowOff>116425</xdr:rowOff>
    </xdr:to>
    <xdr:sp macro="USF" textlink="">
      <xdr:nvSpPr>
        <xdr:cNvPr id="44827" name="267">
          <a:extLst>
            <a:ext uri="{FF2B5EF4-FFF2-40B4-BE49-F238E27FC236}">
              <a16:creationId xmlns:a16="http://schemas.microsoft.com/office/drawing/2014/main" id="{689C38BA-FDA8-48EF-BCE2-F0B3A49CD0CE}"/>
            </a:ext>
          </a:extLst>
        </xdr:cNvPr>
        <xdr:cNvSpPr/>
      </xdr:nvSpPr>
      <xdr:spPr>
        <a:xfrm>
          <a:off x="5705024" y="8854387"/>
          <a:ext cx="586209" cy="787038"/>
        </a:xfrm>
        <a:custGeom>
          <a:avLst/>
          <a:gdLst/>
          <a:ahLst/>
          <a:cxnLst/>
          <a:rect l="0" t="0" r="0" b="0"/>
          <a:pathLst>
            <a:path w="586209" h="787038">
              <a:moveTo>
                <a:pt x="586208" y="672341"/>
              </a:moveTo>
              <a:lnTo>
                <a:pt x="532229" y="734530"/>
              </a:lnTo>
              <a:lnTo>
                <a:pt x="377972" y="787037"/>
              </a:lnTo>
              <a:lnTo>
                <a:pt x="257884" y="620082"/>
              </a:lnTo>
              <a:lnTo>
                <a:pt x="225659" y="595645"/>
              </a:lnTo>
              <a:lnTo>
                <a:pt x="162509" y="618119"/>
              </a:lnTo>
              <a:lnTo>
                <a:pt x="26432" y="518321"/>
              </a:lnTo>
              <a:lnTo>
                <a:pt x="42817" y="487677"/>
              </a:lnTo>
              <a:lnTo>
                <a:pt x="0" y="432673"/>
              </a:lnTo>
              <a:lnTo>
                <a:pt x="18654" y="366477"/>
              </a:lnTo>
              <a:lnTo>
                <a:pt x="213984" y="293989"/>
              </a:lnTo>
              <a:lnTo>
                <a:pt x="269958" y="232523"/>
              </a:lnTo>
              <a:lnTo>
                <a:pt x="269611" y="152249"/>
              </a:lnTo>
              <a:lnTo>
                <a:pt x="130519" y="0"/>
              </a:lnTo>
              <a:lnTo>
                <a:pt x="279875" y="4599"/>
              </a:lnTo>
              <a:lnTo>
                <a:pt x="387416" y="62264"/>
              </a:lnTo>
              <a:lnTo>
                <a:pt x="459844" y="289223"/>
              </a:lnTo>
              <a:lnTo>
                <a:pt x="497969" y="303969"/>
              </a:lnTo>
              <a:lnTo>
                <a:pt x="582408" y="426050"/>
              </a:lnTo>
              <a:lnTo>
                <a:pt x="539012" y="610960"/>
              </a:lnTo>
              <a:lnTo>
                <a:pt x="586208" y="67234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651321</xdr:colOff>
      <xdr:row>42</xdr:row>
      <xdr:rowOff>51350</xdr:rowOff>
    </xdr:from>
    <xdr:to>
      <xdr:col>5</xdr:col>
      <xdr:colOff>685695</xdr:colOff>
      <xdr:row>44</xdr:row>
      <xdr:rowOff>140322</xdr:rowOff>
    </xdr:to>
    <xdr:sp macro="USF" textlink="">
      <xdr:nvSpPr>
        <xdr:cNvPr id="44828" name="271">
          <a:extLst>
            <a:ext uri="{FF2B5EF4-FFF2-40B4-BE49-F238E27FC236}">
              <a16:creationId xmlns:a16="http://schemas.microsoft.com/office/drawing/2014/main" id="{78FF5C52-3B00-45DA-A229-2785E4C57B90}"/>
            </a:ext>
          </a:extLst>
        </xdr:cNvPr>
        <xdr:cNvSpPr/>
      </xdr:nvSpPr>
      <xdr:spPr>
        <a:xfrm>
          <a:off x="3699321" y="8052350"/>
          <a:ext cx="796374" cy="469972"/>
        </a:xfrm>
        <a:custGeom>
          <a:avLst/>
          <a:gdLst/>
          <a:ahLst/>
          <a:cxnLst/>
          <a:rect l="0" t="0" r="0" b="0"/>
          <a:pathLst>
            <a:path w="796374" h="469972">
              <a:moveTo>
                <a:pt x="602643" y="469971"/>
              </a:moveTo>
              <a:lnTo>
                <a:pt x="187802" y="400115"/>
              </a:lnTo>
              <a:lnTo>
                <a:pt x="76214" y="457482"/>
              </a:lnTo>
              <a:lnTo>
                <a:pt x="0" y="424558"/>
              </a:lnTo>
              <a:lnTo>
                <a:pt x="142197" y="280828"/>
              </a:lnTo>
              <a:lnTo>
                <a:pt x="192545" y="176416"/>
              </a:lnTo>
              <a:lnTo>
                <a:pt x="145788" y="109455"/>
              </a:lnTo>
              <a:lnTo>
                <a:pt x="153320" y="29393"/>
              </a:lnTo>
              <a:lnTo>
                <a:pt x="319268" y="0"/>
              </a:lnTo>
              <a:lnTo>
                <a:pt x="752706" y="140407"/>
              </a:lnTo>
              <a:lnTo>
                <a:pt x="785820" y="114690"/>
              </a:lnTo>
              <a:lnTo>
                <a:pt x="796373" y="191590"/>
              </a:lnTo>
              <a:lnTo>
                <a:pt x="739274" y="335444"/>
              </a:lnTo>
              <a:lnTo>
                <a:pt x="602643" y="46997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491964</xdr:colOff>
      <xdr:row>41</xdr:row>
      <xdr:rowOff>39321</xdr:rowOff>
    </xdr:from>
    <xdr:to>
      <xdr:col>6</xdr:col>
      <xdr:colOff>491030</xdr:colOff>
      <xdr:row>44</xdr:row>
      <xdr:rowOff>159483</xdr:rowOff>
    </xdr:to>
    <xdr:sp macro="USF" textlink="">
      <xdr:nvSpPr>
        <xdr:cNvPr id="44829" name="283">
          <a:extLst>
            <a:ext uri="{FF2B5EF4-FFF2-40B4-BE49-F238E27FC236}">
              <a16:creationId xmlns:a16="http://schemas.microsoft.com/office/drawing/2014/main" id="{6F93A410-B0EC-4878-9540-F483BB1B7840}"/>
            </a:ext>
          </a:extLst>
        </xdr:cNvPr>
        <xdr:cNvSpPr/>
      </xdr:nvSpPr>
      <xdr:spPr>
        <a:xfrm>
          <a:off x="4301964" y="7849821"/>
          <a:ext cx="761066" cy="691662"/>
        </a:xfrm>
        <a:custGeom>
          <a:avLst/>
          <a:gdLst/>
          <a:ahLst/>
          <a:cxnLst/>
          <a:rect l="0" t="0" r="0" b="0"/>
          <a:pathLst>
            <a:path w="761066" h="691662">
              <a:moveTo>
                <a:pt x="733736" y="620095"/>
              </a:moveTo>
              <a:lnTo>
                <a:pt x="485101" y="628792"/>
              </a:lnTo>
              <a:lnTo>
                <a:pt x="410838" y="592799"/>
              </a:lnTo>
              <a:lnTo>
                <a:pt x="325669" y="678929"/>
              </a:lnTo>
              <a:lnTo>
                <a:pt x="201108" y="691661"/>
              </a:lnTo>
              <a:lnTo>
                <a:pt x="125209" y="659698"/>
              </a:lnTo>
              <a:lnTo>
                <a:pt x="47140" y="681916"/>
              </a:lnTo>
              <a:lnTo>
                <a:pt x="0" y="672500"/>
              </a:lnTo>
              <a:lnTo>
                <a:pt x="136631" y="537973"/>
              </a:lnTo>
              <a:lnTo>
                <a:pt x="193730" y="394119"/>
              </a:lnTo>
              <a:lnTo>
                <a:pt x="183177" y="317219"/>
              </a:lnTo>
              <a:lnTo>
                <a:pt x="203952" y="243790"/>
              </a:lnTo>
              <a:lnTo>
                <a:pt x="358978" y="129955"/>
              </a:lnTo>
              <a:lnTo>
                <a:pt x="361140" y="53039"/>
              </a:lnTo>
              <a:lnTo>
                <a:pt x="422214" y="5809"/>
              </a:lnTo>
              <a:lnTo>
                <a:pt x="490616" y="0"/>
              </a:lnTo>
              <a:lnTo>
                <a:pt x="539376" y="55178"/>
              </a:lnTo>
              <a:lnTo>
                <a:pt x="564924" y="131108"/>
              </a:lnTo>
              <a:lnTo>
                <a:pt x="644879" y="148848"/>
              </a:lnTo>
              <a:lnTo>
                <a:pt x="761065" y="260402"/>
              </a:lnTo>
              <a:lnTo>
                <a:pt x="722789" y="497719"/>
              </a:lnTo>
              <a:lnTo>
                <a:pt x="755099" y="613938"/>
              </a:lnTo>
              <a:lnTo>
                <a:pt x="733736" y="620095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184684</xdr:colOff>
      <xdr:row>43</xdr:row>
      <xdr:rowOff>48227</xdr:rowOff>
    </xdr:from>
    <xdr:to>
      <xdr:col>8</xdr:col>
      <xdr:colOff>742004</xdr:colOff>
      <xdr:row>45</xdr:row>
      <xdr:rowOff>28088</xdr:rowOff>
    </xdr:to>
    <xdr:sp macro="USF" textlink="">
      <xdr:nvSpPr>
        <xdr:cNvPr id="44830" name="294">
          <a:extLst>
            <a:ext uri="{FF2B5EF4-FFF2-40B4-BE49-F238E27FC236}">
              <a16:creationId xmlns:a16="http://schemas.microsoft.com/office/drawing/2014/main" id="{7A08C37F-4570-49DB-A4BA-2B2E6EE9AD40}"/>
            </a:ext>
          </a:extLst>
        </xdr:cNvPr>
        <xdr:cNvSpPr/>
      </xdr:nvSpPr>
      <xdr:spPr>
        <a:xfrm>
          <a:off x="6280684" y="8239727"/>
          <a:ext cx="557320" cy="360861"/>
        </a:xfrm>
        <a:custGeom>
          <a:avLst/>
          <a:gdLst/>
          <a:ahLst/>
          <a:cxnLst/>
          <a:rect l="0" t="0" r="0" b="0"/>
          <a:pathLst>
            <a:path w="557320" h="360861">
              <a:moveTo>
                <a:pt x="557319" y="255377"/>
              </a:moveTo>
              <a:lnTo>
                <a:pt x="543200" y="291593"/>
              </a:lnTo>
              <a:lnTo>
                <a:pt x="308733" y="273235"/>
              </a:lnTo>
              <a:lnTo>
                <a:pt x="233380" y="360860"/>
              </a:lnTo>
              <a:lnTo>
                <a:pt x="197223" y="346952"/>
              </a:lnTo>
              <a:lnTo>
                <a:pt x="0" y="217208"/>
              </a:lnTo>
              <a:lnTo>
                <a:pt x="9767" y="179181"/>
              </a:lnTo>
              <a:lnTo>
                <a:pt x="140318" y="0"/>
              </a:lnTo>
              <a:lnTo>
                <a:pt x="222794" y="5002"/>
              </a:lnTo>
              <a:lnTo>
                <a:pt x="387287" y="119777"/>
              </a:lnTo>
              <a:lnTo>
                <a:pt x="470119" y="119292"/>
              </a:lnTo>
              <a:lnTo>
                <a:pt x="557319" y="255377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754762</xdr:colOff>
      <xdr:row>41</xdr:row>
      <xdr:rowOff>19876</xdr:rowOff>
    </xdr:from>
    <xdr:to>
      <xdr:col>8</xdr:col>
      <xdr:colOff>95464</xdr:colOff>
      <xdr:row>44</xdr:row>
      <xdr:rowOff>131138</xdr:rowOff>
    </xdr:to>
    <xdr:sp macro="USF" textlink="">
      <xdr:nvSpPr>
        <xdr:cNvPr id="44831" name="297">
          <a:extLst>
            <a:ext uri="{FF2B5EF4-FFF2-40B4-BE49-F238E27FC236}">
              <a16:creationId xmlns:a16="http://schemas.microsoft.com/office/drawing/2014/main" id="{80C1F9FF-1CBB-4870-8A8C-8855A271C7B8}"/>
            </a:ext>
          </a:extLst>
        </xdr:cNvPr>
        <xdr:cNvSpPr/>
      </xdr:nvSpPr>
      <xdr:spPr>
        <a:xfrm>
          <a:off x="5326762" y="7830376"/>
          <a:ext cx="864702" cy="682762"/>
        </a:xfrm>
        <a:custGeom>
          <a:avLst/>
          <a:gdLst/>
          <a:ahLst/>
          <a:cxnLst/>
          <a:rect l="0" t="0" r="0" b="0"/>
          <a:pathLst>
            <a:path w="864702" h="682762">
              <a:moveTo>
                <a:pt x="0" y="682761"/>
              </a:moveTo>
              <a:lnTo>
                <a:pt x="226139" y="96840"/>
              </a:lnTo>
              <a:lnTo>
                <a:pt x="330948" y="89945"/>
              </a:lnTo>
              <a:lnTo>
                <a:pt x="384359" y="8915"/>
              </a:lnTo>
              <a:lnTo>
                <a:pt x="459879" y="0"/>
              </a:lnTo>
              <a:lnTo>
                <a:pt x="546844" y="61087"/>
              </a:lnTo>
              <a:lnTo>
                <a:pt x="777315" y="93681"/>
              </a:lnTo>
              <a:lnTo>
                <a:pt x="852530" y="300934"/>
              </a:lnTo>
              <a:lnTo>
                <a:pt x="827758" y="374180"/>
              </a:lnTo>
              <a:lnTo>
                <a:pt x="864701" y="388032"/>
              </a:lnTo>
              <a:lnTo>
                <a:pt x="815482" y="441421"/>
              </a:lnTo>
              <a:lnTo>
                <a:pt x="707341" y="433068"/>
              </a:lnTo>
              <a:lnTo>
                <a:pt x="505933" y="471214"/>
              </a:lnTo>
              <a:lnTo>
                <a:pt x="418627" y="554865"/>
              </a:lnTo>
              <a:lnTo>
                <a:pt x="135942" y="622118"/>
              </a:lnTo>
              <a:lnTo>
                <a:pt x="110876" y="654894"/>
              </a:lnTo>
              <a:lnTo>
                <a:pt x="0" y="682761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745229</xdr:colOff>
      <xdr:row>39</xdr:row>
      <xdr:rowOff>182077</xdr:rowOff>
    </xdr:from>
    <xdr:to>
      <xdr:col>6</xdr:col>
      <xdr:colOff>152179</xdr:colOff>
      <xdr:row>43</xdr:row>
      <xdr:rowOff>1258</xdr:rowOff>
    </xdr:to>
    <xdr:sp macro="USF" textlink="">
      <xdr:nvSpPr>
        <xdr:cNvPr id="44832" name="338">
          <a:extLst>
            <a:ext uri="{FF2B5EF4-FFF2-40B4-BE49-F238E27FC236}">
              <a16:creationId xmlns:a16="http://schemas.microsoft.com/office/drawing/2014/main" id="{B6FA3711-E61C-4FCD-BD9C-68BDD0978D7A}"/>
            </a:ext>
          </a:extLst>
        </xdr:cNvPr>
        <xdr:cNvSpPr/>
      </xdr:nvSpPr>
      <xdr:spPr>
        <a:xfrm>
          <a:off x="3793229" y="7611577"/>
          <a:ext cx="930950" cy="581181"/>
        </a:xfrm>
        <a:custGeom>
          <a:avLst/>
          <a:gdLst/>
          <a:ahLst/>
          <a:cxnLst/>
          <a:rect l="0" t="0" r="0" b="0"/>
          <a:pathLst>
            <a:path w="930950" h="581181">
              <a:moveTo>
                <a:pt x="691912" y="555463"/>
              </a:moveTo>
              <a:lnTo>
                <a:pt x="658798" y="581180"/>
              </a:lnTo>
              <a:lnTo>
                <a:pt x="225360" y="440773"/>
              </a:lnTo>
              <a:lnTo>
                <a:pt x="59412" y="470166"/>
              </a:lnTo>
              <a:lnTo>
                <a:pt x="0" y="427887"/>
              </a:lnTo>
              <a:lnTo>
                <a:pt x="159118" y="317371"/>
              </a:lnTo>
              <a:lnTo>
                <a:pt x="239301" y="314783"/>
              </a:lnTo>
              <a:lnTo>
                <a:pt x="409543" y="154134"/>
              </a:lnTo>
              <a:lnTo>
                <a:pt x="564041" y="10002"/>
              </a:lnTo>
              <a:lnTo>
                <a:pt x="643318" y="0"/>
              </a:lnTo>
              <a:lnTo>
                <a:pt x="865265" y="66181"/>
              </a:lnTo>
              <a:lnTo>
                <a:pt x="913671" y="128457"/>
              </a:lnTo>
              <a:lnTo>
                <a:pt x="930949" y="244053"/>
              </a:lnTo>
              <a:lnTo>
                <a:pt x="869875" y="291283"/>
              </a:lnTo>
              <a:lnTo>
                <a:pt x="867713" y="368199"/>
              </a:lnTo>
              <a:lnTo>
                <a:pt x="712687" y="482034"/>
              </a:lnTo>
              <a:lnTo>
                <a:pt x="691912" y="555463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719635</xdr:colOff>
      <xdr:row>45</xdr:row>
      <xdr:rowOff>28535</xdr:rowOff>
    </xdr:from>
    <xdr:to>
      <xdr:col>7</xdr:col>
      <xdr:colOff>121787</xdr:colOff>
      <xdr:row>49</xdr:row>
      <xdr:rowOff>108305</xdr:rowOff>
    </xdr:to>
    <xdr:sp macro="USF" textlink="">
      <xdr:nvSpPr>
        <xdr:cNvPr id="44833" name="339">
          <a:extLst>
            <a:ext uri="{FF2B5EF4-FFF2-40B4-BE49-F238E27FC236}">
              <a16:creationId xmlns:a16="http://schemas.microsoft.com/office/drawing/2014/main" id="{2E5B5078-C892-4FE1-A5E0-880A87C7184F}"/>
            </a:ext>
          </a:extLst>
        </xdr:cNvPr>
        <xdr:cNvSpPr/>
      </xdr:nvSpPr>
      <xdr:spPr>
        <a:xfrm>
          <a:off x="4529635" y="8601035"/>
          <a:ext cx="926152" cy="841770"/>
        </a:xfrm>
        <a:custGeom>
          <a:avLst/>
          <a:gdLst/>
          <a:ahLst/>
          <a:cxnLst/>
          <a:rect l="0" t="0" r="0" b="0"/>
          <a:pathLst>
            <a:path w="926152" h="841770">
              <a:moveTo>
                <a:pt x="476441" y="841769"/>
              </a:moveTo>
              <a:lnTo>
                <a:pt x="315861" y="833631"/>
              </a:lnTo>
              <a:lnTo>
                <a:pt x="173080" y="769713"/>
              </a:lnTo>
              <a:lnTo>
                <a:pt x="58290" y="731473"/>
              </a:lnTo>
              <a:lnTo>
                <a:pt x="0" y="674689"/>
              </a:lnTo>
              <a:lnTo>
                <a:pt x="252026" y="548802"/>
              </a:lnTo>
              <a:lnTo>
                <a:pt x="228186" y="392700"/>
              </a:lnTo>
              <a:lnTo>
                <a:pt x="271341" y="285764"/>
              </a:lnTo>
              <a:lnTo>
                <a:pt x="442291" y="174461"/>
              </a:lnTo>
              <a:lnTo>
                <a:pt x="461161" y="139969"/>
              </a:lnTo>
              <a:lnTo>
                <a:pt x="425242" y="21079"/>
              </a:lnTo>
              <a:lnTo>
                <a:pt x="455021" y="0"/>
              </a:lnTo>
              <a:lnTo>
                <a:pt x="840410" y="215665"/>
              </a:lnTo>
              <a:lnTo>
                <a:pt x="888427" y="321062"/>
              </a:lnTo>
              <a:lnTo>
                <a:pt x="925663" y="334752"/>
              </a:lnTo>
              <a:lnTo>
                <a:pt x="926151" y="373023"/>
              </a:lnTo>
              <a:lnTo>
                <a:pt x="857519" y="409355"/>
              </a:lnTo>
              <a:lnTo>
                <a:pt x="707624" y="484476"/>
              </a:lnTo>
              <a:lnTo>
                <a:pt x="649860" y="594867"/>
              </a:lnTo>
              <a:lnTo>
                <a:pt x="646312" y="718400"/>
              </a:lnTo>
              <a:lnTo>
                <a:pt x="476441" y="841769"/>
              </a:lnTo>
              <a:close/>
            </a:path>
          </a:pathLst>
        </a:custGeom>
        <a:solidFill>
          <a:srgbClr val="C2E6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75133</xdr:colOff>
      <xdr:row>37</xdr:row>
      <xdr:rowOff>3626</xdr:rowOff>
    </xdr:from>
    <xdr:to>
      <xdr:col>17</xdr:col>
      <xdr:colOff>351714</xdr:colOff>
      <xdr:row>38</xdr:row>
      <xdr:rowOff>190203</xdr:rowOff>
    </xdr:to>
    <xdr:sp macro="USF" textlink="">
      <xdr:nvSpPr>
        <xdr:cNvPr id="44834" name="10">
          <a:extLst>
            <a:ext uri="{FF2B5EF4-FFF2-40B4-BE49-F238E27FC236}">
              <a16:creationId xmlns:a16="http://schemas.microsoft.com/office/drawing/2014/main" id="{11E6FBD3-200F-4379-9B19-132383AD0C75}"/>
            </a:ext>
          </a:extLst>
        </xdr:cNvPr>
        <xdr:cNvSpPr/>
      </xdr:nvSpPr>
      <xdr:spPr>
        <a:xfrm>
          <a:off x="13029133" y="7052126"/>
          <a:ext cx="276581" cy="377077"/>
        </a:xfrm>
        <a:custGeom>
          <a:avLst/>
          <a:gdLst/>
          <a:ahLst/>
          <a:cxnLst/>
          <a:rect l="0" t="0" r="0" b="0"/>
          <a:pathLst>
            <a:path w="276581" h="377077">
              <a:moveTo>
                <a:pt x="101771" y="377076"/>
              </a:moveTo>
              <a:lnTo>
                <a:pt x="26216" y="344975"/>
              </a:lnTo>
              <a:lnTo>
                <a:pt x="0" y="268695"/>
              </a:lnTo>
              <a:lnTo>
                <a:pt x="59174" y="77912"/>
              </a:lnTo>
              <a:lnTo>
                <a:pt x="144661" y="0"/>
              </a:lnTo>
              <a:lnTo>
                <a:pt x="276580" y="41812"/>
              </a:lnTo>
              <a:lnTo>
                <a:pt x="235829" y="111660"/>
              </a:lnTo>
              <a:lnTo>
                <a:pt x="250106" y="351010"/>
              </a:lnTo>
              <a:lnTo>
                <a:pt x="101771" y="37707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295388</xdr:colOff>
      <xdr:row>36</xdr:row>
      <xdr:rowOff>87913</xdr:rowOff>
    </xdr:from>
    <xdr:to>
      <xdr:col>17</xdr:col>
      <xdr:colOff>649304</xdr:colOff>
      <xdr:row>39</xdr:row>
      <xdr:rowOff>167346</xdr:rowOff>
    </xdr:to>
    <xdr:sp macro="USF" textlink="">
      <xdr:nvSpPr>
        <xdr:cNvPr id="44835" name="52">
          <a:extLst>
            <a:ext uri="{FF2B5EF4-FFF2-40B4-BE49-F238E27FC236}">
              <a16:creationId xmlns:a16="http://schemas.microsoft.com/office/drawing/2014/main" id="{141FF64A-6098-4DF7-AB0E-9F30AC105F58}"/>
            </a:ext>
          </a:extLst>
        </xdr:cNvPr>
        <xdr:cNvSpPr/>
      </xdr:nvSpPr>
      <xdr:spPr>
        <a:xfrm>
          <a:off x="13249388" y="6945913"/>
          <a:ext cx="353916" cy="650933"/>
        </a:xfrm>
        <a:custGeom>
          <a:avLst/>
          <a:gdLst/>
          <a:ahLst/>
          <a:cxnLst/>
          <a:rect l="0" t="0" r="0" b="0"/>
          <a:pathLst>
            <a:path w="353916" h="650933">
              <a:moveTo>
                <a:pt x="51620" y="650932"/>
              </a:moveTo>
              <a:lnTo>
                <a:pt x="29851" y="457223"/>
              </a:lnTo>
              <a:lnTo>
                <a:pt x="15574" y="217873"/>
              </a:lnTo>
              <a:lnTo>
                <a:pt x="56325" y="148025"/>
              </a:lnTo>
              <a:lnTo>
                <a:pt x="0" y="11350"/>
              </a:lnTo>
              <a:lnTo>
                <a:pt x="103950" y="0"/>
              </a:lnTo>
              <a:lnTo>
                <a:pt x="185893" y="125882"/>
              </a:lnTo>
              <a:lnTo>
                <a:pt x="292558" y="120380"/>
              </a:lnTo>
              <a:lnTo>
                <a:pt x="290612" y="150690"/>
              </a:lnTo>
              <a:lnTo>
                <a:pt x="344268" y="178064"/>
              </a:lnTo>
              <a:lnTo>
                <a:pt x="353915" y="213225"/>
              </a:lnTo>
              <a:lnTo>
                <a:pt x="287731" y="242250"/>
              </a:lnTo>
              <a:lnTo>
                <a:pt x="319779" y="308179"/>
              </a:lnTo>
              <a:lnTo>
                <a:pt x="249859" y="264821"/>
              </a:lnTo>
              <a:lnTo>
                <a:pt x="81927" y="266523"/>
              </a:lnTo>
              <a:lnTo>
                <a:pt x="53664" y="295613"/>
              </a:lnTo>
              <a:lnTo>
                <a:pt x="51892" y="495186"/>
              </a:lnTo>
              <a:lnTo>
                <a:pt x="165080" y="499668"/>
              </a:lnTo>
              <a:lnTo>
                <a:pt x="153293" y="576977"/>
              </a:lnTo>
              <a:lnTo>
                <a:pt x="51620" y="65093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431609</xdr:colOff>
      <xdr:row>35</xdr:row>
      <xdr:rowOff>26462</xdr:rowOff>
    </xdr:from>
    <xdr:to>
      <xdr:col>17</xdr:col>
      <xdr:colOff>351714</xdr:colOff>
      <xdr:row>37</xdr:row>
      <xdr:rowOff>171606</xdr:rowOff>
    </xdr:to>
    <xdr:sp macro="USF" textlink="">
      <xdr:nvSpPr>
        <xdr:cNvPr id="44836" name="104">
          <a:extLst>
            <a:ext uri="{FF2B5EF4-FFF2-40B4-BE49-F238E27FC236}">
              <a16:creationId xmlns:a16="http://schemas.microsoft.com/office/drawing/2014/main" id="{F1FCC022-6766-4A88-902F-E22197C2B045}"/>
            </a:ext>
          </a:extLst>
        </xdr:cNvPr>
        <xdr:cNvSpPr/>
      </xdr:nvSpPr>
      <xdr:spPr>
        <a:xfrm>
          <a:off x="12623609" y="6693962"/>
          <a:ext cx="682105" cy="526144"/>
        </a:xfrm>
        <a:custGeom>
          <a:avLst/>
          <a:gdLst/>
          <a:ahLst/>
          <a:cxnLst/>
          <a:rect l="0" t="0" r="0" b="0"/>
          <a:pathLst>
            <a:path w="682105" h="526144">
              <a:moveTo>
                <a:pt x="228879" y="526143"/>
              </a:moveTo>
              <a:lnTo>
                <a:pt x="208206" y="495964"/>
              </a:lnTo>
              <a:lnTo>
                <a:pt x="62022" y="495929"/>
              </a:lnTo>
              <a:lnTo>
                <a:pt x="0" y="458803"/>
              </a:lnTo>
              <a:lnTo>
                <a:pt x="52158" y="314036"/>
              </a:lnTo>
              <a:lnTo>
                <a:pt x="195695" y="242911"/>
              </a:lnTo>
              <a:lnTo>
                <a:pt x="323145" y="0"/>
              </a:lnTo>
              <a:lnTo>
                <a:pt x="425630" y="56114"/>
              </a:lnTo>
              <a:lnTo>
                <a:pt x="432723" y="134607"/>
              </a:lnTo>
              <a:lnTo>
                <a:pt x="480497" y="198116"/>
              </a:lnTo>
              <a:lnTo>
                <a:pt x="632391" y="249410"/>
              </a:lnTo>
              <a:lnTo>
                <a:pt x="625779" y="263301"/>
              </a:lnTo>
              <a:lnTo>
                <a:pt x="682104" y="399976"/>
              </a:lnTo>
              <a:lnTo>
                <a:pt x="550185" y="358164"/>
              </a:lnTo>
              <a:lnTo>
                <a:pt x="464698" y="436076"/>
              </a:lnTo>
              <a:lnTo>
                <a:pt x="228879" y="52614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150107</xdr:colOff>
      <xdr:row>37</xdr:row>
      <xdr:rowOff>184743</xdr:rowOff>
    </xdr:from>
    <xdr:to>
      <xdr:col>19</xdr:col>
      <xdr:colOff>33438</xdr:colOff>
      <xdr:row>40</xdr:row>
      <xdr:rowOff>120706</xdr:rowOff>
    </xdr:to>
    <xdr:sp macro="USF" textlink="">
      <xdr:nvSpPr>
        <xdr:cNvPr id="44837" name="118">
          <a:extLst>
            <a:ext uri="{FF2B5EF4-FFF2-40B4-BE49-F238E27FC236}">
              <a16:creationId xmlns:a16="http://schemas.microsoft.com/office/drawing/2014/main" id="{22D211E3-7E53-4B4C-B8E6-9D7051295296}"/>
            </a:ext>
          </a:extLst>
        </xdr:cNvPr>
        <xdr:cNvSpPr/>
      </xdr:nvSpPr>
      <xdr:spPr>
        <a:xfrm>
          <a:off x="13866107" y="7233243"/>
          <a:ext cx="645331" cy="507463"/>
        </a:xfrm>
        <a:custGeom>
          <a:avLst/>
          <a:gdLst/>
          <a:ahLst/>
          <a:cxnLst/>
          <a:rect l="0" t="0" r="0" b="0"/>
          <a:pathLst>
            <a:path w="645331" h="507463">
              <a:moveTo>
                <a:pt x="399300" y="507462"/>
              </a:moveTo>
              <a:lnTo>
                <a:pt x="254499" y="326809"/>
              </a:lnTo>
              <a:lnTo>
                <a:pt x="95005" y="205724"/>
              </a:lnTo>
              <a:lnTo>
                <a:pt x="0" y="138731"/>
              </a:lnTo>
              <a:lnTo>
                <a:pt x="11624" y="61333"/>
              </a:lnTo>
              <a:lnTo>
                <a:pt x="14536" y="49702"/>
              </a:lnTo>
              <a:lnTo>
                <a:pt x="169253" y="116393"/>
              </a:lnTo>
              <a:lnTo>
                <a:pt x="439888" y="0"/>
              </a:lnTo>
              <a:lnTo>
                <a:pt x="540189" y="55762"/>
              </a:lnTo>
              <a:lnTo>
                <a:pt x="545292" y="95432"/>
              </a:lnTo>
              <a:lnTo>
                <a:pt x="645330" y="162002"/>
              </a:lnTo>
              <a:lnTo>
                <a:pt x="620077" y="319380"/>
              </a:lnTo>
              <a:lnTo>
                <a:pt x="539742" y="457619"/>
              </a:lnTo>
              <a:lnTo>
                <a:pt x="481809" y="432453"/>
              </a:lnTo>
              <a:lnTo>
                <a:pt x="399300" y="50746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523726</xdr:colOff>
      <xdr:row>36</xdr:row>
      <xdr:rowOff>96427</xdr:rowOff>
    </xdr:from>
    <xdr:to>
      <xdr:col>19</xdr:col>
      <xdr:colOff>118757</xdr:colOff>
      <xdr:row>38</xdr:row>
      <xdr:rowOff>50006</xdr:rowOff>
    </xdr:to>
    <xdr:sp macro="USF" textlink="">
      <xdr:nvSpPr>
        <xdr:cNvPr id="44838" name="236">
          <a:extLst>
            <a:ext uri="{FF2B5EF4-FFF2-40B4-BE49-F238E27FC236}">
              <a16:creationId xmlns:a16="http://schemas.microsoft.com/office/drawing/2014/main" id="{DE6A0500-7445-4CD3-BEDE-ACCC467C2E9B}"/>
            </a:ext>
          </a:extLst>
        </xdr:cNvPr>
        <xdr:cNvSpPr/>
      </xdr:nvSpPr>
      <xdr:spPr>
        <a:xfrm>
          <a:off x="14239726" y="6954427"/>
          <a:ext cx="357031" cy="334579"/>
        </a:xfrm>
        <a:custGeom>
          <a:avLst/>
          <a:gdLst/>
          <a:ahLst/>
          <a:cxnLst/>
          <a:rect l="0" t="0" r="0" b="0"/>
          <a:pathLst>
            <a:path w="357031" h="334579">
              <a:moveTo>
                <a:pt x="166570" y="334578"/>
              </a:moveTo>
              <a:lnTo>
                <a:pt x="66269" y="278816"/>
              </a:lnTo>
              <a:lnTo>
                <a:pt x="0" y="134605"/>
              </a:lnTo>
              <a:lnTo>
                <a:pt x="81710" y="0"/>
              </a:lnTo>
              <a:lnTo>
                <a:pt x="208316" y="97626"/>
              </a:lnTo>
              <a:lnTo>
                <a:pt x="240297" y="73315"/>
              </a:lnTo>
              <a:lnTo>
                <a:pt x="319821" y="87883"/>
              </a:lnTo>
              <a:lnTo>
                <a:pt x="357030" y="89500"/>
              </a:lnTo>
              <a:lnTo>
                <a:pt x="336804" y="151652"/>
              </a:lnTo>
              <a:lnTo>
                <a:pt x="297686" y="139744"/>
              </a:lnTo>
              <a:lnTo>
                <a:pt x="166570" y="33457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162708</xdr:colOff>
      <xdr:row>35</xdr:row>
      <xdr:rowOff>114189</xdr:rowOff>
    </xdr:from>
    <xdr:to>
      <xdr:col>18</xdr:col>
      <xdr:colOff>431906</xdr:colOff>
      <xdr:row>38</xdr:row>
      <xdr:rowOff>43946</xdr:rowOff>
    </xdr:to>
    <xdr:sp macro="USF" textlink="">
      <xdr:nvSpPr>
        <xdr:cNvPr id="44839" name="252">
          <a:extLst>
            <a:ext uri="{FF2B5EF4-FFF2-40B4-BE49-F238E27FC236}">
              <a16:creationId xmlns:a16="http://schemas.microsoft.com/office/drawing/2014/main" id="{4578B6F9-937D-4669-A23E-6B28EE5F3C16}"/>
            </a:ext>
          </a:extLst>
        </xdr:cNvPr>
        <xdr:cNvSpPr/>
      </xdr:nvSpPr>
      <xdr:spPr>
        <a:xfrm>
          <a:off x="13878708" y="6781689"/>
          <a:ext cx="269198" cy="501257"/>
        </a:xfrm>
        <a:custGeom>
          <a:avLst/>
          <a:gdLst/>
          <a:ahLst/>
          <a:cxnLst/>
          <a:rect l="0" t="0" r="0" b="0"/>
          <a:pathLst>
            <a:path w="269198" h="501257">
              <a:moveTo>
                <a:pt x="1935" y="501256"/>
              </a:moveTo>
              <a:lnTo>
                <a:pt x="0" y="305002"/>
              </a:lnTo>
              <a:lnTo>
                <a:pt x="114097" y="0"/>
              </a:lnTo>
              <a:lnTo>
                <a:pt x="269197" y="101700"/>
              </a:lnTo>
              <a:lnTo>
                <a:pt x="182325" y="359787"/>
              </a:lnTo>
              <a:lnTo>
                <a:pt x="109051" y="452566"/>
              </a:lnTo>
              <a:lnTo>
                <a:pt x="1935" y="501256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287734</xdr:colOff>
      <xdr:row>33</xdr:row>
      <xdr:rowOff>184847</xdr:rowOff>
    </xdr:from>
    <xdr:to>
      <xdr:col>16</xdr:col>
      <xdr:colOff>754755</xdr:colOff>
      <xdr:row>36</xdr:row>
      <xdr:rowOff>149999</xdr:rowOff>
    </xdr:to>
    <xdr:sp macro="USF" textlink="">
      <xdr:nvSpPr>
        <xdr:cNvPr id="44840" name="261">
          <a:extLst>
            <a:ext uri="{FF2B5EF4-FFF2-40B4-BE49-F238E27FC236}">
              <a16:creationId xmlns:a16="http://schemas.microsoft.com/office/drawing/2014/main" id="{CD47EA93-A078-4373-818E-30D4C0739140}"/>
            </a:ext>
          </a:extLst>
        </xdr:cNvPr>
        <xdr:cNvSpPr/>
      </xdr:nvSpPr>
      <xdr:spPr>
        <a:xfrm>
          <a:off x="12479734" y="6471347"/>
          <a:ext cx="467021" cy="536652"/>
        </a:xfrm>
        <a:custGeom>
          <a:avLst/>
          <a:gdLst/>
          <a:ahLst/>
          <a:cxnLst/>
          <a:rect l="0" t="0" r="0" b="0"/>
          <a:pathLst>
            <a:path w="467021" h="536652">
              <a:moveTo>
                <a:pt x="196033" y="536651"/>
              </a:moveTo>
              <a:lnTo>
                <a:pt x="119485" y="506013"/>
              </a:lnTo>
              <a:lnTo>
                <a:pt x="0" y="299334"/>
              </a:lnTo>
              <a:lnTo>
                <a:pt x="73978" y="206463"/>
              </a:lnTo>
              <a:lnTo>
                <a:pt x="151994" y="184704"/>
              </a:lnTo>
              <a:lnTo>
                <a:pt x="217124" y="0"/>
              </a:lnTo>
              <a:lnTo>
                <a:pt x="296859" y="6210"/>
              </a:lnTo>
              <a:lnTo>
                <a:pt x="467020" y="222615"/>
              </a:lnTo>
              <a:lnTo>
                <a:pt x="339570" y="465526"/>
              </a:lnTo>
              <a:lnTo>
                <a:pt x="196033" y="536651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460832</xdr:colOff>
      <xdr:row>31</xdr:row>
      <xdr:rowOff>991</xdr:rowOff>
    </xdr:from>
    <xdr:to>
      <xdr:col>18</xdr:col>
      <xdr:colOff>183808</xdr:colOff>
      <xdr:row>37</xdr:row>
      <xdr:rowOff>80359</xdr:rowOff>
    </xdr:to>
    <xdr:sp macro="USF" textlink="">
      <xdr:nvSpPr>
        <xdr:cNvPr id="44841" name="321">
          <a:extLst>
            <a:ext uri="{FF2B5EF4-FFF2-40B4-BE49-F238E27FC236}">
              <a16:creationId xmlns:a16="http://schemas.microsoft.com/office/drawing/2014/main" id="{D4EE6FB6-8DB3-4952-9564-9677486D0643}"/>
            </a:ext>
          </a:extLst>
        </xdr:cNvPr>
        <xdr:cNvSpPr/>
      </xdr:nvSpPr>
      <xdr:spPr>
        <a:xfrm>
          <a:off x="12652832" y="5906491"/>
          <a:ext cx="1246976" cy="1222368"/>
        </a:xfrm>
        <a:custGeom>
          <a:avLst/>
          <a:gdLst/>
          <a:ahLst/>
          <a:cxnLst/>
          <a:rect l="0" t="0" r="0" b="0"/>
          <a:pathLst>
            <a:path w="1246976" h="1222368">
              <a:moveTo>
                <a:pt x="1246975" y="831383"/>
              </a:moveTo>
              <a:lnTo>
                <a:pt x="1133903" y="1004104"/>
              </a:lnTo>
              <a:lnTo>
                <a:pt x="1107854" y="1123378"/>
              </a:lnTo>
              <a:lnTo>
                <a:pt x="982615" y="1222367"/>
              </a:lnTo>
              <a:lnTo>
                <a:pt x="940824" y="1217486"/>
              </a:lnTo>
              <a:lnTo>
                <a:pt x="887168" y="1190112"/>
              </a:lnTo>
              <a:lnTo>
                <a:pt x="889114" y="1159802"/>
              </a:lnTo>
              <a:lnTo>
                <a:pt x="860686" y="1084116"/>
              </a:lnTo>
              <a:lnTo>
                <a:pt x="891265" y="1008854"/>
              </a:lnTo>
              <a:lnTo>
                <a:pt x="860886" y="982615"/>
              </a:lnTo>
              <a:lnTo>
                <a:pt x="658483" y="936984"/>
              </a:lnTo>
              <a:lnTo>
                <a:pt x="603168" y="1036881"/>
              </a:lnTo>
              <a:lnTo>
                <a:pt x="451274" y="985587"/>
              </a:lnTo>
              <a:lnTo>
                <a:pt x="403500" y="922078"/>
              </a:lnTo>
              <a:lnTo>
                <a:pt x="396407" y="843585"/>
              </a:lnTo>
              <a:lnTo>
                <a:pt x="293922" y="787471"/>
              </a:lnTo>
              <a:lnTo>
                <a:pt x="123761" y="571066"/>
              </a:lnTo>
              <a:lnTo>
                <a:pt x="44026" y="564856"/>
              </a:lnTo>
              <a:lnTo>
                <a:pt x="0" y="462110"/>
              </a:lnTo>
              <a:lnTo>
                <a:pt x="9978" y="353141"/>
              </a:lnTo>
              <a:lnTo>
                <a:pt x="193751" y="224433"/>
              </a:lnTo>
              <a:lnTo>
                <a:pt x="303839" y="272419"/>
              </a:lnTo>
              <a:lnTo>
                <a:pt x="426187" y="67697"/>
              </a:lnTo>
              <a:lnTo>
                <a:pt x="523996" y="0"/>
              </a:lnTo>
              <a:lnTo>
                <a:pt x="642794" y="39675"/>
              </a:lnTo>
              <a:lnTo>
                <a:pt x="725806" y="128931"/>
              </a:lnTo>
              <a:lnTo>
                <a:pt x="1007485" y="288230"/>
              </a:lnTo>
              <a:lnTo>
                <a:pt x="1101135" y="398489"/>
              </a:lnTo>
              <a:lnTo>
                <a:pt x="1007894" y="477137"/>
              </a:lnTo>
              <a:lnTo>
                <a:pt x="940030" y="712479"/>
              </a:lnTo>
              <a:lnTo>
                <a:pt x="997614" y="772273"/>
              </a:lnTo>
              <a:lnTo>
                <a:pt x="1246975" y="831383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583119</xdr:colOff>
      <xdr:row>35</xdr:row>
      <xdr:rowOff>70374</xdr:rowOff>
    </xdr:from>
    <xdr:to>
      <xdr:col>18</xdr:col>
      <xdr:colOff>276806</xdr:colOff>
      <xdr:row>38</xdr:row>
      <xdr:rowOff>70012</xdr:rowOff>
    </xdr:to>
    <xdr:sp macro="USF" textlink="">
      <xdr:nvSpPr>
        <xdr:cNvPr id="44842" name="332">
          <a:extLst>
            <a:ext uri="{FF2B5EF4-FFF2-40B4-BE49-F238E27FC236}">
              <a16:creationId xmlns:a16="http://schemas.microsoft.com/office/drawing/2014/main" id="{8C26D793-FC9E-433A-ABD2-E23F08509315}"/>
            </a:ext>
          </a:extLst>
        </xdr:cNvPr>
        <xdr:cNvSpPr/>
      </xdr:nvSpPr>
      <xdr:spPr>
        <a:xfrm>
          <a:off x="13537119" y="6737874"/>
          <a:ext cx="455687" cy="571138"/>
        </a:xfrm>
        <a:custGeom>
          <a:avLst/>
          <a:gdLst/>
          <a:ahLst/>
          <a:cxnLst/>
          <a:rect l="0" t="0" r="0" b="0"/>
          <a:pathLst>
            <a:path w="455687" h="571138">
              <a:moveTo>
                <a:pt x="340612" y="556702"/>
              </a:moveTo>
              <a:lnTo>
                <a:pt x="262350" y="571137"/>
              </a:lnTo>
              <a:lnTo>
                <a:pt x="32048" y="516218"/>
              </a:lnTo>
              <a:lnTo>
                <a:pt x="0" y="450289"/>
              </a:lnTo>
              <a:lnTo>
                <a:pt x="66184" y="421264"/>
              </a:lnTo>
              <a:lnTo>
                <a:pt x="56537" y="386103"/>
              </a:lnTo>
              <a:lnTo>
                <a:pt x="98328" y="390984"/>
              </a:lnTo>
              <a:lnTo>
                <a:pt x="223567" y="291995"/>
              </a:lnTo>
              <a:lnTo>
                <a:pt x="249616" y="172721"/>
              </a:lnTo>
              <a:lnTo>
                <a:pt x="362688" y="0"/>
              </a:lnTo>
              <a:lnTo>
                <a:pt x="455686" y="43815"/>
              </a:lnTo>
              <a:lnTo>
                <a:pt x="341589" y="348817"/>
              </a:lnTo>
              <a:lnTo>
                <a:pt x="343524" y="545071"/>
              </a:lnTo>
              <a:lnTo>
                <a:pt x="340612" y="556702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164643</xdr:colOff>
      <xdr:row>36</xdr:row>
      <xdr:rowOff>25389</xdr:rowOff>
    </xdr:from>
    <xdr:to>
      <xdr:col>18</xdr:col>
      <xdr:colOff>605437</xdr:colOff>
      <xdr:row>38</xdr:row>
      <xdr:rowOff>110637</xdr:rowOff>
    </xdr:to>
    <xdr:sp macro="USF" textlink="">
      <xdr:nvSpPr>
        <xdr:cNvPr id="44843" name="344">
          <a:extLst>
            <a:ext uri="{FF2B5EF4-FFF2-40B4-BE49-F238E27FC236}">
              <a16:creationId xmlns:a16="http://schemas.microsoft.com/office/drawing/2014/main" id="{D8132BE7-C5B9-44CD-A5F1-EFA84CE423FE}"/>
            </a:ext>
          </a:extLst>
        </xdr:cNvPr>
        <xdr:cNvSpPr/>
      </xdr:nvSpPr>
      <xdr:spPr>
        <a:xfrm>
          <a:off x="13880643" y="6883389"/>
          <a:ext cx="440794" cy="466248"/>
        </a:xfrm>
        <a:custGeom>
          <a:avLst/>
          <a:gdLst/>
          <a:ahLst/>
          <a:cxnLst/>
          <a:rect l="0" t="0" r="0" b="0"/>
          <a:pathLst>
            <a:path w="440794" h="466248">
              <a:moveTo>
                <a:pt x="425352" y="349854"/>
              </a:moveTo>
              <a:lnTo>
                <a:pt x="154717" y="466247"/>
              </a:lnTo>
              <a:lnTo>
                <a:pt x="0" y="399556"/>
              </a:lnTo>
              <a:lnTo>
                <a:pt x="107116" y="350866"/>
              </a:lnTo>
              <a:lnTo>
                <a:pt x="180390" y="258087"/>
              </a:lnTo>
              <a:lnTo>
                <a:pt x="267262" y="0"/>
              </a:lnTo>
              <a:lnTo>
                <a:pt x="440793" y="71038"/>
              </a:lnTo>
              <a:lnTo>
                <a:pt x="359083" y="205643"/>
              </a:lnTo>
              <a:lnTo>
                <a:pt x="425352" y="349854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295388</xdr:colOff>
      <xdr:row>35</xdr:row>
      <xdr:rowOff>175975</xdr:rowOff>
    </xdr:from>
    <xdr:to>
      <xdr:col>17</xdr:col>
      <xdr:colOff>590098</xdr:colOff>
      <xdr:row>37</xdr:row>
      <xdr:rowOff>23296</xdr:rowOff>
    </xdr:to>
    <xdr:sp macro="USF" textlink="">
      <xdr:nvSpPr>
        <xdr:cNvPr id="44844" name="347">
          <a:extLst>
            <a:ext uri="{FF2B5EF4-FFF2-40B4-BE49-F238E27FC236}">
              <a16:creationId xmlns:a16="http://schemas.microsoft.com/office/drawing/2014/main" id="{5FCD49AB-A630-40B9-BD5D-5E10A6201CDC}"/>
            </a:ext>
          </a:extLst>
        </xdr:cNvPr>
        <xdr:cNvSpPr/>
      </xdr:nvSpPr>
      <xdr:spPr>
        <a:xfrm>
          <a:off x="13249388" y="6843475"/>
          <a:ext cx="294710" cy="228321"/>
        </a:xfrm>
        <a:custGeom>
          <a:avLst/>
          <a:gdLst/>
          <a:ahLst/>
          <a:cxnLst/>
          <a:rect l="0" t="0" r="0" b="0"/>
          <a:pathLst>
            <a:path w="294710" h="228321">
              <a:moveTo>
                <a:pt x="292558" y="222818"/>
              </a:moveTo>
              <a:lnTo>
                <a:pt x="185893" y="228320"/>
              </a:lnTo>
              <a:lnTo>
                <a:pt x="103950" y="102438"/>
              </a:lnTo>
              <a:lnTo>
                <a:pt x="0" y="113788"/>
              </a:lnTo>
              <a:lnTo>
                <a:pt x="6612" y="99897"/>
              </a:lnTo>
              <a:lnTo>
                <a:pt x="61927" y="0"/>
              </a:lnTo>
              <a:lnTo>
                <a:pt x="264330" y="45631"/>
              </a:lnTo>
              <a:lnTo>
                <a:pt x="294709" y="71870"/>
              </a:lnTo>
              <a:lnTo>
                <a:pt x="264130" y="147132"/>
              </a:lnTo>
              <a:lnTo>
                <a:pt x="292558" y="222818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686919</xdr:colOff>
      <xdr:row>32</xdr:row>
      <xdr:rowOff>149039</xdr:rowOff>
    </xdr:from>
    <xdr:to>
      <xdr:col>16</xdr:col>
      <xdr:colOff>504859</xdr:colOff>
      <xdr:row>35</xdr:row>
      <xdr:rowOff>113585</xdr:rowOff>
    </xdr:to>
    <xdr:sp macro="USF" textlink="">
      <xdr:nvSpPr>
        <xdr:cNvPr id="44845" name="355">
          <a:extLst>
            <a:ext uri="{FF2B5EF4-FFF2-40B4-BE49-F238E27FC236}">
              <a16:creationId xmlns:a16="http://schemas.microsoft.com/office/drawing/2014/main" id="{A245B610-5F46-4485-AA9C-574451291371}"/>
            </a:ext>
          </a:extLst>
        </xdr:cNvPr>
        <xdr:cNvSpPr/>
      </xdr:nvSpPr>
      <xdr:spPr>
        <a:xfrm>
          <a:off x="12116919" y="6245039"/>
          <a:ext cx="579940" cy="536046"/>
        </a:xfrm>
        <a:custGeom>
          <a:avLst/>
          <a:gdLst/>
          <a:ahLst/>
          <a:cxnLst/>
          <a:rect l="0" t="0" r="0" b="0"/>
          <a:pathLst>
            <a:path w="579940" h="536046">
              <a:moveTo>
                <a:pt x="264893" y="536045"/>
              </a:moveTo>
              <a:lnTo>
                <a:pt x="219046" y="314654"/>
              </a:lnTo>
              <a:lnTo>
                <a:pt x="38006" y="259645"/>
              </a:lnTo>
              <a:lnTo>
                <a:pt x="0" y="131422"/>
              </a:lnTo>
              <a:lnTo>
                <a:pt x="47650" y="61863"/>
              </a:lnTo>
              <a:lnTo>
                <a:pt x="240625" y="0"/>
              </a:lnTo>
              <a:lnTo>
                <a:pt x="390182" y="47206"/>
              </a:lnTo>
              <a:lnTo>
                <a:pt x="545891" y="14593"/>
              </a:lnTo>
              <a:lnTo>
                <a:pt x="535913" y="123562"/>
              </a:lnTo>
              <a:lnTo>
                <a:pt x="579939" y="226308"/>
              </a:lnTo>
              <a:lnTo>
                <a:pt x="514809" y="411012"/>
              </a:lnTo>
              <a:lnTo>
                <a:pt x="436793" y="432771"/>
              </a:lnTo>
              <a:lnTo>
                <a:pt x="362815" y="525642"/>
              </a:lnTo>
              <a:lnTo>
                <a:pt x="264893" y="536045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638862</xdr:colOff>
      <xdr:row>33</xdr:row>
      <xdr:rowOff>18480</xdr:rowOff>
    </xdr:from>
    <xdr:to>
      <xdr:col>18</xdr:col>
      <xdr:colOff>280125</xdr:colOff>
      <xdr:row>35</xdr:row>
      <xdr:rowOff>70375</xdr:rowOff>
    </xdr:to>
    <xdr:sp macro="USF" textlink="">
      <xdr:nvSpPr>
        <xdr:cNvPr id="44846" name="358">
          <a:extLst>
            <a:ext uri="{FF2B5EF4-FFF2-40B4-BE49-F238E27FC236}">
              <a16:creationId xmlns:a16="http://schemas.microsoft.com/office/drawing/2014/main" id="{B194851B-9775-40A7-ADD5-BD4DEAC50DAF}"/>
            </a:ext>
          </a:extLst>
        </xdr:cNvPr>
        <xdr:cNvSpPr/>
      </xdr:nvSpPr>
      <xdr:spPr>
        <a:xfrm>
          <a:off x="13592862" y="6304980"/>
          <a:ext cx="403263" cy="432895"/>
        </a:xfrm>
        <a:custGeom>
          <a:avLst/>
          <a:gdLst/>
          <a:ahLst/>
          <a:cxnLst/>
          <a:rect l="0" t="0" r="0" b="0"/>
          <a:pathLst>
            <a:path w="403263" h="432895">
              <a:moveTo>
                <a:pt x="306945" y="432894"/>
              </a:moveTo>
              <a:lnTo>
                <a:pt x="57584" y="373784"/>
              </a:lnTo>
              <a:lnTo>
                <a:pt x="0" y="313990"/>
              </a:lnTo>
              <a:lnTo>
                <a:pt x="67864" y="78648"/>
              </a:lnTo>
              <a:lnTo>
                <a:pt x="161105" y="0"/>
              </a:lnTo>
              <a:lnTo>
                <a:pt x="264703" y="109689"/>
              </a:lnTo>
              <a:lnTo>
                <a:pt x="403262" y="174652"/>
              </a:lnTo>
              <a:lnTo>
                <a:pt x="395552" y="294611"/>
              </a:lnTo>
              <a:lnTo>
                <a:pt x="306945" y="432894"/>
              </a:lnTo>
              <a:close/>
            </a:path>
          </a:pathLst>
        </a:custGeom>
        <a:solidFill>
          <a:srgbClr val="6CBC44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450152</xdr:colOff>
      <xdr:row>8</xdr:row>
      <xdr:rowOff>134294</xdr:rowOff>
    </xdr:from>
    <xdr:to>
      <xdr:col>10</xdr:col>
      <xdr:colOff>42430</xdr:colOff>
      <xdr:row>10</xdr:row>
      <xdr:rowOff>88038</xdr:rowOff>
    </xdr:to>
    <xdr:sp macro="USF" textlink="">
      <xdr:nvSpPr>
        <xdr:cNvPr id="44847" name="4">
          <a:extLst>
            <a:ext uri="{FF2B5EF4-FFF2-40B4-BE49-F238E27FC236}">
              <a16:creationId xmlns:a16="http://schemas.microsoft.com/office/drawing/2014/main" id="{D4473908-D18F-4A21-B30C-5911D357F42C}"/>
            </a:ext>
          </a:extLst>
        </xdr:cNvPr>
        <xdr:cNvSpPr/>
      </xdr:nvSpPr>
      <xdr:spPr>
        <a:xfrm>
          <a:off x="7308152" y="1658294"/>
          <a:ext cx="354278" cy="334744"/>
        </a:xfrm>
        <a:custGeom>
          <a:avLst/>
          <a:gdLst/>
          <a:ahLst/>
          <a:cxnLst/>
          <a:rect l="0" t="0" r="0" b="0"/>
          <a:pathLst>
            <a:path w="354278" h="334744">
              <a:moveTo>
                <a:pt x="354277" y="104934"/>
              </a:moveTo>
              <a:lnTo>
                <a:pt x="200340" y="334743"/>
              </a:lnTo>
              <a:lnTo>
                <a:pt x="48210" y="276138"/>
              </a:lnTo>
              <a:lnTo>
                <a:pt x="0" y="214724"/>
              </a:lnTo>
              <a:lnTo>
                <a:pt x="99738" y="73"/>
              </a:lnTo>
              <a:lnTo>
                <a:pt x="249674" y="0"/>
              </a:lnTo>
              <a:lnTo>
                <a:pt x="354277" y="10493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145055</xdr:colOff>
      <xdr:row>12</xdr:row>
      <xdr:rowOff>168832</xdr:rowOff>
    </xdr:from>
    <xdr:to>
      <xdr:col>8</xdr:col>
      <xdr:colOff>450855</xdr:colOff>
      <xdr:row>16</xdr:row>
      <xdr:rowOff>77803</xdr:rowOff>
    </xdr:to>
    <xdr:sp macro="USF" textlink="">
      <xdr:nvSpPr>
        <xdr:cNvPr id="44848" name="7">
          <a:extLst>
            <a:ext uri="{FF2B5EF4-FFF2-40B4-BE49-F238E27FC236}">
              <a16:creationId xmlns:a16="http://schemas.microsoft.com/office/drawing/2014/main" id="{2EA9E49A-2978-45BE-A0D9-BB10AA050DF3}"/>
            </a:ext>
          </a:extLst>
        </xdr:cNvPr>
        <xdr:cNvSpPr/>
      </xdr:nvSpPr>
      <xdr:spPr>
        <a:xfrm>
          <a:off x="5479055" y="2454832"/>
          <a:ext cx="1067800" cy="670971"/>
        </a:xfrm>
        <a:custGeom>
          <a:avLst/>
          <a:gdLst/>
          <a:ahLst/>
          <a:cxnLst/>
          <a:rect l="0" t="0" r="0" b="0"/>
          <a:pathLst>
            <a:path w="1067800" h="670971">
              <a:moveTo>
                <a:pt x="1067799" y="638987"/>
              </a:moveTo>
              <a:lnTo>
                <a:pt x="947721" y="670970"/>
              </a:lnTo>
              <a:lnTo>
                <a:pt x="734878" y="644949"/>
              </a:lnTo>
              <a:lnTo>
                <a:pt x="574089" y="665538"/>
              </a:lnTo>
              <a:lnTo>
                <a:pt x="363030" y="642720"/>
              </a:lnTo>
              <a:lnTo>
                <a:pt x="290843" y="600880"/>
              </a:lnTo>
              <a:lnTo>
                <a:pt x="208172" y="617839"/>
              </a:lnTo>
              <a:lnTo>
                <a:pt x="92865" y="582053"/>
              </a:lnTo>
              <a:lnTo>
                <a:pt x="0" y="455804"/>
              </a:lnTo>
              <a:lnTo>
                <a:pt x="105217" y="395086"/>
              </a:lnTo>
              <a:lnTo>
                <a:pt x="203923" y="270506"/>
              </a:lnTo>
              <a:lnTo>
                <a:pt x="195213" y="231801"/>
              </a:lnTo>
              <a:lnTo>
                <a:pt x="63546" y="138333"/>
              </a:lnTo>
              <a:lnTo>
                <a:pt x="153678" y="0"/>
              </a:lnTo>
              <a:lnTo>
                <a:pt x="591182" y="120567"/>
              </a:lnTo>
              <a:lnTo>
                <a:pt x="819466" y="223751"/>
              </a:lnTo>
              <a:lnTo>
                <a:pt x="925997" y="277957"/>
              </a:lnTo>
              <a:lnTo>
                <a:pt x="1006391" y="275159"/>
              </a:lnTo>
              <a:lnTo>
                <a:pt x="1039720" y="462234"/>
              </a:lnTo>
              <a:lnTo>
                <a:pt x="1067799" y="638987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459790</xdr:colOff>
      <xdr:row>5</xdr:row>
      <xdr:rowOff>51263</xdr:rowOff>
    </xdr:from>
    <xdr:to>
      <xdr:col>6</xdr:col>
      <xdr:colOff>323475</xdr:colOff>
      <xdr:row>7</xdr:row>
      <xdr:rowOff>164271</xdr:rowOff>
    </xdr:to>
    <xdr:sp macro="USF" textlink="">
      <xdr:nvSpPr>
        <xdr:cNvPr id="44849" name="9">
          <a:extLst>
            <a:ext uri="{FF2B5EF4-FFF2-40B4-BE49-F238E27FC236}">
              <a16:creationId xmlns:a16="http://schemas.microsoft.com/office/drawing/2014/main" id="{46F674A8-9BA1-4F85-AFFA-5267AFE7AFC5}"/>
            </a:ext>
          </a:extLst>
        </xdr:cNvPr>
        <xdr:cNvSpPr/>
      </xdr:nvSpPr>
      <xdr:spPr>
        <a:xfrm>
          <a:off x="4269790" y="1003763"/>
          <a:ext cx="625685" cy="494008"/>
        </a:xfrm>
        <a:custGeom>
          <a:avLst/>
          <a:gdLst/>
          <a:ahLst/>
          <a:cxnLst/>
          <a:rect l="0" t="0" r="0" b="0"/>
          <a:pathLst>
            <a:path w="625685" h="494008">
              <a:moveTo>
                <a:pt x="571470" y="482585"/>
              </a:moveTo>
              <a:lnTo>
                <a:pt x="531514" y="494007"/>
              </a:lnTo>
              <a:lnTo>
                <a:pt x="425413" y="432193"/>
              </a:lnTo>
              <a:lnTo>
                <a:pt x="143608" y="406918"/>
              </a:lnTo>
              <a:lnTo>
                <a:pt x="43327" y="468191"/>
              </a:lnTo>
              <a:lnTo>
                <a:pt x="0" y="442058"/>
              </a:lnTo>
              <a:lnTo>
                <a:pt x="8702" y="324950"/>
              </a:lnTo>
              <a:lnTo>
                <a:pt x="196485" y="182329"/>
              </a:lnTo>
              <a:lnTo>
                <a:pt x="194342" y="72864"/>
              </a:lnTo>
              <a:lnTo>
                <a:pt x="367485" y="0"/>
              </a:lnTo>
              <a:lnTo>
                <a:pt x="625684" y="23917"/>
              </a:lnTo>
              <a:lnTo>
                <a:pt x="579771" y="88092"/>
              </a:lnTo>
              <a:lnTo>
                <a:pt x="600295" y="208055"/>
              </a:lnTo>
              <a:lnTo>
                <a:pt x="548389" y="404527"/>
              </a:lnTo>
              <a:lnTo>
                <a:pt x="571470" y="48258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248059</xdr:colOff>
      <xdr:row>5</xdr:row>
      <xdr:rowOff>67978</xdr:rowOff>
    </xdr:from>
    <xdr:to>
      <xdr:col>10</xdr:col>
      <xdr:colOff>126329</xdr:colOff>
      <xdr:row>7</xdr:row>
      <xdr:rowOff>164821</xdr:rowOff>
    </xdr:to>
    <xdr:sp macro="USF" textlink="">
      <xdr:nvSpPr>
        <xdr:cNvPr id="44850" name="13">
          <a:extLst>
            <a:ext uri="{FF2B5EF4-FFF2-40B4-BE49-F238E27FC236}">
              <a16:creationId xmlns:a16="http://schemas.microsoft.com/office/drawing/2014/main" id="{EDA19F6C-E185-401F-9CA1-D5DF6E34E2FE}"/>
            </a:ext>
          </a:extLst>
        </xdr:cNvPr>
        <xdr:cNvSpPr/>
      </xdr:nvSpPr>
      <xdr:spPr>
        <a:xfrm>
          <a:off x="7106059" y="1020478"/>
          <a:ext cx="640270" cy="477843"/>
        </a:xfrm>
        <a:custGeom>
          <a:avLst/>
          <a:gdLst/>
          <a:ahLst/>
          <a:cxnLst/>
          <a:rect l="0" t="0" r="0" b="0"/>
          <a:pathLst>
            <a:path w="640270" h="477843">
              <a:moveTo>
                <a:pt x="587370" y="429912"/>
              </a:moveTo>
              <a:lnTo>
                <a:pt x="476601" y="477842"/>
              </a:lnTo>
              <a:lnTo>
                <a:pt x="396184" y="450260"/>
              </a:lnTo>
              <a:lnTo>
                <a:pt x="0" y="211965"/>
              </a:lnTo>
              <a:lnTo>
                <a:pt x="131155" y="124092"/>
              </a:lnTo>
              <a:lnTo>
                <a:pt x="216318" y="0"/>
              </a:lnTo>
              <a:lnTo>
                <a:pt x="266909" y="46290"/>
              </a:lnTo>
              <a:lnTo>
                <a:pt x="449412" y="98216"/>
              </a:lnTo>
              <a:lnTo>
                <a:pt x="567399" y="157067"/>
              </a:lnTo>
              <a:lnTo>
                <a:pt x="640269" y="375456"/>
              </a:lnTo>
              <a:lnTo>
                <a:pt x="587370" y="42991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425971</xdr:colOff>
      <xdr:row>3</xdr:row>
      <xdr:rowOff>98152</xdr:rowOff>
    </xdr:from>
    <xdr:to>
      <xdr:col>8</xdr:col>
      <xdr:colOff>210343</xdr:colOff>
      <xdr:row>6</xdr:row>
      <xdr:rowOff>43144</xdr:rowOff>
    </xdr:to>
    <xdr:sp macro="USF" textlink="">
      <xdr:nvSpPr>
        <xdr:cNvPr id="44851" name="32">
          <a:extLst>
            <a:ext uri="{FF2B5EF4-FFF2-40B4-BE49-F238E27FC236}">
              <a16:creationId xmlns:a16="http://schemas.microsoft.com/office/drawing/2014/main" id="{44E426E2-6B45-4547-9C46-4ED468C64195}"/>
            </a:ext>
          </a:extLst>
        </xdr:cNvPr>
        <xdr:cNvSpPr/>
      </xdr:nvSpPr>
      <xdr:spPr>
        <a:xfrm>
          <a:off x="5759971" y="669652"/>
          <a:ext cx="546372" cy="516492"/>
        </a:xfrm>
        <a:custGeom>
          <a:avLst/>
          <a:gdLst/>
          <a:ahLst/>
          <a:cxnLst/>
          <a:rect l="0" t="0" r="0" b="0"/>
          <a:pathLst>
            <a:path w="546372" h="516492">
              <a:moveTo>
                <a:pt x="464320" y="482336"/>
              </a:moveTo>
              <a:lnTo>
                <a:pt x="269720" y="463713"/>
              </a:lnTo>
              <a:lnTo>
                <a:pt x="210711" y="516491"/>
              </a:lnTo>
              <a:lnTo>
                <a:pt x="172686" y="502581"/>
              </a:lnTo>
              <a:lnTo>
                <a:pt x="8356" y="442164"/>
              </a:lnTo>
              <a:lnTo>
                <a:pt x="0" y="264481"/>
              </a:lnTo>
              <a:lnTo>
                <a:pt x="99608" y="0"/>
              </a:lnTo>
              <a:lnTo>
                <a:pt x="167047" y="10997"/>
              </a:lnTo>
              <a:lnTo>
                <a:pt x="207254" y="80745"/>
              </a:lnTo>
              <a:lnTo>
                <a:pt x="533520" y="244346"/>
              </a:lnTo>
              <a:lnTo>
                <a:pt x="546371" y="282750"/>
              </a:lnTo>
              <a:lnTo>
                <a:pt x="488260" y="387488"/>
              </a:lnTo>
              <a:lnTo>
                <a:pt x="501419" y="463630"/>
              </a:lnTo>
              <a:lnTo>
                <a:pt x="464320" y="482336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86277</xdr:colOff>
      <xdr:row>4</xdr:row>
      <xdr:rowOff>123528</xdr:rowOff>
    </xdr:from>
    <xdr:to>
      <xdr:col>7</xdr:col>
      <xdr:colOff>434328</xdr:colOff>
      <xdr:row>6</xdr:row>
      <xdr:rowOff>18220</xdr:rowOff>
    </xdr:to>
    <xdr:sp macro="USF" textlink="">
      <xdr:nvSpPr>
        <xdr:cNvPr id="44852" name="33">
          <a:extLst>
            <a:ext uri="{FF2B5EF4-FFF2-40B4-BE49-F238E27FC236}">
              <a16:creationId xmlns:a16="http://schemas.microsoft.com/office/drawing/2014/main" id="{7F7A7CBF-9B3B-479E-A970-7D1EFA5B5534}"/>
            </a:ext>
          </a:extLst>
        </xdr:cNvPr>
        <xdr:cNvSpPr/>
      </xdr:nvSpPr>
      <xdr:spPr>
        <a:xfrm>
          <a:off x="5420277" y="885528"/>
          <a:ext cx="348051" cy="275692"/>
        </a:xfrm>
        <a:custGeom>
          <a:avLst/>
          <a:gdLst/>
          <a:ahLst/>
          <a:cxnLst/>
          <a:rect l="0" t="0" r="0" b="0"/>
          <a:pathLst>
            <a:path w="348051" h="275692">
              <a:moveTo>
                <a:pt x="348050" y="226288"/>
              </a:moveTo>
              <a:lnTo>
                <a:pt x="248291" y="275691"/>
              </a:lnTo>
              <a:lnTo>
                <a:pt x="0" y="147244"/>
              </a:lnTo>
              <a:lnTo>
                <a:pt x="185456" y="0"/>
              </a:lnTo>
              <a:lnTo>
                <a:pt x="339694" y="48605"/>
              </a:lnTo>
              <a:lnTo>
                <a:pt x="348050" y="226288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720977</xdr:colOff>
      <xdr:row>15</xdr:row>
      <xdr:rowOff>53136</xdr:rowOff>
    </xdr:from>
    <xdr:to>
      <xdr:col>7</xdr:col>
      <xdr:colOff>353228</xdr:colOff>
      <xdr:row>16</xdr:row>
      <xdr:rowOff>137353</xdr:rowOff>
    </xdr:to>
    <xdr:sp macro="USF" textlink="">
      <xdr:nvSpPr>
        <xdr:cNvPr id="44853" name="48">
          <a:extLst>
            <a:ext uri="{FF2B5EF4-FFF2-40B4-BE49-F238E27FC236}">
              <a16:creationId xmlns:a16="http://schemas.microsoft.com/office/drawing/2014/main" id="{A699BED4-8F89-4F42-B18C-645D8E2696D6}"/>
            </a:ext>
          </a:extLst>
        </xdr:cNvPr>
        <xdr:cNvSpPr/>
      </xdr:nvSpPr>
      <xdr:spPr>
        <a:xfrm>
          <a:off x="5292977" y="2910636"/>
          <a:ext cx="394251" cy="274717"/>
        </a:xfrm>
        <a:custGeom>
          <a:avLst/>
          <a:gdLst/>
          <a:ahLst/>
          <a:cxnLst/>
          <a:rect l="0" t="0" r="0" b="0"/>
          <a:pathLst>
            <a:path w="394251" h="274717">
              <a:moveTo>
                <a:pt x="130326" y="271406"/>
              </a:moveTo>
              <a:lnTo>
                <a:pt x="50781" y="274716"/>
              </a:lnTo>
              <a:lnTo>
                <a:pt x="0" y="78500"/>
              </a:lnTo>
              <a:lnTo>
                <a:pt x="110749" y="102090"/>
              </a:lnTo>
              <a:lnTo>
                <a:pt x="117265" y="31009"/>
              </a:lnTo>
              <a:lnTo>
                <a:pt x="186078" y="0"/>
              </a:lnTo>
              <a:lnTo>
                <a:pt x="278943" y="126249"/>
              </a:lnTo>
              <a:lnTo>
                <a:pt x="394250" y="162035"/>
              </a:lnTo>
              <a:lnTo>
                <a:pt x="276457" y="240916"/>
              </a:lnTo>
              <a:lnTo>
                <a:pt x="130326" y="271406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601487</xdr:colOff>
      <xdr:row>4</xdr:row>
      <xdr:rowOff>143213</xdr:rowOff>
    </xdr:from>
    <xdr:to>
      <xdr:col>5</xdr:col>
      <xdr:colOff>332784</xdr:colOff>
      <xdr:row>6</xdr:row>
      <xdr:rowOff>44354</xdr:rowOff>
    </xdr:to>
    <xdr:sp macro="USF" textlink="">
      <xdr:nvSpPr>
        <xdr:cNvPr id="44854" name="50">
          <a:extLst>
            <a:ext uri="{FF2B5EF4-FFF2-40B4-BE49-F238E27FC236}">
              <a16:creationId xmlns:a16="http://schemas.microsoft.com/office/drawing/2014/main" id="{A6DC4EF0-91D1-407F-976B-BD9A35B84811}"/>
            </a:ext>
          </a:extLst>
        </xdr:cNvPr>
        <xdr:cNvSpPr/>
      </xdr:nvSpPr>
      <xdr:spPr>
        <a:xfrm>
          <a:off x="3649487" y="905213"/>
          <a:ext cx="493297" cy="282141"/>
        </a:xfrm>
        <a:custGeom>
          <a:avLst/>
          <a:gdLst/>
          <a:ahLst/>
          <a:cxnLst/>
          <a:rect l="0" t="0" r="0" b="0"/>
          <a:pathLst>
            <a:path w="493297" h="282141">
              <a:moveTo>
                <a:pt x="331038" y="282140"/>
              </a:moveTo>
              <a:lnTo>
                <a:pt x="177214" y="228945"/>
              </a:lnTo>
              <a:lnTo>
                <a:pt x="10336" y="119452"/>
              </a:lnTo>
              <a:lnTo>
                <a:pt x="0" y="3427"/>
              </a:lnTo>
              <a:lnTo>
                <a:pt x="114956" y="0"/>
              </a:lnTo>
              <a:lnTo>
                <a:pt x="319951" y="8978"/>
              </a:lnTo>
              <a:lnTo>
                <a:pt x="375363" y="111684"/>
              </a:lnTo>
              <a:lnTo>
                <a:pt x="487305" y="155435"/>
              </a:lnTo>
              <a:lnTo>
                <a:pt x="493296" y="248099"/>
              </a:lnTo>
              <a:lnTo>
                <a:pt x="331038" y="282140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647158</xdr:colOff>
      <xdr:row>9</xdr:row>
      <xdr:rowOff>134682</xdr:rowOff>
    </xdr:from>
    <xdr:to>
      <xdr:col>7</xdr:col>
      <xdr:colOff>355270</xdr:colOff>
      <xdr:row>13</xdr:row>
      <xdr:rowOff>116666</xdr:rowOff>
    </xdr:to>
    <xdr:sp macro="USF" textlink="">
      <xdr:nvSpPr>
        <xdr:cNvPr id="44855" name="53">
          <a:extLst>
            <a:ext uri="{FF2B5EF4-FFF2-40B4-BE49-F238E27FC236}">
              <a16:creationId xmlns:a16="http://schemas.microsoft.com/office/drawing/2014/main" id="{CC26DAF5-5800-4282-81FD-624E8CDDAF7D}"/>
            </a:ext>
          </a:extLst>
        </xdr:cNvPr>
        <xdr:cNvSpPr/>
      </xdr:nvSpPr>
      <xdr:spPr>
        <a:xfrm>
          <a:off x="4457158" y="1849182"/>
          <a:ext cx="1232112" cy="743984"/>
        </a:xfrm>
        <a:custGeom>
          <a:avLst/>
          <a:gdLst/>
          <a:ahLst/>
          <a:cxnLst/>
          <a:rect l="0" t="0" r="0" b="0"/>
          <a:pathLst>
            <a:path w="1232112" h="743984">
              <a:moveTo>
                <a:pt x="1085443" y="743983"/>
              </a:moveTo>
              <a:lnTo>
                <a:pt x="675782" y="660864"/>
              </a:lnTo>
              <a:lnTo>
                <a:pt x="445754" y="491730"/>
              </a:lnTo>
              <a:lnTo>
                <a:pt x="277062" y="506995"/>
              </a:lnTo>
              <a:lnTo>
                <a:pt x="160183" y="510368"/>
              </a:lnTo>
              <a:lnTo>
                <a:pt x="161960" y="472517"/>
              </a:lnTo>
              <a:lnTo>
                <a:pt x="0" y="310132"/>
              </a:lnTo>
              <a:lnTo>
                <a:pt x="155021" y="256040"/>
              </a:lnTo>
              <a:lnTo>
                <a:pt x="406103" y="0"/>
              </a:lnTo>
              <a:lnTo>
                <a:pt x="488269" y="15760"/>
              </a:lnTo>
              <a:lnTo>
                <a:pt x="685838" y="89121"/>
              </a:lnTo>
              <a:lnTo>
                <a:pt x="896683" y="75155"/>
              </a:lnTo>
              <a:lnTo>
                <a:pt x="1217953" y="179147"/>
              </a:lnTo>
              <a:lnTo>
                <a:pt x="1232111" y="421174"/>
              </a:lnTo>
              <a:lnTo>
                <a:pt x="1158477" y="567887"/>
              </a:lnTo>
              <a:lnTo>
                <a:pt x="1175575" y="605650"/>
              </a:lnTo>
              <a:lnTo>
                <a:pt x="1085443" y="74398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593018</xdr:colOff>
      <xdr:row>1</xdr:row>
      <xdr:rowOff>87310</xdr:rowOff>
    </xdr:from>
    <xdr:to>
      <xdr:col>8</xdr:col>
      <xdr:colOff>532650</xdr:colOff>
      <xdr:row>6</xdr:row>
      <xdr:rowOff>40842</xdr:rowOff>
    </xdr:to>
    <xdr:sp macro="USF" textlink="">
      <xdr:nvSpPr>
        <xdr:cNvPr id="44856" name="67">
          <a:extLst>
            <a:ext uri="{FF2B5EF4-FFF2-40B4-BE49-F238E27FC236}">
              <a16:creationId xmlns:a16="http://schemas.microsoft.com/office/drawing/2014/main" id="{1516DA37-61C1-4F3D-A6C8-D3FC54281913}"/>
            </a:ext>
          </a:extLst>
        </xdr:cNvPr>
        <xdr:cNvSpPr/>
      </xdr:nvSpPr>
      <xdr:spPr>
        <a:xfrm>
          <a:off x="5927018" y="277810"/>
          <a:ext cx="701632" cy="906032"/>
        </a:xfrm>
        <a:custGeom>
          <a:avLst/>
          <a:gdLst/>
          <a:ahLst/>
          <a:cxnLst/>
          <a:rect l="0" t="0" r="0" b="0"/>
          <a:pathLst>
            <a:path w="701632" h="906032">
              <a:moveTo>
                <a:pt x="371544" y="906031"/>
              </a:moveTo>
              <a:lnTo>
                <a:pt x="297273" y="874178"/>
              </a:lnTo>
              <a:lnTo>
                <a:pt x="334372" y="855472"/>
              </a:lnTo>
              <a:lnTo>
                <a:pt x="321213" y="779330"/>
              </a:lnTo>
              <a:lnTo>
                <a:pt x="379324" y="674592"/>
              </a:lnTo>
              <a:lnTo>
                <a:pt x="366473" y="636188"/>
              </a:lnTo>
              <a:lnTo>
                <a:pt x="40207" y="472587"/>
              </a:lnTo>
              <a:lnTo>
                <a:pt x="0" y="402839"/>
              </a:lnTo>
              <a:lnTo>
                <a:pt x="215030" y="309098"/>
              </a:lnTo>
              <a:lnTo>
                <a:pt x="163549" y="201921"/>
              </a:lnTo>
              <a:lnTo>
                <a:pt x="52241" y="154644"/>
              </a:lnTo>
              <a:lnTo>
                <a:pt x="153573" y="0"/>
              </a:lnTo>
              <a:lnTo>
                <a:pt x="229203" y="9357"/>
              </a:lnTo>
              <a:lnTo>
                <a:pt x="344664" y="111135"/>
              </a:lnTo>
              <a:lnTo>
                <a:pt x="383828" y="108092"/>
              </a:lnTo>
              <a:lnTo>
                <a:pt x="382142" y="33092"/>
              </a:lnTo>
              <a:lnTo>
                <a:pt x="496088" y="155060"/>
              </a:lnTo>
              <a:lnTo>
                <a:pt x="678682" y="254743"/>
              </a:lnTo>
              <a:lnTo>
                <a:pt x="701631" y="334019"/>
              </a:lnTo>
              <a:lnTo>
                <a:pt x="558240" y="406623"/>
              </a:lnTo>
              <a:lnTo>
                <a:pt x="393982" y="586645"/>
              </a:lnTo>
              <a:lnTo>
                <a:pt x="442415" y="693561"/>
              </a:lnTo>
              <a:lnTo>
                <a:pt x="563594" y="719805"/>
              </a:lnTo>
              <a:lnTo>
                <a:pt x="689310" y="813427"/>
              </a:lnTo>
              <a:lnTo>
                <a:pt x="546020" y="885825"/>
              </a:lnTo>
              <a:lnTo>
                <a:pt x="447018" y="833776"/>
              </a:lnTo>
              <a:lnTo>
                <a:pt x="373022" y="866727"/>
              </a:lnTo>
              <a:lnTo>
                <a:pt x="371544" y="90603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23875</xdr:colOff>
      <xdr:row>2</xdr:row>
      <xdr:rowOff>40384</xdr:rowOff>
    </xdr:from>
    <xdr:to>
      <xdr:col>6</xdr:col>
      <xdr:colOff>561669</xdr:colOff>
      <xdr:row>5</xdr:row>
      <xdr:rowOff>75181</xdr:rowOff>
    </xdr:to>
    <xdr:sp macro="USF" textlink="">
      <xdr:nvSpPr>
        <xdr:cNvPr id="44857" name="73">
          <a:extLst>
            <a:ext uri="{FF2B5EF4-FFF2-40B4-BE49-F238E27FC236}">
              <a16:creationId xmlns:a16="http://schemas.microsoft.com/office/drawing/2014/main" id="{EFA3C96F-B365-4F0E-A164-247C82A2A4D4}"/>
            </a:ext>
          </a:extLst>
        </xdr:cNvPr>
        <xdr:cNvSpPr/>
      </xdr:nvSpPr>
      <xdr:spPr>
        <a:xfrm>
          <a:off x="4595875" y="421384"/>
          <a:ext cx="537794" cy="606297"/>
        </a:xfrm>
        <a:custGeom>
          <a:avLst/>
          <a:gdLst/>
          <a:ahLst/>
          <a:cxnLst/>
          <a:rect l="0" t="0" r="0" b="0"/>
          <a:pathLst>
            <a:path w="537794" h="606297">
              <a:moveTo>
                <a:pt x="299599" y="606296"/>
              </a:moveTo>
              <a:lnTo>
                <a:pt x="41400" y="582379"/>
              </a:lnTo>
              <a:lnTo>
                <a:pt x="80035" y="513797"/>
              </a:lnTo>
              <a:lnTo>
                <a:pt x="0" y="110335"/>
              </a:lnTo>
              <a:lnTo>
                <a:pt x="25010" y="87601"/>
              </a:lnTo>
              <a:lnTo>
                <a:pt x="7785" y="23428"/>
              </a:lnTo>
              <a:lnTo>
                <a:pt x="134698" y="0"/>
              </a:lnTo>
              <a:lnTo>
                <a:pt x="348900" y="26586"/>
              </a:lnTo>
              <a:lnTo>
                <a:pt x="533242" y="113208"/>
              </a:lnTo>
              <a:lnTo>
                <a:pt x="537793" y="116154"/>
              </a:lnTo>
              <a:lnTo>
                <a:pt x="437629" y="179311"/>
              </a:lnTo>
              <a:lnTo>
                <a:pt x="472112" y="289696"/>
              </a:lnTo>
              <a:lnTo>
                <a:pt x="432456" y="401559"/>
              </a:lnTo>
              <a:lnTo>
                <a:pt x="462643" y="515965"/>
              </a:lnTo>
              <a:lnTo>
                <a:pt x="384122" y="527290"/>
              </a:lnTo>
              <a:lnTo>
                <a:pt x="299599" y="606296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171403</xdr:colOff>
      <xdr:row>10</xdr:row>
      <xdr:rowOff>73905</xdr:rowOff>
    </xdr:from>
    <xdr:to>
      <xdr:col>9</xdr:col>
      <xdr:colOff>109359</xdr:colOff>
      <xdr:row>15</xdr:row>
      <xdr:rowOff>59567</xdr:rowOff>
    </xdr:to>
    <xdr:sp macro="USF" textlink="">
      <xdr:nvSpPr>
        <xdr:cNvPr id="44858" name="74">
          <a:extLst>
            <a:ext uri="{FF2B5EF4-FFF2-40B4-BE49-F238E27FC236}">
              <a16:creationId xmlns:a16="http://schemas.microsoft.com/office/drawing/2014/main" id="{A3B12E64-446C-4E4F-8B07-4F05D682E1FE}"/>
            </a:ext>
          </a:extLst>
        </xdr:cNvPr>
        <xdr:cNvSpPr/>
      </xdr:nvSpPr>
      <xdr:spPr>
        <a:xfrm>
          <a:off x="6267403" y="1978905"/>
          <a:ext cx="699956" cy="938162"/>
        </a:xfrm>
        <a:custGeom>
          <a:avLst/>
          <a:gdLst/>
          <a:ahLst/>
          <a:cxnLst/>
          <a:rect l="0" t="0" r="0" b="0"/>
          <a:pathLst>
            <a:path w="699956" h="938162">
              <a:moveTo>
                <a:pt x="251372" y="938161"/>
              </a:moveTo>
              <a:lnTo>
                <a:pt x="218043" y="751086"/>
              </a:lnTo>
              <a:lnTo>
                <a:pt x="137649" y="753884"/>
              </a:lnTo>
              <a:lnTo>
                <a:pt x="31118" y="699678"/>
              </a:lnTo>
              <a:lnTo>
                <a:pt x="134060" y="524457"/>
              </a:lnTo>
              <a:lnTo>
                <a:pt x="0" y="381049"/>
              </a:lnTo>
              <a:lnTo>
                <a:pt x="8877" y="262490"/>
              </a:lnTo>
              <a:lnTo>
                <a:pt x="89939" y="171553"/>
              </a:lnTo>
              <a:lnTo>
                <a:pt x="81795" y="51807"/>
              </a:lnTo>
              <a:lnTo>
                <a:pt x="145406" y="0"/>
              </a:lnTo>
              <a:lnTo>
                <a:pt x="191788" y="62605"/>
              </a:lnTo>
              <a:lnTo>
                <a:pt x="520516" y="137679"/>
              </a:lnTo>
              <a:lnTo>
                <a:pt x="546692" y="247584"/>
              </a:lnTo>
              <a:lnTo>
                <a:pt x="692675" y="291022"/>
              </a:lnTo>
              <a:lnTo>
                <a:pt x="699955" y="372213"/>
              </a:lnTo>
              <a:lnTo>
                <a:pt x="609218" y="552047"/>
              </a:lnTo>
              <a:lnTo>
                <a:pt x="541407" y="600520"/>
              </a:lnTo>
              <a:lnTo>
                <a:pt x="525648" y="680266"/>
              </a:lnTo>
              <a:lnTo>
                <a:pt x="497767" y="710883"/>
              </a:lnTo>
              <a:lnTo>
                <a:pt x="413847" y="719738"/>
              </a:lnTo>
              <a:lnTo>
                <a:pt x="293359" y="933509"/>
              </a:lnTo>
              <a:lnTo>
                <a:pt x="251372" y="93816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655855</xdr:colOff>
      <xdr:row>5</xdr:row>
      <xdr:rowOff>71508</xdr:rowOff>
    </xdr:from>
    <xdr:to>
      <xdr:col>7</xdr:col>
      <xdr:colOff>598658</xdr:colOff>
      <xdr:row>8</xdr:row>
      <xdr:rowOff>73893</xdr:rowOff>
    </xdr:to>
    <xdr:sp macro="USF" textlink="">
      <xdr:nvSpPr>
        <xdr:cNvPr id="44859" name="88">
          <a:extLst>
            <a:ext uri="{FF2B5EF4-FFF2-40B4-BE49-F238E27FC236}">
              <a16:creationId xmlns:a16="http://schemas.microsoft.com/office/drawing/2014/main" id="{D573850C-BAB5-4A35-8645-5B2C1A7239C0}"/>
            </a:ext>
          </a:extLst>
        </xdr:cNvPr>
        <xdr:cNvSpPr/>
      </xdr:nvSpPr>
      <xdr:spPr>
        <a:xfrm>
          <a:off x="5227855" y="1024008"/>
          <a:ext cx="704803" cy="573885"/>
        </a:xfrm>
        <a:custGeom>
          <a:avLst/>
          <a:gdLst/>
          <a:ahLst/>
          <a:cxnLst/>
          <a:rect l="0" t="0" r="0" b="0"/>
          <a:pathLst>
            <a:path w="704803" h="573885">
              <a:moveTo>
                <a:pt x="695439" y="560597"/>
              </a:moveTo>
              <a:lnTo>
                <a:pt x="517201" y="567282"/>
              </a:lnTo>
              <a:lnTo>
                <a:pt x="451084" y="525467"/>
              </a:lnTo>
              <a:lnTo>
                <a:pt x="343784" y="573884"/>
              </a:lnTo>
              <a:lnTo>
                <a:pt x="212708" y="479659"/>
              </a:lnTo>
              <a:lnTo>
                <a:pt x="59546" y="459422"/>
              </a:lnTo>
              <a:lnTo>
                <a:pt x="0" y="278670"/>
              </a:lnTo>
              <a:lnTo>
                <a:pt x="61605" y="94870"/>
              </a:lnTo>
              <a:lnTo>
                <a:pt x="134346" y="0"/>
              </a:lnTo>
              <a:lnTo>
                <a:pt x="192422" y="8764"/>
              </a:lnTo>
              <a:lnTo>
                <a:pt x="440713" y="137211"/>
              </a:lnTo>
              <a:lnTo>
                <a:pt x="540472" y="87808"/>
              </a:lnTo>
              <a:lnTo>
                <a:pt x="704802" y="148225"/>
              </a:lnTo>
              <a:lnTo>
                <a:pt x="633056" y="418219"/>
              </a:lnTo>
              <a:lnTo>
                <a:pt x="695439" y="560597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475052</xdr:colOff>
      <xdr:row>15</xdr:row>
      <xdr:rowOff>43134</xdr:rowOff>
    </xdr:from>
    <xdr:to>
      <xdr:col>7</xdr:col>
      <xdr:colOff>97871</xdr:colOff>
      <xdr:row>19</xdr:row>
      <xdr:rowOff>125064</xdr:rowOff>
    </xdr:to>
    <xdr:sp macro="USF" textlink="">
      <xdr:nvSpPr>
        <xdr:cNvPr id="44860" name="121">
          <a:extLst>
            <a:ext uri="{FF2B5EF4-FFF2-40B4-BE49-F238E27FC236}">
              <a16:creationId xmlns:a16="http://schemas.microsoft.com/office/drawing/2014/main" id="{A4727E54-8B64-4620-A35F-830CE0FEC689}"/>
            </a:ext>
          </a:extLst>
        </xdr:cNvPr>
        <xdr:cNvSpPr/>
      </xdr:nvSpPr>
      <xdr:spPr>
        <a:xfrm>
          <a:off x="4285052" y="2900634"/>
          <a:ext cx="1146819" cy="843930"/>
        </a:xfrm>
        <a:custGeom>
          <a:avLst/>
          <a:gdLst/>
          <a:ahLst/>
          <a:cxnLst/>
          <a:rect l="0" t="0" r="0" b="0"/>
          <a:pathLst>
            <a:path w="1146819" h="843930">
              <a:moveTo>
                <a:pt x="868273" y="837124"/>
              </a:moveTo>
              <a:lnTo>
                <a:pt x="834027" y="815777"/>
              </a:lnTo>
              <a:lnTo>
                <a:pt x="591440" y="843929"/>
              </a:lnTo>
              <a:lnTo>
                <a:pt x="310188" y="799454"/>
              </a:lnTo>
              <a:lnTo>
                <a:pt x="198066" y="745078"/>
              </a:lnTo>
              <a:lnTo>
                <a:pt x="96126" y="579238"/>
              </a:lnTo>
              <a:lnTo>
                <a:pt x="81926" y="499361"/>
              </a:lnTo>
              <a:lnTo>
                <a:pt x="204731" y="393453"/>
              </a:lnTo>
              <a:lnTo>
                <a:pt x="197097" y="353646"/>
              </a:lnTo>
              <a:lnTo>
                <a:pt x="0" y="290940"/>
              </a:lnTo>
              <a:lnTo>
                <a:pt x="44458" y="0"/>
              </a:lnTo>
              <a:lnTo>
                <a:pt x="644348" y="83191"/>
              </a:lnTo>
              <a:lnTo>
                <a:pt x="847432" y="61594"/>
              </a:lnTo>
              <a:lnTo>
                <a:pt x="1007925" y="88502"/>
              </a:lnTo>
              <a:lnTo>
                <a:pt x="1058706" y="284718"/>
              </a:lnTo>
              <a:lnTo>
                <a:pt x="1138251" y="281408"/>
              </a:lnTo>
              <a:lnTo>
                <a:pt x="1146818" y="476338"/>
              </a:lnTo>
              <a:lnTo>
                <a:pt x="1099810" y="789948"/>
              </a:lnTo>
              <a:lnTo>
                <a:pt x="868273" y="83712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635622</xdr:colOff>
      <xdr:row>2</xdr:row>
      <xdr:rowOff>150335</xdr:rowOff>
    </xdr:from>
    <xdr:to>
      <xdr:col>7</xdr:col>
      <xdr:colOff>525580</xdr:colOff>
      <xdr:row>5</xdr:row>
      <xdr:rowOff>80273</xdr:rowOff>
    </xdr:to>
    <xdr:sp macro="USF" textlink="">
      <xdr:nvSpPr>
        <xdr:cNvPr id="44861" name="129">
          <a:extLst>
            <a:ext uri="{FF2B5EF4-FFF2-40B4-BE49-F238E27FC236}">
              <a16:creationId xmlns:a16="http://schemas.microsoft.com/office/drawing/2014/main" id="{F7ED66EB-F3F1-40C1-9CB4-7ABF0025A54D}"/>
            </a:ext>
          </a:extLst>
        </xdr:cNvPr>
        <xdr:cNvSpPr/>
      </xdr:nvSpPr>
      <xdr:spPr>
        <a:xfrm>
          <a:off x="5207622" y="531335"/>
          <a:ext cx="651958" cy="501438"/>
        </a:xfrm>
        <a:custGeom>
          <a:avLst/>
          <a:gdLst/>
          <a:ahLst/>
          <a:cxnLst/>
          <a:rect l="0" t="0" r="0" b="0"/>
          <a:pathLst>
            <a:path w="651958" h="501438">
              <a:moveTo>
                <a:pt x="212655" y="501437"/>
              </a:moveTo>
              <a:lnTo>
                <a:pt x="154579" y="492673"/>
              </a:lnTo>
              <a:lnTo>
                <a:pt x="0" y="442060"/>
              </a:lnTo>
              <a:lnTo>
                <a:pt x="75130" y="342515"/>
              </a:lnTo>
              <a:lnTo>
                <a:pt x="95756" y="220930"/>
              </a:lnTo>
              <a:lnTo>
                <a:pt x="196362" y="149542"/>
              </a:lnTo>
              <a:lnTo>
                <a:pt x="185345" y="27091"/>
              </a:lnTo>
              <a:lnTo>
                <a:pt x="263093" y="41554"/>
              </a:lnTo>
              <a:lnTo>
                <a:pt x="327437" y="0"/>
              </a:lnTo>
              <a:lnTo>
                <a:pt x="451411" y="85078"/>
              </a:lnTo>
              <a:lnTo>
                <a:pt x="490341" y="77885"/>
              </a:lnTo>
              <a:lnTo>
                <a:pt x="543815" y="121698"/>
              </a:lnTo>
              <a:lnTo>
                <a:pt x="651957" y="138317"/>
              </a:lnTo>
              <a:lnTo>
                <a:pt x="552349" y="402798"/>
              </a:lnTo>
              <a:lnTo>
                <a:pt x="398111" y="354193"/>
              </a:lnTo>
              <a:lnTo>
                <a:pt x="212655" y="501437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456331</xdr:colOff>
      <xdr:row>2</xdr:row>
      <xdr:rowOff>156538</xdr:rowOff>
    </xdr:from>
    <xdr:to>
      <xdr:col>7</xdr:col>
      <xdr:colOff>69985</xdr:colOff>
      <xdr:row>5</xdr:row>
      <xdr:rowOff>20896</xdr:rowOff>
    </xdr:to>
    <xdr:sp macro="USF" textlink="">
      <xdr:nvSpPr>
        <xdr:cNvPr id="44862" name="140">
          <a:extLst>
            <a:ext uri="{FF2B5EF4-FFF2-40B4-BE49-F238E27FC236}">
              <a16:creationId xmlns:a16="http://schemas.microsoft.com/office/drawing/2014/main" id="{7CCBB6BE-1412-43F8-90B5-9E6956A750A5}"/>
            </a:ext>
          </a:extLst>
        </xdr:cNvPr>
        <xdr:cNvSpPr/>
      </xdr:nvSpPr>
      <xdr:spPr>
        <a:xfrm>
          <a:off x="5028331" y="537538"/>
          <a:ext cx="375654" cy="435858"/>
        </a:xfrm>
        <a:custGeom>
          <a:avLst/>
          <a:gdLst/>
          <a:ahLst/>
          <a:cxnLst/>
          <a:rect l="0" t="0" r="0" b="0"/>
          <a:pathLst>
            <a:path w="375654" h="435858">
              <a:moveTo>
                <a:pt x="179291" y="435857"/>
              </a:moveTo>
              <a:lnTo>
                <a:pt x="30187" y="399811"/>
              </a:lnTo>
              <a:lnTo>
                <a:pt x="0" y="285405"/>
              </a:lnTo>
              <a:lnTo>
                <a:pt x="39656" y="173542"/>
              </a:lnTo>
              <a:lnTo>
                <a:pt x="5173" y="63157"/>
              </a:lnTo>
              <a:lnTo>
                <a:pt x="105337" y="0"/>
              </a:lnTo>
              <a:lnTo>
                <a:pt x="364636" y="20888"/>
              </a:lnTo>
              <a:lnTo>
                <a:pt x="375653" y="143339"/>
              </a:lnTo>
              <a:lnTo>
                <a:pt x="275047" y="214727"/>
              </a:lnTo>
              <a:lnTo>
                <a:pt x="254421" y="336312"/>
              </a:lnTo>
              <a:lnTo>
                <a:pt x="179291" y="435857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760391</xdr:colOff>
      <xdr:row>8</xdr:row>
      <xdr:rowOff>52480</xdr:rowOff>
    </xdr:from>
    <xdr:to>
      <xdr:col>9</xdr:col>
      <xdr:colOff>549891</xdr:colOff>
      <xdr:row>11</xdr:row>
      <xdr:rowOff>15456</xdr:rowOff>
    </xdr:to>
    <xdr:sp macro="USF" textlink="">
      <xdr:nvSpPr>
        <xdr:cNvPr id="44863" name="144">
          <a:extLst>
            <a:ext uri="{FF2B5EF4-FFF2-40B4-BE49-F238E27FC236}">
              <a16:creationId xmlns:a16="http://schemas.microsoft.com/office/drawing/2014/main" id="{5AFF147B-93B6-4987-8A70-155A3B88C333}"/>
            </a:ext>
          </a:extLst>
        </xdr:cNvPr>
        <xdr:cNvSpPr/>
      </xdr:nvSpPr>
      <xdr:spPr>
        <a:xfrm>
          <a:off x="6856391" y="1576480"/>
          <a:ext cx="551500" cy="534476"/>
        </a:xfrm>
        <a:custGeom>
          <a:avLst/>
          <a:gdLst/>
          <a:ahLst/>
          <a:cxnLst/>
          <a:rect l="0" t="0" r="0" b="0"/>
          <a:pathLst>
            <a:path w="551500" h="534476">
              <a:moveTo>
                <a:pt x="318100" y="534475"/>
              </a:moveTo>
              <a:lnTo>
                <a:pt x="286289" y="511749"/>
              </a:lnTo>
              <a:lnTo>
                <a:pt x="282209" y="397943"/>
              </a:lnTo>
              <a:lnTo>
                <a:pt x="126321" y="307026"/>
              </a:lnTo>
              <a:lnTo>
                <a:pt x="106193" y="145227"/>
              </a:lnTo>
              <a:lnTo>
                <a:pt x="0" y="76320"/>
              </a:lnTo>
              <a:lnTo>
                <a:pt x="93470" y="0"/>
              </a:lnTo>
              <a:lnTo>
                <a:pt x="211750" y="19499"/>
              </a:lnTo>
              <a:lnTo>
                <a:pt x="356865" y="71497"/>
              </a:lnTo>
              <a:lnTo>
                <a:pt x="551499" y="81887"/>
              </a:lnTo>
              <a:lnTo>
                <a:pt x="451761" y="296538"/>
              </a:lnTo>
              <a:lnTo>
                <a:pt x="499971" y="357952"/>
              </a:lnTo>
              <a:lnTo>
                <a:pt x="429699" y="431442"/>
              </a:lnTo>
              <a:lnTo>
                <a:pt x="390524" y="436655"/>
              </a:lnTo>
              <a:lnTo>
                <a:pt x="393383" y="511179"/>
              </a:lnTo>
              <a:lnTo>
                <a:pt x="318100" y="53447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736380</xdr:colOff>
      <xdr:row>3</xdr:row>
      <xdr:rowOff>154855</xdr:rowOff>
    </xdr:from>
    <xdr:to>
      <xdr:col>9</xdr:col>
      <xdr:colOff>464378</xdr:colOff>
      <xdr:row>6</xdr:row>
      <xdr:rowOff>89444</xdr:rowOff>
    </xdr:to>
    <xdr:sp macro="USF" textlink="">
      <xdr:nvSpPr>
        <xdr:cNvPr id="44864" name="148">
          <a:extLst>
            <a:ext uri="{FF2B5EF4-FFF2-40B4-BE49-F238E27FC236}">
              <a16:creationId xmlns:a16="http://schemas.microsoft.com/office/drawing/2014/main" id="{8C0CE5D2-8A61-4CB8-88BE-6677B209AC78}"/>
            </a:ext>
          </a:extLst>
        </xdr:cNvPr>
        <xdr:cNvSpPr/>
      </xdr:nvSpPr>
      <xdr:spPr>
        <a:xfrm>
          <a:off x="6832380" y="726355"/>
          <a:ext cx="489998" cy="506089"/>
        </a:xfrm>
        <a:custGeom>
          <a:avLst/>
          <a:gdLst/>
          <a:ahLst/>
          <a:cxnLst/>
          <a:rect l="0" t="0" r="0" b="0"/>
          <a:pathLst>
            <a:path w="489998" h="506089">
              <a:moveTo>
                <a:pt x="273679" y="506088"/>
              </a:moveTo>
              <a:lnTo>
                <a:pt x="79573" y="361880"/>
              </a:lnTo>
              <a:lnTo>
                <a:pt x="16935" y="308050"/>
              </a:lnTo>
              <a:lnTo>
                <a:pt x="0" y="229646"/>
              </a:lnTo>
              <a:lnTo>
                <a:pt x="68776" y="0"/>
              </a:lnTo>
              <a:lnTo>
                <a:pt x="237763" y="68299"/>
              </a:lnTo>
              <a:lnTo>
                <a:pt x="433214" y="148622"/>
              </a:lnTo>
              <a:lnTo>
                <a:pt x="489997" y="294123"/>
              </a:lnTo>
              <a:lnTo>
                <a:pt x="404834" y="418215"/>
              </a:lnTo>
              <a:lnTo>
                <a:pt x="273679" y="506088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326792</xdr:colOff>
      <xdr:row>5</xdr:row>
      <xdr:rowOff>59285</xdr:rowOff>
    </xdr:from>
    <xdr:to>
      <xdr:col>5</xdr:col>
      <xdr:colOff>656276</xdr:colOff>
      <xdr:row>7</xdr:row>
      <xdr:rowOff>112322</xdr:rowOff>
    </xdr:to>
    <xdr:sp macro="USF" textlink="">
      <xdr:nvSpPr>
        <xdr:cNvPr id="44865" name="163">
          <a:extLst>
            <a:ext uri="{FF2B5EF4-FFF2-40B4-BE49-F238E27FC236}">
              <a16:creationId xmlns:a16="http://schemas.microsoft.com/office/drawing/2014/main" id="{2FBDF115-90A2-4C38-9131-83D2BEFC22F6}"/>
            </a:ext>
          </a:extLst>
        </xdr:cNvPr>
        <xdr:cNvSpPr/>
      </xdr:nvSpPr>
      <xdr:spPr>
        <a:xfrm>
          <a:off x="4136792" y="1011785"/>
          <a:ext cx="329484" cy="434037"/>
        </a:xfrm>
        <a:custGeom>
          <a:avLst/>
          <a:gdLst/>
          <a:ahLst/>
          <a:cxnLst/>
          <a:rect l="0" t="0" r="0" b="0"/>
          <a:pathLst>
            <a:path w="329484" h="434037">
              <a:moveTo>
                <a:pt x="132998" y="434036"/>
              </a:moveTo>
              <a:lnTo>
                <a:pt x="7766" y="255244"/>
              </a:lnTo>
              <a:lnTo>
                <a:pt x="5991" y="141527"/>
              </a:lnTo>
              <a:lnTo>
                <a:pt x="0" y="48863"/>
              </a:lnTo>
              <a:lnTo>
                <a:pt x="142606" y="0"/>
              </a:lnTo>
              <a:lnTo>
                <a:pt x="327340" y="64842"/>
              </a:lnTo>
              <a:lnTo>
                <a:pt x="329483" y="174307"/>
              </a:lnTo>
              <a:lnTo>
                <a:pt x="141700" y="316928"/>
              </a:lnTo>
              <a:lnTo>
                <a:pt x="132998" y="434036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346384</xdr:colOff>
      <xdr:row>7</xdr:row>
      <xdr:rowOff>60231</xdr:rowOff>
    </xdr:from>
    <xdr:to>
      <xdr:col>8</xdr:col>
      <xdr:colOff>275778</xdr:colOff>
      <xdr:row>10</xdr:row>
      <xdr:rowOff>126160</xdr:rowOff>
    </xdr:to>
    <xdr:sp macro="USF" textlink="">
      <xdr:nvSpPr>
        <xdr:cNvPr id="44866" name="174">
          <a:extLst>
            <a:ext uri="{FF2B5EF4-FFF2-40B4-BE49-F238E27FC236}">
              <a16:creationId xmlns:a16="http://schemas.microsoft.com/office/drawing/2014/main" id="{1AEC8CD1-F5FE-424B-937C-40B9C7F938A2}"/>
            </a:ext>
          </a:extLst>
        </xdr:cNvPr>
        <xdr:cNvSpPr/>
      </xdr:nvSpPr>
      <xdr:spPr>
        <a:xfrm>
          <a:off x="5680384" y="1393731"/>
          <a:ext cx="691394" cy="637429"/>
        </a:xfrm>
        <a:custGeom>
          <a:avLst/>
          <a:gdLst/>
          <a:ahLst/>
          <a:cxnLst/>
          <a:rect l="0" t="0" r="0" b="0"/>
          <a:pathLst>
            <a:path w="691394" h="637429">
              <a:moveTo>
                <a:pt x="557152" y="481818"/>
              </a:moveTo>
              <a:lnTo>
                <a:pt x="474556" y="475970"/>
              </a:lnTo>
              <a:lnTo>
                <a:pt x="359467" y="637428"/>
              </a:lnTo>
              <a:lnTo>
                <a:pt x="0" y="628629"/>
              </a:lnTo>
              <a:lnTo>
                <a:pt x="33720" y="555270"/>
              </a:lnTo>
              <a:lnTo>
                <a:pt x="3624" y="393558"/>
              </a:lnTo>
              <a:lnTo>
                <a:pt x="64672" y="197559"/>
              </a:lnTo>
              <a:lnTo>
                <a:pt x="242910" y="190874"/>
              </a:lnTo>
              <a:lnTo>
                <a:pt x="421682" y="118536"/>
              </a:lnTo>
              <a:lnTo>
                <a:pt x="519916" y="0"/>
              </a:lnTo>
              <a:lnTo>
                <a:pt x="560892" y="96693"/>
              </a:lnTo>
              <a:lnTo>
                <a:pt x="691393" y="180098"/>
              </a:lnTo>
              <a:lnTo>
                <a:pt x="634712" y="279795"/>
              </a:lnTo>
              <a:lnTo>
                <a:pt x="662141" y="348275"/>
              </a:lnTo>
              <a:lnTo>
                <a:pt x="565181" y="406134"/>
              </a:lnTo>
              <a:lnTo>
                <a:pt x="557152" y="481818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365740</xdr:colOff>
      <xdr:row>7</xdr:row>
      <xdr:rowOff>149930</xdr:rowOff>
    </xdr:from>
    <xdr:to>
      <xdr:col>7</xdr:col>
      <xdr:colOff>411057</xdr:colOff>
      <xdr:row>10</xdr:row>
      <xdr:rowOff>123330</xdr:rowOff>
    </xdr:to>
    <xdr:sp macro="USF" textlink="">
      <xdr:nvSpPr>
        <xdr:cNvPr id="44867" name="191">
          <a:extLst>
            <a:ext uri="{FF2B5EF4-FFF2-40B4-BE49-F238E27FC236}">
              <a16:creationId xmlns:a16="http://schemas.microsoft.com/office/drawing/2014/main" id="{B303D8A4-3EA6-49AF-8FB3-7608A85DDDF0}"/>
            </a:ext>
          </a:extLst>
        </xdr:cNvPr>
        <xdr:cNvSpPr/>
      </xdr:nvSpPr>
      <xdr:spPr>
        <a:xfrm>
          <a:off x="4937740" y="1483430"/>
          <a:ext cx="807317" cy="544900"/>
        </a:xfrm>
        <a:custGeom>
          <a:avLst/>
          <a:gdLst/>
          <a:ahLst/>
          <a:cxnLst/>
          <a:rect l="0" t="0" r="0" b="0"/>
          <a:pathLst>
            <a:path w="807317" h="544900">
              <a:moveTo>
                <a:pt x="737371" y="544899"/>
              </a:moveTo>
              <a:lnTo>
                <a:pt x="416101" y="440907"/>
              </a:lnTo>
              <a:lnTo>
                <a:pt x="205256" y="454873"/>
              </a:lnTo>
              <a:lnTo>
                <a:pt x="7687" y="381512"/>
              </a:lnTo>
              <a:lnTo>
                <a:pt x="0" y="366984"/>
              </a:lnTo>
              <a:lnTo>
                <a:pt x="19631" y="330569"/>
              </a:lnTo>
              <a:lnTo>
                <a:pt x="101680" y="311444"/>
              </a:lnTo>
              <a:lnTo>
                <a:pt x="194720" y="129011"/>
              </a:lnTo>
              <a:lnTo>
                <a:pt x="349661" y="0"/>
              </a:lnTo>
              <a:lnTo>
                <a:pt x="502823" y="20237"/>
              </a:lnTo>
              <a:lnTo>
                <a:pt x="633899" y="114462"/>
              </a:lnTo>
              <a:lnTo>
                <a:pt x="741199" y="66045"/>
              </a:lnTo>
              <a:lnTo>
                <a:pt x="807316" y="107860"/>
              </a:lnTo>
              <a:lnTo>
                <a:pt x="746268" y="303859"/>
              </a:lnTo>
              <a:lnTo>
                <a:pt x="776364" y="465571"/>
              </a:lnTo>
              <a:lnTo>
                <a:pt x="742644" y="538930"/>
              </a:lnTo>
              <a:lnTo>
                <a:pt x="737371" y="54489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225000</xdr:colOff>
      <xdr:row>3</xdr:row>
      <xdr:rowOff>40329</xdr:rowOff>
    </xdr:from>
    <xdr:to>
      <xdr:col>9</xdr:col>
      <xdr:colOff>53954</xdr:colOff>
      <xdr:row>5</xdr:row>
      <xdr:rowOff>168792</xdr:rowOff>
    </xdr:to>
    <xdr:sp macro="USF" textlink="">
      <xdr:nvSpPr>
        <xdr:cNvPr id="44868" name="202">
          <a:extLst>
            <a:ext uri="{FF2B5EF4-FFF2-40B4-BE49-F238E27FC236}">
              <a16:creationId xmlns:a16="http://schemas.microsoft.com/office/drawing/2014/main" id="{C4DAF6B5-F2DF-4720-9003-D6D83297B4B3}"/>
            </a:ext>
          </a:extLst>
        </xdr:cNvPr>
        <xdr:cNvSpPr/>
      </xdr:nvSpPr>
      <xdr:spPr>
        <a:xfrm>
          <a:off x="6321000" y="611829"/>
          <a:ext cx="590954" cy="509463"/>
        </a:xfrm>
        <a:custGeom>
          <a:avLst/>
          <a:gdLst/>
          <a:ahLst/>
          <a:cxnLst/>
          <a:rect l="0" t="0" r="0" b="0"/>
          <a:pathLst>
            <a:path w="590954" h="509463">
              <a:moveTo>
                <a:pt x="459779" y="509462"/>
              </a:moveTo>
              <a:lnTo>
                <a:pt x="355460" y="385184"/>
              </a:lnTo>
              <a:lnTo>
                <a:pt x="234175" y="348126"/>
              </a:lnTo>
              <a:lnTo>
                <a:pt x="169612" y="385786"/>
              </a:lnTo>
              <a:lnTo>
                <a:pt x="48433" y="359542"/>
              </a:lnTo>
              <a:lnTo>
                <a:pt x="0" y="252626"/>
              </a:lnTo>
              <a:lnTo>
                <a:pt x="164258" y="72604"/>
              </a:lnTo>
              <a:lnTo>
                <a:pt x="307649" y="0"/>
              </a:lnTo>
              <a:lnTo>
                <a:pt x="306592" y="39388"/>
              </a:lnTo>
              <a:lnTo>
                <a:pt x="580156" y="114526"/>
              </a:lnTo>
              <a:lnTo>
                <a:pt x="511380" y="344172"/>
              </a:lnTo>
              <a:lnTo>
                <a:pt x="528315" y="422576"/>
              </a:lnTo>
              <a:lnTo>
                <a:pt x="590953" y="476406"/>
              </a:lnTo>
              <a:lnTo>
                <a:pt x="459779" y="50946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281635</xdr:colOff>
      <xdr:row>9</xdr:row>
      <xdr:rowOff>155201</xdr:rowOff>
    </xdr:from>
    <xdr:to>
      <xdr:col>8</xdr:col>
      <xdr:colOff>316810</xdr:colOff>
      <xdr:row>14</xdr:row>
      <xdr:rowOff>11584</xdr:rowOff>
    </xdr:to>
    <xdr:sp macro="USF" textlink="">
      <xdr:nvSpPr>
        <xdr:cNvPr id="44869" name="205">
          <a:extLst>
            <a:ext uri="{FF2B5EF4-FFF2-40B4-BE49-F238E27FC236}">
              <a16:creationId xmlns:a16="http://schemas.microsoft.com/office/drawing/2014/main" id="{58EB1D57-0A18-42AF-A774-AEF420B65652}"/>
            </a:ext>
          </a:extLst>
        </xdr:cNvPr>
        <xdr:cNvSpPr/>
      </xdr:nvSpPr>
      <xdr:spPr>
        <a:xfrm>
          <a:off x="5615635" y="1869701"/>
          <a:ext cx="797175" cy="808883"/>
        </a:xfrm>
        <a:custGeom>
          <a:avLst/>
          <a:gdLst/>
          <a:ahLst/>
          <a:cxnLst/>
          <a:rect l="0" t="0" r="0" b="0"/>
          <a:pathLst>
            <a:path w="797175" h="808883">
              <a:moveTo>
                <a:pt x="682886" y="808882"/>
              </a:moveTo>
              <a:lnTo>
                <a:pt x="454602" y="705698"/>
              </a:lnTo>
              <a:lnTo>
                <a:pt x="17098" y="585131"/>
              </a:lnTo>
              <a:lnTo>
                <a:pt x="0" y="547368"/>
              </a:lnTo>
              <a:lnTo>
                <a:pt x="73634" y="400655"/>
              </a:lnTo>
              <a:lnTo>
                <a:pt x="59476" y="158628"/>
              </a:lnTo>
              <a:lnTo>
                <a:pt x="64749" y="152659"/>
              </a:lnTo>
              <a:lnTo>
                <a:pt x="424216" y="161458"/>
              </a:lnTo>
              <a:lnTo>
                <a:pt x="539305" y="0"/>
              </a:lnTo>
              <a:lnTo>
                <a:pt x="621901" y="5848"/>
              </a:lnTo>
              <a:lnTo>
                <a:pt x="797174" y="109204"/>
              </a:lnTo>
              <a:lnTo>
                <a:pt x="733563" y="161011"/>
              </a:lnTo>
              <a:lnTo>
                <a:pt x="741707" y="280757"/>
              </a:lnTo>
              <a:lnTo>
                <a:pt x="660645" y="371694"/>
              </a:lnTo>
              <a:lnTo>
                <a:pt x="651768" y="490253"/>
              </a:lnTo>
              <a:lnTo>
                <a:pt x="785828" y="633661"/>
              </a:lnTo>
              <a:lnTo>
                <a:pt x="682886" y="808882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208278</xdr:colOff>
      <xdr:row>6</xdr:row>
      <xdr:rowOff>89443</xdr:rowOff>
    </xdr:from>
    <xdr:to>
      <xdr:col>10</xdr:col>
      <xdr:colOff>121010</xdr:colOff>
      <xdr:row>9</xdr:row>
      <xdr:rowOff>75725</xdr:rowOff>
    </xdr:to>
    <xdr:sp macro="USF" textlink="">
      <xdr:nvSpPr>
        <xdr:cNvPr id="44870" name="209">
          <a:extLst>
            <a:ext uri="{FF2B5EF4-FFF2-40B4-BE49-F238E27FC236}">
              <a16:creationId xmlns:a16="http://schemas.microsoft.com/office/drawing/2014/main" id="{405A62A2-D206-4562-8FEC-C5F810A2CC24}"/>
            </a:ext>
          </a:extLst>
        </xdr:cNvPr>
        <xdr:cNvSpPr/>
      </xdr:nvSpPr>
      <xdr:spPr>
        <a:xfrm>
          <a:off x="7066278" y="1232443"/>
          <a:ext cx="674732" cy="557782"/>
        </a:xfrm>
        <a:custGeom>
          <a:avLst/>
          <a:gdLst/>
          <a:ahLst/>
          <a:cxnLst/>
          <a:rect l="0" t="0" r="0" b="0"/>
          <a:pathLst>
            <a:path w="674732" h="557782">
              <a:moveTo>
                <a:pt x="620718" y="557781"/>
              </a:moveTo>
              <a:lnTo>
                <a:pt x="596151" y="530785"/>
              </a:lnTo>
              <a:lnTo>
                <a:pt x="491548" y="425851"/>
              </a:lnTo>
              <a:lnTo>
                <a:pt x="341612" y="425924"/>
              </a:lnTo>
              <a:lnTo>
                <a:pt x="146978" y="415534"/>
              </a:lnTo>
              <a:lnTo>
                <a:pt x="1863" y="363536"/>
              </a:lnTo>
              <a:lnTo>
                <a:pt x="23473" y="211621"/>
              </a:lnTo>
              <a:lnTo>
                <a:pt x="0" y="61506"/>
              </a:lnTo>
              <a:lnTo>
                <a:pt x="39781" y="0"/>
              </a:lnTo>
              <a:lnTo>
                <a:pt x="435965" y="238295"/>
              </a:lnTo>
              <a:lnTo>
                <a:pt x="516382" y="265877"/>
              </a:lnTo>
              <a:lnTo>
                <a:pt x="627151" y="217947"/>
              </a:lnTo>
              <a:lnTo>
                <a:pt x="674731" y="277830"/>
              </a:lnTo>
              <a:lnTo>
                <a:pt x="630055" y="383088"/>
              </a:lnTo>
              <a:lnTo>
                <a:pt x="661444" y="492674"/>
              </a:lnTo>
              <a:lnTo>
                <a:pt x="620718" y="557781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691919</xdr:colOff>
      <xdr:row>9</xdr:row>
      <xdr:rowOff>169006</xdr:rowOff>
    </xdr:from>
    <xdr:to>
      <xdr:col>9</xdr:col>
      <xdr:colOff>316492</xdr:colOff>
      <xdr:row>11</xdr:row>
      <xdr:rowOff>176985</xdr:rowOff>
    </xdr:to>
    <xdr:sp macro="USF" textlink="">
      <xdr:nvSpPr>
        <xdr:cNvPr id="44871" name="212">
          <a:extLst>
            <a:ext uri="{FF2B5EF4-FFF2-40B4-BE49-F238E27FC236}">
              <a16:creationId xmlns:a16="http://schemas.microsoft.com/office/drawing/2014/main" id="{CAC61D86-E86C-4B40-B51F-5E2C2565A629}"/>
            </a:ext>
          </a:extLst>
        </xdr:cNvPr>
        <xdr:cNvSpPr/>
      </xdr:nvSpPr>
      <xdr:spPr>
        <a:xfrm>
          <a:off x="6787919" y="1883506"/>
          <a:ext cx="386573" cy="388979"/>
        </a:xfrm>
        <a:custGeom>
          <a:avLst/>
          <a:gdLst/>
          <a:ahLst/>
          <a:cxnLst/>
          <a:rect l="0" t="0" r="0" b="0"/>
          <a:pathLst>
            <a:path w="386573" h="388979">
              <a:moveTo>
                <a:pt x="335883" y="388978"/>
              </a:moveTo>
              <a:lnTo>
                <a:pt x="172159" y="386421"/>
              </a:lnTo>
              <a:lnTo>
                <a:pt x="26176" y="342983"/>
              </a:lnTo>
              <a:lnTo>
                <a:pt x="0" y="233078"/>
              </a:lnTo>
              <a:lnTo>
                <a:pt x="57235" y="176011"/>
              </a:lnTo>
              <a:lnTo>
                <a:pt x="72099" y="22075"/>
              </a:lnTo>
              <a:lnTo>
                <a:pt x="194793" y="0"/>
              </a:lnTo>
              <a:lnTo>
                <a:pt x="350681" y="90917"/>
              </a:lnTo>
              <a:lnTo>
                <a:pt x="354761" y="204723"/>
              </a:lnTo>
              <a:lnTo>
                <a:pt x="386572" y="227449"/>
              </a:lnTo>
              <a:lnTo>
                <a:pt x="381074" y="303317"/>
              </a:lnTo>
              <a:lnTo>
                <a:pt x="322362" y="353128"/>
              </a:lnTo>
              <a:lnTo>
                <a:pt x="335883" y="388978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671382</xdr:colOff>
      <xdr:row>4</xdr:row>
      <xdr:rowOff>12676</xdr:rowOff>
    </xdr:from>
    <xdr:to>
      <xdr:col>10</xdr:col>
      <xdr:colOff>442729</xdr:colOff>
      <xdr:row>6</xdr:row>
      <xdr:rowOff>34546</xdr:rowOff>
    </xdr:to>
    <xdr:sp macro="USF" textlink="">
      <xdr:nvSpPr>
        <xdr:cNvPr id="44872" name="226">
          <a:extLst>
            <a:ext uri="{FF2B5EF4-FFF2-40B4-BE49-F238E27FC236}">
              <a16:creationId xmlns:a16="http://schemas.microsoft.com/office/drawing/2014/main" id="{8840A6E0-ACD8-426B-841B-B38FC5223D32}"/>
            </a:ext>
          </a:extLst>
        </xdr:cNvPr>
        <xdr:cNvSpPr/>
      </xdr:nvSpPr>
      <xdr:spPr>
        <a:xfrm>
          <a:off x="7529382" y="774676"/>
          <a:ext cx="533347" cy="402870"/>
        </a:xfrm>
        <a:custGeom>
          <a:avLst/>
          <a:gdLst/>
          <a:ahLst/>
          <a:cxnLst/>
          <a:rect l="0" t="0" r="0" b="0"/>
          <a:pathLst>
            <a:path w="533347" h="402870">
              <a:moveTo>
                <a:pt x="527510" y="346214"/>
              </a:moveTo>
              <a:lnTo>
                <a:pt x="460718" y="391230"/>
              </a:lnTo>
              <a:lnTo>
                <a:pt x="302633" y="355095"/>
              </a:lnTo>
              <a:lnTo>
                <a:pt x="144076" y="402869"/>
              </a:lnTo>
              <a:lnTo>
                <a:pt x="26089" y="344018"/>
              </a:lnTo>
              <a:lnTo>
                <a:pt x="0" y="44497"/>
              </a:lnTo>
              <a:lnTo>
                <a:pt x="155618" y="0"/>
              </a:lnTo>
              <a:lnTo>
                <a:pt x="276945" y="145534"/>
              </a:lnTo>
              <a:lnTo>
                <a:pt x="396207" y="169795"/>
              </a:lnTo>
              <a:lnTo>
                <a:pt x="425453" y="141922"/>
              </a:lnTo>
              <a:lnTo>
                <a:pt x="533346" y="153720"/>
              </a:lnTo>
              <a:lnTo>
                <a:pt x="493750" y="292977"/>
              </a:lnTo>
              <a:lnTo>
                <a:pt x="527510" y="34621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246179</xdr:colOff>
      <xdr:row>5</xdr:row>
      <xdr:rowOff>75180</xdr:rowOff>
    </xdr:from>
    <xdr:to>
      <xdr:col>6</xdr:col>
      <xdr:colOff>715402</xdr:colOff>
      <xdr:row>9</xdr:row>
      <xdr:rowOff>135915</xdr:rowOff>
    </xdr:to>
    <xdr:sp macro="USF" textlink="">
      <xdr:nvSpPr>
        <xdr:cNvPr id="44873" name="243">
          <a:extLst>
            <a:ext uri="{FF2B5EF4-FFF2-40B4-BE49-F238E27FC236}">
              <a16:creationId xmlns:a16="http://schemas.microsoft.com/office/drawing/2014/main" id="{9729EC5F-EFF9-42E7-B805-BFD2B2E8A8C1}"/>
            </a:ext>
          </a:extLst>
        </xdr:cNvPr>
        <xdr:cNvSpPr/>
      </xdr:nvSpPr>
      <xdr:spPr>
        <a:xfrm>
          <a:off x="4818179" y="1027680"/>
          <a:ext cx="469223" cy="822735"/>
        </a:xfrm>
        <a:custGeom>
          <a:avLst/>
          <a:gdLst/>
          <a:ahLst/>
          <a:cxnLst/>
          <a:rect l="0" t="0" r="0" b="0"/>
          <a:pathLst>
            <a:path w="469223" h="822735">
              <a:moveTo>
                <a:pt x="119561" y="822734"/>
              </a:moveTo>
              <a:lnTo>
                <a:pt x="62749" y="722358"/>
              </a:lnTo>
              <a:lnTo>
                <a:pt x="23081" y="458668"/>
              </a:lnTo>
              <a:lnTo>
                <a:pt x="0" y="380610"/>
              </a:lnTo>
              <a:lnTo>
                <a:pt x="51906" y="184138"/>
              </a:lnTo>
              <a:lnTo>
                <a:pt x="31382" y="64175"/>
              </a:lnTo>
              <a:lnTo>
                <a:pt x="77295" y="0"/>
              </a:lnTo>
              <a:lnTo>
                <a:pt x="60960" y="36884"/>
              </a:lnTo>
              <a:lnTo>
                <a:pt x="126348" y="183261"/>
              </a:lnTo>
              <a:lnTo>
                <a:pt x="255928" y="279690"/>
              </a:lnTo>
              <a:lnTo>
                <a:pt x="409676" y="274998"/>
              </a:lnTo>
              <a:lnTo>
                <a:pt x="469222" y="455750"/>
              </a:lnTo>
              <a:lnTo>
                <a:pt x="314281" y="584761"/>
              </a:lnTo>
              <a:lnTo>
                <a:pt x="221241" y="767194"/>
              </a:lnTo>
              <a:lnTo>
                <a:pt x="139192" y="786319"/>
              </a:lnTo>
              <a:lnTo>
                <a:pt x="119561" y="82273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526911</xdr:colOff>
      <xdr:row>5</xdr:row>
      <xdr:rowOff>180865</xdr:rowOff>
    </xdr:from>
    <xdr:to>
      <xdr:col>8</xdr:col>
      <xdr:colOff>282482</xdr:colOff>
      <xdr:row>8</xdr:row>
      <xdr:rowOff>60606</xdr:rowOff>
    </xdr:to>
    <xdr:sp macro="USF" textlink="">
      <xdr:nvSpPr>
        <xdr:cNvPr id="44874" name="246">
          <a:extLst>
            <a:ext uri="{FF2B5EF4-FFF2-40B4-BE49-F238E27FC236}">
              <a16:creationId xmlns:a16="http://schemas.microsoft.com/office/drawing/2014/main" id="{CB2BDF70-0E4E-4F84-8691-2E1FABAE30C1}"/>
            </a:ext>
          </a:extLst>
        </xdr:cNvPr>
        <xdr:cNvSpPr/>
      </xdr:nvSpPr>
      <xdr:spPr>
        <a:xfrm>
          <a:off x="5860911" y="1133365"/>
          <a:ext cx="517571" cy="451241"/>
        </a:xfrm>
        <a:custGeom>
          <a:avLst/>
          <a:gdLst/>
          <a:ahLst/>
          <a:cxnLst/>
          <a:rect l="0" t="0" r="0" b="0"/>
          <a:pathLst>
            <a:path w="517571" h="451241">
              <a:moveTo>
                <a:pt x="62383" y="451240"/>
              </a:moveTo>
              <a:lnTo>
                <a:pt x="0" y="308862"/>
              </a:lnTo>
              <a:lnTo>
                <a:pt x="71746" y="38868"/>
              </a:lnTo>
              <a:lnTo>
                <a:pt x="109771" y="52778"/>
              </a:lnTo>
              <a:lnTo>
                <a:pt x="168780" y="0"/>
              </a:lnTo>
              <a:lnTo>
                <a:pt x="363380" y="18623"/>
              </a:lnTo>
              <a:lnTo>
                <a:pt x="437651" y="50476"/>
              </a:lnTo>
              <a:lnTo>
                <a:pt x="517570" y="185597"/>
              </a:lnTo>
              <a:lnTo>
                <a:pt x="339389" y="260366"/>
              </a:lnTo>
              <a:lnTo>
                <a:pt x="241155" y="378902"/>
              </a:lnTo>
              <a:lnTo>
                <a:pt x="62383" y="451240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104300</xdr:colOff>
      <xdr:row>5</xdr:row>
      <xdr:rowOff>7455</xdr:rowOff>
    </xdr:from>
    <xdr:to>
      <xdr:col>8</xdr:col>
      <xdr:colOff>684780</xdr:colOff>
      <xdr:row>8</xdr:row>
      <xdr:rowOff>49830</xdr:rowOff>
    </xdr:to>
    <xdr:sp macro="USF" textlink="">
      <xdr:nvSpPr>
        <xdr:cNvPr id="44875" name="250">
          <a:extLst>
            <a:ext uri="{FF2B5EF4-FFF2-40B4-BE49-F238E27FC236}">
              <a16:creationId xmlns:a16="http://schemas.microsoft.com/office/drawing/2014/main" id="{FD421EFB-1A50-47BD-ACC1-521580776710}"/>
            </a:ext>
          </a:extLst>
        </xdr:cNvPr>
        <xdr:cNvSpPr/>
      </xdr:nvSpPr>
      <xdr:spPr>
        <a:xfrm>
          <a:off x="6200300" y="959955"/>
          <a:ext cx="580480" cy="613875"/>
        </a:xfrm>
        <a:custGeom>
          <a:avLst/>
          <a:gdLst/>
          <a:ahLst/>
          <a:cxnLst/>
          <a:rect l="0" t="0" r="0" b="0"/>
          <a:pathLst>
            <a:path w="580480" h="613875">
              <a:moveTo>
                <a:pt x="171477" y="613874"/>
              </a:moveTo>
              <a:lnTo>
                <a:pt x="40976" y="530469"/>
              </a:lnTo>
              <a:lnTo>
                <a:pt x="0" y="433776"/>
              </a:lnTo>
              <a:lnTo>
                <a:pt x="178181" y="359007"/>
              </a:lnTo>
              <a:lnTo>
                <a:pt x="98262" y="223886"/>
              </a:lnTo>
              <a:lnTo>
                <a:pt x="99740" y="184582"/>
              </a:lnTo>
              <a:lnTo>
                <a:pt x="173736" y="151631"/>
              </a:lnTo>
              <a:lnTo>
                <a:pt x="272738" y="203680"/>
              </a:lnTo>
              <a:lnTo>
                <a:pt x="416028" y="131282"/>
              </a:lnTo>
              <a:lnTo>
                <a:pt x="290312" y="37660"/>
              </a:lnTo>
              <a:lnTo>
                <a:pt x="354875" y="0"/>
              </a:lnTo>
              <a:lnTo>
                <a:pt x="476160" y="37058"/>
              </a:lnTo>
              <a:lnTo>
                <a:pt x="580479" y="161336"/>
              </a:lnTo>
              <a:lnTo>
                <a:pt x="572562" y="238483"/>
              </a:lnTo>
              <a:lnTo>
                <a:pt x="533456" y="250276"/>
              </a:lnTo>
              <a:lnTo>
                <a:pt x="547809" y="366130"/>
              </a:lnTo>
              <a:lnTo>
                <a:pt x="524021" y="398560"/>
              </a:lnTo>
              <a:lnTo>
                <a:pt x="369993" y="455164"/>
              </a:lnTo>
              <a:lnTo>
                <a:pt x="347009" y="488091"/>
              </a:lnTo>
              <a:lnTo>
                <a:pt x="369555" y="521490"/>
              </a:lnTo>
              <a:lnTo>
                <a:pt x="171477" y="613874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670508</xdr:colOff>
      <xdr:row>0</xdr:row>
      <xdr:rowOff>117448</xdr:rowOff>
    </xdr:from>
    <xdr:to>
      <xdr:col>6</xdr:col>
      <xdr:colOff>103911</xdr:colOff>
      <xdr:row>5</xdr:row>
      <xdr:rowOff>124128</xdr:rowOff>
    </xdr:to>
    <xdr:sp macro="USF" textlink="">
      <xdr:nvSpPr>
        <xdr:cNvPr id="44876" name="256">
          <a:extLst>
            <a:ext uri="{FF2B5EF4-FFF2-40B4-BE49-F238E27FC236}">
              <a16:creationId xmlns:a16="http://schemas.microsoft.com/office/drawing/2014/main" id="{16296E2A-1B14-4D9E-BE01-4E97E6538D18}"/>
            </a:ext>
          </a:extLst>
        </xdr:cNvPr>
        <xdr:cNvSpPr/>
      </xdr:nvSpPr>
      <xdr:spPr>
        <a:xfrm>
          <a:off x="3718508" y="117448"/>
          <a:ext cx="957403" cy="959180"/>
        </a:xfrm>
        <a:custGeom>
          <a:avLst/>
          <a:gdLst/>
          <a:ahLst/>
          <a:cxnLst/>
          <a:rect l="0" t="0" r="0" b="0"/>
          <a:pathLst>
            <a:path w="957403" h="959180">
              <a:moveTo>
                <a:pt x="745624" y="959179"/>
              </a:moveTo>
              <a:lnTo>
                <a:pt x="560890" y="894337"/>
              </a:lnTo>
              <a:lnTo>
                <a:pt x="418284" y="943200"/>
              </a:lnTo>
              <a:lnTo>
                <a:pt x="306342" y="899449"/>
              </a:lnTo>
              <a:lnTo>
                <a:pt x="250930" y="796743"/>
              </a:lnTo>
              <a:lnTo>
                <a:pt x="45935" y="787765"/>
              </a:lnTo>
              <a:lnTo>
                <a:pt x="88640" y="636206"/>
              </a:lnTo>
              <a:lnTo>
                <a:pt x="0" y="551104"/>
              </a:lnTo>
              <a:lnTo>
                <a:pt x="11778" y="390463"/>
              </a:lnTo>
              <a:lnTo>
                <a:pt x="82404" y="162048"/>
              </a:lnTo>
              <a:lnTo>
                <a:pt x="58406" y="90415"/>
              </a:lnTo>
              <a:lnTo>
                <a:pt x="43249" y="21710"/>
              </a:lnTo>
              <a:lnTo>
                <a:pt x="74459" y="0"/>
              </a:lnTo>
              <a:lnTo>
                <a:pt x="265069" y="87688"/>
              </a:lnTo>
              <a:lnTo>
                <a:pt x="312211" y="155071"/>
              </a:lnTo>
              <a:lnTo>
                <a:pt x="393961" y="172982"/>
              </a:lnTo>
              <a:lnTo>
                <a:pt x="445854" y="279051"/>
              </a:lnTo>
              <a:lnTo>
                <a:pt x="570780" y="297419"/>
              </a:lnTo>
              <a:lnTo>
                <a:pt x="675995" y="365145"/>
              </a:lnTo>
              <a:lnTo>
                <a:pt x="877367" y="414271"/>
              </a:lnTo>
              <a:lnTo>
                <a:pt x="957402" y="817733"/>
              </a:lnTo>
              <a:lnTo>
                <a:pt x="918767" y="886315"/>
              </a:lnTo>
              <a:lnTo>
                <a:pt x="745624" y="95917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141536</xdr:colOff>
      <xdr:row>7</xdr:row>
      <xdr:rowOff>147945</xdr:rowOff>
    </xdr:from>
    <xdr:to>
      <xdr:col>9</xdr:col>
      <xdr:colOff>124713</xdr:colOff>
      <xdr:row>11</xdr:row>
      <xdr:rowOff>21085</xdr:rowOff>
    </xdr:to>
    <xdr:sp macro="USF" textlink="">
      <xdr:nvSpPr>
        <xdr:cNvPr id="44877" name="274">
          <a:extLst>
            <a:ext uri="{FF2B5EF4-FFF2-40B4-BE49-F238E27FC236}">
              <a16:creationId xmlns:a16="http://schemas.microsoft.com/office/drawing/2014/main" id="{2A33EC03-6E40-4D14-B175-18FE24BDA457}"/>
            </a:ext>
          </a:extLst>
        </xdr:cNvPr>
        <xdr:cNvSpPr/>
      </xdr:nvSpPr>
      <xdr:spPr>
        <a:xfrm>
          <a:off x="6237536" y="1481445"/>
          <a:ext cx="745177" cy="635140"/>
        </a:xfrm>
        <a:custGeom>
          <a:avLst/>
          <a:gdLst/>
          <a:ahLst/>
          <a:cxnLst/>
          <a:rect l="0" t="0" r="0" b="0"/>
          <a:pathLst>
            <a:path w="745177" h="635140">
              <a:moveTo>
                <a:pt x="550383" y="635139"/>
              </a:moveTo>
              <a:lnTo>
                <a:pt x="221655" y="560065"/>
              </a:lnTo>
              <a:lnTo>
                <a:pt x="175273" y="497460"/>
              </a:lnTo>
              <a:lnTo>
                <a:pt x="0" y="394104"/>
              </a:lnTo>
              <a:lnTo>
                <a:pt x="8029" y="318420"/>
              </a:lnTo>
              <a:lnTo>
                <a:pt x="104989" y="260561"/>
              </a:lnTo>
              <a:lnTo>
                <a:pt x="77560" y="192081"/>
              </a:lnTo>
              <a:lnTo>
                <a:pt x="134241" y="92384"/>
              </a:lnTo>
              <a:lnTo>
                <a:pt x="332319" y="0"/>
              </a:lnTo>
              <a:lnTo>
                <a:pt x="442970" y="36928"/>
              </a:lnTo>
              <a:lnTo>
                <a:pt x="579102" y="228119"/>
              </a:lnTo>
              <a:lnTo>
                <a:pt x="618855" y="171355"/>
              </a:lnTo>
              <a:lnTo>
                <a:pt x="725048" y="240262"/>
              </a:lnTo>
              <a:lnTo>
                <a:pt x="745176" y="402061"/>
              </a:lnTo>
              <a:lnTo>
                <a:pt x="622482" y="424136"/>
              </a:lnTo>
              <a:lnTo>
                <a:pt x="607618" y="578072"/>
              </a:lnTo>
              <a:lnTo>
                <a:pt x="550383" y="63513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53458</xdr:colOff>
      <xdr:row>5</xdr:row>
      <xdr:rowOff>166791</xdr:rowOff>
    </xdr:from>
    <xdr:to>
      <xdr:col>10</xdr:col>
      <xdr:colOff>614615</xdr:colOff>
      <xdr:row>9</xdr:row>
      <xdr:rowOff>148290</xdr:rowOff>
    </xdr:to>
    <xdr:sp macro="USF" textlink="">
      <xdr:nvSpPr>
        <xdr:cNvPr id="44878" name="300">
          <a:extLst>
            <a:ext uri="{FF2B5EF4-FFF2-40B4-BE49-F238E27FC236}">
              <a16:creationId xmlns:a16="http://schemas.microsoft.com/office/drawing/2014/main" id="{14FCD30F-9C90-4E5B-82F1-1095764C06CA}"/>
            </a:ext>
          </a:extLst>
        </xdr:cNvPr>
        <xdr:cNvSpPr/>
      </xdr:nvSpPr>
      <xdr:spPr>
        <a:xfrm>
          <a:off x="7673458" y="1119291"/>
          <a:ext cx="561157" cy="743499"/>
        </a:xfrm>
        <a:custGeom>
          <a:avLst/>
          <a:gdLst/>
          <a:ahLst/>
          <a:cxnLst/>
          <a:rect l="0" t="0" r="0" b="0"/>
          <a:pathLst>
            <a:path w="561157" h="743499">
              <a:moveTo>
                <a:pt x="194591" y="720569"/>
              </a:moveTo>
              <a:lnTo>
                <a:pt x="91192" y="743498"/>
              </a:lnTo>
              <a:lnTo>
                <a:pt x="13538" y="670933"/>
              </a:lnTo>
              <a:lnTo>
                <a:pt x="54264" y="605826"/>
              </a:lnTo>
              <a:lnTo>
                <a:pt x="22875" y="496240"/>
              </a:lnTo>
              <a:lnTo>
                <a:pt x="67551" y="390982"/>
              </a:lnTo>
              <a:lnTo>
                <a:pt x="19971" y="331099"/>
              </a:lnTo>
              <a:lnTo>
                <a:pt x="72870" y="276643"/>
              </a:lnTo>
              <a:lnTo>
                <a:pt x="0" y="58254"/>
              </a:lnTo>
              <a:lnTo>
                <a:pt x="158557" y="10480"/>
              </a:lnTo>
              <a:lnTo>
                <a:pt x="316642" y="46615"/>
              </a:lnTo>
              <a:lnTo>
                <a:pt x="383434" y="1599"/>
              </a:lnTo>
              <a:lnTo>
                <a:pt x="448952" y="0"/>
              </a:lnTo>
              <a:lnTo>
                <a:pt x="561156" y="89979"/>
              </a:lnTo>
              <a:lnTo>
                <a:pt x="523653" y="281684"/>
              </a:lnTo>
              <a:lnTo>
                <a:pt x="389740" y="359447"/>
              </a:lnTo>
              <a:lnTo>
                <a:pt x="398442" y="510682"/>
              </a:lnTo>
              <a:lnTo>
                <a:pt x="280508" y="521868"/>
              </a:lnTo>
              <a:lnTo>
                <a:pt x="216688" y="570357"/>
              </a:lnTo>
              <a:lnTo>
                <a:pt x="194591" y="72056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450218</xdr:colOff>
      <xdr:row>7</xdr:row>
      <xdr:rowOff>77181</xdr:rowOff>
    </xdr:from>
    <xdr:to>
      <xdr:col>6</xdr:col>
      <xdr:colOff>373428</xdr:colOff>
      <xdr:row>11</xdr:row>
      <xdr:rowOff>63815</xdr:rowOff>
    </xdr:to>
    <xdr:sp macro="USF" textlink="">
      <xdr:nvSpPr>
        <xdr:cNvPr id="44879" name="304">
          <a:extLst>
            <a:ext uri="{FF2B5EF4-FFF2-40B4-BE49-F238E27FC236}">
              <a16:creationId xmlns:a16="http://schemas.microsoft.com/office/drawing/2014/main" id="{41F03CC1-A0DC-4EB7-98F8-9B42098C9764}"/>
            </a:ext>
          </a:extLst>
        </xdr:cNvPr>
        <xdr:cNvSpPr/>
      </xdr:nvSpPr>
      <xdr:spPr>
        <a:xfrm>
          <a:off x="4260218" y="1410681"/>
          <a:ext cx="685210" cy="748634"/>
        </a:xfrm>
        <a:custGeom>
          <a:avLst/>
          <a:gdLst/>
          <a:ahLst/>
          <a:cxnLst/>
          <a:rect l="0" t="0" r="0" b="0"/>
          <a:pathLst>
            <a:path w="685210" h="748634">
              <a:moveTo>
                <a:pt x="196940" y="748633"/>
              </a:moveTo>
              <a:lnTo>
                <a:pt x="204563" y="637397"/>
              </a:lnTo>
              <a:lnTo>
                <a:pt x="151323" y="461143"/>
              </a:lnTo>
              <a:lnTo>
                <a:pt x="68872" y="462491"/>
              </a:lnTo>
              <a:lnTo>
                <a:pt x="0" y="365845"/>
              </a:lnTo>
              <a:lnTo>
                <a:pt x="48354" y="216247"/>
              </a:lnTo>
              <a:lnTo>
                <a:pt x="28280" y="138156"/>
              </a:lnTo>
              <a:lnTo>
                <a:pt x="52899" y="61273"/>
              </a:lnTo>
              <a:lnTo>
                <a:pt x="153180" y="0"/>
              </a:lnTo>
              <a:lnTo>
                <a:pt x="434985" y="25275"/>
              </a:lnTo>
              <a:lnTo>
                <a:pt x="541086" y="87089"/>
              </a:lnTo>
              <a:lnTo>
                <a:pt x="581042" y="75667"/>
              </a:lnTo>
              <a:lnTo>
                <a:pt x="620710" y="339357"/>
              </a:lnTo>
              <a:lnTo>
                <a:pt x="677522" y="439733"/>
              </a:lnTo>
              <a:lnTo>
                <a:pt x="685209" y="454261"/>
              </a:lnTo>
              <a:lnTo>
                <a:pt x="603043" y="438501"/>
              </a:lnTo>
              <a:lnTo>
                <a:pt x="351961" y="694541"/>
              </a:lnTo>
              <a:lnTo>
                <a:pt x="196940" y="74863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208476</xdr:colOff>
      <xdr:row>3</xdr:row>
      <xdr:rowOff>851</xdr:rowOff>
    </xdr:from>
    <xdr:to>
      <xdr:col>9</xdr:col>
      <xdr:colOff>697472</xdr:colOff>
      <xdr:row>5</xdr:row>
      <xdr:rowOff>166195</xdr:rowOff>
    </xdr:to>
    <xdr:sp macro="USF" textlink="">
      <xdr:nvSpPr>
        <xdr:cNvPr id="44880" name="314">
          <a:extLst>
            <a:ext uri="{FF2B5EF4-FFF2-40B4-BE49-F238E27FC236}">
              <a16:creationId xmlns:a16="http://schemas.microsoft.com/office/drawing/2014/main" id="{6DA8EF5C-B691-4F72-B139-4EBAB9529DDD}"/>
            </a:ext>
          </a:extLst>
        </xdr:cNvPr>
        <xdr:cNvSpPr/>
      </xdr:nvSpPr>
      <xdr:spPr>
        <a:xfrm>
          <a:off x="7066476" y="572351"/>
          <a:ext cx="488996" cy="546344"/>
        </a:xfrm>
        <a:custGeom>
          <a:avLst/>
          <a:gdLst/>
          <a:ahLst/>
          <a:cxnLst/>
          <a:rect l="0" t="0" r="0" b="0"/>
          <a:pathLst>
            <a:path w="488996" h="546344">
              <a:moveTo>
                <a:pt x="488995" y="546343"/>
              </a:moveTo>
              <a:lnTo>
                <a:pt x="306492" y="494417"/>
              </a:lnTo>
              <a:lnTo>
                <a:pt x="255901" y="448127"/>
              </a:lnTo>
              <a:lnTo>
                <a:pt x="199118" y="302626"/>
              </a:lnTo>
              <a:lnTo>
                <a:pt x="3667" y="222303"/>
              </a:lnTo>
              <a:lnTo>
                <a:pt x="0" y="34570"/>
              </a:lnTo>
              <a:lnTo>
                <a:pt x="35658" y="18836"/>
              </a:lnTo>
              <a:lnTo>
                <a:pt x="194462" y="0"/>
              </a:lnTo>
              <a:lnTo>
                <a:pt x="229978" y="68876"/>
              </a:lnTo>
              <a:lnTo>
                <a:pt x="414388" y="140999"/>
              </a:lnTo>
              <a:lnTo>
                <a:pt x="462906" y="246822"/>
              </a:lnTo>
              <a:lnTo>
                <a:pt x="488995" y="546343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451309</xdr:colOff>
      <xdr:row>5</xdr:row>
      <xdr:rowOff>135735</xdr:rowOff>
    </xdr:from>
    <xdr:to>
      <xdr:col>9</xdr:col>
      <xdr:colOff>248060</xdr:colOff>
      <xdr:row>8</xdr:row>
      <xdr:rowOff>185565</xdr:rowOff>
    </xdr:to>
    <xdr:sp macro="USF" textlink="">
      <xdr:nvSpPr>
        <xdr:cNvPr id="44881" name="324">
          <a:extLst>
            <a:ext uri="{FF2B5EF4-FFF2-40B4-BE49-F238E27FC236}">
              <a16:creationId xmlns:a16="http://schemas.microsoft.com/office/drawing/2014/main" id="{4F59BF40-6A33-43ED-A589-D9129B35D965}"/>
            </a:ext>
          </a:extLst>
        </xdr:cNvPr>
        <xdr:cNvSpPr/>
      </xdr:nvSpPr>
      <xdr:spPr>
        <a:xfrm>
          <a:off x="6547309" y="1088235"/>
          <a:ext cx="558751" cy="621330"/>
        </a:xfrm>
        <a:custGeom>
          <a:avLst/>
          <a:gdLst/>
          <a:ahLst/>
          <a:cxnLst/>
          <a:rect l="0" t="0" r="0" b="0"/>
          <a:pathLst>
            <a:path w="558751" h="621330">
              <a:moveTo>
                <a:pt x="309082" y="564565"/>
              </a:moveTo>
              <a:lnTo>
                <a:pt x="269329" y="621329"/>
              </a:lnTo>
              <a:lnTo>
                <a:pt x="133197" y="430138"/>
              </a:lnTo>
              <a:lnTo>
                <a:pt x="22546" y="393210"/>
              </a:lnTo>
              <a:lnTo>
                <a:pt x="0" y="359811"/>
              </a:lnTo>
              <a:lnTo>
                <a:pt x="22984" y="326884"/>
              </a:lnTo>
              <a:lnTo>
                <a:pt x="177012" y="270280"/>
              </a:lnTo>
              <a:lnTo>
                <a:pt x="200800" y="237850"/>
              </a:lnTo>
              <a:lnTo>
                <a:pt x="186447" y="121996"/>
              </a:lnTo>
              <a:lnTo>
                <a:pt x="225553" y="110203"/>
              </a:lnTo>
              <a:lnTo>
                <a:pt x="233470" y="33056"/>
              </a:lnTo>
              <a:lnTo>
                <a:pt x="364644" y="0"/>
              </a:lnTo>
              <a:lnTo>
                <a:pt x="558750" y="144208"/>
              </a:lnTo>
              <a:lnTo>
                <a:pt x="518969" y="205714"/>
              </a:lnTo>
              <a:lnTo>
                <a:pt x="542442" y="355829"/>
              </a:lnTo>
              <a:lnTo>
                <a:pt x="520832" y="507744"/>
              </a:lnTo>
              <a:lnTo>
                <a:pt x="402552" y="488245"/>
              </a:lnTo>
              <a:lnTo>
                <a:pt x="309082" y="564565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307139</xdr:colOff>
      <xdr:row>4</xdr:row>
      <xdr:rowOff>175349</xdr:rowOff>
    </xdr:from>
    <xdr:to>
      <xdr:col>7</xdr:col>
      <xdr:colOff>28202</xdr:colOff>
      <xdr:row>6</xdr:row>
      <xdr:rowOff>164371</xdr:rowOff>
    </xdr:to>
    <xdr:sp macro="USF" textlink="">
      <xdr:nvSpPr>
        <xdr:cNvPr id="44882" name="351">
          <a:extLst>
            <a:ext uri="{FF2B5EF4-FFF2-40B4-BE49-F238E27FC236}">
              <a16:creationId xmlns:a16="http://schemas.microsoft.com/office/drawing/2014/main" id="{CC76D089-3A77-4905-9D3B-022A3D7B3747}"/>
            </a:ext>
          </a:extLst>
        </xdr:cNvPr>
        <xdr:cNvSpPr/>
      </xdr:nvSpPr>
      <xdr:spPr>
        <a:xfrm>
          <a:off x="4879139" y="937349"/>
          <a:ext cx="483063" cy="370022"/>
        </a:xfrm>
        <a:custGeom>
          <a:avLst/>
          <a:gdLst/>
          <a:ahLst/>
          <a:cxnLst/>
          <a:rect l="0" t="0" r="0" b="0"/>
          <a:pathLst>
            <a:path w="483063" h="370022">
              <a:moveTo>
                <a:pt x="348716" y="365329"/>
              </a:moveTo>
              <a:lnTo>
                <a:pt x="194968" y="370021"/>
              </a:lnTo>
              <a:lnTo>
                <a:pt x="65388" y="273592"/>
              </a:lnTo>
              <a:lnTo>
                <a:pt x="0" y="127215"/>
              </a:lnTo>
              <a:lnTo>
                <a:pt x="16335" y="90331"/>
              </a:lnTo>
              <a:lnTo>
                <a:pt x="100858" y="11325"/>
              </a:lnTo>
              <a:lnTo>
                <a:pt x="179379" y="0"/>
              </a:lnTo>
              <a:lnTo>
                <a:pt x="328483" y="36046"/>
              </a:lnTo>
              <a:lnTo>
                <a:pt x="483062" y="86659"/>
              </a:lnTo>
              <a:lnTo>
                <a:pt x="410321" y="181529"/>
              </a:lnTo>
              <a:lnTo>
                <a:pt x="348716" y="365329"/>
              </a:lnTo>
              <a:close/>
            </a:path>
          </a:pathLst>
        </a:custGeom>
        <a:solidFill>
          <a:srgbClr val="C5D87D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115321</xdr:colOff>
      <xdr:row>9</xdr:row>
      <xdr:rowOff>174311</xdr:rowOff>
    </xdr:from>
    <xdr:to>
      <xdr:col>14</xdr:col>
      <xdr:colOff>616452</xdr:colOff>
      <xdr:row>12</xdr:row>
      <xdr:rowOff>19722</xdr:rowOff>
    </xdr:to>
    <xdr:sp macro="USF" textlink="">
      <xdr:nvSpPr>
        <xdr:cNvPr id="44883" name="15">
          <a:extLst>
            <a:ext uri="{FF2B5EF4-FFF2-40B4-BE49-F238E27FC236}">
              <a16:creationId xmlns:a16="http://schemas.microsoft.com/office/drawing/2014/main" id="{17839DFB-A5F7-4900-A215-2FDF3C1E1742}"/>
            </a:ext>
          </a:extLst>
        </xdr:cNvPr>
        <xdr:cNvSpPr/>
      </xdr:nvSpPr>
      <xdr:spPr>
        <a:xfrm>
          <a:off x="10783321" y="1888811"/>
          <a:ext cx="501131" cy="416911"/>
        </a:xfrm>
        <a:custGeom>
          <a:avLst/>
          <a:gdLst/>
          <a:ahLst/>
          <a:cxnLst/>
          <a:rect l="0" t="0" r="0" b="0"/>
          <a:pathLst>
            <a:path w="501131" h="416911">
              <a:moveTo>
                <a:pt x="397990" y="339259"/>
              </a:moveTo>
              <a:lnTo>
                <a:pt x="339367" y="397900"/>
              </a:lnTo>
              <a:lnTo>
                <a:pt x="216178" y="416910"/>
              </a:lnTo>
              <a:lnTo>
                <a:pt x="0" y="311340"/>
              </a:lnTo>
              <a:lnTo>
                <a:pt x="44858" y="7225"/>
              </a:lnTo>
              <a:lnTo>
                <a:pt x="280680" y="36840"/>
              </a:lnTo>
              <a:lnTo>
                <a:pt x="351613" y="951"/>
              </a:lnTo>
              <a:lnTo>
                <a:pt x="470746" y="0"/>
              </a:lnTo>
              <a:lnTo>
                <a:pt x="501130" y="26039"/>
              </a:lnTo>
              <a:lnTo>
                <a:pt x="476669" y="178105"/>
              </a:lnTo>
              <a:lnTo>
                <a:pt x="397349" y="267184"/>
              </a:lnTo>
              <a:lnTo>
                <a:pt x="397990" y="339259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366114</xdr:colOff>
      <xdr:row>13</xdr:row>
      <xdr:rowOff>59536</xdr:rowOff>
    </xdr:from>
    <xdr:to>
      <xdr:col>10</xdr:col>
      <xdr:colOff>349912</xdr:colOff>
      <xdr:row>16</xdr:row>
      <xdr:rowOff>12381</xdr:rowOff>
    </xdr:to>
    <xdr:sp macro="USF" textlink="">
      <xdr:nvSpPr>
        <xdr:cNvPr id="44884" name="38">
          <a:extLst>
            <a:ext uri="{FF2B5EF4-FFF2-40B4-BE49-F238E27FC236}">
              <a16:creationId xmlns:a16="http://schemas.microsoft.com/office/drawing/2014/main" id="{1B2DF198-05E9-4C64-9B2B-A0A6FEEC78D6}"/>
            </a:ext>
          </a:extLst>
        </xdr:cNvPr>
        <xdr:cNvSpPr/>
      </xdr:nvSpPr>
      <xdr:spPr>
        <a:xfrm>
          <a:off x="7224114" y="2536036"/>
          <a:ext cx="745798" cy="524345"/>
        </a:xfrm>
        <a:custGeom>
          <a:avLst/>
          <a:gdLst/>
          <a:ahLst/>
          <a:cxnLst/>
          <a:rect l="0" t="0" r="0" b="0"/>
          <a:pathLst>
            <a:path w="745798" h="524345">
              <a:moveTo>
                <a:pt x="491864" y="524344"/>
              </a:moveTo>
              <a:lnTo>
                <a:pt x="310728" y="424323"/>
              </a:lnTo>
              <a:lnTo>
                <a:pt x="184540" y="431559"/>
              </a:lnTo>
              <a:lnTo>
                <a:pt x="63246" y="392271"/>
              </a:lnTo>
              <a:lnTo>
                <a:pt x="6198" y="338678"/>
              </a:lnTo>
              <a:lnTo>
                <a:pt x="0" y="297937"/>
              </a:lnTo>
              <a:lnTo>
                <a:pt x="85636" y="207641"/>
              </a:lnTo>
              <a:lnTo>
                <a:pt x="97204" y="125991"/>
              </a:lnTo>
              <a:lnTo>
                <a:pt x="164411" y="78021"/>
              </a:lnTo>
              <a:lnTo>
                <a:pt x="186680" y="0"/>
              </a:lnTo>
              <a:lnTo>
                <a:pt x="557516" y="13735"/>
              </a:lnTo>
              <a:lnTo>
                <a:pt x="583127" y="160603"/>
              </a:lnTo>
              <a:lnTo>
                <a:pt x="667190" y="161189"/>
              </a:lnTo>
              <a:lnTo>
                <a:pt x="669579" y="238909"/>
              </a:lnTo>
              <a:lnTo>
                <a:pt x="745797" y="258263"/>
              </a:lnTo>
              <a:lnTo>
                <a:pt x="740047" y="335297"/>
              </a:lnTo>
              <a:lnTo>
                <a:pt x="656020" y="417502"/>
              </a:lnTo>
              <a:lnTo>
                <a:pt x="719378" y="465042"/>
              </a:lnTo>
              <a:lnTo>
                <a:pt x="691050" y="494044"/>
              </a:lnTo>
              <a:lnTo>
                <a:pt x="491864" y="52434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35436</xdr:colOff>
      <xdr:row>5</xdr:row>
      <xdr:rowOff>28144</xdr:rowOff>
    </xdr:from>
    <xdr:to>
      <xdr:col>13</xdr:col>
      <xdr:colOff>468884</xdr:colOff>
      <xdr:row>8</xdr:row>
      <xdr:rowOff>126145</xdr:rowOff>
    </xdr:to>
    <xdr:sp macro="USF" textlink="">
      <xdr:nvSpPr>
        <xdr:cNvPr id="44885" name="45">
          <a:extLst>
            <a:ext uri="{FF2B5EF4-FFF2-40B4-BE49-F238E27FC236}">
              <a16:creationId xmlns:a16="http://schemas.microsoft.com/office/drawing/2014/main" id="{77BEB81F-567C-48AF-A9AF-11B69A1B9225}"/>
            </a:ext>
          </a:extLst>
        </xdr:cNvPr>
        <xdr:cNvSpPr/>
      </xdr:nvSpPr>
      <xdr:spPr>
        <a:xfrm>
          <a:off x="9941436" y="980644"/>
          <a:ext cx="433448" cy="669501"/>
        </a:xfrm>
        <a:custGeom>
          <a:avLst/>
          <a:gdLst/>
          <a:ahLst/>
          <a:cxnLst/>
          <a:rect l="0" t="0" r="0" b="0"/>
          <a:pathLst>
            <a:path w="433448" h="669501">
              <a:moveTo>
                <a:pt x="241884" y="669500"/>
              </a:moveTo>
              <a:lnTo>
                <a:pt x="254029" y="560514"/>
              </a:lnTo>
              <a:lnTo>
                <a:pt x="203883" y="496664"/>
              </a:lnTo>
              <a:lnTo>
                <a:pt x="13251" y="436678"/>
              </a:lnTo>
              <a:lnTo>
                <a:pt x="0" y="169233"/>
              </a:lnTo>
              <a:lnTo>
                <a:pt x="80561" y="29105"/>
              </a:lnTo>
              <a:lnTo>
                <a:pt x="321124" y="0"/>
              </a:lnTo>
              <a:lnTo>
                <a:pt x="384586" y="52091"/>
              </a:lnTo>
              <a:lnTo>
                <a:pt x="362121" y="168800"/>
              </a:lnTo>
              <a:lnTo>
                <a:pt x="433447" y="266764"/>
              </a:lnTo>
              <a:lnTo>
                <a:pt x="336254" y="391693"/>
              </a:lnTo>
              <a:lnTo>
                <a:pt x="353722" y="428805"/>
              </a:lnTo>
              <a:lnTo>
                <a:pt x="424906" y="521806"/>
              </a:lnTo>
              <a:lnTo>
                <a:pt x="414387" y="597099"/>
              </a:lnTo>
              <a:lnTo>
                <a:pt x="241884" y="66950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443198</xdr:colOff>
      <xdr:row>6</xdr:row>
      <xdr:rowOff>66270</xdr:rowOff>
    </xdr:from>
    <xdr:to>
      <xdr:col>11</xdr:col>
      <xdr:colOff>88180</xdr:colOff>
      <xdr:row>9</xdr:row>
      <xdr:rowOff>100967</xdr:rowOff>
    </xdr:to>
    <xdr:sp macro="USF" textlink="">
      <xdr:nvSpPr>
        <xdr:cNvPr id="44886" name="56">
          <a:extLst>
            <a:ext uri="{FF2B5EF4-FFF2-40B4-BE49-F238E27FC236}">
              <a16:creationId xmlns:a16="http://schemas.microsoft.com/office/drawing/2014/main" id="{AC57F783-76B3-419B-BA2B-970FE73542FA}"/>
            </a:ext>
          </a:extLst>
        </xdr:cNvPr>
        <xdr:cNvSpPr/>
      </xdr:nvSpPr>
      <xdr:spPr>
        <a:xfrm>
          <a:off x="8063198" y="1209270"/>
          <a:ext cx="406982" cy="606197"/>
        </a:xfrm>
        <a:custGeom>
          <a:avLst/>
          <a:gdLst/>
          <a:ahLst/>
          <a:cxnLst/>
          <a:rect l="0" t="0" r="0" b="0"/>
          <a:pathLst>
            <a:path w="406982" h="606197">
              <a:moveTo>
                <a:pt x="299677" y="594696"/>
              </a:moveTo>
              <a:lnTo>
                <a:pt x="143327" y="606196"/>
              </a:lnTo>
              <a:lnTo>
                <a:pt x="8702" y="420703"/>
              </a:lnTo>
              <a:lnTo>
                <a:pt x="0" y="269468"/>
              </a:lnTo>
              <a:lnTo>
                <a:pt x="133913" y="191705"/>
              </a:lnTo>
              <a:lnTo>
                <a:pt x="171416" y="0"/>
              </a:lnTo>
              <a:lnTo>
                <a:pt x="285178" y="50382"/>
              </a:lnTo>
              <a:lnTo>
                <a:pt x="366366" y="182813"/>
              </a:lnTo>
              <a:lnTo>
                <a:pt x="406981" y="195160"/>
              </a:lnTo>
              <a:lnTo>
                <a:pt x="364333" y="265590"/>
              </a:lnTo>
              <a:lnTo>
                <a:pt x="368670" y="384983"/>
              </a:lnTo>
              <a:lnTo>
                <a:pt x="304894" y="489570"/>
              </a:lnTo>
              <a:lnTo>
                <a:pt x="321612" y="527094"/>
              </a:lnTo>
              <a:lnTo>
                <a:pt x="363888" y="528894"/>
              </a:lnTo>
              <a:lnTo>
                <a:pt x="299677" y="594696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601025</xdr:colOff>
      <xdr:row>7</xdr:row>
      <xdr:rowOff>91991</xdr:rowOff>
    </xdr:from>
    <xdr:to>
      <xdr:col>12</xdr:col>
      <xdr:colOff>469698</xdr:colOff>
      <xdr:row>11</xdr:row>
      <xdr:rowOff>74777</xdr:rowOff>
    </xdr:to>
    <xdr:sp macro="USF" textlink="">
      <xdr:nvSpPr>
        <xdr:cNvPr id="44887" name="57">
          <a:extLst>
            <a:ext uri="{FF2B5EF4-FFF2-40B4-BE49-F238E27FC236}">
              <a16:creationId xmlns:a16="http://schemas.microsoft.com/office/drawing/2014/main" id="{C23075F9-B6A0-41BE-B528-AB1EF5A04525}"/>
            </a:ext>
          </a:extLst>
        </xdr:cNvPr>
        <xdr:cNvSpPr/>
      </xdr:nvSpPr>
      <xdr:spPr>
        <a:xfrm>
          <a:off x="8983025" y="1425491"/>
          <a:ext cx="630673" cy="744786"/>
        </a:xfrm>
        <a:custGeom>
          <a:avLst/>
          <a:gdLst/>
          <a:ahLst/>
          <a:cxnLst/>
          <a:rect l="0" t="0" r="0" b="0"/>
          <a:pathLst>
            <a:path w="630673" h="744786">
              <a:moveTo>
                <a:pt x="400828" y="744785"/>
              </a:moveTo>
              <a:lnTo>
                <a:pt x="261287" y="715983"/>
              </a:lnTo>
              <a:lnTo>
                <a:pt x="266435" y="641322"/>
              </a:lnTo>
              <a:lnTo>
                <a:pt x="233003" y="619735"/>
              </a:lnTo>
              <a:lnTo>
                <a:pt x="0" y="563257"/>
              </a:lnTo>
              <a:lnTo>
                <a:pt x="133364" y="90473"/>
              </a:lnTo>
              <a:lnTo>
                <a:pt x="105124" y="12415"/>
              </a:lnTo>
              <a:lnTo>
                <a:pt x="185667" y="0"/>
              </a:lnTo>
              <a:lnTo>
                <a:pt x="434920" y="88197"/>
              </a:lnTo>
              <a:lnTo>
                <a:pt x="423531" y="283234"/>
              </a:lnTo>
              <a:lnTo>
                <a:pt x="464034" y="352842"/>
              </a:lnTo>
              <a:lnTo>
                <a:pt x="567522" y="417716"/>
              </a:lnTo>
              <a:lnTo>
                <a:pt x="630672" y="603079"/>
              </a:lnTo>
              <a:lnTo>
                <a:pt x="468803" y="643182"/>
              </a:lnTo>
              <a:lnTo>
                <a:pt x="400828" y="744785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710142</xdr:colOff>
      <xdr:row>7</xdr:row>
      <xdr:rowOff>163591</xdr:rowOff>
    </xdr:from>
    <xdr:to>
      <xdr:col>11</xdr:col>
      <xdr:colOff>398148</xdr:colOff>
      <xdr:row>10</xdr:row>
      <xdr:rowOff>92677</xdr:rowOff>
    </xdr:to>
    <xdr:sp macro="USF" textlink="">
      <xdr:nvSpPr>
        <xdr:cNvPr id="44888" name="59">
          <a:extLst>
            <a:ext uri="{FF2B5EF4-FFF2-40B4-BE49-F238E27FC236}">
              <a16:creationId xmlns:a16="http://schemas.microsoft.com/office/drawing/2014/main" id="{F2865714-0CC9-4DF5-8593-7ECC630E8E07}"/>
            </a:ext>
          </a:extLst>
        </xdr:cNvPr>
        <xdr:cNvSpPr/>
      </xdr:nvSpPr>
      <xdr:spPr>
        <a:xfrm>
          <a:off x="8330142" y="1497091"/>
          <a:ext cx="450006" cy="500586"/>
        </a:xfrm>
        <a:custGeom>
          <a:avLst/>
          <a:gdLst/>
          <a:ahLst/>
          <a:cxnLst/>
          <a:rect l="0" t="0" r="0" b="0"/>
          <a:pathLst>
            <a:path w="450006" h="500586">
              <a:moveTo>
                <a:pt x="377499" y="500585"/>
              </a:moveTo>
              <a:lnTo>
                <a:pt x="357992" y="466032"/>
              </a:lnTo>
              <a:lnTo>
                <a:pt x="240343" y="434065"/>
              </a:lnTo>
              <a:lnTo>
                <a:pt x="0" y="459134"/>
              </a:lnTo>
              <a:lnTo>
                <a:pt x="32733" y="306875"/>
              </a:lnTo>
              <a:lnTo>
                <a:pt x="96944" y="241073"/>
              </a:lnTo>
              <a:lnTo>
                <a:pt x="202610" y="186955"/>
              </a:lnTo>
              <a:lnTo>
                <a:pt x="191726" y="45016"/>
              </a:lnTo>
              <a:lnTo>
                <a:pt x="333167" y="0"/>
              </a:lnTo>
              <a:lnTo>
                <a:pt x="450005" y="102969"/>
              </a:lnTo>
              <a:lnTo>
                <a:pt x="404968" y="362434"/>
              </a:lnTo>
              <a:lnTo>
                <a:pt x="440973" y="471856"/>
              </a:lnTo>
              <a:lnTo>
                <a:pt x="377499" y="500585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414281</xdr:colOff>
      <xdr:row>7</xdr:row>
      <xdr:rowOff>72838</xdr:rowOff>
    </xdr:from>
    <xdr:to>
      <xdr:col>13</xdr:col>
      <xdr:colOff>289466</xdr:colOff>
      <xdr:row>9</xdr:row>
      <xdr:rowOff>139613</xdr:rowOff>
    </xdr:to>
    <xdr:sp macro="USF" textlink="">
      <xdr:nvSpPr>
        <xdr:cNvPr id="44889" name="66">
          <a:extLst>
            <a:ext uri="{FF2B5EF4-FFF2-40B4-BE49-F238E27FC236}">
              <a16:creationId xmlns:a16="http://schemas.microsoft.com/office/drawing/2014/main" id="{FECBFDA2-482B-4047-BA90-C60ED77ADD1E}"/>
            </a:ext>
          </a:extLst>
        </xdr:cNvPr>
        <xdr:cNvSpPr/>
      </xdr:nvSpPr>
      <xdr:spPr>
        <a:xfrm>
          <a:off x="9558281" y="1406338"/>
          <a:ext cx="637185" cy="447775"/>
        </a:xfrm>
        <a:custGeom>
          <a:avLst/>
          <a:gdLst/>
          <a:ahLst/>
          <a:cxnLst/>
          <a:rect l="0" t="0" r="0" b="0"/>
          <a:pathLst>
            <a:path w="637185" h="447775">
              <a:moveTo>
                <a:pt x="378178" y="447774"/>
              </a:moveTo>
              <a:lnTo>
                <a:pt x="282897" y="317363"/>
              </a:lnTo>
              <a:lnTo>
                <a:pt x="44399" y="252234"/>
              </a:lnTo>
              <a:lnTo>
                <a:pt x="0" y="141023"/>
              </a:lnTo>
              <a:lnTo>
                <a:pt x="76714" y="57992"/>
              </a:lnTo>
              <a:lnTo>
                <a:pt x="178725" y="0"/>
              </a:lnTo>
              <a:lnTo>
                <a:pt x="287870" y="49029"/>
              </a:lnTo>
              <a:lnTo>
                <a:pt x="396406" y="10984"/>
              </a:lnTo>
              <a:lnTo>
                <a:pt x="587038" y="70970"/>
              </a:lnTo>
              <a:lnTo>
                <a:pt x="637184" y="134820"/>
              </a:lnTo>
              <a:lnTo>
                <a:pt x="625039" y="243806"/>
              </a:lnTo>
              <a:lnTo>
                <a:pt x="543381" y="250648"/>
              </a:lnTo>
              <a:lnTo>
                <a:pt x="482894" y="394678"/>
              </a:lnTo>
              <a:lnTo>
                <a:pt x="378178" y="44777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239853</xdr:colOff>
      <xdr:row>10</xdr:row>
      <xdr:rowOff>123570</xdr:rowOff>
    </xdr:from>
    <xdr:to>
      <xdr:col>13</xdr:col>
      <xdr:colOff>217066</xdr:colOff>
      <xdr:row>13</xdr:row>
      <xdr:rowOff>112049</xdr:rowOff>
    </xdr:to>
    <xdr:sp macro="USF" textlink="">
      <xdr:nvSpPr>
        <xdr:cNvPr id="44890" name="75">
          <a:extLst>
            <a:ext uri="{FF2B5EF4-FFF2-40B4-BE49-F238E27FC236}">
              <a16:creationId xmlns:a16="http://schemas.microsoft.com/office/drawing/2014/main" id="{0C6CE8D3-246C-41F3-8074-48F0EF20D9C8}"/>
            </a:ext>
          </a:extLst>
        </xdr:cNvPr>
        <xdr:cNvSpPr/>
      </xdr:nvSpPr>
      <xdr:spPr>
        <a:xfrm>
          <a:off x="9383853" y="2028570"/>
          <a:ext cx="739213" cy="559979"/>
        </a:xfrm>
        <a:custGeom>
          <a:avLst/>
          <a:gdLst/>
          <a:ahLst/>
          <a:cxnLst/>
          <a:rect l="0" t="0" r="0" b="0"/>
          <a:pathLst>
            <a:path w="739213" h="559979">
              <a:moveTo>
                <a:pt x="373945" y="559978"/>
              </a:moveTo>
              <a:lnTo>
                <a:pt x="144368" y="531615"/>
              </a:lnTo>
              <a:lnTo>
                <a:pt x="261133" y="387315"/>
              </a:lnTo>
              <a:lnTo>
                <a:pt x="35596" y="294527"/>
              </a:lnTo>
              <a:lnTo>
                <a:pt x="0" y="141706"/>
              </a:lnTo>
              <a:lnTo>
                <a:pt x="67975" y="40103"/>
              </a:lnTo>
              <a:lnTo>
                <a:pt x="229844" y="0"/>
              </a:lnTo>
              <a:lnTo>
                <a:pt x="458078" y="157023"/>
              </a:lnTo>
              <a:lnTo>
                <a:pt x="580235" y="172945"/>
              </a:lnTo>
              <a:lnTo>
                <a:pt x="652890" y="138343"/>
              </a:lnTo>
              <a:lnTo>
                <a:pt x="739212" y="168084"/>
              </a:lnTo>
              <a:lnTo>
                <a:pt x="646174" y="300603"/>
              </a:lnTo>
              <a:lnTo>
                <a:pt x="522172" y="308327"/>
              </a:lnTo>
              <a:lnTo>
                <a:pt x="416253" y="373554"/>
              </a:lnTo>
              <a:lnTo>
                <a:pt x="423194" y="533966"/>
              </a:lnTo>
              <a:lnTo>
                <a:pt x="373945" y="55997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332783</xdr:colOff>
      <xdr:row>3</xdr:row>
      <xdr:rowOff>46554</xdr:rowOff>
    </xdr:from>
    <xdr:to>
      <xdr:col>13</xdr:col>
      <xdr:colOff>709044</xdr:colOff>
      <xdr:row>5</xdr:row>
      <xdr:rowOff>31534</xdr:rowOff>
    </xdr:to>
    <xdr:sp macro="USF" textlink="">
      <xdr:nvSpPr>
        <xdr:cNvPr id="44891" name="78">
          <a:extLst>
            <a:ext uri="{FF2B5EF4-FFF2-40B4-BE49-F238E27FC236}">
              <a16:creationId xmlns:a16="http://schemas.microsoft.com/office/drawing/2014/main" id="{1F8B7191-8849-4EAA-B789-DD502AD560AE}"/>
            </a:ext>
          </a:extLst>
        </xdr:cNvPr>
        <xdr:cNvSpPr/>
      </xdr:nvSpPr>
      <xdr:spPr>
        <a:xfrm>
          <a:off x="10238783" y="618054"/>
          <a:ext cx="376261" cy="365980"/>
        </a:xfrm>
        <a:custGeom>
          <a:avLst/>
          <a:gdLst/>
          <a:ahLst/>
          <a:cxnLst/>
          <a:rect l="0" t="0" r="0" b="0"/>
          <a:pathLst>
            <a:path w="376261" h="365980">
              <a:moveTo>
                <a:pt x="184642" y="365979"/>
              </a:moveTo>
              <a:lnTo>
                <a:pt x="6943" y="260011"/>
              </a:lnTo>
              <a:lnTo>
                <a:pt x="3631" y="138785"/>
              </a:lnTo>
              <a:lnTo>
                <a:pt x="0" y="128894"/>
              </a:lnTo>
              <a:lnTo>
                <a:pt x="199403" y="0"/>
              </a:lnTo>
              <a:lnTo>
                <a:pt x="357478" y="24800"/>
              </a:lnTo>
              <a:lnTo>
                <a:pt x="376260" y="100980"/>
              </a:lnTo>
              <a:lnTo>
                <a:pt x="350677" y="132491"/>
              </a:lnTo>
              <a:lnTo>
                <a:pt x="231002" y="153131"/>
              </a:lnTo>
              <a:lnTo>
                <a:pt x="250896" y="265945"/>
              </a:lnTo>
              <a:lnTo>
                <a:pt x="184642" y="365979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748092</xdr:colOff>
      <xdr:row>6</xdr:row>
      <xdr:rowOff>177027</xdr:rowOff>
    </xdr:from>
    <xdr:to>
      <xdr:col>11</xdr:col>
      <xdr:colOff>312235</xdr:colOff>
      <xdr:row>9</xdr:row>
      <xdr:rowOff>23665</xdr:rowOff>
    </xdr:to>
    <xdr:sp macro="USF" textlink="">
      <xdr:nvSpPr>
        <xdr:cNvPr id="44892" name="80">
          <a:extLst>
            <a:ext uri="{FF2B5EF4-FFF2-40B4-BE49-F238E27FC236}">
              <a16:creationId xmlns:a16="http://schemas.microsoft.com/office/drawing/2014/main" id="{C5F3CAA7-59D9-4C39-80BC-DDF0B1F9B59D}"/>
            </a:ext>
          </a:extLst>
        </xdr:cNvPr>
        <xdr:cNvSpPr/>
      </xdr:nvSpPr>
      <xdr:spPr>
        <a:xfrm>
          <a:off x="8368092" y="1320027"/>
          <a:ext cx="326143" cy="418138"/>
        </a:xfrm>
        <a:custGeom>
          <a:avLst/>
          <a:gdLst/>
          <a:ahLst/>
          <a:cxnLst/>
          <a:rect l="0" t="0" r="0" b="0"/>
          <a:pathLst>
            <a:path w="326143" h="418138">
              <a:moveTo>
                <a:pt x="58994" y="418137"/>
              </a:moveTo>
              <a:lnTo>
                <a:pt x="16718" y="416337"/>
              </a:lnTo>
              <a:lnTo>
                <a:pt x="0" y="378813"/>
              </a:lnTo>
              <a:lnTo>
                <a:pt x="63776" y="274226"/>
              </a:lnTo>
              <a:lnTo>
                <a:pt x="59439" y="154833"/>
              </a:lnTo>
              <a:lnTo>
                <a:pt x="102087" y="84403"/>
              </a:lnTo>
              <a:lnTo>
                <a:pt x="154599" y="0"/>
              </a:lnTo>
              <a:lnTo>
                <a:pt x="302280" y="68160"/>
              </a:lnTo>
              <a:lnTo>
                <a:pt x="326142" y="101673"/>
              </a:lnTo>
              <a:lnTo>
                <a:pt x="295217" y="177064"/>
              </a:lnTo>
              <a:lnTo>
                <a:pt x="153776" y="222080"/>
              </a:lnTo>
              <a:lnTo>
                <a:pt x="164660" y="364019"/>
              </a:lnTo>
              <a:lnTo>
                <a:pt x="58994" y="41813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24692</xdr:colOff>
      <xdr:row>5</xdr:row>
      <xdr:rowOff>96237</xdr:rowOff>
    </xdr:from>
    <xdr:to>
      <xdr:col>12</xdr:col>
      <xdr:colOff>515432</xdr:colOff>
      <xdr:row>8</xdr:row>
      <xdr:rowOff>23362</xdr:rowOff>
    </xdr:to>
    <xdr:sp macro="USF" textlink="">
      <xdr:nvSpPr>
        <xdr:cNvPr id="44893" name="81">
          <a:extLst>
            <a:ext uri="{FF2B5EF4-FFF2-40B4-BE49-F238E27FC236}">
              <a16:creationId xmlns:a16="http://schemas.microsoft.com/office/drawing/2014/main" id="{FA38AB71-8391-4EF3-870D-59875473252A}"/>
            </a:ext>
          </a:extLst>
        </xdr:cNvPr>
        <xdr:cNvSpPr/>
      </xdr:nvSpPr>
      <xdr:spPr>
        <a:xfrm>
          <a:off x="9168692" y="1048737"/>
          <a:ext cx="490740" cy="498625"/>
        </a:xfrm>
        <a:custGeom>
          <a:avLst/>
          <a:gdLst/>
          <a:ahLst/>
          <a:cxnLst/>
          <a:rect l="0" t="0" r="0" b="0"/>
          <a:pathLst>
            <a:path w="490740" h="498625">
              <a:moveTo>
                <a:pt x="389589" y="498624"/>
              </a:moveTo>
              <a:lnTo>
                <a:pt x="249253" y="464951"/>
              </a:lnTo>
              <a:lnTo>
                <a:pt x="0" y="376754"/>
              </a:lnTo>
              <a:lnTo>
                <a:pt x="46668" y="313072"/>
              </a:lnTo>
              <a:lnTo>
                <a:pt x="62620" y="197552"/>
              </a:lnTo>
              <a:lnTo>
                <a:pt x="10282" y="141056"/>
              </a:lnTo>
              <a:lnTo>
                <a:pt x="19567" y="103010"/>
              </a:lnTo>
              <a:lnTo>
                <a:pt x="199666" y="0"/>
              </a:lnTo>
              <a:lnTo>
                <a:pt x="324108" y="15112"/>
              </a:lnTo>
              <a:lnTo>
                <a:pt x="355070" y="166547"/>
              </a:lnTo>
              <a:lnTo>
                <a:pt x="490739" y="301730"/>
              </a:lnTo>
              <a:lnTo>
                <a:pt x="466303" y="415593"/>
              </a:lnTo>
              <a:lnTo>
                <a:pt x="389589" y="49862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348800</xdr:colOff>
      <xdr:row>3</xdr:row>
      <xdr:rowOff>185339</xdr:rowOff>
    </xdr:from>
    <xdr:to>
      <xdr:col>13</xdr:col>
      <xdr:colOff>517426</xdr:colOff>
      <xdr:row>7</xdr:row>
      <xdr:rowOff>130831</xdr:rowOff>
    </xdr:to>
    <xdr:sp macro="USF" textlink="">
      <xdr:nvSpPr>
        <xdr:cNvPr id="44894" name="90">
          <a:extLst>
            <a:ext uri="{FF2B5EF4-FFF2-40B4-BE49-F238E27FC236}">
              <a16:creationId xmlns:a16="http://schemas.microsoft.com/office/drawing/2014/main" id="{A5214B39-F421-4231-A6B3-8A211E51790F}"/>
            </a:ext>
          </a:extLst>
        </xdr:cNvPr>
        <xdr:cNvSpPr/>
      </xdr:nvSpPr>
      <xdr:spPr>
        <a:xfrm>
          <a:off x="9492800" y="756839"/>
          <a:ext cx="930626" cy="707492"/>
        </a:xfrm>
        <a:custGeom>
          <a:avLst/>
          <a:gdLst/>
          <a:ahLst/>
          <a:cxnLst/>
          <a:rect l="0" t="0" r="0" b="0"/>
          <a:pathLst>
            <a:path w="930626" h="707492">
              <a:moveTo>
                <a:pt x="461887" y="660483"/>
              </a:moveTo>
              <a:lnTo>
                <a:pt x="353351" y="698528"/>
              </a:lnTo>
              <a:lnTo>
                <a:pt x="244206" y="649499"/>
              </a:lnTo>
              <a:lnTo>
                <a:pt x="142195" y="707491"/>
              </a:lnTo>
              <a:lnTo>
                <a:pt x="166631" y="593628"/>
              </a:lnTo>
              <a:lnTo>
                <a:pt x="30962" y="458445"/>
              </a:lnTo>
              <a:lnTo>
                <a:pt x="0" y="307010"/>
              </a:lnTo>
              <a:lnTo>
                <a:pt x="128968" y="81744"/>
              </a:lnTo>
              <a:lnTo>
                <a:pt x="486743" y="164323"/>
              </a:lnTo>
              <a:lnTo>
                <a:pt x="749614" y="0"/>
              </a:lnTo>
              <a:lnTo>
                <a:pt x="752926" y="121226"/>
              </a:lnTo>
              <a:lnTo>
                <a:pt x="930625" y="227194"/>
              </a:lnTo>
              <a:lnTo>
                <a:pt x="833222" y="275896"/>
              </a:lnTo>
              <a:lnTo>
                <a:pt x="769760" y="223805"/>
              </a:lnTo>
              <a:lnTo>
                <a:pt x="529197" y="252910"/>
              </a:lnTo>
              <a:lnTo>
                <a:pt x="448636" y="393038"/>
              </a:lnTo>
              <a:lnTo>
                <a:pt x="461887" y="66048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389158</xdr:colOff>
      <xdr:row>6</xdr:row>
      <xdr:rowOff>19410</xdr:rowOff>
    </xdr:from>
    <xdr:to>
      <xdr:col>14</xdr:col>
      <xdr:colOff>757563</xdr:colOff>
      <xdr:row>10</xdr:row>
      <xdr:rowOff>20652</xdr:rowOff>
    </xdr:to>
    <xdr:sp macro="USF" textlink="">
      <xdr:nvSpPr>
        <xdr:cNvPr id="44895" name="100">
          <a:extLst>
            <a:ext uri="{FF2B5EF4-FFF2-40B4-BE49-F238E27FC236}">
              <a16:creationId xmlns:a16="http://schemas.microsoft.com/office/drawing/2014/main" id="{79DA62C7-2472-480C-A23B-30D54FA1D37E}"/>
            </a:ext>
          </a:extLst>
        </xdr:cNvPr>
        <xdr:cNvSpPr/>
      </xdr:nvSpPr>
      <xdr:spPr>
        <a:xfrm>
          <a:off x="10295158" y="1162410"/>
          <a:ext cx="1130405" cy="763242"/>
        </a:xfrm>
        <a:custGeom>
          <a:avLst/>
          <a:gdLst/>
          <a:ahLst/>
          <a:cxnLst/>
          <a:rect l="0" t="0" r="0" b="0"/>
          <a:pathLst>
            <a:path w="1130405" h="763242">
              <a:moveTo>
                <a:pt x="958909" y="726401"/>
              </a:moveTo>
              <a:lnTo>
                <a:pt x="839776" y="727352"/>
              </a:lnTo>
              <a:lnTo>
                <a:pt x="768843" y="763241"/>
              </a:lnTo>
              <a:lnTo>
                <a:pt x="533021" y="733626"/>
              </a:lnTo>
              <a:lnTo>
                <a:pt x="197785" y="691120"/>
              </a:lnTo>
              <a:lnTo>
                <a:pt x="230100" y="505600"/>
              </a:lnTo>
              <a:lnTo>
                <a:pt x="177857" y="445304"/>
              </a:lnTo>
              <a:lnTo>
                <a:pt x="60665" y="415333"/>
              </a:lnTo>
              <a:lnTo>
                <a:pt x="71184" y="340040"/>
              </a:lnTo>
              <a:lnTo>
                <a:pt x="0" y="247039"/>
              </a:lnTo>
              <a:lnTo>
                <a:pt x="41840" y="243798"/>
              </a:lnTo>
              <a:lnTo>
                <a:pt x="139351" y="320369"/>
              </a:lnTo>
              <a:lnTo>
                <a:pt x="213434" y="417597"/>
              </a:lnTo>
              <a:lnTo>
                <a:pt x="295320" y="430247"/>
              </a:lnTo>
              <a:lnTo>
                <a:pt x="556276" y="309682"/>
              </a:lnTo>
              <a:lnTo>
                <a:pt x="664230" y="56586"/>
              </a:lnTo>
              <a:lnTo>
                <a:pt x="784949" y="76265"/>
              </a:lnTo>
              <a:lnTo>
                <a:pt x="928429" y="0"/>
              </a:lnTo>
              <a:lnTo>
                <a:pt x="1130404" y="42336"/>
              </a:lnTo>
              <a:lnTo>
                <a:pt x="1065514" y="337157"/>
              </a:lnTo>
              <a:lnTo>
                <a:pt x="1088006" y="443440"/>
              </a:lnTo>
              <a:lnTo>
                <a:pt x="1018033" y="477254"/>
              </a:lnTo>
              <a:lnTo>
                <a:pt x="1029740" y="630067"/>
              </a:lnTo>
              <a:lnTo>
                <a:pt x="958909" y="72640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692672</xdr:colOff>
      <xdr:row>5</xdr:row>
      <xdr:rowOff>159461</xdr:rowOff>
    </xdr:from>
    <xdr:to>
      <xdr:col>16</xdr:col>
      <xdr:colOff>347996</xdr:colOff>
      <xdr:row>13</xdr:row>
      <xdr:rowOff>38611</xdr:rowOff>
    </xdr:to>
    <xdr:sp macro="USF" textlink="">
      <xdr:nvSpPr>
        <xdr:cNvPr id="44896" name="107">
          <a:extLst>
            <a:ext uri="{FF2B5EF4-FFF2-40B4-BE49-F238E27FC236}">
              <a16:creationId xmlns:a16="http://schemas.microsoft.com/office/drawing/2014/main" id="{F899E024-19A6-4E13-AD04-9524E5F5E27B}"/>
            </a:ext>
          </a:extLst>
        </xdr:cNvPr>
        <xdr:cNvSpPr/>
      </xdr:nvSpPr>
      <xdr:spPr>
        <a:xfrm>
          <a:off x="11360672" y="1111961"/>
          <a:ext cx="1179324" cy="1403150"/>
        </a:xfrm>
        <a:custGeom>
          <a:avLst/>
          <a:gdLst/>
          <a:ahLst/>
          <a:cxnLst/>
          <a:rect l="0" t="0" r="0" b="0"/>
          <a:pathLst>
            <a:path w="1179324" h="1403150">
              <a:moveTo>
                <a:pt x="398058" y="1403149"/>
              </a:moveTo>
              <a:lnTo>
                <a:pt x="376907" y="1346275"/>
              </a:lnTo>
              <a:lnTo>
                <a:pt x="515243" y="1259454"/>
              </a:lnTo>
              <a:lnTo>
                <a:pt x="377219" y="1175002"/>
              </a:lnTo>
              <a:lnTo>
                <a:pt x="297366" y="1082212"/>
              </a:lnTo>
              <a:lnTo>
                <a:pt x="294615" y="1041199"/>
              </a:lnTo>
              <a:lnTo>
                <a:pt x="421430" y="878394"/>
              </a:lnTo>
              <a:lnTo>
                <a:pt x="532645" y="820787"/>
              </a:lnTo>
              <a:lnTo>
                <a:pt x="483073" y="757746"/>
              </a:lnTo>
              <a:lnTo>
                <a:pt x="440677" y="760177"/>
              </a:lnTo>
              <a:lnTo>
                <a:pt x="316345" y="871922"/>
              </a:lnTo>
              <a:lnTo>
                <a:pt x="290146" y="797599"/>
              </a:lnTo>
              <a:lnTo>
                <a:pt x="197280" y="721940"/>
              </a:lnTo>
              <a:lnTo>
                <a:pt x="183950" y="644248"/>
              </a:lnTo>
              <a:lnTo>
                <a:pt x="48226" y="566531"/>
              </a:lnTo>
              <a:lnTo>
                <a:pt x="22492" y="493889"/>
              </a:lnTo>
              <a:lnTo>
                <a:pt x="0" y="387606"/>
              </a:lnTo>
              <a:lnTo>
                <a:pt x="64890" y="92785"/>
              </a:lnTo>
              <a:lnTo>
                <a:pt x="241071" y="71732"/>
              </a:lnTo>
              <a:lnTo>
                <a:pt x="495418" y="201104"/>
              </a:lnTo>
              <a:lnTo>
                <a:pt x="658859" y="241872"/>
              </a:lnTo>
              <a:lnTo>
                <a:pt x="941374" y="0"/>
              </a:lnTo>
              <a:lnTo>
                <a:pt x="1013703" y="22332"/>
              </a:lnTo>
              <a:lnTo>
                <a:pt x="1087898" y="107707"/>
              </a:lnTo>
              <a:lnTo>
                <a:pt x="1163758" y="104760"/>
              </a:lnTo>
              <a:lnTo>
                <a:pt x="1179323" y="138828"/>
              </a:lnTo>
              <a:lnTo>
                <a:pt x="1098770" y="157917"/>
              </a:lnTo>
              <a:lnTo>
                <a:pt x="1091704" y="235358"/>
              </a:lnTo>
              <a:lnTo>
                <a:pt x="966856" y="342552"/>
              </a:lnTo>
              <a:lnTo>
                <a:pt x="814484" y="383517"/>
              </a:lnTo>
              <a:lnTo>
                <a:pt x="831730" y="498591"/>
              </a:lnTo>
              <a:lnTo>
                <a:pt x="988316" y="733471"/>
              </a:lnTo>
              <a:lnTo>
                <a:pt x="835307" y="671498"/>
              </a:lnTo>
              <a:lnTo>
                <a:pt x="759084" y="695324"/>
              </a:lnTo>
              <a:lnTo>
                <a:pt x="654874" y="820799"/>
              </a:lnTo>
              <a:lnTo>
                <a:pt x="663302" y="1101662"/>
              </a:lnTo>
              <a:lnTo>
                <a:pt x="690004" y="1258859"/>
              </a:lnTo>
              <a:lnTo>
                <a:pt x="655681" y="1329461"/>
              </a:lnTo>
              <a:lnTo>
                <a:pt x="654244" y="1334276"/>
              </a:lnTo>
              <a:lnTo>
                <a:pt x="535897" y="1327981"/>
              </a:lnTo>
              <a:lnTo>
                <a:pt x="398058" y="1403149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30459</xdr:colOff>
      <xdr:row>8</xdr:row>
      <xdr:rowOff>53743</xdr:rowOff>
    </xdr:from>
    <xdr:to>
      <xdr:col>13</xdr:col>
      <xdr:colOff>619259</xdr:colOff>
      <xdr:row>11</xdr:row>
      <xdr:rowOff>101155</xdr:rowOff>
    </xdr:to>
    <xdr:sp macro="USF" textlink="">
      <xdr:nvSpPr>
        <xdr:cNvPr id="44897" name="112">
          <a:extLst>
            <a:ext uri="{FF2B5EF4-FFF2-40B4-BE49-F238E27FC236}">
              <a16:creationId xmlns:a16="http://schemas.microsoft.com/office/drawing/2014/main" id="{C365D737-2F9A-471F-A4ED-F740526836E1}"/>
            </a:ext>
          </a:extLst>
        </xdr:cNvPr>
        <xdr:cNvSpPr/>
      </xdr:nvSpPr>
      <xdr:spPr>
        <a:xfrm>
          <a:off x="9936459" y="1577743"/>
          <a:ext cx="588800" cy="618912"/>
        </a:xfrm>
        <a:custGeom>
          <a:avLst/>
          <a:gdLst/>
          <a:ahLst/>
          <a:cxnLst/>
          <a:rect l="0" t="0" r="0" b="0"/>
          <a:pathLst>
            <a:path w="588800" h="618912">
              <a:moveTo>
                <a:pt x="186606" y="618911"/>
              </a:moveTo>
              <a:lnTo>
                <a:pt x="100284" y="589170"/>
              </a:lnTo>
              <a:lnTo>
                <a:pt x="136354" y="429257"/>
              </a:lnTo>
              <a:lnTo>
                <a:pt x="0" y="276369"/>
              </a:lnTo>
              <a:lnTo>
                <a:pt x="104716" y="223273"/>
              </a:lnTo>
              <a:lnTo>
                <a:pt x="165203" y="79243"/>
              </a:lnTo>
              <a:lnTo>
                <a:pt x="246861" y="72401"/>
              </a:lnTo>
              <a:lnTo>
                <a:pt x="419364" y="0"/>
              </a:lnTo>
              <a:lnTo>
                <a:pt x="536556" y="29971"/>
              </a:lnTo>
              <a:lnTo>
                <a:pt x="588799" y="90267"/>
              </a:lnTo>
              <a:lnTo>
                <a:pt x="556484" y="275787"/>
              </a:lnTo>
              <a:lnTo>
                <a:pt x="486868" y="323214"/>
              </a:lnTo>
              <a:lnTo>
                <a:pt x="471365" y="445870"/>
              </a:lnTo>
              <a:lnTo>
                <a:pt x="397344" y="594037"/>
              </a:lnTo>
              <a:lnTo>
                <a:pt x="186606" y="61891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260134</xdr:colOff>
      <xdr:row>12</xdr:row>
      <xdr:rowOff>49453</xdr:rowOff>
    </xdr:from>
    <xdr:to>
      <xdr:col>11</xdr:col>
      <xdr:colOff>422312</xdr:colOff>
      <xdr:row>15</xdr:row>
      <xdr:rowOff>170494</xdr:rowOff>
    </xdr:to>
    <xdr:sp macro="USF" textlink="">
      <xdr:nvSpPr>
        <xdr:cNvPr id="44898" name="128">
          <a:extLst>
            <a:ext uri="{FF2B5EF4-FFF2-40B4-BE49-F238E27FC236}">
              <a16:creationId xmlns:a16="http://schemas.microsoft.com/office/drawing/2014/main" id="{25DAEBC0-5C52-444F-AF30-6B0F503A0D72}"/>
            </a:ext>
          </a:extLst>
        </xdr:cNvPr>
        <xdr:cNvSpPr/>
      </xdr:nvSpPr>
      <xdr:spPr>
        <a:xfrm>
          <a:off x="7880134" y="2335453"/>
          <a:ext cx="924178" cy="692541"/>
        </a:xfrm>
        <a:custGeom>
          <a:avLst/>
          <a:gdLst/>
          <a:ahLst/>
          <a:cxnLst/>
          <a:rect l="0" t="0" r="0" b="0"/>
          <a:pathLst>
            <a:path w="924178" h="692541">
              <a:moveTo>
                <a:pt x="425944" y="566974"/>
              </a:moveTo>
              <a:lnTo>
                <a:pt x="266226" y="692540"/>
              </a:lnTo>
              <a:lnTo>
                <a:pt x="63358" y="665625"/>
              </a:lnTo>
              <a:lnTo>
                <a:pt x="0" y="618085"/>
              </a:lnTo>
              <a:lnTo>
                <a:pt x="84027" y="535880"/>
              </a:lnTo>
              <a:lnTo>
                <a:pt x="89777" y="458846"/>
              </a:lnTo>
              <a:lnTo>
                <a:pt x="13559" y="439492"/>
              </a:lnTo>
              <a:lnTo>
                <a:pt x="11170" y="361772"/>
              </a:lnTo>
              <a:lnTo>
                <a:pt x="141295" y="126994"/>
              </a:lnTo>
              <a:lnTo>
                <a:pt x="264839" y="34030"/>
              </a:lnTo>
              <a:lnTo>
                <a:pt x="378980" y="33194"/>
              </a:lnTo>
              <a:lnTo>
                <a:pt x="567858" y="58938"/>
              </a:lnTo>
              <a:lnTo>
                <a:pt x="715003" y="0"/>
              </a:lnTo>
              <a:lnTo>
                <a:pt x="821275" y="47490"/>
              </a:lnTo>
              <a:lnTo>
                <a:pt x="924177" y="162501"/>
              </a:lnTo>
              <a:lnTo>
                <a:pt x="799839" y="166979"/>
              </a:lnTo>
              <a:lnTo>
                <a:pt x="619767" y="334810"/>
              </a:lnTo>
              <a:lnTo>
                <a:pt x="538576" y="357493"/>
              </a:lnTo>
              <a:lnTo>
                <a:pt x="456637" y="337394"/>
              </a:lnTo>
              <a:lnTo>
                <a:pt x="405659" y="448401"/>
              </a:lnTo>
              <a:lnTo>
                <a:pt x="425944" y="56697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262556</xdr:colOff>
      <xdr:row>7</xdr:row>
      <xdr:rowOff>180188</xdr:rowOff>
    </xdr:from>
    <xdr:to>
      <xdr:col>13</xdr:col>
      <xdr:colOff>166814</xdr:colOff>
      <xdr:row>11</xdr:row>
      <xdr:rowOff>106016</xdr:rowOff>
    </xdr:to>
    <xdr:sp macro="USF" textlink="">
      <xdr:nvSpPr>
        <xdr:cNvPr id="44899" name="135">
          <a:extLst>
            <a:ext uri="{FF2B5EF4-FFF2-40B4-BE49-F238E27FC236}">
              <a16:creationId xmlns:a16="http://schemas.microsoft.com/office/drawing/2014/main" id="{D6849E77-6EA7-4615-8417-C87364DDE269}"/>
            </a:ext>
          </a:extLst>
        </xdr:cNvPr>
        <xdr:cNvSpPr/>
      </xdr:nvSpPr>
      <xdr:spPr>
        <a:xfrm>
          <a:off x="9406556" y="1513688"/>
          <a:ext cx="666258" cy="687828"/>
        </a:xfrm>
        <a:custGeom>
          <a:avLst/>
          <a:gdLst/>
          <a:ahLst/>
          <a:cxnLst/>
          <a:rect l="0" t="0" r="0" b="0"/>
          <a:pathLst>
            <a:path w="666258" h="687828">
              <a:moveTo>
                <a:pt x="630187" y="653225"/>
              </a:moveTo>
              <a:lnTo>
                <a:pt x="557532" y="687827"/>
              </a:lnTo>
              <a:lnTo>
                <a:pt x="435375" y="671905"/>
              </a:lnTo>
              <a:lnTo>
                <a:pt x="207141" y="514882"/>
              </a:lnTo>
              <a:lnTo>
                <a:pt x="143991" y="329519"/>
              </a:lnTo>
              <a:lnTo>
                <a:pt x="40503" y="264645"/>
              </a:lnTo>
              <a:lnTo>
                <a:pt x="0" y="195037"/>
              </a:lnTo>
              <a:lnTo>
                <a:pt x="11389" y="0"/>
              </a:lnTo>
              <a:lnTo>
                <a:pt x="151725" y="33673"/>
              </a:lnTo>
              <a:lnTo>
                <a:pt x="196124" y="144884"/>
              </a:lnTo>
              <a:lnTo>
                <a:pt x="434622" y="210013"/>
              </a:lnTo>
              <a:lnTo>
                <a:pt x="529903" y="340424"/>
              </a:lnTo>
              <a:lnTo>
                <a:pt x="666257" y="493312"/>
              </a:lnTo>
              <a:lnTo>
                <a:pt x="630187" y="653225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403132</xdr:colOff>
      <xdr:row>4</xdr:row>
      <xdr:rowOff>131887</xdr:rowOff>
    </xdr:from>
    <xdr:to>
      <xdr:col>11</xdr:col>
      <xdr:colOff>211974</xdr:colOff>
      <xdr:row>7</xdr:row>
      <xdr:rowOff>70931</xdr:rowOff>
    </xdr:to>
    <xdr:sp macro="USF" textlink="">
      <xdr:nvSpPr>
        <xdr:cNvPr id="44900" name="150">
          <a:extLst>
            <a:ext uri="{FF2B5EF4-FFF2-40B4-BE49-F238E27FC236}">
              <a16:creationId xmlns:a16="http://schemas.microsoft.com/office/drawing/2014/main" id="{560396A2-4C45-41AA-9680-B786EFBB82F3}"/>
            </a:ext>
          </a:extLst>
        </xdr:cNvPr>
        <xdr:cNvSpPr/>
      </xdr:nvSpPr>
      <xdr:spPr>
        <a:xfrm>
          <a:off x="8023132" y="893887"/>
          <a:ext cx="570842" cy="510544"/>
        </a:xfrm>
        <a:custGeom>
          <a:avLst/>
          <a:gdLst/>
          <a:ahLst/>
          <a:cxnLst/>
          <a:rect l="0" t="0" r="0" b="0"/>
          <a:pathLst>
            <a:path w="570842" h="510544">
              <a:moveTo>
                <a:pt x="447047" y="510543"/>
              </a:moveTo>
              <a:lnTo>
                <a:pt x="406432" y="498196"/>
              </a:lnTo>
              <a:lnTo>
                <a:pt x="325244" y="365765"/>
              </a:lnTo>
              <a:lnTo>
                <a:pt x="211482" y="315383"/>
              </a:lnTo>
              <a:lnTo>
                <a:pt x="99278" y="225404"/>
              </a:lnTo>
              <a:lnTo>
                <a:pt x="33760" y="227003"/>
              </a:lnTo>
              <a:lnTo>
                <a:pt x="0" y="173766"/>
              </a:lnTo>
              <a:lnTo>
                <a:pt x="39596" y="34509"/>
              </a:lnTo>
              <a:lnTo>
                <a:pt x="115051" y="0"/>
              </a:lnTo>
              <a:lnTo>
                <a:pt x="274110" y="48642"/>
              </a:lnTo>
              <a:lnTo>
                <a:pt x="439503" y="35817"/>
              </a:lnTo>
              <a:lnTo>
                <a:pt x="570841" y="122565"/>
              </a:lnTo>
              <a:lnTo>
                <a:pt x="450510" y="229873"/>
              </a:lnTo>
              <a:lnTo>
                <a:pt x="499559" y="426140"/>
              </a:lnTo>
              <a:lnTo>
                <a:pt x="447047" y="51054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428090</xdr:colOff>
      <xdr:row>9</xdr:row>
      <xdr:rowOff>48728</xdr:rowOff>
    </xdr:from>
    <xdr:to>
      <xdr:col>10</xdr:col>
      <xdr:colOff>665381</xdr:colOff>
      <xdr:row>14</xdr:row>
      <xdr:rowOff>30226</xdr:rowOff>
    </xdr:to>
    <xdr:sp macro="USF" textlink="">
      <xdr:nvSpPr>
        <xdr:cNvPr id="44901" name="179">
          <a:extLst>
            <a:ext uri="{FF2B5EF4-FFF2-40B4-BE49-F238E27FC236}">
              <a16:creationId xmlns:a16="http://schemas.microsoft.com/office/drawing/2014/main" id="{2D3617EB-943A-4713-A253-91D92E9BF691}"/>
            </a:ext>
          </a:extLst>
        </xdr:cNvPr>
        <xdr:cNvSpPr/>
      </xdr:nvSpPr>
      <xdr:spPr>
        <a:xfrm>
          <a:off x="7286090" y="1763228"/>
          <a:ext cx="999291" cy="933998"/>
        </a:xfrm>
        <a:custGeom>
          <a:avLst/>
          <a:gdLst/>
          <a:ahLst/>
          <a:cxnLst/>
          <a:rect l="0" t="0" r="0" b="0"/>
          <a:pathLst>
            <a:path w="999291" h="933998">
              <a:moveTo>
                <a:pt x="605214" y="933997"/>
              </a:moveTo>
              <a:lnTo>
                <a:pt x="521151" y="933411"/>
              </a:lnTo>
              <a:lnTo>
                <a:pt x="495540" y="786543"/>
              </a:lnTo>
              <a:lnTo>
                <a:pt x="124704" y="772808"/>
              </a:lnTo>
              <a:lnTo>
                <a:pt x="151894" y="652789"/>
              </a:lnTo>
              <a:lnTo>
                <a:pt x="255143" y="534005"/>
              </a:lnTo>
              <a:lnTo>
                <a:pt x="253334" y="457845"/>
              </a:lnTo>
              <a:lnTo>
                <a:pt x="198052" y="398756"/>
              </a:lnTo>
              <a:lnTo>
                <a:pt x="213330" y="362412"/>
              </a:lnTo>
              <a:lnTo>
                <a:pt x="0" y="244694"/>
              </a:lnTo>
              <a:lnTo>
                <a:pt x="70272" y="171204"/>
              </a:lnTo>
              <a:lnTo>
                <a:pt x="222402" y="229809"/>
              </a:lnTo>
              <a:lnTo>
                <a:pt x="376339" y="0"/>
              </a:lnTo>
              <a:lnTo>
                <a:pt x="400906" y="26996"/>
              </a:lnTo>
              <a:lnTo>
                <a:pt x="478560" y="99561"/>
              </a:lnTo>
              <a:lnTo>
                <a:pt x="581959" y="76632"/>
              </a:lnTo>
              <a:lnTo>
                <a:pt x="662244" y="107329"/>
              </a:lnTo>
              <a:lnTo>
                <a:pt x="827202" y="297448"/>
              </a:lnTo>
              <a:lnTo>
                <a:pt x="999290" y="415378"/>
              </a:lnTo>
              <a:lnTo>
                <a:pt x="973024" y="605419"/>
              </a:lnTo>
              <a:lnTo>
                <a:pt x="858883" y="606255"/>
              </a:lnTo>
              <a:lnTo>
                <a:pt x="735339" y="699219"/>
              </a:lnTo>
              <a:lnTo>
                <a:pt x="605214" y="93399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91642</xdr:colOff>
      <xdr:row>5</xdr:row>
      <xdr:rowOff>22597</xdr:rowOff>
    </xdr:from>
    <xdr:to>
      <xdr:col>12</xdr:col>
      <xdr:colOff>87313</xdr:colOff>
      <xdr:row>8</xdr:row>
      <xdr:rowOff>76061</xdr:rowOff>
    </xdr:to>
    <xdr:sp macro="USF" textlink="">
      <xdr:nvSpPr>
        <xdr:cNvPr id="44902" name="214">
          <a:extLst>
            <a:ext uri="{FF2B5EF4-FFF2-40B4-BE49-F238E27FC236}">
              <a16:creationId xmlns:a16="http://schemas.microsoft.com/office/drawing/2014/main" id="{31ECCB13-65B2-4BE9-9A09-9061C8776D5A}"/>
            </a:ext>
          </a:extLst>
        </xdr:cNvPr>
        <xdr:cNvSpPr/>
      </xdr:nvSpPr>
      <xdr:spPr>
        <a:xfrm>
          <a:off x="8473642" y="975097"/>
          <a:ext cx="757671" cy="624964"/>
        </a:xfrm>
        <a:custGeom>
          <a:avLst/>
          <a:gdLst/>
          <a:ahLst/>
          <a:cxnLst/>
          <a:rect l="0" t="0" r="0" b="0"/>
          <a:pathLst>
            <a:path w="757671" h="624964">
              <a:moveTo>
                <a:pt x="306505" y="624963"/>
              </a:moveTo>
              <a:lnTo>
                <a:pt x="189667" y="521994"/>
              </a:lnTo>
              <a:lnTo>
                <a:pt x="220592" y="446603"/>
              </a:lnTo>
              <a:lnTo>
                <a:pt x="196730" y="413090"/>
              </a:lnTo>
              <a:lnTo>
                <a:pt x="49049" y="344930"/>
              </a:lnTo>
              <a:lnTo>
                <a:pt x="0" y="148663"/>
              </a:lnTo>
              <a:lnTo>
                <a:pt x="120331" y="41355"/>
              </a:lnTo>
              <a:lnTo>
                <a:pt x="182308" y="0"/>
              </a:lnTo>
              <a:lnTo>
                <a:pt x="473289" y="14278"/>
              </a:lnTo>
              <a:lnTo>
                <a:pt x="468342" y="90304"/>
              </a:lnTo>
              <a:lnTo>
                <a:pt x="623113" y="106332"/>
              </a:lnTo>
              <a:lnTo>
                <a:pt x="714617" y="176650"/>
              </a:lnTo>
              <a:lnTo>
                <a:pt x="705332" y="214696"/>
              </a:lnTo>
              <a:lnTo>
                <a:pt x="757670" y="271192"/>
              </a:lnTo>
              <a:lnTo>
                <a:pt x="741718" y="386712"/>
              </a:lnTo>
              <a:lnTo>
                <a:pt x="695050" y="450394"/>
              </a:lnTo>
              <a:lnTo>
                <a:pt x="614507" y="462809"/>
              </a:lnTo>
              <a:lnTo>
                <a:pt x="499610" y="430330"/>
              </a:lnTo>
              <a:lnTo>
                <a:pt x="306505" y="62496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442797</xdr:colOff>
      <xdr:row>2</xdr:row>
      <xdr:rowOff>11821</xdr:rowOff>
    </xdr:from>
    <xdr:to>
      <xdr:col>13</xdr:col>
      <xdr:colOff>336415</xdr:colOff>
      <xdr:row>4</xdr:row>
      <xdr:rowOff>159163</xdr:rowOff>
    </xdr:to>
    <xdr:sp macro="USF" textlink="">
      <xdr:nvSpPr>
        <xdr:cNvPr id="44903" name="223">
          <a:extLst>
            <a:ext uri="{FF2B5EF4-FFF2-40B4-BE49-F238E27FC236}">
              <a16:creationId xmlns:a16="http://schemas.microsoft.com/office/drawing/2014/main" id="{4BD97286-A80F-4795-AF05-230183E0E5A6}"/>
            </a:ext>
          </a:extLst>
        </xdr:cNvPr>
        <xdr:cNvSpPr/>
      </xdr:nvSpPr>
      <xdr:spPr>
        <a:xfrm>
          <a:off x="9586797" y="392821"/>
          <a:ext cx="655618" cy="528342"/>
        </a:xfrm>
        <a:custGeom>
          <a:avLst/>
          <a:gdLst/>
          <a:ahLst/>
          <a:cxnLst/>
          <a:rect l="0" t="0" r="0" b="0"/>
          <a:pathLst>
            <a:path w="655618" h="528342">
              <a:moveTo>
                <a:pt x="655617" y="364018"/>
              </a:moveTo>
              <a:lnTo>
                <a:pt x="392746" y="528341"/>
              </a:lnTo>
              <a:lnTo>
                <a:pt x="34971" y="445762"/>
              </a:lnTo>
              <a:lnTo>
                <a:pt x="0" y="420521"/>
              </a:lnTo>
              <a:lnTo>
                <a:pt x="119704" y="220944"/>
              </a:lnTo>
              <a:lnTo>
                <a:pt x="88894" y="29854"/>
              </a:lnTo>
              <a:lnTo>
                <a:pt x="107055" y="0"/>
              </a:lnTo>
              <a:lnTo>
                <a:pt x="211833" y="17076"/>
              </a:lnTo>
              <a:lnTo>
                <a:pt x="436097" y="116302"/>
              </a:lnTo>
              <a:lnTo>
                <a:pt x="591257" y="247165"/>
              </a:lnTo>
              <a:lnTo>
                <a:pt x="651986" y="354127"/>
              </a:lnTo>
              <a:lnTo>
                <a:pt x="655617" y="36401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248049</xdr:colOff>
      <xdr:row>8</xdr:row>
      <xdr:rowOff>105973</xdr:rowOff>
    </xdr:from>
    <xdr:to>
      <xdr:col>10</xdr:col>
      <xdr:colOff>742876</xdr:colOff>
      <xdr:row>11</xdr:row>
      <xdr:rowOff>83107</xdr:rowOff>
    </xdr:to>
    <xdr:sp macro="USF" textlink="">
      <xdr:nvSpPr>
        <xdr:cNvPr id="44904" name="234">
          <a:extLst>
            <a:ext uri="{FF2B5EF4-FFF2-40B4-BE49-F238E27FC236}">
              <a16:creationId xmlns:a16="http://schemas.microsoft.com/office/drawing/2014/main" id="{A6D8FD3C-A3D8-4F27-857F-78F92345056E}"/>
            </a:ext>
          </a:extLst>
        </xdr:cNvPr>
        <xdr:cNvSpPr/>
      </xdr:nvSpPr>
      <xdr:spPr>
        <a:xfrm>
          <a:off x="7868049" y="1629973"/>
          <a:ext cx="494827" cy="548634"/>
        </a:xfrm>
        <a:custGeom>
          <a:avLst/>
          <a:gdLst/>
          <a:ahLst/>
          <a:cxnLst/>
          <a:rect l="0" t="0" r="0" b="0"/>
          <a:pathLst>
            <a:path w="494827" h="548634">
              <a:moveTo>
                <a:pt x="417331" y="548633"/>
              </a:moveTo>
              <a:lnTo>
                <a:pt x="245243" y="430703"/>
              </a:lnTo>
              <a:lnTo>
                <a:pt x="80285" y="240584"/>
              </a:lnTo>
              <a:lnTo>
                <a:pt x="0" y="209887"/>
              </a:lnTo>
              <a:lnTo>
                <a:pt x="22097" y="59675"/>
              </a:lnTo>
              <a:lnTo>
                <a:pt x="85917" y="11186"/>
              </a:lnTo>
              <a:lnTo>
                <a:pt x="203851" y="0"/>
              </a:lnTo>
              <a:lnTo>
                <a:pt x="338476" y="185493"/>
              </a:lnTo>
              <a:lnTo>
                <a:pt x="494826" y="173993"/>
              </a:lnTo>
              <a:lnTo>
                <a:pt x="462093" y="326252"/>
              </a:lnTo>
              <a:lnTo>
                <a:pt x="447165" y="434250"/>
              </a:lnTo>
              <a:lnTo>
                <a:pt x="410531" y="444469"/>
              </a:lnTo>
              <a:lnTo>
                <a:pt x="417331" y="548633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371690</xdr:colOff>
      <xdr:row>2</xdr:row>
      <xdr:rowOff>105395</xdr:rowOff>
    </xdr:from>
    <xdr:to>
      <xdr:col>14</xdr:col>
      <xdr:colOff>353250</xdr:colOff>
      <xdr:row>8</xdr:row>
      <xdr:rowOff>68658</xdr:rowOff>
    </xdr:to>
    <xdr:sp macro="USF" textlink="">
      <xdr:nvSpPr>
        <xdr:cNvPr id="44905" name="237">
          <a:extLst>
            <a:ext uri="{FF2B5EF4-FFF2-40B4-BE49-F238E27FC236}">
              <a16:creationId xmlns:a16="http://schemas.microsoft.com/office/drawing/2014/main" id="{E44FBD1E-437A-4ECD-97BD-5A2F4D454B75}"/>
            </a:ext>
          </a:extLst>
        </xdr:cNvPr>
        <xdr:cNvSpPr/>
      </xdr:nvSpPr>
      <xdr:spPr>
        <a:xfrm>
          <a:off x="10277690" y="486395"/>
          <a:ext cx="743560" cy="1106263"/>
        </a:xfrm>
        <a:custGeom>
          <a:avLst/>
          <a:gdLst/>
          <a:ahLst/>
          <a:cxnLst/>
          <a:rect l="0" t="0" r="0" b="0"/>
          <a:pathLst>
            <a:path w="743560" h="1106263">
              <a:moveTo>
                <a:pt x="681698" y="732601"/>
              </a:moveTo>
              <a:lnTo>
                <a:pt x="573744" y="985697"/>
              </a:lnTo>
              <a:lnTo>
                <a:pt x="312788" y="1106262"/>
              </a:lnTo>
              <a:lnTo>
                <a:pt x="230902" y="1093612"/>
              </a:lnTo>
              <a:lnTo>
                <a:pt x="156819" y="996384"/>
              </a:lnTo>
              <a:lnTo>
                <a:pt x="59308" y="919813"/>
              </a:lnTo>
              <a:lnTo>
                <a:pt x="17468" y="923054"/>
              </a:lnTo>
              <a:lnTo>
                <a:pt x="0" y="885942"/>
              </a:lnTo>
              <a:lnTo>
                <a:pt x="97193" y="761013"/>
              </a:lnTo>
              <a:lnTo>
                <a:pt x="25867" y="663049"/>
              </a:lnTo>
              <a:lnTo>
                <a:pt x="48332" y="546340"/>
              </a:lnTo>
              <a:lnTo>
                <a:pt x="145735" y="497638"/>
              </a:lnTo>
              <a:lnTo>
                <a:pt x="211989" y="397604"/>
              </a:lnTo>
              <a:lnTo>
                <a:pt x="192095" y="284790"/>
              </a:lnTo>
              <a:lnTo>
                <a:pt x="311770" y="264150"/>
              </a:lnTo>
              <a:lnTo>
                <a:pt x="337353" y="232639"/>
              </a:lnTo>
              <a:lnTo>
                <a:pt x="318571" y="156459"/>
              </a:lnTo>
              <a:lnTo>
                <a:pt x="280480" y="0"/>
              </a:lnTo>
              <a:lnTo>
                <a:pt x="322272" y="4074"/>
              </a:lnTo>
              <a:lnTo>
                <a:pt x="532342" y="133430"/>
              </a:lnTo>
              <a:lnTo>
                <a:pt x="551269" y="210983"/>
              </a:lnTo>
              <a:lnTo>
                <a:pt x="589978" y="215200"/>
              </a:lnTo>
              <a:lnTo>
                <a:pt x="567679" y="320883"/>
              </a:lnTo>
              <a:lnTo>
                <a:pt x="626521" y="415504"/>
              </a:lnTo>
              <a:lnTo>
                <a:pt x="616374" y="453874"/>
              </a:lnTo>
              <a:lnTo>
                <a:pt x="743559" y="546644"/>
              </a:lnTo>
              <a:lnTo>
                <a:pt x="681698" y="73260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665793</xdr:colOff>
      <xdr:row>13</xdr:row>
      <xdr:rowOff>21454</xdr:rowOff>
    </xdr:from>
    <xdr:to>
      <xdr:col>11</xdr:col>
      <xdr:colOff>428053</xdr:colOff>
      <xdr:row>15</xdr:row>
      <xdr:rowOff>163264</xdr:rowOff>
    </xdr:to>
    <xdr:sp macro="USF" textlink="">
      <xdr:nvSpPr>
        <xdr:cNvPr id="44906" name="257">
          <a:extLst>
            <a:ext uri="{FF2B5EF4-FFF2-40B4-BE49-F238E27FC236}">
              <a16:creationId xmlns:a16="http://schemas.microsoft.com/office/drawing/2014/main" id="{A1605E0A-9015-4BD4-96C7-4F0CBF8D7C1C}"/>
            </a:ext>
          </a:extLst>
        </xdr:cNvPr>
        <xdr:cNvSpPr/>
      </xdr:nvSpPr>
      <xdr:spPr>
        <a:xfrm>
          <a:off x="8285793" y="2497954"/>
          <a:ext cx="524260" cy="522810"/>
        </a:xfrm>
        <a:custGeom>
          <a:avLst/>
          <a:gdLst/>
          <a:ahLst/>
          <a:cxnLst/>
          <a:rect l="0" t="0" r="0" b="0"/>
          <a:pathLst>
            <a:path w="524260" h="522810">
              <a:moveTo>
                <a:pt x="432280" y="394544"/>
              </a:moveTo>
              <a:lnTo>
                <a:pt x="347678" y="382037"/>
              </a:lnTo>
              <a:lnTo>
                <a:pt x="139631" y="522809"/>
              </a:lnTo>
              <a:lnTo>
                <a:pt x="20285" y="404473"/>
              </a:lnTo>
              <a:lnTo>
                <a:pt x="0" y="285900"/>
              </a:lnTo>
              <a:lnTo>
                <a:pt x="50978" y="174893"/>
              </a:lnTo>
              <a:lnTo>
                <a:pt x="132917" y="194992"/>
              </a:lnTo>
              <a:lnTo>
                <a:pt x="214108" y="172309"/>
              </a:lnTo>
              <a:lnTo>
                <a:pt x="394180" y="4478"/>
              </a:lnTo>
              <a:lnTo>
                <a:pt x="518518" y="0"/>
              </a:lnTo>
              <a:lnTo>
                <a:pt x="524259" y="5667"/>
              </a:lnTo>
              <a:lnTo>
                <a:pt x="432280" y="39454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353110</xdr:colOff>
      <xdr:row>7</xdr:row>
      <xdr:rowOff>71927</xdr:rowOff>
    </xdr:from>
    <xdr:to>
      <xdr:col>11</xdr:col>
      <xdr:colOff>734390</xdr:colOff>
      <xdr:row>10</xdr:row>
      <xdr:rowOff>83749</xdr:rowOff>
    </xdr:to>
    <xdr:sp macro="USF" textlink="">
      <xdr:nvSpPr>
        <xdr:cNvPr id="44907" name="258">
          <a:extLst>
            <a:ext uri="{FF2B5EF4-FFF2-40B4-BE49-F238E27FC236}">
              <a16:creationId xmlns:a16="http://schemas.microsoft.com/office/drawing/2014/main" id="{702BF3EC-E505-4583-8D97-1522AC5E87C9}"/>
            </a:ext>
          </a:extLst>
        </xdr:cNvPr>
        <xdr:cNvSpPr/>
      </xdr:nvSpPr>
      <xdr:spPr>
        <a:xfrm>
          <a:off x="8735110" y="1405427"/>
          <a:ext cx="381280" cy="583322"/>
        </a:xfrm>
        <a:custGeom>
          <a:avLst/>
          <a:gdLst/>
          <a:ahLst/>
          <a:cxnLst/>
          <a:rect l="0" t="0" r="0" b="0"/>
          <a:pathLst>
            <a:path w="381280" h="583322">
              <a:moveTo>
                <a:pt x="247915" y="583321"/>
              </a:moveTo>
              <a:lnTo>
                <a:pt x="36005" y="563520"/>
              </a:lnTo>
              <a:lnTo>
                <a:pt x="0" y="454098"/>
              </a:lnTo>
              <a:lnTo>
                <a:pt x="45037" y="194633"/>
              </a:lnTo>
              <a:lnTo>
                <a:pt x="238142" y="0"/>
              </a:lnTo>
              <a:lnTo>
                <a:pt x="353039" y="32479"/>
              </a:lnTo>
              <a:lnTo>
                <a:pt x="381279" y="110537"/>
              </a:lnTo>
              <a:lnTo>
                <a:pt x="247915" y="583321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319409</xdr:colOff>
      <xdr:row>10</xdr:row>
      <xdr:rowOff>63947</xdr:rowOff>
    </xdr:from>
    <xdr:to>
      <xdr:col>12</xdr:col>
      <xdr:colOff>105461</xdr:colOff>
      <xdr:row>13</xdr:row>
      <xdr:rowOff>27122</xdr:rowOff>
    </xdr:to>
    <xdr:sp macro="USF" textlink="">
      <xdr:nvSpPr>
        <xdr:cNvPr id="44908" name="323">
          <a:extLst>
            <a:ext uri="{FF2B5EF4-FFF2-40B4-BE49-F238E27FC236}">
              <a16:creationId xmlns:a16="http://schemas.microsoft.com/office/drawing/2014/main" id="{837D20ED-BE2B-4DDE-B03E-2526DA0AC011}"/>
            </a:ext>
          </a:extLst>
        </xdr:cNvPr>
        <xdr:cNvSpPr/>
      </xdr:nvSpPr>
      <xdr:spPr>
        <a:xfrm>
          <a:off x="8701409" y="1968947"/>
          <a:ext cx="548052" cy="534675"/>
        </a:xfrm>
        <a:custGeom>
          <a:avLst/>
          <a:gdLst/>
          <a:ahLst/>
          <a:cxnLst/>
          <a:rect l="0" t="0" r="0" b="0"/>
          <a:pathLst>
            <a:path w="548052" h="534675">
              <a:moveTo>
                <a:pt x="108643" y="534674"/>
              </a:moveTo>
              <a:lnTo>
                <a:pt x="102902" y="529007"/>
              </a:lnTo>
              <a:lnTo>
                <a:pt x="0" y="413996"/>
              </a:lnTo>
              <a:lnTo>
                <a:pt x="86745" y="334534"/>
              </a:lnTo>
              <a:lnTo>
                <a:pt x="6232" y="28729"/>
              </a:lnTo>
              <a:lnTo>
                <a:pt x="69706" y="0"/>
              </a:lnTo>
              <a:lnTo>
                <a:pt x="281616" y="19801"/>
              </a:lnTo>
              <a:lnTo>
                <a:pt x="514619" y="76279"/>
              </a:lnTo>
              <a:lnTo>
                <a:pt x="548051" y="97866"/>
              </a:lnTo>
              <a:lnTo>
                <a:pt x="542903" y="172527"/>
              </a:lnTo>
              <a:lnTo>
                <a:pt x="464083" y="254539"/>
              </a:lnTo>
              <a:lnTo>
                <a:pt x="466447" y="400243"/>
              </a:lnTo>
              <a:lnTo>
                <a:pt x="295764" y="494668"/>
              </a:lnTo>
              <a:lnTo>
                <a:pt x="175986" y="498485"/>
              </a:lnTo>
              <a:lnTo>
                <a:pt x="108643" y="534674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559984</xdr:colOff>
      <xdr:row>3</xdr:row>
      <xdr:rowOff>151305</xdr:rowOff>
    </xdr:from>
    <xdr:to>
      <xdr:col>12</xdr:col>
      <xdr:colOff>477769</xdr:colOff>
      <xdr:row>6</xdr:row>
      <xdr:rowOff>8748</xdr:rowOff>
    </xdr:to>
    <xdr:sp macro="USF" textlink="">
      <xdr:nvSpPr>
        <xdr:cNvPr id="44909" name="327">
          <a:extLst>
            <a:ext uri="{FF2B5EF4-FFF2-40B4-BE49-F238E27FC236}">
              <a16:creationId xmlns:a16="http://schemas.microsoft.com/office/drawing/2014/main" id="{67D7A399-9FFC-46B6-A07D-9DDD69C03732}"/>
            </a:ext>
          </a:extLst>
        </xdr:cNvPr>
        <xdr:cNvSpPr/>
      </xdr:nvSpPr>
      <xdr:spPr>
        <a:xfrm>
          <a:off x="8941984" y="722805"/>
          <a:ext cx="679785" cy="428943"/>
        </a:xfrm>
        <a:custGeom>
          <a:avLst/>
          <a:gdLst/>
          <a:ahLst/>
          <a:cxnLst/>
          <a:rect l="0" t="0" r="0" b="0"/>
          <a:pathLst>
            <a:path w="679785" h="428943">
              <a:moveTo>
                <a:pt x="246275" y="428942"/>
              </a:moveTo>
              <a:lnTo>
                <a:pt x="154771" y="358624"/>
              </a:lnTo>
              <a:lnTo>
                <a:pt x="0" y="342596"/>
              </a:lnTo>
              <a:lnTo>
                <a:pt x="4947" y="266570"/>
              </a:lnTo>
              <a:lnTo>
                <a:pt x="219809" y="0"/>
              </a:lnTo>
              <a:lnTo>
                <a:pt x="315090" y="51660"/>
              </a:lnTo>
              <a:lnTo>
                <a:pt x="419328" y="11386"/>
              </a:lnTo>
              <a:lnTo>
                <a:pt x="644813" y="90537"/>
              </a:lnTo>
              <a:lnTo>
                <a:pt x="679784" y="115778"/>
              </a:lnTo>
              <a:lnTo>
                <a:pt x="550816" y="341044"/>
              </a:lnTo>
              <a:lnTo>
                <a:pt x="426374" y="325932"/>
              </a:lnTo>
              <a:lnTo>
                <a:pt x="246275" y="428942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639114</xdr:colOff>
      <xdr:row>10</xdr:row>
      <xdr:rowOff>26156</xdr:rowOff>
    </xdr:from>
    <xdr:to>
      <xdr:col>11</xdr:col>
      <xdr:colOff>406155</xdr:colOff>
      <xdr:row>12</xdr:row>
      <xdr:rowOff>108392</xdr:rowOff>
    </xdr:to>
    <xdr:sp macro="USF" textlink="">
      <xdr:nvSpPr>
        <xdr:cNvPr id="44910" name="334">
          <a:extLst>
            <a:ext uri="{FF2B5EF4-FFF2-40B4-BE49-F238E27FC236}">
              <a16:creationId xmlns:a16="http://schemas.microsoft.com/office/drawing/2014/main" id="{899FCE4C-4E70-44AC-9D5B-7A0BE3E7C124}"/>
            </a:ext>
          </a:extLst>
        </xdr:cNvPr>
        <xdr:cNvSpPr/>
      </xdr:nvSpPr>
      <xdr:spPr>
        <a:xfrm>
          <a:off x="8259114" y="1931156"/>
          <a:ext cx="529041" cy="463236"/>
        </a:xfrm>
        <a:custGeom>
          <a:avLst/>
          <a:gdLst/>
          <a:ahLst/>
          <a:cxnLst/>
          <a:rect l="0" t="0" r="0" b="0"/>
          <a:pathLst>
            <a:path w="529041" h="463236">
              <a:moveTo>
                <a:pt x="442295" y="451787"/>
              </a:moveTo>
              <a:lnTo>
                <a:pt x="336023" y="404297"/>
              </a:lnTo>
              <a:lnTo>
                <a:pt x="188878" y="463235"/>
              </a:lnTo>
              <a:lnTo>
                <a:pt x="0" y="437491"/>
              </a:lnTo>
              <a:lnTo>
                <a:pt x="26266" y="247450"/>
              </a:lnTo>
              <a:lnTo>
                <a:pt x="19466" y="143286"/>
              </a:lnTo>
              <a:lnTo>
                <a:pt x="56100" y="133067"/>
              </a:lnTo>
              <a:lnTo>
                <a:pt x="71028" y="25069"/>
              </a:lnTo>
              <a:lnTo>
                <a:pt x="311371" y="0"/>
              </a:lnTo>
              <a:lnTo>
                <a:pt x="429020" y="31967"/>
              </a:lnTo>
              <a:lnTo>
                <a:pt x="448527" y="66520"/>
              </a:lnTo>
              <a:lnTo>
                <a:pt x="529040" y="372325"/>
              </a:lnTo>
              <a:lnTo>
                <a:pt x="442295" y="451787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656106</xdr:colOff>
      <xdr:row>9</xdr:row>
      <xdr:rowOff>139030</xdr:rowOff>
    </xdr:from>
    <xdr:to>
      <xdr:col>14</xdr:col>
      <xdr:colOff>160180</xdr:colOff>
      <xdr:row>14</xdr:row>
      <xdr:rowOff>49889</xdr:rowOff>
    </xdr:to>
    <xdr:sp macro="USF" textlink="">
      <xdr:nvSpPr>
        <xdr:cNvPr id="44911" name="336">
          <a:extLst>
            <a:ext uri="{FF2B5EF4-FFF2-40B4-BE49-F238E27FC236}">
              <a16:creationId xmlns:a16="http://schemas.microsoft.com/office/drawing/2014/main" id="{81EFFD7B-BD07-4FDA-89DE-D96D93261189}"/>
            </a:ext>
          </a:extLst>
        </xdr:cNvPr>
        <xdr:cNvSpPr/>
      </xdr:nvSpPr>
      <xdr:spPr>
        <a:xfrm>
          <a:off x="9800106" y="1853530"/>
          <a:ext cx="1028074" cy="863359"/>
        </a:xfrm>
        <a:custGeom>
          <a:avLst/>
          <a:gdLst/>
          <a:ahLst/>
          <a:cxnLst/>
          <a:rect l="0" t="0" r="0" b="0"/>
          <a:pathLst>
            <a:path w="1028074" h="863359">
              <a:moveTo>
                <a:pt x="414905" y="820500"/>
              </a:moveTo>
              <a:lnTo>
                <a:pt x="214897" y="863358"/>
              </a:lnTo>
              <a:lnTo>
                <a:pt x="146264" y="764469"/>
              </a:lnTo>
              <a:lnTo>
                <a:pt x="65005" y="760545"/>
              </a:lnTo>
              <a:lnTo>
                <a:pt x="6941" y="709006"/>
              </a:lnTo>
              <a:lnTo>
                <a:pt x="0" y="548594"/>
              </a:lnTo>
              <a:lnTo>
                <a:pt x="105919" y="483367"/>
              </a:lnTo>
              <a:lnTo>
                <a:pt x="229921" y="475643"/>
              </a:lnTo>
              <a:lnTo>
                <a:pt x="322959" y="343124"/>
              </a:lnTo>
              <a:lnTo>
                <a:pt x="533697" y="318250"/>
              </a:lnTo>
              <a:lnTo>
                <a:pt x="607718" y="170083"/>
              </a:lnTo>
              <a:lnTo>
                <a:pt x="623221" y="47427"/>
              </a:lnTo>
              <a:lnTo>
                <a:pt x="692837" y="0"/>
              </a:lnTo>
              <a:lnTo>
                <a:pt x="1028073" y="42506"/>
              </a:lnTo>
              <a:lnTo>
                <a:pt x="983215" y="346621"/>
              </a:lnTo>
              <a:lnTo>
                <a:pt x="865979" y="349587"/>
              </a:lnTo>
              <a:lnTo>
                <a:pt x="791760" y="435463"/>
              </a:lnTo>
              <a:lnTo>
                <a:pt x="721664" y="463977"/>
              </a:lnTo>
              <a:lnTo>
                <a:pt x="654420" y="599586"/>
              </a:lnTo>
              <a:lnTo>
                <a:pt x="414905" y="820500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422775</xdr:colOff>
      <xdr:row>11</xdr:row>
      <xdr:rowOff>174427</xdr:rowOff>
    </xdr:from>
    <xdr:to>
      <xdr:col>9</xdr:col>
      <xdr:colOff>579985</xdr:colOff>
      <xdr:row>16</xdr:row>
      <xdr:rowOff>95106</xdr:rowOff>
    </xdr:to>
    <xdr:sp macro="USF" textlink="">
      <xdr:nvSpPr>
        <xdr:cNvPr id="44912" name="353">
          <a:extLst>
            <a:ext uri="{FF2B5EF4-FFF2-40B4-BE49-F238E27FC236}">
              <a16:creationId xmlns:a16="http://schemas.microsoft.com/office/drawing/2014/main" id="{7DABED46-EB4C-45CF-96A0-87A2B4531D47}"/>
            </a:ext>
          </a:extLst>
        </xdr:cNvPr>
        <xdr:cNvSpPr/>
      </xdr:nvSpPr>
      <xdr:spPr>
        <a:xfrm>
          <a:off x="6518775" y="2269927"/>
          <a:ext cx="919210" cy="873179"/>
        </a:xfrm>
        <a:custGeom>
          <a:avLst/>
          <a:gdLst/>
          <a:ahLst/>
          <a:cxnLst/>
          <a:rect l="0" t="0" r="0" b="0"/>
          <a:pathLst>
            <a:path w="919210" h="873179">
              <a:moveTo>
                <a:pt x="423936" y="873178"/>
              </a:moveTo>
              <a:lnTo>
                <a:pt x="28079" y="823892"/>
              </a:lnTo>
              <a:lnTo>
                <a:pt x="0" y="647139"/>
              </a:lnTo>
              <a:lnTo>
                <a:pt x="41987" y="642487"/>
              </a:lnTo>
              <a:lnTo>
                <a:pt x="162475" y="428716"/>
              </a:lnTo>
              <a:lnTo>
                <a:pt x="246395" y="419861"/>
              </a:lnTo>
              <a:lnTo>
                <a:pt x="274276" y="389244"/>
              </a:lnTo>
              <a:lnTo>
                <a:pt x="290035" y="309498"/>
              </a:lnTo>
              <a:lnTo>
                <a:pt x="357846" y="261025"/>
              </a:lnTo>
              <a:lnTo>
                <a:pt x="448583" y="81191"/>
              </a:lnTo>
              <a:lnTo>
                <a:pt x="441303" y="0"/>
              </a:lnTo>
              <a:lnTo>
                <a:pt x="605027" y="2557"/>
              </a:lnTo>
              <a:lnTo>
                <a:pt x="766871" y="105491"/>
              </a:lnTo>
              <a:lnTo>
                <a:pt x="919209" y="146090"/>
              </a:lnTo>
              <a:lnTo>
                <a:pt x="892019" y="266109"/>
              </a:lnTo>
              <a:lnTo>
                <a:pt x="869750" y="344130"/>
              </a:lnTo>
              <a:lnTo>
                <a:pt x="802543" y="392100"/>
              </a:lnTo>
              <a:lnTo>
                <a:pt x="790975" y="473750"/>
              </a:lnTo>
              <a:lnTo>
                <a:pt x="705339" y="564046"/>
              </a:lnTo>
              <a:lnTo>
                <a:pt x="711537" y="604787"/>
              </a:lnTo>
              <a:lnTo>
                <a:pt x="442047" y="757578"/>
              </a:lnTo>
              <a:lnTo>
                <a:pt x="423936" y="873178"/>
              </a:lnTo>
              <a:close/>
            </a:path>
          </a:pathLst>
        </a:custGeom>
        <a:solidFill>
          <a:srgbClr val="FFFFFF"/>
        </a:solidFill>
        <a:ln>
          <a:solidFill>
            <a:srgbClr val="1A692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85696</xdr:colOff>
      <xdr:row>31</xdr:row>
      <xdr:rowOff>59741</xdr:rowOff>
    </xdr:from>
    <xdr:to>
      <xdr:col>19</xdr:col>
      <xdr:colOff>593696</xdr:colOff>
      <xdr:row>32</xdr:row>
      <xdr:rowOff>86801</xdr:rowOff>
    </xdr:to>
    <xdr:sp macro="USF" textlink="">
      <xdr:nvSpPr>
        <xdr:cNvPr id="44913" name="_1">
          <a:extLst>
            <a:ext uri="{FF2B5EF4-FFF2-40B4-BE49-F238E27FC236}">
              <a16:creationId xmlns:a16="http://schemas.microsoft.com/office/drawing/2014/main" id="{A5EAE081-8C52-4C37-8869-BEA48DB1164A}"/>
            </a:ext>
          </a:extLst>
        </xdr:cNvPr>
        <xdr:cNvSpPr txBox="1"/>
      </xdr:nvSpPr>
      <xdr:spPr>
        <a:xfrm>
          <a:off x="13801696" y="5965241"/>
          <a:ext cx="1270000" cy="217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800" b="0"/>
            <a:t>1 ALLONNES</a:t>
          </a:r>
        </a:p>
      </xdr:txBody>
    </xdr:sp>
    <xdr:clientData/>
  </xdr:twoCellAnchor>
  <xdr:twoCellAnchor>
    <xdr:from>
      <xdr:col>11</xdr:col>
      <xdr:colOff>266316</xdr:colOff>
      <xdr:row>18</xdr:row>
      <xdr:rowOff>134698</xdr:rowOff>
    </xdr:from>
    <xdr:to>
      <xdr:col>13</xdr:col>
      <xdr:colOff>12316</xdr:colOff>
      <xdr:row>20</xdr:row>
      <xdr:rowOff>2549</xdr:rowOff>
    </xdr:to>
    <xdr:sp macro="USF" textlink="">
      <xdr:nvSpPr>
        <xdr:cNvPr id="44914" name="_14">
          <a:extLst>
            <a:ext uri="{FF2B5EF4-FFF2-40B4-BE49-F238E27FC236}">
              <a16:creationId xmlns:a16="http://schemas.microsoft.com/office/drawing/2014/main" id="{8FFB4AF2-F798-4C9D-802F-8AD76E0DDC0E}"/>
            </a:ext>
          </a:extLst>
        </xdr:cNvPr>
        <xdr:cNvSpPr txBox="1"/>
      </xdr:nvSpPr>
      <xdr:spPr>
        <a:xfrm>
          <a:off x="8648316" y="3563698"/>
          <a:ext cx="1270000" cy="248851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1000" b="1">
              <a:solidFill>
                <a:srgbClr val="FFFFFF"/>
              </a:solidFill>
            </a:rPr>
            <a:t>90 AVRILLE</a:t>
          </a:r>
        </a:p>
      </xdr:txBody>
    </xdr:sp>
    <xdr:clientData/>
  </xdr:twoCellAnchor>
  <xdr:twoCellAnchor>
    <xdr:from>
      <xdr:col>8</xdr:col>
      <xdr:colOff>276139</xdr:colOff>
      <xdr:row>47</xdr:row>
      <xdr:rowOff>11378</xdr:rowOff>
    </xdr:from>
    <xdr:to>
      <xdr:col>10</xdr:col>
      <xdr:colOff>22139</xdr:colOff>
      <xdr:row>48</xdr:row>
      <xdr:rowOff>69729</xdr:rowOff>
    </xdr:to>
    <xdr:sp macro="USF" textlink="">
      <xdr:nvSpPr>
        <xdr:cNvPr id="44915" name="_84">
          <a:extLst>
            <a:ext uri="{FF2B5EF4-FFF2-40B4-BE49-F238E27FC236}">
              <a16:creationId xmlns:a16="http://schemas.microsoft.com/office/drawing/2014/main" id="{9E388029-C01A-4543-9607-71D2B665A322}"/>
            </a:ext>
          </a:extLst>
        </xdr:cNvPr>
        <xdr:cNvSpPr txBox="1"/>
      </xdr:nvSpPr>
      <xdr:spPr>
        <a:xfrm>
          <a:off x="6372139" y="8964878"/>
          <a:ext cx="1270000" cy="248851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1000" b="1">
              <a:solidFill>
                <a:srgbClr val="FFFFFF"/>
              </a:solidFill>
            </a:rPr>
            <a:t>48 CHOLET</a:t>
          </a:r>
        </a:p>
      </xdr:txBody>
    </xdr:sp>
    <xdr:clientData/>
  </xdr:twoCellAnchor>
  <xdr:twoCellAnchor>
    <xdr:from>
      <xdr:col>8</xdr:col>
      <xdr:colOff>347597</xdr:colOff>
      <xdr:row>28</xdr:row>
      <xdr:rowOff>139309</xdr:rowOff>
    </xdr:from>
    <xdr:to>
      <xdr:col>10</xdr:col>
      <xdr:colOff>93597</xdr:colOff>
      <xdr:row>30</xdr:row>
      <xdr:rowOff>7160</xdr:rowOff>
    </xdr:to>
    <xdr:sp macro="USF" textlink="">
      <xdr:nvSpPr>
        <xdr:cNvPr id="44916" name="_160">
          <a:extLst>
            <a:ext uri="{FF2B5EF4-FFF2-40B4-BE49-F238E27FC236}">
              <a16:creationId xmlns:a16="http://schemas.microsoft.com/office/drawing/2014/main" id="{687B49F6-2BF4-4F3B-8172-0E061D13EEC4}"/>
            </a:ext>
          </a:extLst>
        </xdr:cNvPr>
        <xdr:cNvSpPr txBox="1"/>
      </xdr:nvSpPr>
      <xdr:spPr>
        <a:xfrm>
          <a:off x="6443597" y="5473309"/>
          <a:ext cx="1270000" cy="248851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1000" b="1">
              <a:solidFill>
                <a:srgbClr val="FFFFFF"/>
              </a:solidFill>
            </a:rPr>
            <a:t>24 LA POMMERAYE</a:t>
          </a:r>
        </a:p>
      </xdr:txBody>
    </xdr:sp>
    <xdr:clientData/>
  </xdr:twoCellAnchor>
  <xdr:twoCellAnchor>
    <xdr:from>
      <xdr:col>16</xdr:col>
      <xdr:colOff>709283</xdr:colOff>
      <xdr:row>33</xdr:row>
      <xdr:rowOff>73897</xdr:rowOff>
    </xdr:from>
    <xdr:to>
      <xdr:col>18</xdr:col>
      <xdr:colOff>455283</xdr:colOff>
      <xdr:row>34</xdr:row>
      <xdr:rowOff>132248</xdr:rowOff>
    </xdr:to>
    <xdr:sp macro="USF" textlink="">
      <xdr:nvSpPr>
        <xdr:cNvPr id="44917" name="_321">
          <a:extLst>
            <a:ext uri="{FF2B5EF4-FFF2-40B4-BE49-F238E27FC236}">
              <a16:creationId xmlns:a16="http://schemas.microsoft.com/office/drawing/2014/main" id="{D322632B-FC68-4C76-81C4-32F7E70B3B69}"/>
            </a:ext>
          </a:extLst>
        </xdr:cNvPr>
        <xdr:cNvSpPr txBox="1"/>
      </xdr:nvSpPr>
      <xdr:spPr>
        <a:xfrm>
          <a:off x="12901283" y="6360397"/>
          <a:ext cx="1270000" cy="248851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1000" b="1">
              <a:solidFill>
                <a:srgbClr val="FFFFFF"/>
              </a:solidFill>
            </a:rPr>
            <a:t>54 SAUMUR</a:t>
          </a:r>
        </a:p>
      </xdr:txBody>
    </xdr:sp>
    <xdr:clientData/>
  </xdr:twoCellAnchor>
  <xdr:twoCellAnchor>
    <xdr:from>
      <xdr:col>13</xdr:col>
      <xdr:colOff>195007</xdr:colOff>
      <xdr:row>37</xdr:row>
      <xdr:rowOff>129607</xdr:rowOff>
    </xdr:from>
    <xdr:to>
      <xdr:col>14</xdr:col>
      <xdr:colOff>703007</xdr:colOff>
      <xdr:row>38</xdr:row>
      <xdr:rowOff>156667</xdr:rowOff>
    </xdr:to>
    <xdr:sp macro="USF" textlink="">
      <xdr:nvSpPr>
        <xdr:cNvPr id="44918" name="_337">
          <a:extLst>
            <a:ext uri="{FF2B5EF4-FFF2-40B4-BE49-F238E27FC236}">
              <a16:creationId xmlns:a16="http://schemas.microsoft.com/office/drawing/2014/main" id="{BB0A7271-6D34-4237-9DC6-AC06E0A778A6}"/>
            </a:ext>
          </a:extLst>
        </xdr:cNvPr>
        <xdr:cNvSpPr txBox="1"/>
      </xdr:nvSpPr>
      <xdr:spPr>
        <a:xfrm>
          <a:off x="10101007" y="7178107"/>
          <a:ext cx="1270000" cy="217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800" b="0"/>
            <a:t>1 TIGNE</a:t>
          </a:r>
        </a:p>
      </xdr:txBody>
    </xdr:sp>
    <xdr:clientData/>
  </xdr:twoCellAnchor>
  <xdr:twoCellAnchor>
    <xdr:from>
      <xdr:col>12</xdr:col>
      <xdr:colOff>550251</xdr:colOff>
      <xdr:row>22</xdr:row>
      <xdr:rowOff>10525</xdr:rowOff>
    </xdr:from>
    <xdr:to>
      <xdr:col>14</xdr:col>
      <xdr:colOff>296251</xdr:colOff>
      <xdr:row>23</xdr:row>
      <xdr:rowOff>68876</xdr:rowOff>
    </xdr:to>
    <xdr:sp macro="USF" textlink="">
      <xdr:nvSpPr>
        <xdr:cNvPr id="44919" name="_341">
          <a:extLst>
            <a:ext uri="{FF2B5EF4-FFF2-40B4-BE49-F238E27FC236}">
              <a16:creationId xmlns:a16="http://schemas.microsoft.com/office/drawing/2014/main" id="{7FCB0751-B245-4312-A3A2-E0DB6F7767E7}"/>
            </a:ext>
          </a:extLst>
        </xdr:cNvPr>
        <xdr:cNvSpPr txBox="1"/>
      </xdr:nvSpPr>
      <xdr:spPr>
        <a:xfrm>
          <a:off x="9694251" y="4201525"/>
          <a:ext cx="1270000" cy="248851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1000" b="1">
              <a:solidFill>
                <a:srgbClr val="FFFFFF"/>
              </a:solidFill>
            </a:rPr>
            <a:t>60 TRELAZE</a:t>
          </a:r>
        </a:p>
      </xdr:txBody>
    </xdr:sp>
    <xdr:clientData/>
  </xdr:twoCellAnchor>
  <xdr:twoCellAnchor>
    <xdr:from>
      <xdr:col>18</xdr:col>
      <xdr:colOff>336578</xdr:colOff>
      <xdr:row>34</xdr:row>
      <xdr:rowOff>140848</xdr:rowOff>
    </xdr:from>
    <xdr:to>
      <xdr:col>20</xdr:col>
      <xdr:colOff>82578</xdr:colOff>
      <xdr:row>35</xdr:row>
      <xdr:rowOff>167908</xdr:rowOff>
    </xdr:to>
    <xdr:sp macro="USF" textlink="">
      <xdr:nvSpPr>
        <xdr:cNvPr id="44920" name="_346">
          <a:extLst>
            <a:ext uri="{FF2B5EF4-FFF2-40B4-BE49-F238E27FC236}">
              <a16:creationId xmlns:a16="http://schemas.microsoft.com/office/drawing/2014/main" id="{2CE8FA7B-BB40-4B56-AE1B-293DEBD52112}"/>
            </a:ext>
          </a:extLst>
        </xdr:cNvPr>
        <xdr:cNvSpPr txBox="1"/>
      </xdr:nvSpPr>
      <xdr:spPr>
        <a:xfrm>
          <a:off x="14052578" y="6617848"/>
          <a:ext cx="1270000" cy="217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800" b="0"/>
            <a:t>1 VARENNES-SUR-LOIRE</a:t>
          </a:r>
        </a:p>
      </xdr:txBody>
    </xdr:sp>
    <xdr:clientData/>
  </xdr:twoCellAnchor>
  <xdr:twoCellAnchor>
    <xdr:from>
      <xdr:col>17</xdr:col>
      <xdr:colOff>585326</xdr:colOff>
      <xdr:row>33</xdr:row>
      <xdr:rowOff>160596</xdr:rowOff>
    </xdr:from>
    <xdr:to>
      <xdr:col>19</xdr:col>
      <xdr:colOff>331326</xdr:colOff>
      <xdr:row>34</xdr:row>
      <xdr:rowOff>187656</xdr:rowOff>
    </xdr:to>
    <xdr:sp macro="USF" textlink="">
      <xdr:nvSpPr>
        <xdr:cNvPr id="44921" name="_358">
          <a:extLst>
            <a:ext uri="{FF2B5EF4-FFF2-40B4-BE49-F238E27FC236}">
              <a16:creationId xmlns:a16="http://schemas.microsoft.com/office/drawing/2014/main" id="{4CF86298-67F7-4771-A55A-72ADE9C145BB}"/>
            </a:ext>
          </a:extLst>
        </xdr:cNvPr>
        <xdr:cNvSpPr txBox="1"/>
      </xdr:nvSpPr>
      <xdr:spPr>
        <a:xfrm>
          <a:off x="13539326" y="6447096"/>
          <a:ext cx="1270000" cy="217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800" b="0"/>
            <a:t>1 VILLEBERNIER</a:t>
          </a:r>
        </a:p>
      </xdr:txBody>
    </xdr:sp>
    <xdr:clientData/>
  </xdr:twoCellAnchor>
  <xdr:twoCellAnchor>
    <xdr:from>
      <xdr:col>17</xdr:col>
      <xdr:colOff>206372</xdr:colOff>
      <xdr:row>30</xdr:row>
      <xdr:rowOff>23220</xdr:rowOff>
    </xdr:from>
    <xdr:to>
      <xdr:col>18</xdr:col>
      <xdr:colOff>714372</xdr:colOff>
      <xdr:row>31</xdr:row>
      <xdr:rowOff>50280</xdr:rowOff>
    </xdr:to>
    <xdr:sp macro="USF" textlink="">
      <xdr:nvSpPr>
        <xdr:cNvPr id="44922" name="_362">
          <a:extLst>
            <a:ext uri="{FF2B5EF4-FFF2-40B4-BE49-F238E27FC236}">
              <a16:creationId xmlns:a16="http://schemas.microsoft.com/office/drawing/2014/main" id="{BE4CC99D-C446-4EDB-8EE0-D17A2DA69E9C}"/>
            </a:ext>
          </a:extLst>
        </xdr:cNvPr>
        <xdr:cNvSpPr txBox="1"/>
      </xdr:nvSpPr>
      <xdr:spPr>
        <a:xfrm>
          <a:off x="13160372" y="5738220"/>
          <a:ext cx="1270000" cy="217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ctr">
          <a:spAutoFit/>
        </a:bodyPr>
        <a:lstStyle/>
        <a:p>
          <a:r>
            <a:rPr lang="fr-FR" sz="800" b="0"/>
            <a:t>1 VIVY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552450</xdr:colOff>
      <xdr:row>0</xdr:row>
      <xdr:rowOff>47625</xdr:rowOff>
    </xdr:from>
    <xdr:to>
      <xdr:col>15</xdr:col>
      <xdr:colOff>200025</xdr:colOff>
      <xdr:row>3</xdr:row>
      <xdr:rowOff>85138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3020675" y="47625"/>
          <a:ext cx="1933575" cy="609013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Colonnes pour vos info</a:t>
          </a:r>
        </a:p>
        <a:p>
          <a:r>
            <a:rPr lang="fr-FR" sz="1100"/>
            <a:t>(chiffre d'affaire,</a:t>
          </a:r>
          <a:r>
            <a:rPr lang="fr-FR" sz="1100" baseline="0"/>
            <a:t> nb de clients, ...)</a:t>
          </a:r>
          <a:endParaRPr lang="fr-FR" sz="1100"/>
        </a:p>
      </xdr:txBody>
    </xdr:sp>
    <xdr:clientData/>
  </xdr:twoCellAnchor>
  <xdr:twoCellAnchor>
    <xdr:from>
      <xdr:col>4</xdr:col>
      <xdr:colOff>542925</xdr:colOff>
      <xdr:row>0</xdr:row>
      <xdr:rowOff>123825</xdr:rowOff>
    </xdr:from>
    <xdr:to>
      <xdr:col>6</xdr:col>
      <xdr:colOff>295275</xdr:colOff>
      <xdr:row>3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 flipH="1" flipV="1">
          <a:off x="5600700" y="123825"/>
          <a:ext cx="160020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0</xdr:row>
      <xdr:rowOff>114300</xdr:rowOff>
    </xdr:from>
    <xdr:to>
      <xdr:col>10</xdr:col>
      <xdr:colOff>609600</xdr:colOff>
      <xdr:row>3</xdr:row>
      <xdr:rowOff>151813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0401300" y="114300"/>
          <a:ext cx="1933575" cy="609013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Colonnes pour vos info</a:t>
          </a:r>
        </a:p>
        <a:p>
          <a:r>
            <a:rPr lang="fr-FR" sz="1100"/>
            <a:t>(chiffre d'affaire,</a:t>
          </a:r>
          <a:r>
            <a:rPr lang="fr-FR" sz="1100" baseline="0"/>
            <a:t> nb de clients, ...)</a:t>
          </a:r>
          <a:endParaRPr lang="fr-FR" sz="1100"/>
        </a:p>
      </xdr:txBody>
    </xdr:sp>
    <xdr:clientData/>
  </xdr:twoCellAnchor>
  <xdr:twoCellAnchor>
    <xdr:from>
      <xdr:col>4</xdr:col>
      <xdr:colOff>542925</xdr:colOff>
      <xdr:row>0</xdr:row>
      <xdr:rowOff>114301</xdr:rowOff>
    </xdr:from>
    <xdr:to>
      <xdr:col>8</xdr:col>
      <xdr:colOff>209550</xdr:colOff>
      <xdr:row>1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CxnSpPr/>
      </xdr:nvCxnSpPr>
      <xdr:spPr>
        <a:xfrm flipH="1" flipV="1">
          <a:off x="6067425" y="114301"/>
          <a:ext cx="4324350" cy="1142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7F32C-91AC-4837-80C6-1AC5452E1EE4}">
  <sheetPr codeName="Feuil3">
    <pageSetUpPr fitToPage="1"/>
  </sheetPr>
  <dimension ref="A1:L120"/>
  <sheetViews>
    <sheetView showGridLines="0" zoomScale="120" zoomScaleNormal="120" workbookViewId="0">
      <selection activeCell="K7" sqref="K7"/>
    </sheetView>
  </sheetViews>
  <sheetFormatPr baseColWidth="10" defaultColWidth="11.42578125" defaultRowHeight="11.25" x14ac:dyDescent="0.2"/>
  <cols>
    <col min="1" max="1" width="2.28515625" style="14" bestFit="1" customWidth="1"/>
    <col min="2" max="2" width="4.7109375" style="14" customWidth="1"/>
    <col min="3" max="3" width="12.7109375" style="14" bestFit="1" customWidth="1"/>
    <col min="4" max="4" width="8.5703125" style="14" bestFit="1" customWidth="1"/>
    <col min="5" max="5" width="18.140625" style="14" bestFit="1" customWidth="1"/>
    <col min="6" max="6" width="23.85546875" style="14" bestFit="1" customWidth="1"/>
    <col min="7" max="7" width="9" style="14" bestFit="1" customWidth="1"/>
    <col min="8" max="8" width="17.85546875" style="14" bestFit="1" customWidth="1"/>
    <col min="9" max="11" width="17.85546875" style="14" customWidth="1"/>
    <col min="12" max="12" width="6.5703125" style="15" bestFit="1" customWidth="1"/>
    <col min="13" max="16384" width="11.42578125" style="14"/>
  </cols>
  <sheetData>
    <row r="1" spans="1:12" s="11" customFormat="1" ht="24" customHeight="1" x14ac:dyDescent="0.25">
      <c r="A1" s="11" t="s">
        <v>6</v>
      </c>
      <c r="B1" s="11" t="s">
        <v>8</v>
      </c>
      <c r="C1" s="11" t="s">
        <v>12</v>
      </c>
      <c r="D1" s="11" t="s">
        <v>1508</v>
      </c>
      <c r="E1" s="11" t="s">
        <v>765</v>
      </c>
      <c r="F1" s="12" t="s">
        <v>9</v>
      </c>
      <c r="G1" s="11" t="s">
        <v>13</v>
      </c>
      <c r="H1" s="11" t="s">
        <v>7</v>
      </c>
      <c r="I1" s="11" t="s">
        <v>11</v>
      </c>
      <c r="J1" s="11" t="s">
        <v>10</v>
      </c>
      <c r="K1" s="11" t="s">
        <v>1691</v>
      </c>
      <c r="L1" s="11" t="s">
        <v>1519</v>
      </c>
    </row>
    <row r="2" spans="1:12" s="13" customFormat="1" ht="9.75" customHeight="1" x14ac:dyDescent="0.2">
      <c r="A2" s="20">
        <v>1</v>
      </c>
      <c r="B2" s="20">
        <f>INDEX(Id,MATCH(Base!H2,communes,0))</f>
        <v>321</v>
      </c>
      <c r="C2" s="14" t="s">
        <v>1523</v>
      </c>
      <c r="D2" s="14" t="s">
        <v>1513</v>
      </c>
      <c r="E2" s="14" t="s">
        <v>1579</v>
      </c>
      <c r="F2" s="14" t="s">
        <v>1635</v>
      </c>
      <c r="G2" s="14">
        <v>49400</v>
      </c>
      <c r="H2" s="14" t="s">
        <v>624</v>
      </c>
      <c r="I2" s="24">
        <v>102030405</v>
      </c>
      <c r="J2" s="14"/>
      <c r="K2" s="16">
        <v>33708</v>
      </c>
      <c r="L2" s="15" t="s">
        <v>1512</v>
      </c>
    </row>
    <row r="3" spans="1:12" s="13" customFormat="1" ht="9.75" customHeight="1" x14ac:dyDescent="0.2">
      <c r="A3" s="20">
        <v>2</v>
      </c>
      <c r="B3" s="20">
        <v>321</v>
      </c>
      <c r="C3" s="14" t="s">
        <v>1524</v>
      </c>
      <c r="D3" s="14" t="s">
        <v>1515</v>
      </c>
      <c r="E3" s="14" t="s">
        <v>1580</v>
      </c>
      <c r="F3" s="14" t="s">
        <v>1636</v>
      </c>
      <c r="G3" s="14">
        <v>49400</v>
      </c>
      <c r="H3" s="14" t="s">
        <v>624</v>
      </c>
      <c r="I3" s="24">
        <v>102030405</v>
      </c>
      <c r="J3" s="14"/>
      <c r="K3" s="16">
        <v>23917</v>
      </c>
      <c r="L3" s="15" t="s">
        <v>1514</v>
      </c>
    </row>
    <row r="4" spans="1:12" x14ac:dyDescent="0.2">
      <c r="A4" s="20">
        <v>3</v>
      </c>
      <c r="B4" s="20">
        <v>124</v>
      </c>
      <c r="C4" s="14" t="s">
        <v>1525</v>
      </c>
      <c r="D4" s="14" t="s">
        <v>1516</v>
      </c>
      <c r="E4" s="14" t="s">
        <v>1581</v>
      </c>
      <c r="F4" s="14" t="s">
        <v>1637</v>
      </c>
      <c r="G4" s="14">
        <v>49350</v>
      </c>
      <c r="H4" s="14" t="s">
        <v>403</v>
      </c>
      <c r="I4" s="24">
        <v>102030405</v>
      </c>
      <c r="K4" s="16">
        <v>30433</v>
      </c>
      <c r="L4" s="15" t="s">
        <v>1514</v>
      </c>
    </row>
    <row r="5" spans="1:12" x14ac:dyDescent="0.2">
      <c r="A5" s="20">
        <v>4</v>
      </c>
      <c r="B5" s="20">
        <v>321</v>
      </c>
      <c r="C5" s="14" t="s">
        <v>1526</v>
      </c>
      <c r="D5" s="14" t="s">
        <v>1516</v>
      </c>
      <c r="E5" s="14" t="s">
        <v>1582</v>
      </c>
      <c r="F5" s="14" t="s">
        <v>1638</v>
      </c>
      <c r="G5" s="14">
        <v>49400</v>
      </c>
      <c r="H5" s="14" t="s">
        <v>624</v>
      </c>
      <c r="I5" s="24">
        <v>102030405</v>
      </c>
      <c r="K5" s="16">
        <v>26771</v>
      </c>
      <c r="L5" s="15" t="s">
        <v>1514</v>
      </c>
    </row>
    <row r="6" spans="1:12" x14ac:dyDescent="0.2">
      <c r="A6" s="20">
        <v>5</v>
      </c>
      <c r="B6" s="20">
        <v>105</v>
      </c>
      <c r="C6" s="14" t="s">
        <v>1527</v>
      </c>
      <c r="D6" s="14" t="s">
        <v>1513</v>
      </c>
      <c r="E6" s="14" t="s">
        <v>1583</v>
      </c>
      <c r="F6" s="14" t="s">
        <v>1639</v>
      </c>
      <c r="G6" s="14">
        <v>49700</v>
      </c>
      <c r="H6" s="14" t="s">
        <v>459</v>
      </c>
      <c r="I6" s="24">
        <v>102030405</v>
      </c>
      <c r="K6" s="16">
        <v>25606</v>
      </c>
      <c r="L6" s="15" t="s">
        <v>1514</v>
      </c>
    </row>
    <row r="7" spans="1:12" x14ac:dyDescent="0.2">
      <c r="A7" s="20">
        <v>6</v>
      </c>
      <c r="B7" s="20">
        <v>321</v>
      </c>
      <c r="C7" s="14" t="s">
        <v>1528</v>
      </c>
      <c r="D7" s="14" t="s">
        <v>1516</v>
      </c>
      <c r="E7" s="14" t="s">
        <v>1584</v>
      </c>
      <c r="F7" s="14" t="s">
        <v>1640</v>
      </c>
      <c r="G7" s="14">
        <v>49400</v>
      </c>
      <c r="H7" s="14" t="s">
        <v>624</v>
      </c>
      <c r="I7" s="24">
        <v>102030405</v>
      </c>
      <c r="K7" s="16">
        <v>28844</v>
      </c>
      <c r="L7" s="15" t="s">
        <v>1514</v>
      </c>
    </row>
    <row r="8" spans="1:12" x14ac:dyDescent="0.2">
      <c r="A8" s="20">
        <v>7</v>
      </c>
      <c r="B8" s="20">
        <f>INDEX(Id,MATCH(Base!H8,communes,0))</f>
        <v>321</v>
      </c>
      <c r="C8" s="14" t="s">
        <v>1529</v>
      </c>
      <c r="D8" s="14" t="s">
        <v>1516</v>
      </c>
      <c r="E8" s="14" t="s">
        <v>1585</v>
      </c>
      <c r="F8" s="14" t="s">
        <v>1641</v>
      </c>
      <c r="G8" s="14">
        <v>49400</v>
      </c>
      <c r="H8" s="14" t="s">
        <v>624</v>
      </c>
      <c r="I8" s="24">
        <v>102030405</v>
      </c>
      <c r="K8" s="16">
        <v>25755</v>
      </c>
      <c r="L8" s="15" t="s">
        <v>1514</v>
      </c>
    </row>
    <row r="9" spans="1:12" x14ac:dyDescent="0.2">
      <c r="A9" s="20">
        <v>8</v>
      </c>
      <c r="B9" s="20">
        <f>INDEX(Id,MATCH(Base!H9,communes,0))</f>
        <v>321</v>
      </c>
      <c r="C9" s="14" t="s">
        <v>1530</v>
      </c>
      <c r="D9" s="14" t="s">
        <v>1515</v>
      </c>
      <c r="E9" s="14" t="s">
        <v>1586</v>
      </c>
      <c r="F9" s="14" t="s">
        <v>1642</v>
      </c>
      <c r="G9" s="14">
        <v>49400</v>
      </c>
      <c r="H9" s="14" t="s">
        <v>624</v>
      </c>
      <c r="I9" s="24">
        <v>102030405</v>
      </c>
      <c r="K9" s="16">
        <v>24812</v>
      </c>
      <c r="L9" s="15" t="s">
        <v>1514</v>
      </c>
    </row>
    <row r="10" spans="1:12" x14ac:dyDescent="0.2">
      <c r="A10" s="20">
        <v>9</v>
      </c>
      <c r="B10" s="20">
        <f>INDEX(Id,MATCH(Base!H10,communes,0))</f>
        <v>105</v>
      </c>
      <c r="C10" s="14" t="s">
        <v>1531</v>
      </c>
      <c r="D10" s="14" t="s">
        <v>1513</v>
      </c>
      <c r="E10" s="14" t="s">
        <v>1587</v>
      </c>
      <c r="F10" s="14" t="s">
        <v>1643</v>
      </c>
      <c r="G10" s="14">
        <v>49700</v>
      </c>
      <c r="H10" s="14" t="s">
        <v>459</v>
      </c>
      <c r="I10" s="24">
        <v>102030405</v>
      </c>
      <c r="K10" s="16">
        <v>26208</v>
      </c>
      <c r="L10" s="15" t="s">
        <v>1514</v>
      </c>
    </row>
    <row r="11" spans="1:12" x14ac:dyDescent="0.2">
      <c r="A11" s="20">
        <v>10</v>
      </c>
      <c r="B11" s="20">
        <f>INDEX(Id,MATCH(Base!H11,communes,0))</f>
        <v>321</v>
      </c>
      <c r="C11" s="14" t="s">
        <v>1532</v>
      </c>
      <c r="D11" s="14" t="s">
        <v>1515</v>
      </c>
      <c r="E11" s="14" t="s">
        <v>1588</v>
      </c>
      <c r="F11" s="14" t="s">
        <v>1644</v>
      </c>
      <c r="G11" s="14">
        <v>49400</v>
      </c>
      <c r="H11" s="14" t="s">
        <v>624</v>
      </c>
      <c r="I11" s="24">
        <v>102030405</v>
      </c>
      <c r="K11" s="16">
        <v>23677</v>
      </c>
      <c r="L11" s="15" t="s">
        <v>1514</v>
      </c>
    </row>
    <row r="12" spans="1:12" x14ac:dyDescent="0.2">
      <c r="A12" s="20">
        <v>11</v>
      </c>
      <c r="B12" s="20">
        <f>INDEX(Id,MATCH(Base!H12,communes,0))</f>
        <v>321</v>
      </c>
      <c r="C12" s="14" t="s">
        <v>1533</v>
      </c>
      <c r="D12" s="14" t="s">
        <v>1516</v>
      </c>
      <c r="E12" s="14" t="s">
        <v>1589</v>
      </c>
      <c r="F12" s="14" t="s">
        <v>1645</v>
      </c>
      <c r="G12" s="14">
        <v>49400</v>
      </c>
      <c r="H12" s="14" t="s">
        <v>624</v>
      </c>
      <c r="I12" s="24">
        <v>102030405</v>
      </c>
      <c r="K12" s="16">
        <v>27797</v>
      </c>
      <c r="L12" s="15" t="s">
        <v>1512</v>
      </c>
    </row>
    <row r="13" spans="1:12" x14ac:dyDescent="0.2">
      <c r="A13" s="20">
        <v>12</v>
      </c>
      <c r="B13" s="20">
        <f>INDEX(Id,MATCH(Base!H13,communes,0))</f>
        <v>189</v>
      </c>
      <c r="C13" s="14" t="s">
        <v>1534</v>
      </c>
      <c r="D13" s="14" t="s">
        <v>1516</v>
      </c>
      <c r="E13" s="14" t="s">
        <v>1590</v>
      </c>
      <c r="F13" s="14" t="s">
        <v>1646</v>
      </c>
      <c r="G13" s="14">
        <v>49260</v>
      </c>
      <c r="H13" s="14" t="s">
        <v>394</v>
      </c>
      <c r="I13" s="24">
        <v>102030405</v>
      </c>
      <c r="K13" s="16">
        <v>27436</v>
      </c>
      <c r="L13" s="15" t="s">
        <v>1514</v>
      </c>
    </row>
    <row r="14" spans="1:12" x14ac:dyDescent="0.2">
      <c r="A14" s="20">
        <v>13</v>
      </c>
      <c r="B14" s="20">
        <f>INDEX(Id,MATCH(Base!H14,communes,0))</f>
        <v>321</v>
      </c>
      <c r="C14" s="14" t="s">
        <v>1535</v>
      </c>
      <c r="D14" s="14" t="s">
        <v>1516</v>
      </c>
      <c r="E14" s="14" t="s">
        <v>1591</v>
      </c>
      <c r="F14" s="14" t="s">
        <v>1647</v>
      </c>
      <c r="G14" s="14">
        <v>49400</v>
      </c>
      <c r="H14" s="14" t="s">
        <v>624</v>
      </c>
      <c r="I14" s="24">
        <v>102030405</v>
      </c>
      <c r="K14" s="16">
        <v>22790</v>
      </c>
      <c r="L14" s="15" t="s">
        <v>1514</v>
      </c>
    </row>
    <row r="15" spans="1:12" x14ac:dyDescent="0.2">
      <c r="A15" s="20">
        <v>14</v>
      </c>
      <c r="B15" s="20">
        <f>INDEX(Id,MATCH(Base!H15,communes,0))</f>
        <v>337</v>
      </c>
      <c r="C15" s="14" t="s">
        <v>1536</v>
      </c>
      <c r="D15" s="14" t="s">
        <v>1516</v>
      </c>
      <c r="E15" s="14" t="s">
        <v>1592</v>
      </c>
      <c r="F15" s="14" t="s">
        <v>1648</v>
      </c>
      <c r="G15" s="14">
        <v>49540</v>
      </c>
      <c r="H15" s="14" t="s">
        <v>296</v>
      </c>
      <c r="I15" s="24">
        <v>102030405</v>
      </c>
      <c r="K15" s="16">
        <v>26782</v>
      </c>
      <c r="L15" s="15" t="s">
        <v>1512</v>
      </c>
    </row>
    <row r="16" spans="1:12" x14ac:dyDescent="0.2">
      <c r="A16" s="20">
        <v>15</v>
      </c>
      <c r="B16" s="20">
        <f>INDEX(Id,MATCH(Base!H16,communes,0))</f>
        <v>206</v>
      </c>
      <c r="C16" s="14" t="s">
        <v>1537</v>
      </c>
      <c r="D16" s="14" t="s">
        <v>1515</v>
      </c>
      <c r="E16" s="14" t="s">
        <v>1593</v>
      </c>
      <c r="F16" s="14" t="s">
        <v>1649</v>
      </c>
      <c r="G16" s="14">
        <v>49160</v>
      </c>
      <c r="H16" s="14" t="s">
        <v>566</v>
      </c>
      <c r="I16" s="24">
        <v>102030405</v>
      </c>
      <c r="K16" s="16">
        <v>23372</v>
      </c>
      <c r="L16" s="15" t="s">
        <v>1514</v>
      </c>
    </row>
    <row r="17" spans="1:12" x14ac:dyDescent="0.2">
      <c r="A17" s="20">
        <v>16</v>
      </c>
      <c r="B17" s="20">
        <f>INDEX(Id,MATCH(Base!H17,communes,0))</f>
        <v>321</v>
      </c>
      <c r="C17" s="14" t="s">
        <v>1538</v>
      </c>
      <c r="D17" s="14" t="s">
        <v>1515</v>
      </c>
      <c r="E17" s="14" t="s">
        <v>1594</v>
      </c>
      <c r="F17" s="14" t="s">
        <v>1650</v>
      </c>
      <c r="G17" s="14">
        <v>49400</v>
      </c>
      <c r="H17" s="14" t="s">
        <v>624</v>
      </c>
      <c r="I17" s="24">
        <v>102030405</v>
      </c>
      <c r="K17" s="16">
        <v>27459</v>
      </c>
      <c r="L17" s="15" t="s">
        <v>1514</v>
      </c>
    </row>
    <row r="18" spans="1:12" x14ac:dyDescent="0.2">
      <c r="A18" s="20">
        <v>17</v>
      </c>
      <c r="B18" s="20">
        <f>INDEX(Id,MATCH(Base!H18,communes,0))</f>
        <v>321</v>
      </c>
      <c r="C18" s="14" t="s">
        <v>1539</v>
      </c>
      <c r="D18" s="14" t="s">
        <v>1516</v>
      </c>
      <c r="E18" s="14" t="s">
        <v>1595</v>
      </c>
      <c r="F18" s="14" t="s">
        <v>1651</v>
      </c>
      <c r="G18" s="14">
        <v>49400</v>
      </c>
      <c r="H18" s="14" t="s">
        <v>624</v>
      </c>
      <c r="I18" s="24">
        <v>102030405</v>
      </c>
      <c r="K18" s="16">
        <v>31154</v>
      </c>
      <c r="L18" s="15" t="s">
        <v>1512</v>
      </c>
    </row>
    <row r="19" spans="1:12" x14ac:dyDescent="0.2">
      <c r="A19" s="20">
        <v>18</v>
      </c>
      <c r="B19" s="20">
        <f>INDEX(Id,MATCH(Base!H19,communes,0))</f>
        <v>321</v>
      </c>
      <c r="C19" s="14" t="s">
        <v>1540</v>
      </c>
      <c r="D19" s="14" t="s">
        <v>1515</v>
      </c>
      <c r="E19" s="14" t="s">
        <v>1596</v>
      </c>
      <c r="F19" s="14" t="s">
        <v>1652</v>
      </c>
      <c r="G19" s="14">
        <v>49400</v>
      </c>
      <c r="H19" s="14" t="s">
        <v>624</v>
      </c>
      <c r="I19" s="24">
        <v>102030405</v>
      </c>
      <c r="K19" s="16">
        <v>24633</v>
      </c>
      <c r="L19" s="15" t="s">
        <v>1512</v>
      </c>
    </row>
    <row r="20" spans="1:12" x14ac:dyDescent="0.2">
      <c r="A20" s="20">
        <v>19</v>
      </c>
      <c r="B20" s="20">
        <f>INDEX(Id,MATCH(Base!H20,communes,0))</f>
        <v>321</v>
      </c>
      <c r="C20" s="14" t="s">
        <v>1541</v>
      </c>
      <c r="D20" s="14" t="s">
        <v>1515</v>
      </c>
      <c r="E20" s="14" t="s">
        <v>1597</v>
      </c>
      <c r="F20" s="14" t="s">
        <v>1653</v>
      </c>
      <c r="G20" s="14">
        <v>49400</v>
      </c>
      <c r="H20" s="14" t="s">
        <v>624</v>
      </c>
      <c r="I20" s="24">
        <v>102030405</v>
      </c>
      <c r="K20" s="16">
        <v>22544</v>
      </c>
      <c r="L20" s="15" t="s">
        <v>1514</v>
      </c>
    </row>
    <row r="21" spans="1:12" x14ac:dyDescent="0.2">
      <c r="A21" s="20">
        <v>20</v>
      </c>
      <c r="B21" s="20">
        <v>321</v>
      </c>
      <c r="C21" s="14" t="s">
        <v>1542</v>
      </c>
      <c r="D21" s="14" t="s">
        <v>1516</v>
      </c>
      <c r="E21" s="14" t="s">
        <v>1598</v>
      </c>
      <c r="F21" s="14" t="s">
        <v>1654</v>
      </c>
      <c r="G21" s="14">
        <v>49400</v>
      </c>
      <c r="H21" s="14" t="s">
        <v>624</v>
      </c>
      <c r="I21" s="24">
        <v>102030405</v>
      </c>
      <c r="K21" s="16">
        <v>23003</v>
      </c>
      <c r="L21" s="15" t="s">
        <v>1512</v>
      </c>
    </row>
    <row r="22" spans="1:12" x14ac:dyDescent="0.2">
      <c r="A22" s="20">
        <v>21</v>
      </c>
      <c r="B22" s="20">
        <f>INDEX(Id,MATCH(Base!H22,communes,0))</f>
        <v>321</v>
      </c>
      <c r="C22" s="14" t="s">
        <v>1543</v>
      </c>
      <c r="D22" s="14" t="s">
        <v>1516</v>
      </c>
      <c r="E22" s="14" t="s">
        <v>1599</v>
      </c>
      <c r="F22" s="14" t="s">
        <v>1655</v>
      </c>
      <c r="G22" s="14">
        <v>49400</v>
      </c>
      <c r="H22" s="14" t="s">
        <v>624</v>
      </c>
      <c r="I22" s="24">
        <v>102030405</v>
      </c>
      <c r="K22" s="16">
        <v>27647</v>
      </c>
      <c r="L22" s="15" t="s">
        <v>1512</v>
      </c>
    </row>
    <row r="23" spans="1:12" x14ac:dyDescent="0.2">
      <c r="A23" s="20">
        <v>22</v>
      </c>
      <c r="B23" s="20">
        <f>INDEX(Id,MATCH(Base!H23,communes,0))</f>
        <v>321</v>
      </c>
      <c r="C23" s="14" t="s">
        <v>1544</v>
      </c>
      <c r="D23" s="14" t="s">
        <v>1516</v>
      </c>
      <c r="E23" s="14" t="s">
        <v>1600</v>
      </c>
      <c r="F23" s="14" t="s">
        <v>1656</v>
      </c>
      <c r="G23" s="14">
        <v>49400</v>
      </c>
      <c r="H23" s="14" t="s">
        <v>624</v>
      </c>
      <c r="I23" s="24">
        <v>102030405</v>
      </c>
      <c r="K23" s="16">
        <v>25989</v>
      </c>
      <c r="L23" s="15" t="s">
        <v>1512</v>
      </c>
    </row>
    <row r="24" spans="1:12" x14ac:dyDescent="0.2">
      <c r="A24" s="20">
        <v>23</v>
      </c>
      <c r="B24" s="20">
        <f>INDEX(Id,MATCH(Base!H24,communes,0))</f>
        <v>105</v>
      </c>
      <c r="C24" s="14" t="s">
        <v>1545</v>
      </c>
      <c r="D24" s="14" t="s">
        <v>1516</v>
      </c>
      <c r="E24" s="14" t="s">
        <v>1601</v>
      </c>
      <c r="F24" s="14" t="s">
        <v>1657</v>
      </c>
      <c r="G24" s="14">
        <v>49700</v>
      </c>
      <c r="H24" s="14" t="s">
        <v>459</v>
      </c>
      <c r="I24" s="24">
        <v>102030405</v>
      </c>
      <c r="K24" s="16">
        <v>26579</v>
      </c>
      <c r="L24" s="15" t="s">
        <v>1512</v>
      </c>
    </row>
    <row r="25" spans="1:12" x14ac:dyDescent="0.2">
      <c r="A25" s="20">
        <v>24</v>
      </c>
      <c r="B25" s="20">
        <f>INDEX(Id,MATCH(Base!H25,communes,0))</f>
        <v>321</v>
      </c>
      <c r="C25" s="14" t="s">
        <v>1546</v>
      </c>
      <c r="D25" s="14" t="s">
        <v>1515</v>
      </c>
      <c r="E25" s="14" t="s">
        <v>1602</v>
      </c>
      <c r="F25" s="14" t="s">
        <v>1658</v>
      </c>
      <c r="G25" s="14">
        <v>49400</v>
      </c>
      <c r="H25" s="14" t="s">
        <v>624</v>
      </c>
      <c r="I25" s="24">
        <v>102030405</v>
      </c>
      <c r="K25" s="16">
        <v>31801</v>
      </c>
      <c r="L25" s="15" t="s">
        <v>1512</v>
      </c>
    </row>
    <row r="26" spans="1:12" x14ac:dyDescent="0.2">
      <c r="A26" s="20">
        <v>25</v>
      </c>
      <c r="B26" s="20">
        <v>245</v>
      </c>
      <c r="C26" s="14" t="s">
        <v>1547</v>
      </c>
      <c r="D26" s="14" t="s">
        <v>1516</v>
      </c>
      <c r="E26" s="14" t="s">
        <v>1603</v>
      </c>
      <c r="F26" s="14" t="s">
        <v>1659</v>
      </c>
      <c r="G26" s="14">
        <v>49490</v>
      </c>
      <c r="H26" s="14" t="s">
        <v>161</v>
      </c>
      <c r="I26" s="24">
        <v>102030405</v>
      </c>
      <c r="K26" s="16">
        <v>24828</v>
      </c>
      <c r="L26" s="15" t="s">
        <v>1514</v>
      </c>
    </row>
    <row r="27" spans="1:12" x14ac:dyDescent="0.2">
      <c r="A27" s="20">
        <v>26</v>
      </c>
      <c r="B27" s="20">
        <f>INDEX(Id,MATCH(Base!H27,communes,0))</f>
        <v>245</v>
      </c>
      <c r="C27" s="14" t="s">
        <v>1548</v>
      </c>
      <c r="D27" s="14" t="s">
        <v>1516</v>
      </c>
      <c r="E27" s="14" t="s">
        <v>1604</v>
      </c>
      <c r="F27" s="14" t="s">
        <v>1660</v>
      </c>
      <c r="G27" s="14">
        <v>49490</v>
      </c>
      <c r="H27" s="14" t="s">
        <v>161</v>
      </c>
      <c r="I27" s="24">
        <v>102030405</v>
      </c>
      <c r="K27" s="16">
        <v>24393</v>
      </c>
      <c r="L27" s="15" t="s">
        <v>1514</v>
      </c>
    </row>
    <row r="28" spans="1:12" x14ac:dyDescent="0.2">
      <c r="A28" s="20">
        <v>27</v>
      </c>
      <c r="B28" s="20">
        <f>INDEX(Id,MATCH(Base!H28,communes,0))</f>
        <v>245</v>
      </c>
      <c r="C28" s="14" t="s">
        <v>1549</v>
      </c>
      <c r="D28" s="14" t="s">
        <v>1516</v>
      </c>
      <c r="E28" s="14" t="s">
        <v>1605</v>
      </c>
      <c r="F28" s="14" t="s">
        <v>1661</v>
      </c>
      <c r="G28" s="14">
        <v>49490</v>
      </c>
      <c r="H28" s="14" t="s">
        <v>161</v>
      </c>
      <c r="I28" s="24">
        <v>102030405</v>
      </c>
      <c r="K28" s="16">
        <v>23958</v>
      </c>
      <c r="L28" s="15" t="s">
        <v>1514</v>
      </c>
    </row>
    <row r="29" spans="1:12" x14ac:dyDescent="0.2">
      <c r="A29" s="20">
        <v>28</v>
      </c>
      <c r="B29" s="20">
        <v>105</v>
      </c>
      <c r="C29" s="14" t="s">
        <v>1550</v>
      </c>
      <c r="D29" s="14" t="s">
        <v>1513</v>
      </c>
      <c r="E29" s="14" t="s">
        <v>1606</v>
      </c>
      <c r="F29" s="14" t="s">
        <v>1662</v>
      </c>
      <c r="G29" s="14">
        <v>49700</v>
      </c>
      <c r="H29" s="14" t="s">
        <v>459</v>
      </c>
      <c r="I29" s="24">
        <v>102030405</v>
      </c>
      <c r="K29" s="16">
        <v>24477</v>
      </c>
      <c r="L29" s="15" t="s">
        <v>1514</v>
      </c>
    </row>
    <row r="30" spans="1:12" x14ac:dyDescent="0.2">
      <c r="A30" s="20">
        <v>29</v>
      </c>
      <c r="B30" s="20">
        <f>INDEX(Id,MATCH(Base!H30,communes,0))</f>
        <v>105</v>
      </c>
      <c r="C30" s="14" t="s">
        <v>1551</v>
      </c>
      <c r="D30" s="14" t="s">
        <v>1516</v>
      </c>
      <c r="E30" s="14" t="s">
        <v>1607</v>
      </c>
      <c r="F30" s="14" t="s">
        <v>1663</v>
      </c>
      <c r="G30" s="14">
        <v>49700</v>
      </c>
      <c r="H30" s="14" t="s">
        <v>459</v>
      </c>
      <c r="I30" s="24">
        <v>102030405</v>
      </c>
      <c r="K30" s="16">
        <v>26103</v>
      </c>
      <c r="L30" s="15" t="s">
        <v>1512</v>
      </c>
    </row>
    <row r="31" spans="1:12" x14ac:dyDescent="0.2">
      <c r="A31" s="20">
        <v>30</v>
      </c>
      <c r="B31" s="20">
        <f>INDEX(Id,MATCH(Base!H31,communes,0))</f>
        <v>36</v>
      </c>
      <c r="C31" s="14" t="s">
        <v>1552</v>
      </c>
      <c r="D31" s="14" t="s">
        <v>1517</v>
      </c>
      <c r="E31" s="14" t="s">
        <v>1608</v>
      </c>
      <c r="F31" s="14" t="s">
        <v>1664</v>
      </c>
      <c r="G31" s="14">
        <v>49650</v>
      </c>
      <c r="H31" s="14" t="s">
        <v>568</v>
      </c>
      <c r="I31" s="24">
        <v>102030405</v>
      </c>
      <c r="K31" s="16">
        <v>26659</v>
      </c>
      <c r="L31" s="15" t="s">
        <v>1514</v>
      </c>
    </row>
    <row r="32" spans="1:12" x14ac:dyDescent="0.2">
      <c r="A32" s="20">
        <v>31</v>
      </c>
      <c r="B32" s="20">
        <f>INDEX(Id,MATCH(Base!H32,communes,0))</f>
        <v>321</v>
      </c>
      <c r="C32" s="14" t="s">
        <v>1553</v>
      </c>
      <c r="D32" s="14" t="s">
        <v>1516</v>
      </c>
      <c r="E32" s="14" t="s">
        <v>1609</v>
      </c>
      <c r="F32" s="14" t="s">
        <v>1665</v>
      </c>
      <c r="G32" s="14">
        <v>49400</v>
      </c>
      <c r="H32" s="14" t="s">
        <v>624</v>
      </c>
      <c r="I32" s="24">
        <v>102030405</v>
      </c>
      <c r="K32" s="16">
        <v>35284</v>
      </c>
      <c r="L32" s="15" t="s">
        <v>1512</v>
      </c>
    </row>
    <row r="33" spans="1:12" x14ac:dyDescent="0.2">
      <c r="A33" s="20">
        <v>32</v>
      </c>
      <c r="B33" s="20">
        <f>INDEX(Id,MATCH(Base!H33,communes,0))</f>
        <v>105</v>
      </c>
      <c r="C33" s="14" t="s">
        <v>1554</v>
      </c>
      <c r="D33" s="14" t="s">
        <v>1513</v>
      </c>
      <c r="E33" s="14" t="s">
        <v>1610</v>
      </c>
      <c r="F33" s="14" t="s">
        <v>1666</v>
      </c>
      <c r="G33" s="14">
        <v>49400</v>
      </c>
      <c r="H33" s="14" t="s">
        <v>459</v>
      </c>
      <c r="I33" s="24">
        <v>102030405</v>
      </c>
      <c r="K33" s="16">
        <v>25040</v>
      </c>
      <c r="L33" s="15" t="s">
        <v>1514</v>
      </c>
    </row>
    <row r="34" spans="1:12" x14ac:dyDescent="0.2">
      <c r="A34" s="20">
        <v>33</v>
      </c>
      <c r="B34" s="20">
        <f>INDEX(Id,MATCH(Base!H34,communes,0))</f>
        <v>198</v>
      </c>
      <c r="C34" s="14" t="s">
        <v>1555</v>
      </c>
      <c r="D34" s="14" t="s">
        <v>1516</v>
      </c>
      <c r="E34" s="14" t="s">
        <v>1611</v>
      </c>
      <c r="F34" s="14" t="s">
        <v>1667</v>
      </c>
      <c r="G34" s="14">
        <v>49350</v>
      </c>
      <c r="H34" s="14" t="s">
        <v>564</v>
      </c>
      <c r="I34" s="24">
        <v>102030405</v>
      </c>
      <c r="K34" s="16">
        <v>35005</v>
      </c>
      <c r="L34" s="15" t="s">
        <v>1512</v>
      </c>
    </row>
    <row r="35" spans="1:12" x14ac:dyDescent="0.2">
      <c r="A35" s="20">
        <v>34</v>
      </c>
      <c r="B35" s="20">
        <f>INDEX(Id,MATCH(Base!H35,communes,0))</f>
        <v>321</v>
      </c>
      <c r="C35" s="14" t="s">
        <v>1556</v>
      </c>
      <c r="D35" s="14" t="s">
        <v>1515</v>
      </c>
      <c r="E35" s="14" t="s">
        <v>1612</v>
      </c>
      <c r="F35" s="14" t="s">
        <v>1668</v>
      </c>
      <c r="G35" s="14">
        <v>49400</v>
      </c>
      <c r="H35" s="14" t="s">
        <v>624</v>
      </c>
      <c r="I35" s="24">
        <v>102030405</v>
      </c>
      <c r="K35" s="16">
        <v>28970</v>
      </c>
      <c r="L35" s="15" t="s">
        <v>1512</v>
      </c>
    </row>
    <row r="36" spans="1:12" x14ac:dyDescent="0.2">
      <c r="A36" s="20">
        <v>35</v>
      </c>
      <c r="B36" s="20">
        <f>INDEX(Id,MATCH(Base!H36,communes,0))</f>
        <v>321</v>
      </c>
      <c r="C36" s="14" t="s">
        <v>1557</v>
      </c>
      <c r="D36" s="14" t="s">
        <v>1516</v>
      </c>
      <c r="E36" s="14" t="s">
        <v>1613</v>
      </c>
      <c r="F36" s="14" t="s">
        <v>1669</v>
      </c>
      <c r="G36" s="14">
        <v>49400</v>
      </c>
      <c r="H36" s="14" t="s">
        <v>624</v>
      </c>
      <c r="I36" s="24">
        <v>102030405</v>
      </c>
      <c r="K36" s="16">
        <v>32540</v>
      </c>
      <c r="L36" s="15" t="s">
        <v>1512</v>
      </c>
    </row>
    <row r="37" spans="1:12" x14ac:dyDescent="0.2">
      <c r="A37" s="20">
        <v>36</v>
      </c>
      <c r="B37" s="20">
        <f>INDEX(Id,MATCH(Base!H37,communes,0))</f>
        <v>346</v>
      </c>
      <c r="C37" s="14" t="s">
        <v>1558</v>
      </c>
      <c r="D37" s="14" t="s">
        <v>1516</v>
      </c>
      <c r="E37" s="14" t="s">
        <v>1614</v>
      </c>
      <c r="F37" s="14" t="s">
        <v>1670</v>
      </c>
      <c r="G37" s="14">
        <v>49730</v>
      </c>
      <c r="H37" s="14" t="s">
        <v>544</v>
      </c>
      <c r="I37" s="24">
        <v>102030405</v>
      </c>
      <c r="K37" s="16">
        <v>29642</v>
      </c>
      <c r="L37" s="15" t="s">
        <v>1512</v>
      </c>
    </row>
    <row r="38" spans="1:12" x14ac:dyDescent="0.2">
      <c r="A38" s="20">
        <v>37</v>
      </c>
      <c r="B38" s="20">
        <f>INDEX(Id,MATCH(Base!H38,communes,0))</f>
        <v>104</v>
      </c>
      <c r="C38" s="14" t="s">
        <v>1559</v>
      </c>
      <c r="D38" s="14" t="s">
        <v>1517</v>
      </c>
      <c r="E38" s="14" t="s">
        <v>1615</v>
      </c>
      <c r="F38" s="14" t="s">
        <v>1671</v>
      </c>
      <c r="G38" s="14">
        <v>49400</v>
      </c>
      <c r="H38" s="14" t="s">
        <v>603</v>
      </c>
      <c r="I38" s="24">
        <v>102030405</v>
      </c>
      <c r="K38" s="16">
        <v>27047</v>
      </c>
      <c r="L38" s="15" t="s">
        <v>1514</v>
      </c>
    </row>
    <row r="39" spans="1:12" x14ac:dyDescent="0.2">
      <c r="A39" s="20">
        <v>38</v>
      </c>
      <c r="B39" s="20">
        <v>231</v>
      </c>
      <c r="C39" s="14" t="s">
        <v>1560</v>
      </c>
      <c r="D39" s="14" t="s">
        <v>1516</v>
      </c>
      <c r="E39" s="14" t="s">
        <v>1616</v>
      </c>
      <c r="F39" s="14" t="s">
        <v>1672</v>
      </c>
      <c r="G39" s="14">
        <v>49260</v>
      </c>
      <c r="H39" s="14" t="s">
        <v>433</v>
      </c>
      <c r="I39" s="24">
        <v>102030405</v>
      </c>
      <c r="K39" s="16">
        <v>28510</v>
      </c>
      <c r="L39" s="15" t="s">
        <v>1514</v>
      </c>
    </row>
    <row r="40" spans="1:12" x14ac:dyDescent="0.2">
      <c r="A40" s="20">
        <v>39</v>
      </c>
      <c r="B40" s="20">
        <f>INDEX(Id,MATCH(Base!H40,communes,0))</f>
        <v>321</v>
      </c>
      <c r="C40" s="14" t="s">
        <v>1561</v>
      </c>
      <c r="D40" s="14" t="s">
        <v>1516</v>
      </c>
      <c r="E40" s="14" t="s">
        <v>1617</v>
      </c>
      <c r="F40" s="14" t="s">
        <v>1673</v>
      </c>
      <c r="G40" s="14">
        <v>49400</v>
      </c>
      <c r="H40" s="14" t="s">
        <v>624</v>
      </c>
      <c r="I40" s="24">
        <v>102030405</v>
      </c>
      <c r="K40" s="16">
        <v>33851</v>
      </c>
      <c r="L40" s="15" t="s">
        <v>1514</v>
      </c>
    </row>
    <row r="41" spans="1:12" x14ac:dyDescent="0.2">
      <c r="A41" s="20">
        <v>40</v>
      </c>
      <c r="B41" s="20">
        <f>INDEX(Id,MATCH(Base!H41,communes,0))</f>
        <v>105</v>
      </c>
      <c r="C41" s="14" t="s">
        <v>1562</v>
      </c>
      <c r="D41" s="14" t="s">
        <v>1516</v>
      </c>
      <c r="E41" s="14" t="s">
        <v>1618</v>
      </c>
      <c r="F41" s="14" t="s">
        <v>1674</v>
      </c>
      <c r="G41" s="14">
        <v>49700</v>
      </c>
      <c r="H41" s="14" t="s">
        <v>459</v>
      </c>
      <c r="I41" s="24">
        <v>102030405</v>
      </c>
      <c r="K41" s="16">
        <v>28229</v>
      </c>
      <c r="L41" s="15" t="s">
        <v>1514</v>
      </c>
    </row>
    <row r="42" spans="1:12" x14ac:dyDescent="0.2">
      <c r="A42" s="20">
        <v>41</v>
      </c>
      <c r="B42" s="20">
        <f>INDEX(Id,MATCH(Base!H42,communes,0))</f>
        <v>321</v>
      </c>
      <c r="C42" s="14" t="s">
        <v>1563</v>
      </c>
      <c r="D42" s="14" t="s">
        <v>1515</v>
      </c>
      <c r="E42" s="14" t="s">
        <v>1619</v>
      </c>
      <c r="F42" s="14" t="s">
        <v>1675</v>
      </c>
      <c r="G42" s="17">
        <v>49400</v>
      </c>
      <c r="H42" s="17" t="s">
        <v>624</v>
      </c>
      <c r="I42" s="24">
        <v>102030405</v>
      </c>
      <c r="J42" s="17"/>
      <c r="K42" s="19">
        <v>30317</v>
      </c>
      <c r="L42" s="18" t="s">
        <v>1512</v>
      </c>
    </row>
    <row r="43" spans="1:12" x14ac:dyDescent="0.2">
      <c r="A43" s="20">
        <v>42</v>
      </c>
      <c r="B43" s="20">
        <f>INDEX(Id,MATCH(Base!H43,communes,0))</f>
        <v>206</v>
      </c>
      <c r="C43" s="14" t="s">
        <v>1564</v>
      </c>
      <c r="D43" s="14" t="s">
        <v>1516</v>
      </c>
      <c r="E43" s="14" t="s">
        <v>1620</v>
      </c>
      <c r="F43" s="14" t="s">
        <v>1676</v>
      </c>
      <c r="G43" s="14">
        <v>49160</v>
      </c>
      <c r="H43" s="14" t="s">
        <v>566</v>
      </c>
      <c r="I43" s="24">
        <v>102030405</v>
      </c>
      <c r="K43" s="16">
        <v>33892</v>
      </c>
      <c r="L43" s="15" t="s">
        <v>1512</v>
      </c>
    </row>
    <row r="44" spans="1:12" s="17" customFormat="1" x14ac:dyDescent="0.2">
      <c r="A44" s="20">
        <v>43</v>
      </c>
      <c r="B44" s="20">
        <f>INDEX(Id,MATCH(Base!H44,communes,0))</f>
        <v>105</v>
      </c>
      <c r="C44" s="14" t="s">
        <v>1565</v>
      </c>
      <c r="D44" s="14" t="s">
        <v>1513</v>
      </c>
      <c r="E44" s="14" t="s">
        <v>1621</v>
      </c>
      <c r="F44" s="14" t="s">
        <v>1677</v>
      </c>
      <c r="G44" s="14">
        <v>49700</v>
      </c>
      <c r="H44" s="14" t="s">
        <v>459</v>
      </c>
      <c r="I44" s="24">
        <v>102030405</v>
      </c>
      <c r="J44" s="14"/>
      <c r="K44" s="16">
        <v>34324</v>
      </c>
      <c r="L44" s="15" t="s">
        <v>1512</v>
      </c>
    </row>
    <row r="45" spans="1:12" x14ac:dyDescent="0.2">
      <c r="A45" s="20">
        <v>44</v>
      </c>
      <c r="B45" s="20">
        <f>INDEX(Id,MATCH(Base!H45,communes,0))</f>
        <v>105</v>
      </c>
      <c r="C45" s="14" t="s">
        <v>1566</v>
      </c>
      <c r="D45" s="14" t="s">
        <v>1513</v>
      </c>
      <c r="E45" s="14" t="s">
        <v>1622</v>
      </c>
      <c r="F45" s="14" t="s">
        <v>1678</v>
      </c>
      <c r="G45" s="14">
        <v>49700</v>
      </c>
      <c r="H45" s="14" t="s">
        <v>459</v>
      </c>
      <c r="I45" s="24">
        <v>102030405</v>
      </c>
      <c r="K45" s="16">
        <v>25738</v>
      </c>
      <c r="L45" s="15" t="s">
        <v>1514</v>
      </c>
    </row>
    <row r="46" spans="1:12" x14ac:dyDescent="0.2">
      <c r="A46" s="20">
        <v>45</v>
      </c>
      <c r="B46" s="20">
        <f>INDEX(Id,MATCH(Base!H46,communes,0))</f>
        <v>105</v>
      </c>
      <c r="C46" s="14" t="s">
        <v>1567</v>
      </c>
      <c r="D46" s="14" t="s">
        <v>1513</v>
      </c>
      <c r="E46" s="14" t="s">
        <v>1623</v>
      </c>
      <c r="F46" s="14" t="s">
        <v>1679</v>
      </c>
      <c r="G46" s="14">
        <v>49700</v>
      </c>
      <c r="H46" s="14" t="s">
        <v>459</v>
      </c>
      <c r="I46" s="24">
        <v>102030405</v>
      </c>
      <c r="K46" s="16">
        <v>26437</v>
      </c>
      <c r="L46" s="15" t="s">
        <v>1514</v>
      </c>
    </row>
    <row r="47" spans="1:12" x14ac:dyDescent="0.2">
      <c r="A47" s="20">
        <v>46</v>
      </c>
      <c r="B47" s="20">
        <f>INDEX(Id,MATCH(Base!H47,communes,0))</f>
        <v>321</v>
      </c>
      <c r="C47" s="14" t="s">
        <v>1568</v>
      </c>
      <c r="D47" s="14" t="s">
        <v>1516</v>
      </c>
      <c r="E47" s="14" t="s">
        <v>1624</v>
      </c>
      <c r="F47" s="14" t="s">
        <v>1680</v>
      </c>
      <c r="G47" s="14">
        <v>49400</v>
      </c>
      <c r="H47" s="14" t="s">
        <v>624</v>
      </c>
      <c r="I47" s="24">
        <v>102030405</v>
      </c>
      <c r="K47" s="16">
        <v>27937</v>
      </c>
      <c r="L47" s="15" t="s">
        <v>1512</v>
      </c>
    </row>
    <row r="48" spans="1:12" x14ac:dyDescent="0.2">
      <c r="A48" s="20">
        <v>47</v>
      </c>
      <c r="B48" s="20">
        <f>INDEX(Id,MATCH(Base!H48,communes,0))</f>
        <v>1</v>
      </c>
      <c r="C48" s="14" t="s">
        <v>1569</v>
      </c>
      <c r="D48" s="14" t="s">
        <v>1515</v>
      </c>
      <c r="E48" s="14" t="s">
        <v>1625</v>
      </c>
      <c r="F48" s="14" t="s">
        <v>1681</v>
      </c>
      <c r="G48" s="14">
        <v>49650</v>
      </c>
      <c r="H48" s="14" t="s">
        <v>540</v>
      </c>
      <c r="I48" s="24">
        <v>102030405</v>
      </c>
      <c r="K48" s="16">
        <v>29731</v>
      </c>
      <c r="L48" s="15" t="s">
        <v>1512</v>
      </c>
    </row>
    <row r="49" spans="1:12" x14ac:dyDescent="0.2">
      <c r="A49" s="20">
        <v>48</v>
      </c>
      <c r="B49" s="20">
        <f>INDEX(Id,MATCH(Base!H49,communes,0))</f>
        <v>206</v>
      </c>
      <c r="C49" s="14" t="s">
        <v>1570</v>
      </c>
      <c r="D49" s="14" t="s">
        <v>1516</v>
      </c>
      <c r="E49" s="14" t="s">
        <v>1626</v>
      </c>
      <c r="F49" s="14" t="s">
        <v>1682</v>
      </c>
      <c r="G49" s="14">
        <v>49160</v>
      </c>
      <c r="H49" s="14" t="s">
        <v>566</v>
      </c>
      <c r="I49" s="24">
        <v>102030405</v>
      </c>
      <c r="K49" s="16">
        <v>28309</v>
      </c>
      <c r="L49" s="15" t="s">
        <v>1514</v>
      </c>
    </row>
    <row r="50" spans="1:12" x14ac:dyDescent="0.2">
      <c r="A50" s="20">
        <v>49</v>
      </c>
      <c r="B50" s="20">
        <f>INDEX(Id,MATCH(Base!H50,communes,0))</f>
        <v>362</v>
      </c>
      <c r="C50" s="14" t="s">
        <v>1571</v>
      </c>
      <c r="D50" s="14" t="s">
        <v>1515</v>
      </c>
      <c r="E50" s="14" t="s">
        <v>1627</v>
      </c>
      <c r="F50" s="14" t="s">
        <v>1683</v>
      </c>
      <c r="G50" s="14">
        <v>49680</v>
      </c>
      <c r="H50" s="14" t="s">
        <v>556</v>
      </c>
      <c r="I50" s="24">
        <v>102030405</v>
      </c>
      <c r="K50" s="16">
        <v>26253</v>
      </c>
      <c r="L50" s="15" t="s">
        <v>1514</v>
      </c>
    </row>
    <row r="51" spans="1:12" x14ac:dyDescent="0.2">
      <c r="A51" s="20">
        <v>50</v>
      </c>
      <c r="B51" s="20">
        <f>INDEX(Id,MATCH(Base!H51,communes,0))</f>
        <v>321</v>
      </c>
      <c r="C51" s="14" t="s">
        <v>1572</v>
      </c>
      <c r="D51" s="14" t="s">
        <v>1515</v>
      </c>
      <c r="E51" s="14" t="s">
        <v>1628</v>
      </c>
      <c r="F51" s="14" t="s">
        <v>1684</v>
      </c>
      <c r="G51" s="14">
        <v>49400</v>
      </c>
      <c r="H51" s="14" t="s">
        <v>624</v>
      </c>
      <c r="I51" s="24">
        <v>102030405</v>
      </c>
      <c r="K51" s="16">
        <v>26989</v>
      </c>
      <c r="L51" s="15" t="s">
        <v>1512</v>
      </c>
    </row>
    <row r="52" spans="1:12" x14ac:dyDescent="0.2">
      <c r="A52" s="20">
        <v>51</v>
      </c>
      <c r="B52" s="20">
        <f>INDEX(Id,MATCH(Base!H52,communes,0))</f>
        <v>321</v>
      </c>
      <c r="C52" s="14" t="s">
        <v>1573</v>
      </c>
      <c r="D52" s="14" t="s">
        <v>1516</v>
      </c>
      <c r="E52" s="14" t="s">
        <v>1629</v>
      </c>
      <c r="F52" s="14" t="s">
        <v>1685</v>
      </c>
      <c r="G52" s="14">
        <v>49400</v>
      </c>
      <c r="H52" s="14" t="s">
        <v>624</v>
      </c>
      <c r="I52" s="24">
        <v>102030405</v>
      </c>
      <c r="K52" s="16">
        <v>31702</v>
      </c>
      <c r="L52" s="15" t="s">
        <v>1514</v>
      </c>
    </row>
    <row r="53" spans="1:12" x14ac:dyDescent="0.2">
      <c r="A53" s="20">
        <v>52</v>
      </c>
      <c r="B53" s="20">
        <f>INDEX(Id,MATCH(Base!H53,communes,0))</f>
        <v>358</v>
      </c>
      <c r="C53" s="14" t="s">
        <v>1574</v>
      </c>
      <c r="D53" s="14" t="s">
        <v>1516</v>
      </c>
      <c r="E53" s="14" t="s">
        <v>1630</v>
      </c>
      <c r="F53" s="14" t="s">
        <v>1686</v>
      </c>
      <c r="G53" s="14">
        <v>49400</v>
      </c>
      <c r="H53" s="14" t="s">
        <v>542</v>
      </c>
      <c r="I53" s="24">
        <v>102030405</v>
      </c>
      <c r="K53" s="16">
        <v>26596</v>
      </c>
      <c r="L53" s="15" t="s">
        <v>1514</v>
      </c>
    </row>
    <row r="54" spans="1:12" x14ac:dyDescent="0.2">
      <c r="A54" s="20">
        <v>53</v>
      </c>
      <c r="B54" s="20">
        <f>INDEX(Id,MATCH(Base!H54,communes,0))</f>
        <v>105</v>
      </c>
      <c r="C54" s="14" t="s">
        <v>1575</v>
      </c>
      <c r="D54" s="14" t="s">
        <v>1513</v>
      </c>
      <c r="E54" s="14" t="s">
        <v>1631</v>
      </c>
      <c r="F54" s="14" t="s">
        <v>1687</v>
      </c>
      <c r="G54" s="14">
        <v>49700</v>
      </c>
      <c r="H54" s="14" t="s">
        <v>459</v>
      </c>
      <c r="I54" s="24">
        <v>102030405</v>
      </c>
      <c r="K54" s="16">
        <v>30341</v>
      </c>
      <c r="L54" s="15" t="s">
        <v>1514</v>
      </c>
    </row>
    <row r="55" spans="1:12" x14ac:dyDescent="0.2">
      <c r="A55" s="20">
        <v>54</v>
      </c>
      <c r="B55" s="20">
        <f>INDEX(Id,MATCH(Base!H55,communes,0))</f>
        <v>321</v>
      </c>
      <c r="C55" s="14" t="s">
        <v>1576</v>
      </c>
      <c r="D55" s="14" t="s">
        <v>1516</v>
      </c>
      <c r="E55" s="14" t="s">
        <v>1632</v>
      </c>
      <c r="F55" s="14" t="s">
        <v>1688</v>
      </c>
      <c r="G55" s="14">
        <v>49400</v>
      </c>
      <c r="H55" s="14" t="s">
        <v>624</v>
      </c>
      <c r="I55" s="24">
        <v>102030405</v>
      </c>
      <c r="K55" s="16">
        <v>29956</v>
      </c>
      <c r="L55" s="15" t="s">
        <v>1514</v>
      </c>
    </row>
    <row r="56" spans="1:12" x14ac:dyDescent="0.2">
      <c r="A56" s="20">
        <v>55</v>
      </c>
      <c r="B56" s="20">
        <f>INDEX(Id,MATCH(Base!H56,communes,0))</f>
        <v>105</v>
      </c>
      <c r="C56" s="14" t="s">
        <v>1577</v>
      </c>
      <c r="D56" s="14" t="s">
        <v>1513</v>
      </c>
      <c r="E56" s="14" t="s">
        <v>1633</v>
      </c>
      <c r="F56" s="14" t="s">
        <v>1689</v>
      </c>
      <c r="G56" s="14">
        <v>49700</v>
      </c>
      <c r="H56" s="14" t="s">
        <v>459</v>
      </c>
      <c r="I56" s="24">
        <v>102030405</v>
      </c>
      <c r="K56" s="16">
        <v>25790</v>
      </c>
      <c r="L56" s="15" t="s">
        <v>1514</v>
      </c>
    </row>
    <row r="57" spans="1:12" x14ac:dyDescent="0.2">
      <c r="A57" s="20">
        <v>56</v>
      </c>
      <c r="B57" s="20">
        <v>321</v>
      </c>
      <c r="C57" s="14" t="s">
        <v>1578</v>
      </c>
      <c r="D57" s="14" t="s">
        <v>1516</v>
      </c>
      <c r="E57" s="14" t="s">
        <v>1634</v>
      </c>
      <c r="F57" s="14" t="s">
        <v>1690</v>
      </c>
      <c r="G57" s="14">
        <v>49400</v>
      </c>
      <c r="H57" s="14" t="s">
        <v>624</v>
      </c>
      <c r="I57" s="24">
        <v>102030405</v>
      </c>
      <c r="K57" s="16">
        <v>32678</v>
      </c>
      <c r="L57" s="15" t="s">
        <v>1512</v>
      </c>
    </row>
    <row r="58" spans="1:12" x14ac:dyDescent="0.2">
      <c r="C58" s="11"/>
      <c r="E58" s="11"/>
      <c r="F58" s="11"/>
      <c r="G58" s="11"/>
      <c r="H58" s="11"/>
      <c r="I58" s="11"/>
      <c r="J58" s="11"/>
      <c r="K58" s="11"/>
      <c r="L58" s="12"/>
    </row>
    <row r="59" spans="1:12" x14ac:dyDescent="0.2">
      <c r="C59" s="11"/>
      <c r="E59" s="11"/>
      <c r="F59" s="11"/>
      <c r="G59" s="11"/>
      <c r="H59" s="11"/>
      <c r="I59" s="11"/>
      <c r="J59" s="11"/>
      <c r="K59" s="11"/>
      <c r="L59" s="12"/>
    </row>
    <row r="60" spans="1:12" x14ac:dyDescent="0.2">
      <c r="L60" s="14"/>
    </row>
    <row r="120" spans="3:11" s="15" customFormat="1" x14ac:dyDescent="0.2">
      <c r="C120" s="14"/>
      <c r="E120" s="14" t="s">
        <v>1518</v>
      </c>
      <c r="F120" s="14"/>
      <c r="G120" s="14"/>
      <c r="H120" s="14"/>
      <c r="I120" s="14"/>
      <c r="J120" s="14"/>
      <c r="K120" s="14"/>
    </row>
  </sheetData>
  <printOptions horizontalCentered="1" verticalCentered="1"/>
  <pageMargins left="0.25" right="0.25" top="0.75" bottom="0.75" header="0.3" footer="0.3"/>
  <pageSetup paperSize="9" scale="73" orientation="landscape" horizontalDpi="300" verticalDpi="300" r:id="rId1"/>
  <headerFooter>
    <oddFooter>&amp;LESAT Saumur | Pyramide des ages&amp;CMickaël BEAUDUSSEAU&amp;RMars 2018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U55"/>
  <sheetViews>
    <sheetView showGridLines="0" showRowColHeaders="0" tabSelected="1" zoomScale="70" zoomScaleNormal="70" workbookViewId="0"/>
  </sheetViews>
  <sheetFormatPr baseColWidth="10" defaultColWidth="0" defaultRowHeight="15" zeroHeight="1" x14ac:dyDescent="0.25"/>
  <cols>
    <col min="1" max="21" width="11.42578125" customWidth="1"/>
    <col min="22" max="16384" width="11.42578125" hidden="1"/>
  </cols>
  <sheetData>
    <row r="1" ht="15" customHeight="1" x14ac:dyDescent="0.25"/>
    <row r="2" ht="15" customHeight="1" x14ac:dyDescent="0.25"/>
    <row r="3" ht="15" customHeight="1" x14ac:dyDescent="0.25"/>
    <row r="4" ht="15" customHeight="1" x14ac:dyDescent="0.25"/>
    <row r="5" ht="15" customHeight="1" x14ac:dyDescent="0.25"/>
    <row r="6" ht="15" customHeight="1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</sheetData>
  <sheetProtection selectLockedCells="1"/>
  <pageMargins left="0.7" right="0.7" top="0.75" bottom="0.75" header="0.3" footer="0.3"/>
  <pageSetup paperSize="8" scale="9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L364"/>
  <sheetViews>
    <sheetView workbookViewId="0">
      <selection activeCell="E38" sqref="E38"/>
    </sheetView>
  </sheetViews>
  <sheetFormatPr baseColWidth="10" defaultRowHeight="15" x14ac:dyDescent="0.25"/>
  <cols>
    <col min="1" max="1" width="5.42578125" style="2" customWidth="1"/>
    <col min="2" max="2" width="18.140625" bestFit="1" customWidth="1"/>
    <col min="3" max="3" width="33" customWidth="1"/>
    <col min="4" max="4" width="31.7109375" customWidth="1"/>
    <col min="5" max="5" width="16.28515625" style="2" customWidth="1"/>
    <col min="9" max="9" width="13.85546875" customWidth="1"/>
    <col min="11" max="11" width="14" bestFit="1" customWidth="1"/>
  </cols>
  <sheetData>
    <row r="1" spans="1:12" ht="15" customHeight="1" x14ac:dyDescent="0.25">
      <c r="A1" s="6" t="s">
        <v>13</v>
      </c>
      <c r="B1" s="7" t="s">
        <v>766</v>
      </c>
      <c r="C1" s="7" t="s">
        <v>7</v>
      </c>
      <c r="D1" s="7" t="s">
        <v>767</v>
      </c>
      <c r="E1" s="6" t="s">
        <v>768</v>
      </c>
      <c r="F1" s="8">
        <f>MAX(E:E)</f>
        <v>90</v>
      </c>
      <c r="G1" s="8"/>
      <c r="K1" t="s">
        <v>1521</v>
      </c>
      <c r="L1">
        <v>0</v>
      </c>
    </row>
    <row r="2" spans="1:12" x14ac:dyDescent="0.25">
      <c r="A2" s="2">
        <v>1</v>
      </c>
      <c r="B2" t="s">
        <v>769</v>
      </c>
      <c r="C2" t="s">
        <v>540</v>
      </c>
      <c r="D2" t="s">
        <v>1024</v>
      </c>
      <c r="E2">
        <f>COUNTIF(Base!H:H,C2)+H2</f>
        <v>1</v>
      </c>
      <c r="F2">
        <f t="shared" ref="F2:F65" si="0">(E2/$F$1)</f>
        <v>1.1111111111111112E-2</v>
      </c>
      <c r="G2" t="s">
        <v>536</v>
      </c>
      <c r="H2">
        <f t="shared" ref="H2:H65" si="1">IFERROR(VLOOKUP(C2,$K$1:$L$3,2,FALSE),0)</f>
        <v>0</v>
      </c>
      <c r="I2">
        <f>INDEX(Data!A:A,MATCH(POI!C2,Data!B:B,0))</f>
        <v>1</v>
      </c>
      <c r="J2" t="str">
        <f t="shared" ref="J2:J65" si="2">IF(I2&lt;&gt;A2,"NOK","")</f>
        <v/>
      </c>
      <c r="K2" t="s">
        <v>771</v>
      </c>
      <c r="L2">
        <v>0</v>
      </c>
    </row>
    <row r="3" spans="1:12" x14ac:dyDescent="0.25">
      <c r="A3" s="2">
        <v>2</v>
      </c>
      <c r="B3" t="s">
        <v>769</v>
      </c>
      <c r="C3" t="s">
        <v>419</v>
      </c>
      <c r="D3" t="s">
        <v>966</v>
      </c>
      <c r="E3">
        <f>COUNTIF(Base!H:H,C3)+H3</f>
        <v>0</v>
      </c>
      <c r="F3">
        <f t="shared" si="0"/>
        <v>0</v>
      </c>
      <c r="G3" t="s">
        <v>395</v>
      </c>
      <c r="H3">
        <f t="shared" si="1"/>
        <v>0</v>
      </c>
      <c r="I3">
        <f>INDEX(Data!A:A,MATCH(POI!C3,Data!B:B,0))</f>
        <v>2</v>
      </c>
      <c r="J3" t="str">
        <f t="shared" si="2"/>
        <v/>
      </c>
      <c r="K3" t="s">
        <v>1520</v>
      </c>
      <c r="L3">
        <v>0</v>
      </c>
    </row>
    <row r="4" spans="1:12" x14ac:dyDescent="0.25">
      <c r="A4" s="2">
        <v>3</v>
      </c>
      <c r="B4" t="s">
        <v>769</v>
      </c>
      <c r="C4" t="s">
        <v>114</v>
      </c>
      <c r="D4" t="s">
        <v>817</v>
      </c>
      <c r="E4">
        <f>COUNTIF(Base!H:H,C4)+H4</f>
        <v>0</v>
      </c>
      <c r="F4">
        <f t="shared" si="0"/>
        <v>0</v>
      </c>
      <c r="G4" t="s">
        <v>102</v>
      </c>
      <c r="H4">
        <f t="shared" si="1"/>
        <v>0</v>
      </c>
      <c r="I4">
        <f>INDEX(Data!A:A,MATCH(POI!C4,Data!B:B,0))</f>
        <v>3</v>
      </c>
      <c r="J4" t="str">
        <f t="shared" si="2"/>
        <v/>
      </c>
      <c r="K4" t="s">
        <v>604</v>
      </c>
    </row>
    <row r="5" spans="1:12" x14ac:dyDescent="0.25">
      <c r="A5" s="2">
        <v>4</v>
      </c>
      <c r="B5" t="s">
        <v>769</v>
      </c>
      <c r="C5" t="s">
        <v>637</v>
      </c>
      <c r="D5" t="s">
        <v>1071</v>
      </c>
      <c r="E5">
        <f>COUNTIF(Base!H:H,C5)+H5</f>
        <v>0</v>
      </c>
      <c r="F5">
        <f t="shared" si="0"/>
        <v>0</v>
      </c>
      <c r="G5" t="s">
        <v>629</v>
      </c>
      <c r="H5">
        <f t="shared" si="1"/>
        <v>0</v>
      </c>
      <c r="I5">
        <f>INDEX(Data!A:A,MATCH(POI!C5,Data!B:B,0))</f>
        <v>4</v>
      </c>
      <c r="J5" t="str">
        <f t="shared" si="2"/>
        <v/>
      </c>
      <c r="K5" t="s">
        <v>1522</v>
      </c>
    </row>
    <row r="6" spans="1:12" x14ac:dyDescent="0.25">
      <c r="A6" s="2">
        <v>5</v>
      </c>
      <c r="B6" t="s">
        <v>769</v>
      </c>
      <c r="C6" t="s">
        <v>238</v>
      </c>
      <c r="D6" t="s">
        <v>878</v>
      </c>
      <c r="E6">
        <f>COUNTIF(Base!H:H,C6)+H6</f>
        <v>0</v>
      </c>
      <c r="F6">
        <f t="shared" si="0"/>
        <v>0</v>
      </c>
      <c r="G6" t="s">
        <v>206</v>
      </c>
      <c r="H6">
        <f t="shared" si="1"/>
        <v>0</v>
      </c>
      <c r="I6">
        <f>INDEX(Data!A:A,MATCH(POI!C6,Data!B:B,0))</f>
        <v>5</v>
      </c>
      <c r="J6" t="str">
        <f t="shared" si="2"/>
        <v/>
      </c>
    </row>
    <row r="7" spans="1:12" x14ac:dyDescent="0.25">
      <c r="A7" s="2">
        <v>6</v>
      </c>
      <c r="B7" t="s">
        <v>769</v>
      </c>
      <c r="C7" t="s">
        <v>15</v>
      </c>
      <c r="D7" t="s">
        <v>770</v>
      </c>
      <c r="E7">
        <f>COUNTIF(Base!H:H,C7)+H7</f>
        <v>0</v>
      </c>
      <c r="F7">
        <f t="shared" si="0"/>
        <v>0</v>
      </c>
      <c r="G7" t="s">
        <v>16</v>
      </c>
      <c r="H7">
        <f t="shared" si="1"/>
        <v>0</v>
      </c>
      <c r="I7">
        <f>INDEX(Data!A:A,MATCH(POI!C7,Data!B:B,0))</f>
        <v>6</v>
      </c>
      <c r="J7" t="str">
        <f t="shared" si="2"/>
        <v/>
      </c>
    </row>
    <row r="8" spans="1:12" x14ac:dyDescent="0.25">
      <c r="A8" s="2">
        <v>7</v>
      </c>
      <c r="B8" t="s">
        <v>769</v>
      </c>
      <c r="C8" t="s">
        <v>665</v>
      </c>
      <c r="D8" t="s">
        <v>1086</v>
      </c>
      <c r="E8">
        <f>COUNTIF(Base!H:H,C8)+H8</f>
        <v>0</v>
      </c>
      <c r="F8">
        <f t="shared" si="0"/>
        <v>0</v>
      </c>
      <c r="G8" t="s">
        <v>629</v>
      </c>
      <c r="H8">
        <f t="shared" si="1"/>
        <v>0</v>
      </c>
      <c r="I8">
        <f>INDEX(Data!A:A,MATCH(POI!C8,Data!B:B,0))</f>
        <v>7</v>
      </c>
      <c r="J8" t="str">
        <f t="shared" si="2"/>
        <v/>
      </c>
    </row>
    <row r="9" spans="1:12" x14ac:dyDescent="0.25">
      <c r="A9" s="2">
        <v>8</v>
      </c>
      <c r="B9" t="s">
        <v>769</v>
      </c>
      <c r="C9" t="s">
        <v>397</v>
      </c>
      <c r="D9" t="s">
        <v>955</v>
      </c>
      <c r="E9">
        <f>COUNTIF(Base!H:H,C9)+H9</f>
        <v>0</v>
      </c>
      <c r="F9">
        <f t="shared" si="0"/>
        <v>0</v>
      </c>
      <c r="G9" t="s">
        <v>395</v>
      </c>
      <c r="H9">
        <f t="shared" si="1"/>
        <v>0</v>
      </c>
      <c r="I9">
        <f>INDEX(Data!A:A,MATCH(POI!C9,Data!B:B,0))</f>
        <v>8</v>
      </c>
      <c r="J9" t="str">
        <f t="shared" si="2"/>
        <v/>
      </c>
    </row>
    <row r="10" spans="1:12" x14ac:dyDescent="0.25">
      <c r="A10" s="2">
        <v>9</v>
      </c>
      <c r="B10" t="s">
        <v>769</v>
      </c>
      <c r="C10" t="s">
        <v>691</v>
      </c>
      <c r="D10" t="s">
        <v>1099</v>
      </c>
      <c r="E10">
        <f>COUNTIF(Base!H:H,C10)+H10</f>
        <v>0</v>
      </c>
      <c r="F10">
        <f t="shared" si="0"/>
        <v>0</v>
      </c>
      <c r="G10" t="s">
        <v>629</v>
      </c>
      <c r="H10">
        <f t="shared" si="1"/>
        <v>0</v>
      </c>
      <c r="I10">
        <f>INDEX(Data!A:A,MATCH(POI!C10,Data!B:B,0))</f>
        <v>9</v>
      </c>
      <c r="J10" t="str">
        <f t="shared" si="2"/>
        <v/>
      </c>
    </row>
    <row r="11" spans="1:12" x14ac:dyDescent="0.25">
      <c r="A11" s="2">
        <v>10</v>
      </c>
      <c r="B11" t="s">
        <v>769</v>
      </c>
      <c r="C11" t="s">
        <v>622</v>
      </c>
      <c r="D11" t="s">
        <v>1065</v>
      </c>
      <c r="E11">
        <f>COUNTIF(Base!H:H,C11)+H11</f>
        <v>0</v>
      </c>
      <c r="F11">
        <f t="shared" si="0"/>
        <v>0</v>
      </c>
      <c r="G11" t="s">
        <v>604</v>
      </c>
      <c r="H11">
        <f t="shared" si="1"/>
        <v>0</v>
      </c>
      <c r="I11">
        <f>INDEX(Data!A:A,MATCH(POI!C11,Data!B:B,0))</f>
        <v>10</v>
      </c>
      <c r="J11" t="str">
        <f t="shared" si="2"/>
        <v/>
      </c>
    </row>
    <row r="12" spans="1:12" x14ac:dyDescent="0.25">
      <c r="A12" s="2">
        <v>11</v>
      </c>
      <c r="B12" t="s">
        <v>769</v>
      </c>
      <c r="C12" t="s">
        <v>294</v>
      </c>
      <c r="D12" t="s">
        <v>905</v>
      </c>
      <c r="E12">
        <f>COUNTIF(Base!H:H,C12)+H12</f>
        <v>0</v>
      </c>
      <c r="F12">
        <f t="shared" si="0"/>
        <v>0</v>
      </c>
      <c r="G12" t="s">
        <v>290</v>
      </c>
      <c r="H12">
        <f t="shared" si="1"/>
        <v>0</v>
      </c>
      <c r="I12">
        <f>INDEX(Data!A:A,MATCH(POI!C12,Data!B:B,0))</f>
        <v>11</v>
      </c>
      <c r="J12" t="str">
        <f t="shared" si="2"/>
        <v/>
      </c>
    </row>
    <row r="13" spans="1:12" x14ac:dyDescent="0.25">
      <c r="A13" s="2">
        <v>12</v>
      </c>
      <c r="B13" t="s">
        <v>769</v>
      </c>
      <c r="C13" t="s">
        <v>153</v>
      </c>
      <c r="D13" t="s">
        <v>839</v>
      </c>
      <c r="E13">
        <f>COUNTIF(Base!H:H,C13)+H13</f>
        <v>0</v>
      </c>
      <c r="F13">
        <f t="shared" si="0"/>
        <v>0</v>
      </c>
      <c r="G13" t="s">
        <v>125</v>
      </c>
      <c r="H13">
        <f t="shared" si="1"/>
        <v>0</v>
      </c>
      <c r="I13">
        <f>INDEX(Data!A:A,MATCH(POI!C13,Data!B:B,0))</f>
        <v>12</v>
      </c>
      <c r="J13" t="str">
        <f t="shared" si="2"/>
        <v/>
      </c>
    </row>
    <row r="14" spans="1:12" x14ac:dyDescent="0.25">
      <c r="A14" s="2">
        <v>13</v>
      </c>
      <c r="B14" t="s">
        <v>769</v>
      </c>
      <c r="C14" t="s">
        <v>649</v>
      </c>
      <c r="D14" t="s">
        <v>1077</v>
      </c>
      <c r="E14">
        <f>COUNTIF(Base!H:H,C14)+H14</f>
        <v>0</v>
      </c>
      <c r="F14">
        <f t="shared" si="0"/>
        <v>0</v>
      </c>
      <c r="G14" t="s">
        <v>629</v>
      </c>
      <c r="H14">
        <f t="shared" si="1"/>
        <v>0</v>
      </c>
      <c r="I14">
        <f>INDEX(Data!A:A,MATCH(POI!C14,Data!B:B,0))</f>
        <v>13</v>
      </c>
      <c r="J14" t="str">
        <f t="shared" si="2"/>
        <v/>
      </c>
    </row>
    <row r="15" spans="1:12" x14ac:dyDescent="0.25">
      <c r="A15" s="2">
        <v>14</v>
      </c>
      <c r="B15" t="s">
        <v>769</v>
      </c>
      <c r="C15" s="23" t="s">
        <v>43</v>
      </c>
      <c r="D15" t="s">
        <v>783</v>
      </c>
      <c r="E15">
        <v>90</v>
      </c>
      <c r="F15">
        <f t="shared" si="0"/>
        <v>1</v>
      </c>
      <c r="G15" t="s">
        <v>41</v>
      </c>
      <c r="H15">
        <f t="shared" si="1"/>
        <v>0</v>
      </c>
      <c r="I15">
        <f>INDEX(Data!A:A,MATCH(POI!C15,Data!B:B,0))</f>
        <v>14</v>
      </c>
      <c r="J15" t="str">
        <f t="shared" si="2"/>
        <v/>
      </c>
    </row>
    <row r="16" spans="1:12" x14ac:dyDescent="0.25">
      <c r="A16" s="2">
        <v>15</v>
      </c>
      <c r="B16" t="s">
        <v>769</v>
      </c>
      <c r="C16" t="s">
        <v>722</v>
      </c>
      <c r="D16" t="s">
        <v>1114</v>
      </c>
      <c r="E16">
        <f>COUNTIF(Base!H:H,C16)+H16</f>
        <v>0</v>
      </c>
      <c r="F16">
        <f t="shared" si="0"/>
        <v>0</v>
      </c>
      <c r="G16" t="s">
        <v>702</v>
      </c>
      <c r="H16">
        <f t="shared" si="1"/>
        <v>0</v>
      </c>
      <c r="I16">
        <f>INDEX(Data!A:A,MATCH(POI!C16,Data!B:B,0))</f>
        <v>15</v>
      </c>
      <c r="J16" t="str">
        <f t="shared" si="2"/>
        <v/>
      </c>
    </row>
    <row r="17" spans="1:10" x14ac:dyDescent="0.25">
      <c r="A17" s="2">
        <v>16</v>
      </c>
      <c r="B17" t="s">
        <v>769</v>
      </c>
      <c r="C17" t="s">
        <v>124</v>
      </c>
      <c r="D17" t="s">
        <v>854</v>
      </c>
      <c r="E17">
        <f>COUNTIF(Base!H:H,C17)+H17</f>
        <v>0</v>
      </c>
      <c r="F17">
        <f t="shared" si="0"/>
        <v>0</v>
      </c>
      <c r="G17" t="s">
        <v>125</v>
      </c>
      <c r="H17">
        <f t="shared" si="1"/>
        <v>0</v>
      </c>
      <c r="I17">
        <f>INDEX(Data!A:A,MATCH(POI!C17,Data!B:B,0))</f>
        <v>16</v>
      </c>
      <c r="J17" t="str">
        <f t="shared" si="2"/>
        <v/>
      </c>
    </row>
    <row r="18" spans="1:10" x14ac:dyDescent="0.25">
      <c r="A18" s="2">
        <v>17</v>
      </c>
      <c r="B18" t="s">
        <v>769</v>
      </c>
      <c r="C18" t="s">
        <v>106</v>
      </c>
      <c r="D18" t="s">
        <v>813</v>
      </c>
      <c r="E18">
        <f>COUNTIF(Base!H:H,C18)+H18</f>
        <v>0</v>
      </c>
      <c r="F18">
        <f t="shared" si="0"/>
        <v>0</v>
      </c>
      <c r="G18" t="s">
        <v>102</v>
      </c>
      <c r="H18">
        <f t="shared" si="1"/>
        <v>0</v>
      </c>
      <c r="I18">
        <f>INDEX(Data!A:A,MATCH(POI!C18,Data!B:B,0))</f>
        <v>17</v>
      </c>
      <c r="J18" t="str">
        <f t="shared" si="2"/>
        <v/>
      </c>
    </row>
    <row r="19" spans="1:10" x14ac:dyDescent="0.25">
      <c r="A19" s="2">
        <v>18</v>
      </c>
      <c r="B19" t="s">
        <v>769</v>
      </c>
      <c r="C19" t="s">
        <v>34</v>
      </c>
      <c r="D19" t="s">
        <v>779</v>
      </c>
      <c r="E19">
        <f>COUNTIF(Base!H:H,C19)+H19</f>
        <v>0</v>
      </c>
      <c r="F19">
        <f t="shared" si="0"/>
        <v>0</v>
      </c>
      <c r="G19" t="s">
        <v>24</v>
      </c>
      <c r="H19">
        <f t="shared" si="1"/>
        <v>0</v>
      </c>
      <c r="I19">
        <f>INDEX(Data!A:A,MATCH(POI!C19,Data!B:B,0))</f>
        <v>18</v>
      </c>
      <c r="J19" t="str">
        <f t="shared" si="2"/>
        <v/>
      </c>
    </row>
    <row r="20" spans="1:10" x14ac:dyDescent="0.25">
      <c r="A20" s="2">
        <v>19</v>
      </c>
      <c r="B20" t="s">
        <v>769</v>
      </c>
      <c r="C20" t="s">
        <v>185</v>
      </c>
      <c r="D20" t="s">
        <v>859</v>
      </c>
      <c r="E20">
        <f>COUNTIF(Base!H:H,C20)+H20</f>
        <v>0</v>
      </c>
      <c r="F20">
        <f t="shared" si="0"/>
        <v>0</v>
      </c>
      <c r="G20" t="s">
        <v>125</v>
      </c>
      <c r="H20">
        <f t="shared" si="1"/>
        <v>0</v>
      </c>
      <c r="I20">
        <f>INDEX(Data!A:A,MATCH(POI!C20,Data!B:B,0))</f>
        <v>19</v>
      </c>
      <c r="J20" t="str">
        <f t="shared" si="2"/>
        <v/>
      </c>
    </row>
    <row r="21" spans="1:10" x14ac:dyDescent="0.25">
      <c r="A21" s="2">
        <v>20</v>
      </c>
      <c r="B21" t="s">
        <v>769</v>
      </c>
      <c r="C21" t="s">
        <v>324</v>
      </c>
      <c r="D21" t="s">
        <v>920</v>
      </c>
      <c r="E21">
        <f>COUNTIF(Base!H:H,C21)+H21</f>
        <v>0</v>
      </c>
      <c r="F21">
        <f t="shared" si="0"/>
        <v>0</v>
      </c>
      <c r="G21" t="s">
        <v>290</v>
      </c>
      <c r="H21">
        <f t="shared" si="1"/>
        <v>0</v>
      </c>
      <c r="I21">
        <f>INDEX(Data!A:A,MATCH(POI!C21,Data!B:B,0))</f>
        <v>20</v>
      </c>
      <c r="J21" t="str">
        <f t="shared" si="2"/>
        <v/>
      </c>
    </row>
    <row r="22" spans="1:10" x14ac:dyDescent="0.25">
      <c r="A22" s="2">
        <v>21</v>
      </c>
      <c r="B22" t="s">
        <v>769</v>
      </c>
      <c r="C22" t="s">
        <v>246</v>
      </c>
      <c r="D22" t="s">
        <v>882</v>
      </c>
      <c r="E22">
        <f>COUNTIF(Base!H:H,C22)+H22</f>
        <v>0</v>
      </c>
      <c r="F22">
        <f t="shared" si="0"/>
        <v>0</v>
      </c>
      <c r="G22" t="s">
        <v>206</v>
      </c>
      <c r="H22">
        <f t="shared" si="1"/>
        <v>0</v>
      </c>
      <c r="I22">
        <f>INDEX(Data!A:A,MATCH(POI!C22,Data!B:B,0))</f>
        <v>21</v>
      </c>
      <c r="J22" t="str">
        <f t="shared" si="2"/>
        <v/>
      </c>
    </row>
    <row r="23" spans="1:10" x14ac:dyDescent="0.25">
      <c r="A23" s="2">
        <v>22</v>
      </c>
      <c r="B23" t="s">
        <v>769</v>
      </c>
      <c r="C23" t="s">
        <v>500</v>
      </c>
      <c r="D23" t="s">
        <v>1006</v>
      </c>
      <c r="E23">
        <f>COUNTIF(Base!H:H,C23)+H23</f>
        <v>0</v>
      </c>
      <c r="F23">
        <f t="shared" si="0"/>
        <v>0</v>
      </c>
      <c r="G23" t="s">
        <v>462</v>
      </c>
      <c r="H23">
        <f t="shared" si="1"/>
        <v>0</v>
      </c>
      <c r="I23">
        <f>INDEX(Data!A:A,MATCH(POI!C23,Data!B:B,0))</f>
        <v>22</v>
      </c>
      <c r="J23" t="str">
        <f t="shared" si="2"/>
        <v/>
      </c>
    </row>
    <row r="24" spans="1:10" x14ac:dyDescent="0.25">
      <c r="A24" s="2">
        <v>23</v>
      </c>
      <c r="B24" t="s">
        <v>769</v>
      </c>
      <c r="C24" t="s">
        <v>97</v>
      </c>
      <c r="D24" t="s">
        <v>809</v>
      </c>
      <c r="E24">
        <f>COUNTIF(Base!H:H,C24)+H24</f>
        <v>0</v>
      </c>
      <c r="F24">
        <f t="shared" si="0"/>
        <v>0</v>
      </c>
      <c r="G24" t="s">
        <v>65</v>
      </c>
      <c r="H24">
        <f t="shared" si="1"/>
        <v>0</v>
      </c>
      <c r="I24">
        <f>INDEX(Data!A:A,MATCH(POI!C24,Data!B:B,0))</f>
        <v>23</v>
      </c>
      <c r="J24" t="str">
        <f t="shared" si="2"/>
        <v/>
      </c>
    </row>
    <row r="25" spans="1:10" x14ac:dyDescent="0.25">
      <c r="A25" s="2">
        <v>24</v>
      </c>
      <c r="B25" t="s">
        <v>769</v>
      </c>
      <c r="C25" t="s">
        <v>275</v>
      </c>
      <c r="D25" t="s">
        <v>896</v>
      </c>
      <c r="E25">
        <f>COUNTIF(Base!H:H,C25)+H25</f>
        <v>0</v>
      </c>
      <c r="F25">
        <f t="shared" si="0"/>
        <v>0</v>
      </c>
      <c r="G25" t="s">
        <v>253</v>
      </c>
      <c r="H25">
        <f t="shared" si="1"/>
        <v>0</v>
      </c>
      <c r="I25">
        <f>INDEX(Data!A:A,MATCH(POI!C25,Data!B:B,0))</f>
        <v>24</v>
      </c>
      <c r="J25" t="str">
        <f t="shared" si="2"/>
        <v/>
      </c>
    </row>
    <row r="26" spans="1:10" x14ac:dyDescent="0.25">
      <c r="A26" s="2">
        <v>25</v>
      </c>
      <c r="B26" t="s">
        <v>769</v>
      </c>
      <c r="C26" t="s">
        <v>248</v>
      </c>
      <c r="D26" t="s">
        <v>883</v>
      </c>
      <c r="E26">
        <f>COUNTIF(Base!H:H,C26)+H26</f>
        <v>0</v>
      </c>
      <c r="F26">
        <f t="shared" si="0"/>
        <v>0</v>
      </c>
      <c r="G26" t="s">
        <v>206</v>
      </c>
      <c r="H26">
        <f t="shared" si="1"/>
        <v>0</v>
      </c>
      <c r="I26">
        <f>INDEX(Data!A:A,MATCH(POI!C26,Data!B:B,0))</f>
        <v>25</v>
      </c>
      <c r="J26" t="str">
        <f t="shared" si="2"/>
        <v/>
      </c>
    </row>
    <row r="27" spans="1:10" x14ac:dyDescent="0.25">
      <c r="A27" s="2">
        <v>26</v>
      </c>
      <c r="B27" t="s">
        <v>769</v>
      </c>
      <c r="C27" t="s">
        <v>38</v>
      </c>
      <c r="D27" t="s">
        <v>781</v>
      </c>
      <c r="E27">
        <f>COUNTIF(Base!H:H,C27)+H27</f>
        <v>0</v>
      </c>
      <c r="F27">
        <f t="shared" si="0"/>
        <v>0</v>
      </c>
      <c r="G27" t="s">
        <v>24</v>
      </c>
      <c r="H27">
        <f t="shared" si="1"/>
        <v>0</v>
      </c>
      <c r="I27">
        <f>INDEX(Data!A:A,MATCH(POI!C27,Data!B:B,0))</f>
        <v>26</v>
      </c>
      <c r="J27" t="str">
        <f t="shared" si="2"/>
        <v/>
      </c>
    </row>
    <row r="28" spans="1:10" x14ac:dyDescent="0.25">
      <c r="A28" s="2">
        <v>27</v>
      </c>
      <c r="B28" t="s">
        <v>769</v>
      </c>
      <c r="C28" t="s">
        <v>511</v>
      </c>
      <c r="D28" t="s">
        <v>1011</v>
      </c>
      <c r="E28">
        <f>COUNTIF(Base!H:H,C28)+H28</f>
        <v>0</v>
      </c>
      <c r="F28">
        <f t="shared" si="0"/>
        <v>0</v>
      </c>
      <c r="G28" t="s">
        <v>503</v>
      </c>
      <c r="H28">
        <f t="shared" si="1"/>
        <v>0</v>
      </c>
      <c r="I28">
        <f>INDEX(Data!A:A,MATCH(POI!C28,Data!B:B,0))</f>
        <v>27</v>
      </c>
      <c r="J28" t="str">
        <f t="shared" si="2"/>
        <v/>
      </c>
    </row>
    <row r="29" spans="1:10" x14ac:dyDescent="0.25">
      <c r="A29" s="2">
        <v>28</v>
      </c>
      <c r="B29" t="s">
        <v>769</v>
      </c>
      <c r="C29" t="s">
        <v>535</v>
      </c>
      <c r="D29" t="s">
        <v>1032</v>
      </c>
      <c r="E29">
        <f>COUNTIF(Base!H:H,C29)+H29</f>
        <v>0</v>
      </c>
      <c r="F29">
        <f t="shared" si="0"/>
        <v>0</v>
      </c>
      <c r="G29" t="s">
        <v>536</v>
      </c>
      <c r="H29">
        <f t="shared" si="1"/>
        <v>0</v>
      </c>
      <c r="I29">
        <f>INDEX(Data!A:A,MATCH(POI!C29,Data!B:B,0))</f>
        <v>28</v>
      </c>
      <c r="J29" t="str">
        <f t="shared" si="2"/>
        <v/>
      </c>
    </row>
    <row r="30" spans="1:10" x14ac:dyDescent="0.25">
      <c r="A30" s="2">
        <v>29</v>
      </c>
      <c r="B30" t="s">
        <v>769</v>
      </c>
      <c r="C30" t="s">
        <v>149</v>
      </c>
      <c r="D30" t="s">
        <v>837</v>
      </c>
      <c r="E30">
        <f>COUNTIF(Base!H:H,C30)+H30</f>
        <v>0</v>
      </c>
      <c r="F30">
        <f t="shared" si="0"/>
        <v>0</v>
      </c>
      <c r="G30" t="s">
        <v>125</v>
      </c>
      <c r="H30">
        <f t="shared" si="1"/>
        <v>0</v>
      </c>
      <c r="I30">
        <f>INDEX(Data!A:A,MATCH(POI!C30,Data!B:B,0))</f>
        <v>29</v>
      </c>
      <c r="J30" t="str">
        <f t="shared" si="2"/>
        <v/>
      </c>
    </row>
    <row r="31" spans="1:10" x14ac:dyDescent="0.25">
      <c r="A31" s="2">
        <v>30</v>
      </c>
      <c r="B31" t="s">
        <v>769</v>
      </c>
      <c r="C31" t="s">
        <v>494</v>
      </c>
      <c r="D31" t="s">
        <v>1003</v>
      </c>
      <c r="E31">
        <f>COUNTIF(Base!H:H,C31)+H31</f>
        <v>0</v>
      </c>
      <c r="F31">
        <f t="shared" si="0"/>
        <v>0</v>
      </c>
      <c r="G31" t="s">
        <v>462</v>
      </c>
      <c r="H31">
        <f t="shared" si="1"/>
        <v>0</v>
      </c>
      <c r="I31">
        <f>INDEX(Data!A:A,MATCH(POI!C31,Data!B:B,0))</f>
        <v>30</v>
      </c>
      <c r="J31" t="str">
        <f t="shared" si="2"/>
        <v/>
      </c>
    </row>
    <row r="32" spans="1:10" x14ac:dyDescent="0.25">
      <c r="A32" s="2">
        <v>31</v>
      </c>
      <c r="B32" t="s">
        <v>769</v>
      </c>
      <c r="C32" t="s">
        <v>18</v>
      </c>
      <c r="D32" t="s">
        <v>772</v>
      </c>
      <c r="E32">
        <f>COUNTIF(Base!H:H,C32)+H32</f>
        <v>0</v>
      </c>
      <c r="F32">
        <f t="shared" si="0"/>
        <v>0</v>
      </c>
      <c r="G32" t="s">
        <v>19</v>
      </c>
      <c r="H32">
        <f t="shared" si="1"/>
        <v>0</v>
      </c>
      <c r="I32">
        <f>INDEX(Data!A:A,MATCH(POI!C32,Data!B:B,0))</f>
        <v>31</v>
      </c>
      <c r="J32" t="str">
        <f t="shared" si="2"/>
        <v/>
      </c>
    </row>
    <row r="33" spans="1:10" x14ac:dyDescent="0.25">
      <c r="A33" s="2">
        <v>32</v>
      </c>
      <c r="B33" t="s">
        <v>769</v>
      </c>
      <c r="C33" t="s">
        <v>685</v>
      </c>
      <c r="D33" t="s">
        <v>1096</v>
      </c>
      <c r="E33">
        <f>COUNTIF(Base!H:H,C33)+H33</f>
        <v>0</v>
      </c>
      <c r="F33">
        <f t="shared" si="0"/>
        <v>0</v>
      </c>
      <c r="G33" t="s">
        <v>629</v>
      </c>
      <c r="H33">
        <f t="shared" si="1"/>
        <v>0</v>
      </c>
      <c r="I33">
        <f>INDEX(Data!A:A,MATCH(POI!C33,Data!B:B,0))</f>
        <v>32</v>
      </c>
      <c r="J33" t="str">
        <f t="shared" si="2"/>
        <v/>
      </c>
    </row>
    <row r="34" spans="1:10" x14ac:dyDescent="0.25">
      <c r="A34" s="2">
        <v>33</v>
      </c>
      <c r="B34" t="s">
        <v>769</v>
      </c>
      <c r="C34" t="s">
        <v>687</v>
      </c>
      <c r="D34" t="s">
        <v>1097</v>
      </c>
      <c r="E34">
        <f>COUNTIF(Base!H:H,C34)+H34</f>
        <v>0</v>
      </c>
      <c r="F34">
        <f t="shared" si="0"/>
        <v>0</v>
      </c>
      <c r="G34" t="s">
        <v>629</v>
      </c>
      <c r="H34">
        <f t="shared" si="1"/>
        <v>0</v>
      </c>
      <c r="I34">
        <f>INDEX(Data!A:A,MATCH(POI!C34,Data!B:B,0))</f>
        <v>33</v>
      </c>
      <c r="J34" t="str">
        <f t="shared" si="2"/>
        <v/>
      </c>
    </row>
    <row r="35" spans="1:10" x14ac:dyDescent="0.25">
      <c r="A35" s="2">
        <v>34</v>
      </c>
      <c r="B35" t="s">
        <v>769</v>
      </c>
      <c r="C35" t="s">
        <v>482</v>
      </c>
      <c r="D35" t="s">
        <v>997</v>
      </c>
      <c r="E35">
        <f>COUNTIF(Base!H:H,C35)+H35</f>
        <v>0</v>
      </c>
      <c r="F35">
        <f t="shared" si="0"/>
        <v>0</v>
      </c>
      <c r="G35" t="s">
        <v>462</v>
      </c>
      <c r="H35">
        <f t="shared" si="1"/>
        <v>0</v>
      </c>
      <c r="I35">
        <f>INDEX(Data!A:A,MATCH(POI!C35,Data!B:B,0))</f>
        <v>34</v>
      </c>
      <c r="J35" t="str">
        <f t="shared" si="2"/>
        <v/>
      </c>
    </row>
    <row r="36" spans="1:10" x14ac:dyDescent="0.25">
      <c r="A36" s="2">
        <v>35</v>
      </c>
      <c r="B36" t="s">
        <v>769</v>
      </c>
      <c r="C36" t="s">
        <v>474</v>
      </c>
      <c r="D36" t="s">
        <v>993</v>
      </c>
      <c r="E36">
        <f>COUNTIF(Base!H:H,C36)+H36</f>
        <v>0</v>
      </c>
      <c r="F36">
        <f t="shared" si="0"/>
        <v>0</v>
      </c>
      <c r="G36" t="s">
        <v>462</v>
      </c>
      <c r="H36">
        <f t="shared" si="1"/>
        <v>0</v>
      </c>
      <c r="I36">
        <f>INDEX(Data!A:A,MATCH(POI!C36,Data!B:B,0))</f>
        <v>35</v>
      </c>
      <c r="J36" t="str">
        <f t="shared" si="2"/>
        <v/>
      </c>
    </row>
    <row r="37" spans="1:10" x14ac:dyDescent="0.25">
      <c r="A37" s="2">
        <v>36</v>
      </c>
      <c r="B37" t="s">
        <v>769</v>
      </c>
      <c r="C37" t="s">
        <v>568</v>
      </c>
      <c r="D37" t="s">
        <v>1039</v>
      </c>
      <c r="E37">
        <v>0</v>
      </c>
      <c r="F37">
        <f t="shared" si="0"/>
        <v>0</v>
      </c>
      <c r="G37" t="s">
        <v>536</v>
      </c>
      <c r="H37">
        <f t="shared" si="1"/>
        <v>0</v>
      </c>
      <c r="I37">
        <f>INDEX(Data!A:A,MATCH(POI!C37,Data!B:B,0))</f>
        <v>36</v>
      </c>
      <c r="J37" t="str">
        <f t="shared" si="2"/>
        <v/>
      </c>
    </row>
    <row r="38" spans="1:10" x14ac:dyDescent="0.25">
      <c r="A38" s="2">
        <v>37</v>
      </c>
      <c r="B38" t="s">
        <v>769</v>
      </c>
      <c r="C38" t="s">
        <v>120</v>
      </c>
      <c r="D38" t="s">
        <v>820</v>
      </c>
      <c r="E38">
        <f>COUNTIF(Base!H:H,C38)+H38</f>
        <v>0</v>
      </c>
      <c r="F38">
        <f t="shared" si="0"/>
        <v>0</v>
      </c>
      <c r="G38" t="s">
        <v>102</v>
      </c>
      <c r="H38">
        <f t="shared" si="1"/>
        <v>0</v>
      </c>
      <c r="I38">
        <f>INDEX(Data!A:A,MATCH(POI!C38,Data!B:B,0))</f>
        <v>37</v>
      </c>
      <c r="J38" t="str">
        <f t="shared" si="2"/>
        <v/>
      </c>
    </row>
    <row r="39" spans="1:10" x14ac:dyDescent="0.25">
      <c r="A39" s="2">
        <v>38</v>
      </c>
      <c r="B39" t="s">
        <v>769</v>
      </c>
      <c r="C39" t="s">
        <v>728</v>
      </c>
      <c r="D39" t="s">
        <v>1117</v>
      </c>
      <c r="E39">
        <f>COUNTIF(Base!H:H,C39)+H39</f>
        <v>0</v>
      </c>
      <c r="F39">
        <f t="shared" si="0"/>
        <v>0</v>
      </c>
      <c r="G39" t="s">
        <v>702</v>
      </c>
      <c r="H39">
        <f t="shared" si="1"/>
        <v>0</v>
      </c>
      <c r="I39">
        <f>INDEX(Data!A:A,MATCH(POI!C39,Data!B:B,0))</f>
        <v>38</v>
      </c>
      <c r="J39" t="str">
        <f t="shared" si="2"/>
        <v/>
      </c>
    </row>
    <row r="40" spans="1:10" x14ac:dyDescent="0.25">
      <c r="A40" s="2">
        <v>39</v>
      </c>
      <c r="B40" t="s">
        <v>769</v>
      </c>
      <c r="C40" t="s">
        <v>167</v>
      </c>
      <c r="D40" t="s">
        <v>847</v>
      </c>
      <c r="E40">
        <f>COUNTIF(Base!H:H,C40)+H40</f>
        <v>0</v>
      </c>
      <c r="F40">
        <f t="shared" si="0"/>
        <v>0</v>
      </c>
      <c r="G40" t="s">
        <v>125</v>
      </c>
      <c r="H40">
        <f t="shared" si="1"/>
        <v>0</v>
      </c>
      <c r="I40">
        <f>INDEX(Data!A:A,MATCH(POI!C40,Data!B:B,0))</f>
        <v>39</v>
      </c>
      <c r="J40" t="str">
        <f t="shared" si="2"/>
        <v/>
      </c>
    </row>
    <row r="41" spans="1:10" x14ac:dyDescent="0.25">
      <c r="A41" s="2">
        <v>40</v>
      </c>
      <c r="B41" t="s">
        <v>769</v>
      </c>
      <c r="C41" t="s">
        <v>431</v>
      </c>
      <c r="D41" t="s">
        <v>972</v>
      </c>
      <c r="E41">
        <f>COUNTIF(Base!H:H,C41)+H41</f>
        <v>0</v>
      </c>
      <c r="F41">
        <f t="shared" si="0"/>
        <v>0</v>
      </c>
      <c r="G41" t="s">
        <v>395</v>
      </c>
      <c r="H41">
        <f t="shared" si="1"/>
        <v>0</v>
      </c>
      <c r="I41">
        <f>INDEX(Data!A:A,MATCH(POI!C41,Data!B:B,0))</f>
        <v>40</v>
      </c>
      <c r="J41" t="str">
        <f t="shared" si="2"/>
        <v/>
      </c>
    </row>
    <row r="42" spans="1:10" x14ac:dyDescent="0.25">
      <c r="A42" s="2">
        <v>41</v>
      </c>
      <c r="B42" t="s">
        <v>769</v>
      </c>
      <c r="C42" t="s">
        <v>437</v>
      </c>
      <c r="D42" t="s">
        <v>975</v>
      </c>
      <c r="E42">
        <f>COUNTIF(Base!H:H,C42)+H42</f>
        <v>0</v>
      </c>
      <c r="F42">
        <f t="shared" si="0"/>
        <v>0</v>
      </c>
      <c r="G42" t="s">
        <v>395</v>
      </c>
      <c r="H42">
        <f t="shared" si="1"/>
        <v>0</v>
      </c>
      <c r="I42">
        <f>INDEX(Data!A:A,MATCH(POI!C42,Data!B:B,0))</f>
        <v>41</v>
      </c>
      <c r="J42" t="str">
        <f t="shared" si="2"/>
        <v/>
      </c>
    </row>
    <row r="43" spans="1:10" x14ac:dyDescent="0.25">
      <c r="A43" s="2">
        <v>42</v>
      </c>
      <c r="B43" t="s">
        <v>769</v>
      </c>
      <c r="C43" t="s">
        <v>62</v>
      </c>
      <c r="D43" t="s">
        <v>792</v>
      </c>
      <c r="E43">
        <f>COUNTIF(Base!H:H,C43)+H43</f>
        <v>0</v>
      </c>
      <c r="F43">
        <f t="shared" si="0"/>
        <v>0</v>
      </c>
      <c r="G43" t="s">
        <v>52</v>
      </c>
      <c r="H43">
        <f t="shared" si="1"/>
        <v>0</v>
      </c>
      <c r="I43">
        <f>INDEX(Data!A:A,MATCH(POI!C43,Data!B:B,0))</f>
        <v>42</v>
      </c>
      <c r="J43" t="str">
        <f t="shared" si="2"/>
        <v/>
      </c>
    </row>
    <row r="44" spans="1:10" x14ac:dyDescent="0.25">
      <c r="A44" s="2">
        <v>43</v>
      </c>
      <c r="B44" t="s">
        <v>769</v>
      </c>
      <c r="C44" t="s">
        <v>175</v>
      </c>
      <c r="D44" t="s">
        <v>853</v>
      </c>
      <c r="E44">
        <f>COUNTIF(Base!H:H,C44)+H44</f>
        <v>0</v>
      </c>
      <c r="F44">
        <f t="shared" si="0"/>
        <v>0</v>
      </c>
      <c r="G44" t="s">
        <v>125</v>
      </c>
      <c r="H44">
        <f t="shared" si="1"/>
        <v>0</v>
      </c>
      <c r="I44">
        <f>INDEX(Data!A:A,MATCH(POI!C44,Data!B:B,0))</f>
        <v>43</v>
      </c>
      <c r="J44" t="str">
        <f t="shared" si="2"/>
        <v/>
      </c>
    </row>
    <row r="45" spans="1:10" x14ac:dyDescent="0.25">
      <c r="A45" s="2">
        <v>44</v>
      </c>
      <c r="B45" t="s">
        <v>769</v>
      </c>
      <c r="C45" t="s">
        <v>521</v>
      </c>
      <c r="D45" t="s">
        <v>1016</v>
      </c>
      <c r="E45">
        <f>COUNTIF(Base!H:H,C45)+H45</f>
        <v>0</v>
      </c>
      <c r="F45">
        <f t="shared" si="0"/>
        <v>0</v>
      </c>
      <c r="G45" t="s">
        <v>503</v>
      </c>
      <c r="H45">
        <f t="shared" si="1"/>
        <v>0</v>
      </c>
      <c r="I45">
        <f>INDEX(Data!A:A,MATCH(POI!C45,Data!B:B,0))</f>
        <v>44</v>
      </c>
      <c r="J45" t="str">
        <f t="shared" si="2"/>
        <v/>
      </c>
    </row>
    <row r="46" spans="1:10" x14ac:dyDescent="0.25">
      <c r="A46" s="2">
        <v>45</v>
      </c>
      <c r="B46" t="s">
        <v>769</v>
      </c>
      <c r="C46" t="s">
        <v>736</v>
      </c>
      <c r="D46" t="s">
        <v>1121</v>
      </c>
      <c r="E46">
        <f>COUNTIF(Base!H:H,C46)+H46</f>
        <v>0</v>
      </c>
      <c r="F46">
        <f t="shared" si="0"/>
        <v>0</v>
      </c>
      <c r="G46" t="s">
        <v>702</v>
      </c>
      <c r="H46">
        <f t="shared" si="1"/>
        <v>0</v>
      </c>
      <c r="I46">
        <f>INDEX(Data!A:A,MATCH(POI!C46,Data!B:B,0))</f>
        <v>45</v>
      </c>
      <c r="J46" t="str">
        <f t="shared" si="2"/>
        <v/>
      </c>
    </row>
    <row r="47" spans="1:10" x14ac:dyDescent="0.25">
      <c r="A47" s="2">
        <v>46</v>
      </c>
      <c r="B47" t="s">
        <v>769</v>
      </c>
      <c r="C47" t="s">
        <v>143</v>
      </c>
      <c r="D47" t="s">
        <v>833</v>
      </c>
      <c r="E47">
        <f>COUNTIF(Base!H:H,C47)+H47</f>
        <v>0</v>
      </c>
      <c r="F47">
        <f t="shared" si="0"/>
        <v>0</v>
      </c>
      <c r="G47" t="s">
        <v>125</v>
      </c>
      <c r="H47">
        <f t="shared" si="1"/>
        <v>0</v>
      </c>
      <c r="I47">
        <f>INDEX(Data!A:A,MATCH(POI!C47,Data!B:B,0))</f>
        <v>46</v>
      </c>
      <c r="J47" t="str">
        <f t="shared" si="2"/>
        <v/>
      </c>
    </row>
    <row r="48" spans="1:10" x14ac:dyDescent="0.25">
      <c r="A48" s="2">
        <v>47</v>
      </c>
      <c r="B48" t="s">
        <v>769</v>
      </c>
      <c r="C48" t="s">
        <v>457</v>
      </c>
      <c r="D48" t="s">
        <v>985</v>
      </c>
      <c r="E48">
        <f>COUNTIF(Base!H:H,C48)+H48</f>
        <v>0</v>
      </c>
      <c r="F48">
        <f t="shared" si="0"/>
        <v>0</v>
      </c>
      <c r="G48" t="s">
        <v>395</v>
      </c>
      <c r="H48">
        <f t="shared" si="1"/>
        <v>0</v>
      </c>
      <c r="I48">
        <f>INDEX(Data!A:A,MATCH(POI!C48,Data!B:B,0))</f>
        <v>47</v>
      </c>
      <c r="J48" t="str">
        <f t="shared" si="2"/>
        <v/>
      </c>
    </row>
    <row r="49" spans="1:10" x14ac:dyDescent="0.25">
      <c r="A49" s="2">
        <v>48</v>
      </c>
      <c r="B49" t="s">
        <v>769</v>
      </c>
      <c r="C49" t="s">
        <v>677</v>
      </c>
      <c r="D49" t="s">
        <v>1092</v>
      </c>
      <c r="E49">
        <f>COUNTIF(Base!H:H,C49)+H49</f>
        <v>0</v>
      </c>
      <c r="F49">
        <f t="shared" si="0"/>
        <v>0</v>
      </c>
      <c r="G49" t="s">
        <v>629</v>
      </c>
      <c r="H49">
        <f t="shared" si="1"/>
        <v>0</v>
      </c>
      <c r="I49">
        <f>INDEX(Data!A:A,MATCH(POI!C49,Data!B:B,0))</f>
        <v>48</v>
      </c>
      <c r="J49" t="str">
        <f t="shared" si="2"/>
        <v/>
      </c>
    </row>
    <row r="50" spans="1:10" x14ac:dyDescent="0.25">
      <c r="A50" s="2">
        <v>49</v>
      </c>
      <c r="B50" t="s">
        <v>769</v>
      </c>
      <c r="C50" t="s">
        <v>51</v>
      </c>
      <c r="D50" t="s">
        <v>787</v>
      </c>
      <c r="E50">
        <f>COUNTIF(Base!H:H,C50)+H50</f>
        <v>0</v>
      </c>
      <c r="F50">
        <f t="shared" si="0"/>
        <v>0</v>
      </c>
      <c r="G50" t="s">
        <v>52</v>
      </c>
      <c r="H50">
        <f t="shared" si="1"/>
        <v>0</v>
      </c>
      <c r="I50">
        <f>INDEX(Data!A:A,MATCH(POI!C50,Data!B:B,0))</f>
        <v>49</v>
      </c>
      <c r="J50" t="str">
        <f t="shared" si="2"/>
        <v/>
      </c>
    </row>
    <row r="51" spans="1:10" x14ac:dyDescent="0.25">
      <c r="A51" s="2">
        <v>50</v>
      </c>
      <c r="B51" t="s">
        <v>769</v>
      </c>
      <c r="C51" t="s">
        <v>693</v>
      </c>
      <c r="D51" t="s">
        <v>1100</v>
      </c>
      <c r="E51">
        <f>COUNTIF(Base!H:H,C51)+H51</f>
        <v>0</v>
      </c>
      <c r="F51">
        <f t="shared" si="0"/>
        <v>0</v>
      </c>
      <c r="G51" t="s">
        <v>629</v>
      </c>
      <c r="H51">
        <f t="shared" si="1"/>
        <v>0</v>
      </c>
      <c r="I51">
        <f>INDEX(Data!A:A,MATCH(POI!C51,Data!B:B,0))</f>
        <v>50</v>
      </c>
      <c r="J51" t="str">
        <f t="shared" si="2"/>
        <v/>
      </c>
    </row>
    <row r="52" spans="1:10" x14ac:dyDescent="0.25">
      <c r="A52" s="2">
        <v>51</v>
      </c>
      <c r="B52" t="s">
        <v>769</v>
      </c>
      <c r="C52" t="s">
        <v>356</v>
      </c>
      <c r="D52" t="s">
        <v>934</v>
      </c>
      <c r="E52">
        <f>COUNTIF(Base!H:H,C52)+H52</f>
        <v>0</v>
      </c>
      <c r="F52">
        <f t="shared" si="0"/>
        <v>0</v>
      </c>
      <c r="G52" t="s">
        <v>348</v>
      </c>
      <c r="H52">
        <f t="shared" si="1"/>
        <v>0</v>
      </c>
      <c r="I52">
        <f>INDEX(Data!A:A,MATCH(POI!C52,Data!B:B,0))</f>
        <v>51</v>
      </c>
      <c r="J52" t="str">
        <f t="shared" si="2"/>
        <v/>
      </c>
    </row>
    <row r="53" spans="1:10" x14ac:dyDescent="0.25">
      <c r="A53" s="2">
        <v>52</v>
      </c>
      <c r="B53" t="s">
        <v>769</v>
      </c>
      <c r="C53" t="s">
        <v>606</v>
      </c>
      <c r="D53" t="s">
        <v>1057</v>
      </c>
      <c r="E53">
        <f>COUNTIF(Base!H:H,C53)+H53</f>
        <v>0</v>
      </c>
      <c r="F53">
        <f t="shared" si="0"/>
        <v>0</v>
      </c>
      <c r="G53" t="s">
        <v>604</v>
      </c>
      <c r="H53">
        <f t="shared" si="1"/>
        <v>0</v>
      </c>
      <c r="I53">
        <f>INDEX(Data!A:A,MATCH(POI!C53,Data!B:B,0))</f>
        <v>52</v>
      </c>
      <c r="J53" t="str">
        <f t="shared" si="2"/>
        <v/>
      </c>
    </row>
    <row r="54" spans="1:10" x14ac:dyDescent="0.25">
      <c r="A54" s="2">
        <v>53</v>
      </c>
      <c r="B54" t="s">
        <v>769</v>
      </c>
      <c r="C54" t="s">
        <v>667</v>
      </c>
      <c r="D54" t="s">
        <v>1087</v>
      </c>
      <c r="E54">
        <f>COUNTIF(Base!H:H,C54)+H54</f>
        <v>0</v>
      </c>
      <c r="F54">
        <f t="shared" si="0"/>
        <v>0</v>
      </c>
      <c r="G54" t="s">
        <v>629</v>
      </c>
      <c r="H54">
        <f t="shared" si="1"/>
        <v>0</v>
      </c>
      <c r="I54">
        <f>INDEX(Data!A:A,MATCH(POI!C54,Data!B:B,0))</f>
        <v>53</v>
      </c>
      <c r="J54" t="str">
        <f t="shared" si="2"/>
        <v/>
      </c>
    </row>
    <row r="55" spans="1:10" x14ac:dyDescent="0.25">
      <c r="A55" s="2">
        <v>54</v>
      </c>
      <c r="B55" t="s">
        <v>769</v>
      </c>
      <c r="C55" t="s">
        <v>151</v>
      </c>
      <c r="D55" t="s">
        <v>838</v>
      </c>
      <c r="E55">
        <f>COUNTIF(Base!H:H,C55)+H55</f>
        <v>0</v>
      </c>
      <c r="F55">
        <f t="shared" si="0"/>
        <v>0</v>
      </c>
      <c r="G55" t="s">
        <v>125</v>
      </c>
      <c r="H55">
        <f t="shared" si="1"/>
        <v>0</v>
      </c>
      <c r="I55">
        <f>INDEX(Data!A:A,MATCH(POI!C55,Data!B:B,0))</f>
        <v>54</v>
      </c>
      <c r="J55" t="str">
        <f t="shared" si="2"/>
        <v/>
      </c>
    </row>
    <row r="56" spans="1:10" x14ac:dyDescent="0.25">
      <c r="A56" s="2">
        <v>55</v>
      </c>
      <c r="B56" t="s">
        <v>769</v>
      </c>
      <c r="C56" t="s">
        <v>263</v>
      </c>
      <c r="D56" t="s">
        <v>890</v>
      </c>
      <c r="E56">
        <f>COUNTIF(Base!H:H,C56)+H56</f>
        <v>0</v>
      </c>
      <c r="F56">
        <f t="shared" si="0"/>
        <v>0</v>
      </c>
      <c r="G56" t="s">
        <v>253</v>
      </c>
      <c r="H56">
        <f t="shared" si="1"/>
        <v>0</v>
      </c>
      <c r="I56">
        <f>INDEX(Data!A:A,MATCH(POI!C56,Data!B:B,0))</f>
        <v>55</v>
      </c>
      <c r="J56" t="str">
        <f t="shared" si="2"/>
        <v/>
      </c>
    </row>
    <row r="57" spans="1:10" x14ac:dyDescent="0.25">
      <c r="A57" s="2">
        <v>56</v>
      </c>
      <c r="B57" t="s">
        <v>769</v>
      </c>
      <c r="C57" t="s">
        <v>750</v>
      </c>
      <c r="D57" t="s">
        <v>1128</v>
      </c>
      <c r="E57">
        <f>COUNTIF(Base!H:H,C57)+H57</f>
        <v>0</v>
      </c>
      <c r="F57">
        <f t="shared" si="0"/>
        <v>0</v>
      </c>
      <c r="G57" t="s">
        <v>702</v>
      </c>
      <c r="H57">
        <f t="shared" si="1"/>
        <v>0</v>
      </c>
      <c r="I57">
        <f>INDEX(Data!A:A,MATCH(POI!C57,Data!B:B,0))</f>
        <v>56</v>
      </c>
      <c r="J57" t="str">
        <f t="shared" si="2"/>
        <v/>
      </c>
    </row>
    <row r="58" spans="1:10" x14ac:dyDescent="0.25">
      <c r="A58" s="2">
        <v>57</v>
      </c>
      <c r="B58" t="s">
        <v>769</v>
      </c>
      <c r="C58" t="s">
        <v>710</v>
      </c>
      <c r="D58" t="s">
        <v>1107</v>
      </c>
      <c r="E58">
        <f>COUNTIF(Base!H:H,C58)+H58</f>
        <v>0</v>
      </c>
      <c r="F58">
        <f t="shared" si="0"/>
        <v>0</v>
      </c>
      <c r="G58" t="s">
        <v>702</v>
      </c>
      <c r="H58">
        <f t="shared" si="1"/>
        <v>0</v>
      </c>
      <c r="I58">
        <f>INDEX(Data!A:A,MATCH(POI!C58,Data!B:B,0))</f>
        <v>57</v>
      </c>
      <c r="J58" t="str">
        <f t="shared" si="2"/>
        <v/>
      </c>
    </row>
    <row r="59" spans="1:10" x14ac:dyDescent="0.25">
      <c r="A59" s="2">
        <v>58</v>
      </c>
      <c r="B59" t="s">
        <v>769</v>
      </c>
      <c r="C59" t="s">
        <v>298</v>
      </c>
      <c r="D59" t="s">
        <v>907</v>
      </c>
      <c r="E59">
        <f>COUNTIF(Base!H:H,C59)+H59</f>
        <v>0</v>
      </c>
      <c r="F59">
        <f t="shared" si="0"/>
        <v>0</v>
      </c>
      <c r="G59" t="s">
        <v>290</v>
      </c>
      <c r="H59">
        <f t="shared" si="1"/>
        <v>0</v>
      </c>
      <c r="I59">
        <f>INDEX(Data!A:A,MATCH(POI!C59,Data!B:B,0))</f>
        <v>58</v>
      </c>
      <c r="J59" t="str">
        <f t="shared" si="2"/>
        <v/>
      </c>
    </row>
    <row r="60" spans="1:10" x14ac:dyDescent="0.25">
      <c r="A60" s="2">
        <v>59</v>
      </c>
      <c r="B60" t="s">
        <v>769</v>
      </c>
      <c r="C60" t="s">
        <v>742</v>
      </c>
      <c r="D60" t="s">
        <v>1124</v>
      </c>
      <c r="E60">
        <f>COUNTIF(Base!H:H,C60)+H60</f>
        <v>0</v>
      </c>
      <c r="F60">
        <f t="shared" si="0"/>
        <v>0</v>
      </c>
      <c r="G60" t="s">
        <v>702</v>
      </c>
      <c r="H60">
        <f t="shared" si="1"/>
        <v>0</v>
      </c>
      <c r="I60">
        <f>INDEX(Data!A:A,MATCH(POI!C60,Data!B:B,0))</f>
        <v>59</v>
      </c>
      <c r="J60" t="str">
        <f t="shared" si="2"/>
        <v/>
      </c>
    </row>
    <row r="61" spans="1:10" x14ac:dyDescent="0.25">
      <c r="A61" s="2">
        <v>60</v>
      </c>
      <c r="B61" t="s">
        <v>769</v>
      </c>
      <c r="C61" t="s">
        <v>464</v>
      </c>
      <c r="D61" t="s">
        <v>988</v>
      </c>
      <c r="E61">
        <f>COUNTIF(Base!H:H,C61)+H61</f>
        <v>0</v>
      </c>
      <c r="F61">
        <f t="shared" si="0"/>
        <v>0</v>
      </c>
      <c r="G61" t="s">
        <v>462</v>
      </c>
      <c r="H61">
        <f t="shared" si="1"/>
        <v>0</v>
      </c>
      <c r="I61">
        <f>INDEX(Data!A:A,MATCH(POI!C61,Data!B:B,0))</f>
        <v>60</v>
      </c>
      <c r="J61" t="str">
        <f t="shared" si="2"/>
        <v/>
      </c>
    </row>
    <row r="62" spans="1:10" x14ac:dyDescent="0.25">
      <c r="A62" s="2">
        <v>61</v>
      </c>
      <c r="B62" t="s">
        <v>769</v>
      </c>
      <c r="C62" t="s">
        <v>269</v>
      </c>
      <c r="D62" t="s">
        <v>893</v>
      </c>
      <c r="E62">
        <f>COUNTIF(Base!H:H,C62)+H62</f>
        <v>0</v>
      </c>
      <c r="F62">
        <f t="shared" si="0"/>
        <v>0</v>
      </c>
      <c r="G62" t="s">
        <v>253</v>
      </c>
      <c r="H62">
        <f t="shared" si="1"/>
        <v>0</v>
      </c>
      <c r="I62">
        <f>INDEX(Data!A:A,MATCH(POI!C62,Data!B:B,0))</f>
        <v>61</v>
      </c>
      <c r="J62" t="str">
        <f t="shared" si="2"/>
        <v/>
      </c>
    </row>
    <row r="63" spans="1:10" x14ac:dyDescent="0.25">
      <c r="A63" s="2">
        <v>62</v>
      </c>
      <c r="B63" t="s">
        <v>769</v>
      </c>
      <c r="C63" t="s">
        <v>376</v>
      </c>
      <c r="D63" t="s">
        <v>946</v>
      </c>
      <c r="E63">
        <f>COUNTIF(Base!H:H,C63)+H63</f>
        <v>0</v>
      </c>
      <c r="F63">
        <f t="shared" si="0"/>
        <v>0</v>
      </c>
      <c r="G63" t="s">
        <v>348</v>
      </c>
      <c r="H63">
        <f t="shared" si="1"/>
        <v>0</v>
      </c>
      <c r="I63">
        <f>INDEX(Data!A:A,MATCH(POI!C63,Data!B:B,0))</f>
        <v>62</v>
      </c>
      <c r="J63" t="str">
        <f t="shared" si="2"/>
        <v/>
      </c>
    </row>
    <row r="64" spans="1:10" x14ac:dyDescent="0.25">
      <c r="A64" s="2">
        <v>63</v>
      </c>
      <c r="B64" t="s">
        <v>769</v>
      </c>
      <c r="C64" t="s">
        <v>320</v>
      </c>
      <c r="D64" t="s">
        <v>918</v>
      </c>
      <c r="E64">
        <f>COUNTIF(Base!H:H,C64)+H64</f>
        <v>0</v>
      </c>
      <c r="F64">
        <f t="shared" si="0"/>
        <v>0</v>
      </c>
      <c r="G64" t="s">
        <v>290</v>
      </c>
      <c r="H64">
        <f t="shared" si="1"/>
        <v>0</v>
      </c>
      <c r="I64">
        <f>INDEX(Data!A:A,MATCH(POI!C64,Data!B:B,0))</f>
        <v>63</v>
      </c>
      <c r="J64" t="str">
        <f t="shared" si="2"/>
        <v/>
      </c>
    </row>
    <row r="65" spans="1:10" x14ac:dyDescent="0.25">
      <c r="A65" s="2">
        <v>64</v>
      </c>
      <c r="B65" t="s">
        <v>769</v>
      </c>
      <c r="C65" t="s">
        <v>533</v>
      </c>
      <c r="D65" t="s">
        <v>1022</v>
      </c>
      <c r="E65">
        <f>COUNTIF(Base!H:H,C65)+H65</f>
        <v>0</v>
      </c>
      <c r="F65">
        <f t="shared" si="0"/>
        <v>0</v>
      </c>
      <c r="G65" t="s">
        <v>503</v>
      </c>
      <c r="H65">
        <f t="shared" si="1"/>
        <v>0</v>
      </c>
      <c r="I65">
        <f>INDEX(Data!A:A,MATCH(POI!C65,Data!B:B,0))</f>
        <v>64</v>
      </c>
      <c r="J65" t="str">
        <f t="shared" si="2"/>
        <v/>
      </c>
    </row>
    <row r="66" spans="1:10" x14ac:dyDescent="0.25">
      <c r="A66" s="2">
        <v>65</v>
      </c>
      <c r="B66" t="s">
        <v>769</v>
      </c>
      <c r="C66" t="s">
        <v>159</v>
      </c>
      <c r="D66" t="s">
        <v>843</v>
      </c>
      <c r="E66">
        <f>COUNTIF(Base!H:H,C66)+H66</f>
        <v>0</v>
      </c>
      <c r="F66">
        <f t="shared" ref="F66:F129" si="3">(E66/$F$1)</f>
        <v>0</v>
      </c>
      <c r="G66" t="s">
        <v>125</v>
      </c>
      <c r="H66">
        <f t="shared" ref="H66:H129" si="4">IFERROR(VLOOKUP(C66,$K$1:$L$3,2,FALSE),0)</f>
        <v>0</v>
      </c>
      <c r="I66">
        <f>INDEX(Data!A:A,MATCH(POI!C66,Data!B:B,0))</f>
        <v>65</v>
      </c>
      <c r="J66" t="str">
        <f t="shared" ref="J66:J129" si="5">IF(I66&lt;&gt;A66,"NOK","")</f>
        <v/>
      </c>
    </row>
    <row r="67" spans="1:10" x14ac:dyDescent="0.25">
      <c r="A67" s="2">
        <v>66</v>
      </c>
      <c r="B67" t="s">
        <v>769</v>
      </c>
      <c r="C67" t="s">
        <v>704</v>
      </c>
      <c r="D67" t="s">
        <v>1104</v>
      </c>
      <c r="E67">
        <f>COUNTIF(Base!H:H,C67)+H67</f>
        <v>0</v>
      </c>
      <c r="F67">
        <f t="shared" si="3"/>
        <v>0</v>
      </c>
      <c r="G67" t="s">
        <v>702</v>
      </c>
      <c r="H67">
        <f t="shared" si="4"/>
        <v>0</v>
      </c>
      <c r="I67">
        <f>INDEX(Data!A:A,MATCH(POI!C67,Data!B:B,0))</f>
        <v>66</v>
      </c>
      <c r="J67" t="str">
        <f t="shared" si="5"/>
        <v/>
      </c>
    </row>
    <row r="68" spans="1:10" x14ac:dyDescent="0.25">
      <c r="A68" s="2">
        <v>67</v>
      </c>
      <c r="B68" t="s">
        <v>769</v>
      </c>
      <c r="C68" t="s">
        <v>643</v>
      </c>
      <c r="D68" t="s">
        <v>1074</v>
      </c>
      <c r="E68">
        <f>COUNTIF(Base!H:H,C68)+H68</f>
        <v>0</v>
      </c>
      <c r="F68">
        <f t="shared" si="3"/>
        <v>0</v>
      </c>
      <c r="G68" t="s">
        <v>629</v>
      </c>
      <c r="H68">
        <f t="shared" si="4"/>
        <v>0</v>
      </c>
      <c r="I68">
        <f>INDEX(Data!A:A,MATCH(POI!C68,Data!B:B,0))</f>
        <v>67</v>
      </c>
      <c r="J68" t="str">
        <f t="shared" si="5"/>
        <v/>
      </c>
    </row>
    <row r="69" spans="1:10" x14ac:dyDescent="0.25">
      <c r="A69" s="2">
        <v>68</v>
      </c>
      <c r="B69" t="s">
        <v>769</v>
      </c>
      <c r="C69" t="s">
        <v>283</v>
      </c>
      <c r="D69" t="s">
        <v>900</v>
      </c>
      <c r="E69">
        <f>COUNTIF(Base!H:H,C69)+H69</f>
        <v>0</v>
      </c>
      <c r="F69">
        <f t="shared" si="3"/>
        <v>0</v>
      </c>
      <c r="G69" t="s">
        <v>253</v>
      </c>
      <c r="H69">
        <f t="shared" si="4"/>
        <v>0</v>
      </c>
      <c r="I69">
        <f>INDEX(Data!A:A,MATCH(POI!C69,Data!B:B,0))</f>
        <v>68</v>
      </c>
      <c r="J69" t="str">
        <f t="shared" si="5"/>
        <v/>
      </c>
    </row>
    <row r="70" spans="1:10" x14ac:dyDescent="0.25">
      <c r="A70" s="2">
        <v>69</v>
      </c>
      <c r="B70" t="s">
        <v>769</v>
      </c>
      <c r="C70" t="s">
        <v>212</v>
      </c>
      <c r="D70" t="s">
        <v>865</v>
      </c>
      <c r="E70">
        <f>COUNTIF(Base!H:H,C70)+H70</f>
        <v>0</v>
      </c>
      <c r="F70">
        <f t="shared" si="3"/>
        <v>0</v>
      </c>
      <c r="G70" t="s">
        <v>206</v>
      </c>
      <c r="H70">
        <f t="shared" si="4"/>
        <v>0</v>
      </c>
      <c r="I70">
        <f>INDEX(Data!A:A,MATCH(POI!C70,Data!B:B,0))</f>
        <v>69</v>
      </c>
      <c r="J70" t="str">
        <f t="shared" si="5"/>
        <v/>
      </c>
    </row>
    <row r="71" spans="1:10" x14ac:dyDescent="0.25">
      <c r="A71" s="2">
        <v>70</v>
      </c>
      <c r="B71" t="s">
        <v>769</v>
      </c>
      <c r="C71" t="s">
        <v>95</v>
      </c>
      <c r="D71" t="s">
        <v>808</v>
      </c>
      <c r="E71">
        <f>COUNTIF(Base!H:H,C71)+H71</f>
        <v>0</v>
      </c>
      <c r="F71">
        <f t="shared" si="3"/>
        <v>0</v>
      </c>
      <c r="G71" t="s">
        <v>65</v>
      </c>
      <c r="H71">
        <f t="shared" si="4"/>
        <v>0</v>
      </c>
      <c r="I71">
        <f>INDEX(Data!A:A,MATCH(POI!C71,Data!B:B,0))</f>
        <v>70</v>
      </c>
      <c r="J71" t="str">
        <f t="shared" si="5"/>
        <v/>
      </c>
    </row>
    <row r="72" spans="1:10" x14ac:dyDescent="0.25">
      <c r="A72" s="2">
        <v>71</v>
      </c>
      <c r="B72" t="s">
        <v>769</v>
      </c>
      <c r="C72" t="s">
        <v>332</v>
      </c>
      <c r="D72" t="s">
        <v>924</v>
      </c>
      <c r="E72">
        <f>COUNTIF(Base!H:H,C72)+H72</f>
        <v>0</v>
      </c>
      <c r="F72">
        <f t="shared" si="3"/>
        <v>0</v>
      </c>
      <c r="G72" t="s">
        <v>290</v>
      </c>
      <c r="H72">
        <f t="shared" si="4"/>
        <v>0</v>
      </c>
      <c r="I72">
        <f>INDEX(Data!A:A,MATCH(POI!C72,Data!B:B,0))</f>
        <v>71</v>
      </c>
      <c r="J72" t="str">
        <f t="shared" si="5"/>
        <v/>
      </c>
    </row>
    <row r="73" spans="1:10" x14ac:dyDescent="0.25">
      <c r="A73" s="2">
        <v>72</v>
      </c>
      <c r="B73" t="s">
        <v>769</v>
      </c>
      <c r="C73" t="s">
        <v>171</v>
      </c>
      <c r="D73" t="s">
        <v>850</v>
      </c>
      <c r="E73">
        <f>COUNTIF(Base!H:H,C73)+H73</f>
        <v>0</v>
      </c>
      <c r="F73">
        <f t="shared" si="3"/>
        <v>0</v>
      </c>
      <c r="G73" t="s">
        <v>125</v>
      </c>
      <c r="H73">
        <f t="shared" si="4"/>
        <v>0</v>
      </c>
      <c r="I73">
        <f>INDEX(Data!A:A,MATCH(POI!C73,Data!B:B,0))</f>
        <v>72</v>
      </c>
      <c r="J73" t="str">
        <f t="shared" si="5"/>
        <v/>
      </c>
    </row>
    <row r="74" spans="1:10" x14ac:dyDescent="0.25">
      <c r="A74" s="2">
        <v>73</v>
      </c>
      <c r="B74" t="s">
        <v>769</v>
      </c>
      <c r="C74" t="s">
        <v>635</v>
      </c>
      <c r="D74" t="s">
        <v>1070</v>
      </c>
      <c r="E74">
        <f>COUNTIF(Base!H:H,C74)+H74</f>
        <v>0</v>
      </c>
      <c r="F74">
        <f t="shared" si="3"/>
        <v>0</v>
      </c>
      <c r="G74" t="s">
        <v>629</v>
      </c>
      <c r="H74">
        <f t="shared" si="4"/>
        <v>0</v>
      </c>
      <c r="I74">
        <f>INDEX(Data!A:A,MATCH(POI!C74,Data!B:B,0))</f>
        <v>73</v>
      </c>
      <c r="J74" t="str">
        <f t="shared" si="5"/>
        <v/>
      </c>
    </row>
    <row r="75" spans="1:10" x14ac:dyDescent="0.25">
      <c r="A75" s="2">
        <v>74</v>
      </c>
      <c r="B75" t="s">
        <v>769</v>
      </c>
      <c r="C75" t="s">
        <v>689</v>
      </c>
      <c r="D75" t="s">
        <v>1098</v>
      </c>
      <c r="E75">
        <f>COUNTIF(Base!H:H,C75)+H75</f>
        <v>0</v>
      </c>
      <c r="F75">
        <f t="shared" si="3"/>
        <v>0</v>
      </c>
      <c r="G75" t="s">
        <v>629</v>
      </c>
      <c r="H75">
        <f t="shared" si="4"/>
        <v>0</v>
      </c>
      <c r="I75">
        <f>INDEX(Data!A:A,MATCH(POI!C75,Data!B:B,0))</f>
        <v>74</v>
      </c>
      <c r="J75" t="str">
        <f t="shared" si="5"/>
        <v/>
      </c>
    </row>
    <row r="76" spans="1:10" x14ac:dyDescent="0.25">
      <c r="A76" s="2">
        <v>75</v>
      </c>
      <c r="B76" t="s">
        <v>769</v>
      </c>
      <c r="C76" t="s">
        <v>746</v>
      </c>
      <c r="D76" t="s">
        <v>1126</v>
      </c>
      <c r="E76">
        <f>COUNTIF(Base!H:H,C76)+H76</f>
        <v>0</v>
      </c>
      <c r="F76">
        <f t="shared" si="3"/>
        <v>0</v>
      </c>
      <c r="G76" t="s">
        <v>702</v>
      </c>
      <c r="H76">
        <f t="shared" si="4"/>
        <v>0</v>
      </c>
      <c r="I76">
        <f>INDEX(Data!A:A,MATCH(POI!C76,Data!B:B,0))</f>
        <v>75</v>
      </c>
      <c r="J76" t="str">
        <f t="shared" si="5"/>
        <v/>
      </c>
    </row>
    <row r="77" spans="1:10" x14ac:dyDescent="0.25">
      <c r="A77" s="2">
        <v>76</v>
      </c>
      <c r="B77" t="s">
        <v>769</v>
      </c>
      <c r="C77" t="s">
        <v>441</v>
      </c>
      <c r="D77" t="s">
        <v>977</v>
      </c>
      <c r="E77">
        <f>COUNTIF(Base!H:H,C77)+H77</f>
        <v>0</v>
      </c>
      <c r="F77">
        <f t="shared" si="3"/>
        <v>0</v>
      </c>
      <c r="G77" t="s">
        <v>395</v>
      </c>
      <c r="H77">
        <f t="shared" si="4"/>
        <v>0</v>
      </c>
      <c r="I77">
        <f>INDEX(Data!A:A,MATCH(POI!C77,Data!B:B,0))</f>
        <v>76</v>
      </c>
      <c r="J77" t="str">
        <f t="shared" si="5"/>
        <v/>
      </c>
    </row>
    <row r="78" spans="1:10" x14ac:dyDescent="0.25">
      <c r="A78" s="2">
        <v>77</v>
      </c>
      <c r="B78" t="s">
        <v>769</v>
      </c>
      <c r="C78" t="s">
        <v>326</v>
      </c>
      <c r="D78" t="s">
        <v>921</v>
      </c>
      <c r="E78">
        <f>COUNTIF(Base!H:H,C78)+H78</f>
        <v>0</v>
      </c>
      <c r="F78">
        <f t="shared" si="3"/>
        <v>0</v>
      </c>
      <c r="G78" t="s">
        <v>290</v>
      </c>
      <c r="H78">
        <f t="shared" si="4"/>
        <v>0</v>
      </c>
      <c r="I78">
        <f>INDEX(Data!A:A,MATCH(POI!C78,Data!B:B,0))</f>
        <v>77</v>
      </c>
      <c r="J78" t="str">
        <f t="shared" si="5"/>
        <v/>
      </c>
    </row>
    <row r="79" spans="1:10" x14ac:dyDescent="0.25">
      <c r="A79" s="2">
        <v>78</v>
      </c>
      <c r="B79" t="s">
        <v>769</v>
      </c>
      <c r="C79" t="s">
        <v>718</v>
      </c>
      <c r="D79" t="s">
        <v>1112</v>
      </c>
      <c r="E79">
        <f>COUNTIF(Base!H:H,C79)+H79</f>
        <v>0</v>
      </c>
      <c r="F79">
        <f t="shared" si="3"/>
        <v>0</v>
      </c>
      <c r="G79" t="s">
        <v>702</v>
      </c>
      <c r="H79">
        <f t="shared" si="4"/>
        <v>0</v>
      </c>
      <c r="I79">
        <f>INDEX(Data!A:A,MATCH(POI!C79,Data!B:B,0))</f>
        <v>78</v>
      </c>
      <c r="J79" t="str">
        <f t="shared" si="5"/>
        <v/>
      </c>
    </row>
    <row r="80" spans="1:10" x14ac:dyDescent="0.25">
      <c r="A80" s="2">
        <v>79</v>
      </c>
      <c r="B80" t="s">
        <v>769</v>
      </c>
      <c r="C80" t="s">
        <v>423</v>
      </c>
      <c r="D80" t="s">
        <v>968</v>
      </c>
      <c r="E80">
        <f>COUNTIF(Base!H:H,C80)+H80</f>
        <v>0</v>
      </c>
      <c r="F80">
        <f t="shared" si="3"/>
        <v>0</v>
      </c>
      <c r="G80" t="s">
        <v>395</v>
      </c>
      <c r="H80">
        <f t="shared" si="4"/>
        <v>0</v>
      </c>
      <c r="I80">
        <f>INDEX(Data!A:A,MATCH(POI!C80,Data!B:B,0))</f>
        <v>79</v>
      </c>
      <c r="J80" t="str">
        <f t="shared" si="5"/>
        <v/>
      </c>
    </row>
    <row r="81" spans="1:10" x14ac:dyDescent="0.25">
      <c r="A81" s="2">
        <v>80</v>
      </c>
      <c r="B81" t="s">
        <v>769</v>
      </c>
      <c r="C81" t="s">
        <v>758</v>
      </c>
      <c r="D81" t="s">
        <v>1132</v>
      </c>
      <c r="E81">
        <f>COUNTIF(Base!H:H,C81)+H81</f>
        <v>0</v>
      </c>
      <c r="F81">
        <f t="shared" si="3"/>
        <v>0</v>
      </c>
      <c r="G81" t="s">
        <v>702</v>
      </c>
      <c r="H81">
        <f t="shared" si="4"/>
        <v>0</v>
      </c>
      <c r="I81">
        <f>INDEX(Data!A:A,MATCH(POI!C81,Data!B:B,0))</f>
        <v>80</v>
      </c>
      <c r="J81" t="str">
        <f t="shared" si="5"/>
        <v/>
      </c>
    </row>
    <row r="82" spans="1:10" x14ac:dyDescent="0.25">
      <c r="A82" s="2">
        <v>81</v>
      </c>
      <c r="B82" t="s">
        <v>769</v>
      </c>
      <c r="C82" t="s">
        <v>712</v>
      </c>
      <c r="D82" t="s">
        <v>1108</v>
      </c>
      <c r="E82">
        <f>COUNTIF(Base!H:H,C82)+H82</f>
        <v>0</v>
      </c>
      <c r="F82">
        <f t="shared" si="3"/>
        <v>0</v>
      </c>
      <c r="G82" t="s">
        <v>702</v>
      </c>
      <c r="H82">
        <f t="shared" si="4"/>
        <v>0</v>
      </c>
      <c r="I82">
        <f>INDEX(Data!A:A,MATCH(POI!C82,Data!B:B,0))</f>
        <v>81</v>
      </c>
      <c r="J82" t="str">
        <f t="shared" si="5"/>
        <v/>
      </c>
    </row>
    <row r="83" spans="1:10" x14ac:dyDescent="0.25">
      <c r="A83" s="2">
        <v>82</v>
      </c>
      <c r="B83" t="s">
        <v>769</v>
      </c>
      <c r="C83" t="s">
        <v>163</v>
      </c>
      <c r="D83" t="s">
        <v>845</v>
      </c>
      <c r="E83">
        <f>COUNTIF(Base!H:H,C83)+H83</f>
        <v>0</v>
      </c>
      <c r="F83">
        <f t="shared" si="3"/>
        <v>0</v>
      </c>
      <c r="G83" t="s">
        <v>125</v>
      </c>
      <c r="H83">
        <f t="shared" si="4"/>
        <v>0</v>
      </c>
      <c r="I83">
        <f>INDEX(Data!A:A,MATCH(POI!C83,Data!B:B,0))</f>
        <v>82</v>
      </c>
      <c r="J83" t="str">
        <f t="shared" si="5"/>
        <v/>
      </c>
    </row>
    <row r="84" spans="1:10" x14ac:dyDescent="0.25">
      <c r="A84" s="2">
        <v>83</v>
      </c>
      <c r="B84" t="s">
        <v>769</v>
      </c>
      <c r="C84" t="s">
        <v>187</v>
      </c>
      <c r="D84" t="s">
        <v>860</v>
      </c>
      <c r="E84">
        <f>COUNTIF(Base!H:H,C84)+H84</f>
        <v>0</v>
      </c>
      <c r="F84">
        <f t="shared" si="3"/>
        <v>0</v>
      </c>
      <c r="G84" t="s">
        <v>125</v>
      </c>
      <c r="H84">
        <f t="shared" si="4"/>
        <v>0</v>
      </c>
      <c r="I84">
        <f>INDEX(Data!A:A,MATCH(POI!C84,Data!B:B,0))</f>
        <v>83</v>
      </c>
      <c r="J84" t="str">
        <f t="shared" si="5"/>
        <v/>
      </c>
    </row>
    <row r="85" spans="1:10" x14ac:dyDescent="0.25">
      <c r="A85" s="2">
        <v>84</v>
      </c>
      <c r="B85" t="s">
        <v>769</v>
      </c>
      <c r="C85" s="23" t="s">
        <v>344</v>
      </c>
      <c r="D85" t="s">
        <v>930</v>
      </c>
      <c r="E85">
        <v>48</v>
      </c>
      <c r="F85">
        <f t="shared" si="3"/>
        <v>0.53333333333333333</v>
      </c>
      <c r="G85" t="s">
        <v>345</v>
      </c>
      <c r="H85">
        <f t="shared" si="4"/>
        <v>0</v>
      </c>
      <c r="I85">
        <f>INDEX(Data!A:A,MATCH(POI!C85,Data!B:B,0))</f>
        <v>84</v>
      </c>
      <c r="J85" t="str">
        <f t="shared" si="5"/>
        <v/>
      </c>
    </row>
    <row r="86" spans="1:10" x14ac:dyDescent="0.25">
      <c r="A86" s="2">
        <v>85</v>
      </c>
      <c r="B86" t="s">
        <v>769</v>
      </c>
      <c r="C86" t="s">
        <v>405</v>
      </c>
      <c r="D86" t="s">
        <v>959</v>
      </c>
      <c r="E86">
        <f>COUNTIF(Base!H:H,C86)+H86</f>
        <v>0</v>
      </c>
      <c r="F86">
        <f t="shared" si="3"/>
        <v>0</v>
      </c>
      <c r="G86" t="s">
        <v>395</v>
      </c>
      <c r="H86">
        <f t="shared" si="4"/>
        <v>0</v>
      </c>
      <c r="I86">
        <f>INDEX(Data!A:A,MATCH(POI!C86,Data!B:B,0))</f>
        <v>85</v>
      </c>
      <c r="J86" t="str">
        <f t="shared" si="5"/>
        <v/>
      </c>
    </row>
    <row r="87" spans="1:10" x14ac:dyDescent="0.25">
      <c r="A87" s="2">
        <v>86</v>
      </c>
      <c r="B87" t="s">
        <v>769</v>
      </c>
      <c r="C87" t="s">
        <v>145</v>
      </c>
      <c r="D87" t="s">
        <v>834</v>
      </c>
      <c r="E87">
        <f>COUNTIF(Base!H:H,C87)+H87</f>
        <v>0</v>
      </c>
      <c r="F87">
        <f t="shared" si="3"/>
        <v>0</v>
      </c>
      <c r="G87" t="s">
        <v>125</v>
      </c>
      <c r="H87">
        <f t="shared" si="4"/>
        <v>0</v>
      </c>
      <c r="I87">
        <f>INDEX(Data!A:A,MATCH(POI!C87,Data!B:B,0))</f>
        <v>86</v>
      </c>
      <c r="J87" t="str">
        <f t="shared" si="5"/>
        <v/>
      </c>
    </row>
    <row r="88" spans="1:10" x14ac:dyDescent="0.25">
      <c r="A88" s="2">
        <v>87</v>
      </c>
      <c r="B88" t="s">
        <v>769</v>
      </c>
      <c r="C88" t="s">
        <v>390</v>
      </c>
      <c r="D88" t="s">
        <v>953</v>
      </c>
      <c r="E88">
        <f>COUNTIF(Base!H:H,C88)+H88</f>
        <v>0</v>
      </c>
      <c r="F88">
        <f t="shared" si="3"/>
        <v>0</v>
      </c>
      <c r="G88" t="s">
        <v>348</v>
      </c>
      <c r="H88">
        <f t="shared" si="4"/>
        <v>0</v>
      </c>
      <c r="I88">
        <f>INDEX(Data!A:A,MATCH(POI!C88,Data!B:B,0))</f>
        <v>87</v>
      </c>
      <c r="J88" t="str">
        <f t="shared" si="5"/>
        <v/>
      </c>
    </row>
    <row r="89" spans="1:10" x14ac:dyDescent="0.25">
      <c r="A89" s="2">
        <v>88</v>
      </c>
      <c r="B89" t="s">
        <v>769</v>
      </c>
      <c r="C89" t="s">
        <v>647</v>
      </c>
      <c r="D89" t="s">
        <v>1076</v>
      </c>
      <c r="E89">
        <f>COUNTIF(Base!H:H,C89)+H89</f>
        <v>0</v>
      </c>
      <c r="F89">
        <f t="shared" si="3"/>
        <v>0</v>
      </c>
      <c r="G89" t="s">
        <v>629</v>
      </c>
      <c r="H89">
        <f t="shared" si="4"/>
        <v>0</v>
      </c>
      <c r="I89">
        <f>INDEX(Data!A:A,MATCH(POI!C89,Data!B:B,0))</f>
        <v>88</v>
      </c>
      <c r="J89" t="str">
        <f t="shared" si="5"/>
        <v/>
      </c>
    </row>
    <row r="90" spans="1:10" x14ac:dyDescent="0.25">
      <c r="A90" s="2">
        <v>89</v>
      </c>
      <c r="B90" t="s">
        <v>769</v>
      </c>
      <c r="C90" t="s">
        <v>427</v>
      </c>
      <c r="D90" t="s">
        <v>970</v>
      </c>
      <c r="E90">
        <f>COUNTIF(Base!H:H,C90)+H90</f>
        <v>0</v>
      </c>
      <c r="F90">
        <f t="shared" si="3"/>
        <v>0</v>
      </c>
      <c r="G90" t="s">
        <v>395</v>
      </c>
      <c r="H90">
        <f t="shared" si="4"/>
        <v>0</v>
      </c>
      <c r="I90">
        <f>INDEX(Data!A:A,MATCH(POI!C90,Data!B:B,0))</f>
        <v>89</v>
      </c>
      <c r="J90" t="str">
        <f t="shared" si="5"/>
        <v/>
      </c>
    </row>
    <row r="91" spans="1:10" x14ac:dyDescent="0.25">
      <c r="A91" s="2">
        <v>90</v>
      </c>
      <c r="B91" t="s">
        <v>769</v>
      </c>
      <c r="C91" t="s">
        <v>738</v>
      </c>
      <c r="D91" t="s">
        <v>1122</v>
      </c>
      <c r="E91">
        <f>COUNTIF(Base!H:H,C91)+H91</f>
        <v>0</v>
      </c>
      <c r="F91">
        <f t="shared" si="3"/>
        <v>0</v>
      </c>
      <c r="G91" t="s">
        <v>702</v>
      </c>
      <c r="H91">
        <f t="shared" si="4"/>
        <v>0</v>
      </c>
      <c r="I91">
        <f>INDEX(Data!A:A,MATCH(POI!C91,Data!B:B,0))</f>
        <v>90</v>
      </c>
      <c r="J91" t="str">
        <f t="shared" si="5"/>
        <v/>
      </c>
    </row>
    <row r="92" spans="1:10" x14ac:dyDescent="0.25">
      <c r="A92" s="2">
        <v>91</v>
      </c>
      <c r="B92" t="s">
        <v>769</v>
      </c>
      <c r="C92" t="s">
        <v>104</v>
      </c>
      <c r="D92" t="s">
        <v>812</v>
      </c>
      <c r="E92">
        <f>COUNTIF(Base!H:H,C92)+H92</f>
        <v>0</v>
      </c>
      <c r="F92">
        <f t="shared" si="3"/>
        <v>0</v>
      </c>
      <c r="G92" t="s">
        <v>102</v>
      </c>
      <c r="H92">
        <f t="shared" si="4"/>
        <v>0</v>
      </c>
      <c r="I92">
        <f>INDEX(Data!A:A,MATCH(POI!C92,Data!B:B,0))</f>
        <v>91</v>
      </c>
      <c r="J92" t="str">
        <f t="shared" si="5"/>
        <v/>
      </c>
    </row>
    <row r="93" spans="1:10" x14ac:dyDescent="0.25">
      <c r="A93" s="2">
        <v>92</v>
      </c>
      <c r="B93" t="s">
        <v>769</v>
      </c>
      <c r="C93" t="s">
        <v>81</v>
      </c>
      <c r="D93" t="s">
        <v>801</v>
      </c>
      <c r="E93">
        <f>COUNTIF(Base!H:H,C93)+H93</f>
        <v>0</v>
      </c>
      <c r="F93">
        <f t="shared" si="3"/>
        <v>0</v>
      </c>
      <c r="G93" t="s">
        <v>65</v>
      </c>
      <c r="H93">
        <f t="shared" si="4"/>
        <v>0</v>
      </c>
      <c r="I93">
        <f>INDEX(Data!A:A,MATCH(POI!C93,Data!B:B,0))</f>
        <v>92</v>
      </c>
      <c r="J93" t="str">
        <f t="shared" si="5"/>
        <v/>
      </c>
    </row>
    <row r="94" spans="1:10" x14ac:dyDescent="0.25">
      <c r="A94" s="2">
        <v>93</v>
      </c>
      <c r="B94" t="s">
        <v>769</v>
      </c>
      <c r="C94" t="s">
        <v>370</v>
      </c>
      <c r="D94" t="s">
        <v>943</v>
      </c>
      <c r="E94">
        <f>COUNTIF(Base!H:H,C94)+H94</f>
        <v>0</v>
      </c>
      <c r="F94">
        <f t="shared" si="3"/>
        <v>0</v>
      </c>
      <c r="G94" t="s">
        <v>348</v>
      </c>
      <c r="H94">
        <f t="shared" si="4"/>
        <v>0</v>
      </c>
      <c r="I94">
        <f>INDEX(Data!A:A,MATCH(POI!C94,Data!B:B,0))</f>
        <v>93</v>
      </c>
      <c r="J94" t="str">
        <f t="shared" si="5"/>
        <v/>
      </c>
    </row>
    <row r="95" spans="1:10" x14ac:dyDescent="0.25">
      <c r="A95" s="2">
        <v>94</v>
      </c>
      <c r="B95" t="s">
        <v>769</v>
      </c>
      <c r="C95" t="s">
        <v>71</v>
      </c>
      <c r="D95" t="s">
        <v>796</v>
      </c>
      <c r="E95">
        <f>COUNTIF(Base!H:H,C95)+H95</f>
        <v>0</v>
      </c>
      <c r="F95">
        <f t="shared" si="3"/>
        <v>0</v>
      </c>
      <c r="G95" t="s">
        <v>65</v>
      </c>
      <c r="H95">
        <f t="shared" si="4"/>
        <v>0</v>
      </c>
      <c r="I95">
        <f>INDEX(Data!A:A,MATCH(POI!C95,Data!B:B,0))</f>
        <v>94</v>
      </c>
      <c r="J95" t="str">
        <f t="shared" si="5"/>
        <v/>
      </c>
    </row>
    <row r="96" spans="1:10" x14ac:dyDescent="0.25">
      <c r="A96" s="2">
        <v>95</v>
      </c>
      <c r="B96" t="s">
        <v>769</v>
      </c>
      <c r="C96" t="s">
        <v>334</v>
      </c>
      <c r="D96" t="s">
        <v>925</v>
      </c>
      <c r="E96">
        <f>COUNTIF(Base!H:H,C96)+H96</f>
        <v>0</v>
      </c>
      <c r="F96">
        <f t="shared" si="3"/>
        <v>0</v>
      </c>
      <c r="G96" t="s">
        <v>290</v>
      </c>
      <c r="H96">
        <f t="shared" si="4"/>
        <v>0</v>
      </c>
      <c r="I96">
        <f>INDEX(Data!A:A,MATCH(POI!C96,Data!B:B,0))</f>
        <v>95</v>
      </c>
      <c r="J96" t="str">
        <f t="shared" si="5"/>
        <v/>
      </c>
    </row>
    <row r="97" spans="1:10" x14ac:dyDescent="0.25">
      <c r="A97" s="2">
        <v>96</v>
      </c>
      <c r="B97" t="s">
        <v>769</v>
      </c>
      <c r="C97" t="s">
        <v>435</v>
      </c>
      <c r="D97" t="s">
        <v>974</v>
      </c>
      <c r="E97">
        <f>COUNTIF(Base!H:H,C97)+H97</f>
        <v>0</v>
      </c>
      <c r="F97">
        <f t="shared" si="3"/>
        <v>0</v>
      </c>
      <c r="G97" t="s">
        <v>395</v>
      </c>
      <c r="H97">
        <f t="shared" si="4"/>
        <v>0</v>
      </c>
      <c r="I97">
        <f>INDEX(Data!A:A,MATCH(POI!C97,Data!B:B,0))</f>
        <v>96</v>
      </c>
      <c r="J97" t="str">
        <f t="shared" si="5"/>
        <v/>
      </c>
    </row>
    <row r="98" spans="1:10" x14ac:dyDescent="0.25">
      <c r="A98" s="2">
        <v>97</v>
      </c>
      <c r="B98" t="s">
        <v>769</v>
      </c>
      <c r="C98" t="s">
        <v>554</v>
      </c>
      <c r="D98" t="s">
        <v>1031</v>
      </c>
      <c r="E98">
        <f>COUNTIF(Base!H:H,C98)+H98</f>
        <v>0</v>
      </c>
      <c r="F98">
        <f t="shared" si="3"/>
        <v>0</v>
      </c>
      <c r="G98" t="s">
        <v>536</v>
      </c>
      <c r="H98">
        <f t="shared" si="4"/>
        <v>0</v>
      </c>
      <c r="I98">
        <f>INDEX(Data!A:A,MATCH(POI!C98,Data!B:B,0))</f>
        <v>97</v>
      </c>
      <c r="J98" t="str">
        <f t="shared" si="5"/>
        <v/>
      </c>
    </row>
    <row r="99" spans="1:10" x14ac:dyDescent="0.25">
      <c r="A99" s="2">
        <v>98</v>
      </c>
      <c r="B99" t="s">
        <v>769</v>
      </c>
      <c r="C99" t="s">
        <v>411</v>
      </c>
      <c r="D99" t="s">
        <v>962</v>
      </c>
      <c r="E99">
        <f>COUNTIF(Base!H:H,C99)+H99</f>
        <v>0</v>
      </c>
      <c r="F99">
        <f t="shared" si="3"/>
        <v>0</v>
      </c>
      <c r="G99" t="s">
        <v>395</v>
      </c>
      <c r="H99">
        <f t="shared" si="4"/>
        <v>0</v>
      </c>
      <c r="I99">
        <f>INDEX(Data!A:A,MATCH(POI!C99,Data!B:B,0))</f>
        <v>98</v>
      </c>
      <c r="J99" t="str">
        <f t="shared" si="5"/>
        <v/>
      </c>
    </row>
    <row r="100" spans="1:10" x14ac:dyDescent="0.25">
      <c r="A100" s="2">
        <v>99</v>
      </c>
      <c r="B100" t="s">
        <v>769</v>
      </c>
      <c r="C100" t="s">
        <v>127</v>
      </c>
      <c r="D100" t="s">
        <v>822</v>
      </c>
      <c r="E100">
        <f>COUNTIF(Base!H:H,C100)+H100</f>
        <v>0</v>
      </c>
      <c r="F100">
        <f t="shared" si="3"/>
        <v>0</v>
      </c>
      <c r="G100" t="s">
        <v>125</v>
      </c>
      <c r="H100">
        <f t="shared" si="4"/>
        <v>0</v>
      </c>
      <c r="I100">
        <f>INDEX(Data!A:A,MATCH(POI!C100,Data!B:B,0))</f>
        <v>99</v>
      </c>
      <c r="J100" t="str">
        <f t="shared" si="5"/>
        <v/>
      </c>
    </row>
    <row r="101" spans="1:10" x14ac:dyDescent="0.25">
      <c r="A101" s="2">
        <v>100</v>
      </c>
      <c r="B101" t="s">
        <v>769</v>
      </c>
      <c r="C101" t="s">
        <v>756</v>
      </c>
      <c r="D101" t="s">
        <v>1131</v>
      </c>
      <c r="E101">
        <f>COUNTIF(Base!H:H,C101)+H101</f>
        <v>0</v>
      </c>
      <c r="F101">
        <f t="shared" si="3"/>
        <v>0</v>
      </c>
      <c r="G101" t="s">
        <v>702</v>
      </c>
      <c r="H101">
        <f t="shared" si="4"/>
        <v>0</v>
      </c>
      <c r="I101">
        <f>INDEX(Data!A:A,MATCH(POI!C101,Data!B:B,0))</f>
        <v>100</v>
      </c>
      <c r="J101" t="str">
        <f t="shared" si="5"/>
        <v/>
      </c>
    </row>
    <row r="102" spans="1:10" x14ac:dyDescent="0.25">
      <c r="A102" s="2">
        <v>101</v>
      </c>
      <c r="B102" t="s">
        <v>769</v>
      </c>
      <c r="C102" t="s">
        <v>259</v>
      </c>
      <c r="D102" t="s">
        <v>888</v>
      </c>
      <c r="E102">
        <f>COUNTIF(Base!H:H,C102)+H102</f>
        <v>0</v>
      </c>
      <c r="F102">
        <f t="shared" si="3"/>
        <v>0</v>
      </c>
      <c r="G102" t="s">
        <v>253</v>
      </c>
      <c r="H102">
        <f t="shared" si="4"/>
        <v>0</v>
      </c>
      <c r="I102">
        <f>INDEX(Data!A:A,MATCH(POI!C102,Data!B:B,0))</f>
        <v>101</v>
      </c>
      <c r="J102" t="str">
        <f t="shared" si="5"/>
        <v/>
      </c>
    </row>
    <row r="103" spans="1:10" x14ac:dyDescent="0.25">
      <c r="A103" s="2">
        <v>102</v>
      </c>
      <c r="B103" t="s">
        <v>769</v>
      </c>
      <c r="C103" t="s">
        <v>417</v>
      </c>
      <c r="D103" t="s">
        <v>965</v>
      </c>
      <c r="E103">
        <f>COUNTIF(Base!H:H,C103)+H103</f>
        <v>0</v>
      </c>
      <c r="F103">
        <f t="shared" si="3"/>
        <v>0</v>
      </c>
      <c r="G103" t="s">
        <v>395</v>
      </c>
      <c r="H103">
        <f t="shared" si="4"/>
        <v>0</v>
      </c>
      <c r="I103">
        <f>INDEX(Data!A:A,MATCH(POI!C103,Data!B:B,0))</f>
        <v>102</v>
      </c>
      <c r="J103" t="str">
        <f t="shared" si="5"/>
        <v/>
      </c>
    </row>
    <row r="104" spans="1:10" x14ac:dyDescent="0.25">
      <c r="A104" s="2">
        <v>103</v>
      </c>
      <c r="B104" t="s">
        <v>769</v>
      </c>
      <c r="C104" t="s">
        <v>141</v>
      </c>
      <c r="D104" t="s">
        <v>831</v>
      </c>
      <c r="E104">
        <f>COUNTIF(Base!H:H,C104)+H104</f>
        <v>0</v>
      </c>
      <c r="F104">
        <f t="shared" si="3"/>
        <v>0</v>
      </c>
      <c r="G104" t="s">
        <v>125</v>
      </c>
      <c r="H104">
        <f t="shared" si="4"/>
        <v>0</v>
      </c>
      <c r="I104">
        <f>INDEX(Data!A:A,MATCH(POI!C104,Data!B:B,0))</f>
        <v>103</v>
      </c>
      <c r="J104" t="str">
        <f t="shared" si="5"/>
        <v/>
      </c>
    </row>
    <row r="105" spans="1:10" x14ac:dyDescent="0.25">
      <c r="A105" s="2">
        <v>104</v>
      </c>
      <c r="B105" t="s">
        <v>769</v>
      </c>
      <c r="C105" t="s">
        <v>603</v>
      </c>
      <c r="D105" t="s">
        <v>1056</v>
      </c>
      <c r="E105">
        <v>0</v>
      </c>
      <c r="F105">
        <f t="shared" si="3"/>
        <v>0</v>
      </c>
      <c r="G105" t="s">
        <v>604</v>
      </c>
      <c r="H105">
        <f t="shared" si="4"/>
        <v>0</v>
      </c>
      <c r="I105">
        <f>INDEX(Data!A:A,MATCH(POI!C105,Data!B:B,0))</f>
        <v>104</v>
      </c>
      <c r="J105" t="str">
        <f t="shared" si="5"/>
        <v/>
      </c>
    </row>
    <row r="106" spans="1:10" x14ac:dyDescent="0.25">
      <c r="A106" s="2">
        <v>105</v>
      </c>
      <c r="B106" t="s">
        <v>769</v>
      </c>
      <c r="C106" t="s">
        <v>459</v>
      </c>
      <c r="D106" t="s">
        <v>986</v>
      </c>
      <c r="E106">
        <v>0</v>
      </c>
      <c r="F106">
        <f t="shared" si="3"/>
        <v>0</v>
      </c>
      <c r="G106" t="s">
        <v>395</v>
      </c>
      <c r="H106">
        <f t="shared" si="4"/>
        <v>0</v>
      </c>
      <c r="I106">
        <f>INDEX(Data!A:A,MATCH(POI!C106,Data!B:B,0))</f>
        <v>105</v>
      </c>
      <c r="J106" t="str">
        <f t="shared" si="5"/>
        <v/>
      </c>
    </row>
    <row r="107" spans="1:10" x14ac:dyDescent="0.25">
      <c r="A107" s="2">
        <v>106</v>
      </c>
      <c r="B107" t="s">
        <v>769</v>
      </c>
      <c r="C107" t="s">
        <v>488</v>
      </c>
      <c r="D107" t="s">
        <v>1000</v>
      </c>
      <c r="E107">
        <f>COUNTIF(Base!H:H,C107)+H107</f>
        <v>0</v>
      </c>
      <c r="F107">
        <f t="shared" si="3"/>
        <v>0</v>
      </c>
      <c r="G107" t="s">
        <v>462</v>
      </c>
      <c r="H107">
        <f t="shared" si="4"/>
        <v>0</v>
      </c>
      <c r="I107">
        <f>INDEX(Data!A:A,MATCH(POI!C107,Data!B:B,0))</f>
        <v>106</v>
      </c>
      <c r="J107" t="str">
        <f t="shared" si="5"/>
        <v/>
      </c>
    </row>
    <row r="108" spans="1:10" x14ac:dyDescent="0.25">
      <c r="A108" s="2">
        <v>107</v>
      </c>
      <c r="B108" t="s">
        <v>769</v>
      </c>
      <c r="C108" t="s">
        <v>732</v>
      </c>
      <c r="D108" t="s">
        <v>1119</v>
      </c>
      <c r="E108">
        <f>COUNTIF(Base!H:H,C108)+H108</f>
        <v>0</v>
      </c>
      <c r="F108">
        <f t="shared" si="3"/>
        <v>0</v>
      </c>
      <c r="G108" t="s">
        <v>702</v>
      </c>
      <c r="H108">
        <f t="shared" si="4"/>
        <v>0</v>
      </c>
      <c r="I108">
        <f>INDEX(Data!A:A,MATCH(POI!C108,Data!B:B,0))</f>
        <v>107</v>
      </c>
      <c r="J108" t="str">
        <f t="shared" si="5"/>
        <v/>
      </c>
    </row>
    <row r="109" spans="1:10" x14ac:dyDescent="0.25">
      <c r="A109" s="2">
        <v>108</v>
      </c>
      <c r="B109" t="s">
        <v>769</v>
      </c>
      <c r="C109" t="s">
        <v>173</v>
      </c>
      <c r="D109" t="s">
        <v>851</v>
      </c>
      <c r="E109">
        <f>COUNTIF(Base!H:H,C109)+H109</f>
        <v>0</v>
      </c>
      <c r="F109">
        <f t="shared" si="3"/>
        <v>0</v>
      </c>
      <c r="G109" t="s">
        <v>125</v>
      </c>
      <c r="H109">
        <f t="shared" si="4"/>
        <v>0</v>
      </c>
      <c r="I109">
        <f>INDEX(Data!A:A,MATCH(POI!C109,Data!B:B,0))</f>
        <v>108</v>
      </c>
      <c r="J109" t="str">
        <f t="shared" si="5"/>
        <v/>
      </c>
    </row>
    <row r="110" spans="1:10" x14ac:dyDescent="0.25">
      <c r="A110" s="2">
        <v>109</v>
      </c>
      <c r="B110" t="s">
        <v>769</v>
      </c>
      <c r="C110" t="s">
        <v>60</v>
      </c>
      <c r="D110" t="s">
        <v>791</v>
      </c>
      <c r="E110">
        <f>COUNTIF(Base!H:H,C110)+H110</f>
        <v>0</v>
      </c>
      <c r="F110">
        <f t="shared" si="3"/>
        <v>0</v>
      </c>
      <c r="G110" t="s">
        <v>52</v>
      </c>
      <c r="H110">
        <f t="shared" si="4"/>
        <v>0</v>
      </c>
      <c r="I110">
        <f>INDEX(Data!A:A,MATCH(POI!C110,Data!B:B,0))</f>
        <v>109</v>
      </c>
      <c r="J110" t="str">
        <f t="shared" si="5"/>
        <v/>
      </c>
    </row>
    <row r="111" spans="1:10" x14ac:dyDescent="0.25">
      <c r="A111" s="2">
        <v>110</v>
      </c>
      <c r="B111" t="s">
        <v>769</v>
      </c>
      <c r="C111" t="s">
        <v>58</v>
      </c>
      <c r="D111" t="s">
        <v>790</v>
      </c>
      <c r="E111">
        <f>COUNTIF(Base!H:H,C111)+H111</f>
        <v>0</v>
      </c>
      <c r="F111">
        <f t="shared" si="3"/>
        <v>0</v>
      </c>
      <c r="G111" t="s">
        <v>52</v>
      </c>
      <c r="H111">
        <f t="shared" si="4"/>
        <v>0</v>
      </c>
      <c r="I111">
        <f>INDEX(Data!A:A,MATCH(POI!C111,Data!B:B,0))</f>
        <v>110</v>
      </c>
      <c r="J111" t="str">
        <f t="shared" si="5"/>
        <v/>
      </c>
    </row>
    <row r="112" spans="1:10" x14ac:dyDescent="0.25">
      <c r="A112" s="2">
        <v>111</v>
      </c>
      <c r="B112" t="s">
        <v>769</v>
      </c>
      <c r="C112" t="s">
        <v>445</v>
      </c>
      <c r="D112" t="s">
        <v>979</v>
      </c>
      <c r="E112">
        <f>COUNTIF(Base!H:H,C112)+H112</f>
        <v>0</v>
      </c>
      <c r="F112">
        <f t="shared" si="3"/>
        <v>0</v>
      </c>
      <c r="G112" t="s">
        <v>395</v>
      </c>
      <c r="H112">
        <f t="shared" si="4"/>
        <v>0</v>
      </c>
      <c r="I112">
        <f>INDEX(Data!A:A,MATCH(POI!C112,Data!B:B,0))</f>
        <v>111</v>
      </c>
      <c r="J112" t="str">
        <f t="shared" si="5"/>
        <v/>
      </c>
    </row>
    <row r="113" spans="1:10" x14ac:dyDescent="0.25">
      <c r="A113" s="2">
        <v>112</v>
      </c>
      <c r="B113" t="s">
        <v>769</v>
      </c>
      <c r="C113" t="s">
        <v>754</v>
      </c>
      <c r="D113" t="s">
        <v>1130</v>
      </c>
      <c r="E113">
        <f>COUNTIF(Base!H:H,C113)+H113</f>
        <v>0</v>
      </c>
      <c r="F113">
        <f t="shared" si="3"/>
        <v>0</v>
      </c>
      <c r="G113" t="s">
        <v>702</v>
      </c>
      <c r="H113">
        <f t="shared" si="4"/>
        <v>0</v>
      </c>
      <c r="I113">
        <f>INDEX(Data!A:A,MATCH(POI!C113,Data!B:B,0))</f>
        <v>112</v>
      </c>
      <c r="J113" t="str">
        <f t="shared" si="5"/>
        <v/>
      </c>
    </row>
    <row r="114" spans="1:10" x14ac:dyDescent="0.25">
      <c r="A114" s="2">
        <v>113</v>
      </c>
      <c r="B114" t="s">
        <v>769</v>
      </c>
      <c r="C114" t="s">
        <v>328</v>
      </c>
      <c r="D114" t="s">
        <v>922</v>
      </c>
      <c r="E114">
        <f>COUNTIF(Base!H:H,C114)+H114</f>
        <v>0</v>
      </c>
      <c r="F114">
        <f t="shared" si="3"/>
        <v>0</v>
      </c>
      <c r="G114" t="s">
        <v>290</v>
      </c>
      <c r="H114">
        <f t="shared" si="4"/>
        <v>0</v>
      </c>
      <c r="I114">
        <f>INDEX(Data!A:A,MATCH(POI!C114,Data!B:B,0))</f>
        <v>113</v>
      </c>
      <c r="J114" t="str">
        <f t="shared" si="5"/>
        <v/>
      </c>
    </row>
    <row r="115" spans="1:10" x14ac:dyDescent="0.25">
      <c r="A115" s="2">
        <v>114</v>
      </c>
      <c r="B115" t="s">
        <v>769</v>
      </c>
      <c r="C115" t="s">
        <v>340</v>
      </c>
      <c r="D115" t="s">
        <v>928</v>
      </c>
      <c r="E115">
        <f>COUNTIF(Base!H:H,C115)+H115</f>
        <v>0</v>
      </c>
      <c r="F115">
        <f t="shared" si="3"/>
        <v>0</v>
      </c>
      <c r="G115" t="s">
        <v>290</v>
      </c>
      <c r="H115">
        <f t="shared" si="4"/>
        <v>0</v>
      </c>
      <c r="I115">
        <f>INDEX(Data!A:A,MATCH(POI!C115,Data!B:B,0))</f>
        <v>114</v>
      </c>
      <c r="J115" t="str">
        <f t="shared" si="5"/>
        <v/>
      </c>
    </row>
    <row r="116" spans="1:10" x14ac:dyDescent="0.25">
      <c r="A116" s="2">
        <v>115</v>
      </c>
      <c r="B116" t="s">
        <v>769</v>
      </c>
      <c r="C116" t="s">
        <v>54</v>
      </c>
      <c r="D116" t="s">
        <v>788</v>
      </c>
      <c r="E116">
        <f>COUNTIF(Base!H:H,C116)+H116</f>
        <v>0</v>
      </c>
      <c r="F116">
        <f t="shared" si="3"/>
        <v>0</v>
      </c>
      <c r="G116" t="s">
        <v>52</v>
      </c>
      <c r="H116">
        <f t="shared" si="4"/>
        <v>0</v>
      </c>
      <c r="I116">
        <f>INDEX(Data!A:A,MATCH(POI!C116,Data!B:B,0))</f>
        <v>115</v>
      </c>
      <c r="J116" t="str">
        <f t="shared" si="5"/>
        <v/>
      </c>
    </row>
    <row r="117" spans="1:10" x14ac:dyDescent="0.25">
      <c r="A117" s="2">
        <v>116</v>
      </c>
      <c r="B117" t="s">
        <v>769</v>
      </c>
      <c r="C117" t="s">
        <v>131</v>
      </c>
      <c r="D117" t="s">
        <v>824</v>
      </c>
      <c r="E117">
        <f>COUNTIF(Base!H:H,C117)+H117</f>
        <v>0</v>
      </c>
      <c r="F117">
        <f t="shared" si="3"/>
        <v>0</v>
      </c>
      <c r="G117" t="s">
        <v>125</v>
      </c>
      <c r="H117">
        <f t="shared" si="4"/>
        <v>0</v>
      </c>
      <c r="I117">
        <f>INDEX(Data!A:A,MATCH(POI!C117,Data!B:B,0))</f>
        <v>116</v>
      </c>
      <c r="J117" t="str">
        <f t="shared" si="5"/>
        <v/>
      </c>
    </row>
    <row r="118" spans="1:10" x14ac:dyDescent="0.25">
      <c r="A118" s="2">
        <v>117</v>
      </c>
      <c r="B118" t="s">
        <v>769</v>
      </c>
      <c r="C118" t="s">
        <v>155</v>
      </c>
      <c r="D118" t="s">
        <v>841</v>
      </c>
      <c r="E118">
        <f>COUNTIF(Base!H:H,C118)+H118</f>
        <v>0</v>
      </c>
      <c r="F118">
        <f t="shared" si="3"/>
        <v>0</v>
      </c>
      <c r="G118" t="s">
        <v>125</v>
      </c>
      <c r="H118">
        <f t="shared" si="4"/>
        <v>0</v>
      </c>
      <c r="I118">
        <f>INDEX(Data!A:A,MATCH(POI!C118,Data!B:B,0))</f>
        <v>117</v>
      </c>
      <c r="J118" t="str">
        <f t="shared" si="5"/>
        <v/>
      </c>
    </row>
    <row r="119" spans="1:10" x14ac:dyDescent="0.25">
      <c r="A119" s="2">
        <v>118</v>
      </c>
      <c r="B119" t="s">
        <v>769</v>
      </c>
      <c r="C119" t="s">
        <v>616</v>
      </c>
      <c r="D119" t="s">
        <v>1062</v>
      </c>
      <c r="E119">
        <f>COUNTIF(Base!H:H,C119)+H119</f>
        <v>0</v>
      </c>
      <c r="F119">
        <f t="shared" si="3"/>
        <v>0</v>
      </c>
      <c r="G119" t="s">
        <v>604</v>
      </c>
      <c r="H119">
        <f t="shared" si="4"/>
        <v>0</v>
      </c>
      <c r="I119">
        <f>INDEX(Data!A:A,MATCH(POI!C119,Data!B:B,0))</f>
        <v>118</v>
      </c>
      <c r="J119" t="str">
        <f t="shared" si="5"/>
        <v/>
      </c>
    </row>
    <row r="120" spans="1:10" x14ac:dyDescent="0.25">
      <c r="A120" s="2">
        <v>119</v>
      </c>
      <c r="B120" t="s">
        <v>769</v>
      </c>
      <c r="C120" t="s">
        <v>449</v>
      </c>
      <c r="D120" t="s">
        <v>981</v>
      </c>
      <c r="E120">
        <f>COUNTIF(Base!H:H,C120)+H120</f>
        <v>0</v>
      </c>
      <c r="F120">
        <f t="shared" si="3"/>
        <v>0</v>
      </c>
      <c r="G120" t="s">
        <v>395</v>
      </c>
      <c r="H120">
        <f t="shared" si="4"/>
        <v>0</v>
      </c>
      <c r="I120">
        <f>INDEX(Data!A:A,MATCH(POI!C120,Data!B:B,0))</f>
        <v>119</v>
      </c>
      <c r="J120" t="str">
        <f t="shared" si="5"/>
        <v/>
      </c>
    </row>
    <row r="121" spans="1:10" x14ac:dyDescent="0.25">
      <c r="A121" s="2">
        <v>120</v>
      </c>
      <c r="B121" t="s">
        <v>769</v>
      </c>
      <c r="C121" t="s">
        <v>177</v>
      </c>
      <c r="D121" t="s">
        <v>855</v>
      </c>
      <c r="E121">
        <f>COUNTIF(Base!H:H,C121)+H121</f>
        <v>0</v>
      </c>
      <c r="F121">
        <f t="shared" si="3"/>
        <v>0</v>
      </c>
      <c r="G121" t="s">
        <v>125</v>
      </c>
      <c r="H121">
        <f t="shared" si="4"/>
        <v>0</v>
      </c>
      <c r="I121">
        <f>INDEX(Data!A:A,MATCH(POI!C121,Data!B:B,0))</f>
        <v>120</v>
      </c>
      <c r="J121" t="str">
        <f t="shared" si="5"/>
        <v/>
      </c>
    </row>
    <row r="122" spans="1:10" x14ac:dyDescent="0.25">
      <c r="A122" s="2">
        <v>121</v>
      </c>
      <c r="B122" t="s">
        <v>769</v>
      </c>
      <c r="C122" t="s">
        <v>631</v>
      </c>
      <c r="D122" t="s">
        <v>1068</v>
      </c>
      <c r="E122">
        <f>COUNTIF(Base!H:H,C122)+H122</f>
        <v>0</v>
      </c>
      <c r="F122">
        <f t="shared" si="3"/>
        <v>0</v>
      </c>
      <c r="G122" t="s">
        <v>629</v>
      </c>
      <c r="H122">
        <f t="shared" si="4"/>
        <v>0</v>
      </c>
      <c r="I122">
        <f>INDEX(Data!A:A,MATCH(POI!C122,Data!B:B,0))</f>
        <v>121</v>
      </c>
      <c r="J122" t="str">
        <f t="shared" si="5"/>
        <v/>
      </c>
    </row>
    <row r="123" spans="1:10" x14ac:dyDescent="0.25">
      <c r="A123" s="2">
        <v>122</v>
      </c>
      <c r="B123" t="s">
        <v>769</v>
      </c>
      <c r="C123" t="s">
        <v>181</v>
      </c>
      <c r="D123" t="s">
        <v>857</v>
      </c>
      <c r="E123">
        <f>COUNTIF(Base!H:H,C123)+H123</f>
        <v>0</v>
      </c>
      <c r="F123">
        <f t="shared" si="3"/>
        <v>0</v>
      </c>
      <c r="G123" t="s">
        <v>125</v>
      </c>
      <c r="H123">
        <f t="shared" si="4"/>
        <v>0</v>
      </c>
      <c r="I123">
        <f>INDEX(Data!A:A,MATCH(POI!C123,Data!B:B,0))</f>
        <v>122</v>
      </c>
      <c r="J123" t="str">
        <f t="shared" si="5"/>
        <v/>
      </c>
    </row>
    <row r="124" spans="1:10" x14ac:dyDescent="0.25">
      <c r="A124" s="2">
        <v>123</v>
      </c>
      <c r="B124" t="s">
        <v>769</v>
      </c>
      <c r="C124" t="s">
        <v>232</v>
      </c>
      <c r="D124" t="s">
        <v>875</v>
      </c>
      <c r="E124">
        <f>COUNTIF(Base!H:H,C124)+H124</f>
        <v>0</v>
      </c>
      <c r="F124">
        <f t="shared" si="3"/>
        <v>0</v>
      </c>
      <c r="G124" t="s">
        <v>206</v>
      </c>
      <c r="H124">
        <f t="shared" si="4"/>
        <v>0</v>
      </c>
      <c r="I124">
        <f>INDEX(Data!A:A,MATCH(POI!C124,Data!B:B,0))</f>
        <v>123</v>
      </c>
      <c r="J124" t="str">
        <f t="shared" si="5"/>
        <v/>
      </c>
    </row>
    <row r="125" spans="1:10" x14ac:dyDescent="0.25">
      <c r="A125" s="2">
        <v>124</v>
      </c>
      <c r="B125" t="s">
        <v>769</v>
      </c>
      <c r="C125" t="s">
        <v>403</v>
      </c>
      <c r="D125" t="s">
        <v>958</v>
      </c>
      <c r="E125">
        <v>0</v>
      </c>
      <c r="F125">
        <f t="shared" si="3"/>
        <v>0</v>
      </c>
      <c r="G125" t="s">
        <v>395</v>
      </c>
      <c r="H125">
        <f t="shared" si="4"/>
        <v>0</v>
      </c>
      <c r="I125">
        <f>INDEX(Data!A:A,MATCH(POI!C125,Data!B:B,0))</f>
        <v>124</v>
      </c>
      <c r="J125" t="str">
        <f t="shared" si="5"/>
        <v/>
      </c>
    </row>
    <row r="126" spans="1:10" x14ac:dyDescent="0.25">
      <c r="A126" s="2">
        <v>125</v>
      </c>
      <c r="B126" t="s">
        <v>769</v>
      </c>
      <c r="C126" t="s">
        <v>179</v>
      </c>
      <c r="D126" t="s">
        <v>856</v>
      </c>
      <c r="E126">
        <f>COUNTIF(Base!H:H,C126)+H126</f>
        <v>0</v>
      </c>
      <c r="F126">
        <f t="shared" si="3"/>
        <v>0</v>
      </c>
      <c r="G126" t="s">
        <v>125</v>
      </c>
      <c r="H126">
        <f t="shared" si="4"/>
        <v>0</v>
      </c>
      <c r="I126">
        <f>INDEX(Data!A:A,MATCH(POI!C126,Data!B:B,0))</f>
        <v>125</v>
      </c>
      <c r="J126" t="str">
        <f t="shared" si="5"/>
        <v/>
      </c>
    </row>
    <row r="127" spans="1:10" x14ac:dyDescent="0.25">
      <c r="A127" s="2">
        <v>126</v>
      </c>
      <c r="B127" t="s">
        <v>769</v>
      </c>
      <c r="C127" t="s">
        <v>250</v>
      </c>
      <c r="D127" t="s">
        <v>884</v>
      </c>
      <c r="E127">
        <f>COUNTIF(Base!H:H,C127)+H127</f>
        <v>0</v>
      </c>
      <c r="F127">
        <f t="shared" si="3"/>
        <v>0</v>
      </c>
      <c r="G127" t="s">
        <v>206</v>
      </c>
      <c r="H127">
        <f t="shared" si="4"/>
        <v>0</v>
      </c>
      <c r="I127">
        <f>INDEX(Data!A:A,MATCH(POI!C127,Data!B:B,0))</f>
        <v>126</v>
      </c>
      <c r="J127" t="str">
        <f t="shared" si="5"/>
        <v/>
      </c>
    </row>
    <row r="128" spans="1:10" x14ac:dyDescent="0.25">
      <c r="A128" s="2">
        <v>127</v>
      </c>
      <c r="B128" t="s">
        <v>769</v>
      </c>
      <c r="C128" t="s">
        <v>439</v>
      </c>
      <c r="D128" t="s">
        <v>976</v>
      </c>
      <c r="E128">
        <f>COUNTIF(Base!H:H,C128)+H128</f>
        <v>0</v>
      </c>
      <c r="F128">
        <f t="shared" si="3"/>
        <v>0</v>
      </c>
      <c r="G128" t="s">
        <v>395</v>
      </c>
      <c r="H128">
        <f t="shared" si="4"/>
        <v>0</v>
      </c>
      <c r="I128">
        <f>INDEX(Data!A:A,MATCH(POI!C128,Data!B:B,0))</f>
        <v>127</v>
      </c>
      <c r="J128" t="str">
        <f t="shared" si="5"/>
        <v/>
      </c>
    </row>
    <row r="129" spans="1:10" x14ac:dyDescent="0.25">
      <c r="A129" s="2">
        <v>128</v>
      </c>
      <c r="B129" t="s">
        <v>769</v>
      </c>
      <c r="C129" t="s">
        <v>714</v>
      </c>
      <c r="D129" t="s">
        <v>1109</v>
      </c>
      <c r="E129">
        <f>COUNTIF(Base!H:H,C129)+H129</f>
        <v>0</v>
      </c>
      <c r="F129">
        <f t="shared" si="3"/>
        <v>0</v>
      </c>
      <c r="G129" t="s">
        <v>702</v>
      </c>
      <c r="H129">
        <f t="shared" si="4"/>
        <v>0</v>
      </c>
      <c r="I129">
        <f>INDEX(Data!A:A,MATCH(POI!C129,Data!B:B,0))</f>
        <v>128</v>
      </c>
      <c r="J129" t="str">
        <f t="shared" si="5"/>
        <v/>
      </c>
    </row>
    <row r="130" spans="1:10" x14ac:dyDescent="0.25">
      <c r="A130" s="2">
        <v>129</v>
      </c>
      <c r="B130" t="s">
        <v>769</v>
      </c>
      <c r="C130" t="s">
        <v>651</v>
      </c>
      <c r="D130" t="s">
        <v>1078</v>
      </c>
      <c r="E130">
        <f>COUNTIF(Base!H:H,C130)+H130</f>
        <v>0</v>
      </c>
      <c r="F130">
        <f t="shared" ref="F130:F193" si="6">(E130/$F$1)</f>
        <v>0</v>
      </c>
      <c r="G130" t="s">
        <v>629</v>
      </c>
      <c r="H130">
        <f t="shared" ref="H130:H193" si="7">IFERROR(VLOOKUP(C130,$K$1:$L$3,2,FALSE),0)</f>
        <v>0</v>
      </c>
      <c r="I130">
        <f>INDEX(Data!A:A,MATCH(POI!C130,Data!B:B,0))</f>
        <v>129</v>
      </c>
      <c r="J130" t="str">
        <f t="shared" ref="J130:J193" si="8">IF(I130&lt;&gt;A130,"NOK","")</f>
        <v/>
      </c>
    </row>
    <row r="131" spans="1:10" x14ac:dyDescent="0.25">
      <c r="A131" s="2">
        <v>130</v>
      </c>
      <c r="B131" t="s">
        <v>769</v>
      </c>
      <c r="C131" t="s">
        <v>85</v>
      </c>
      <c r="D131" t="s">
        <v>803</v>
      </c>
      <c r="E131">
        <f>COUNTIF(Base!H:H,C131)+H131</f>
        <v>0</v>
      </c>
      <c r="F131">
        <f t="shared" si="6"/>
        <v>0</v>
      </c>
      <c r="G131" t="s">
        <v>65</v>
      </c>
      <c r="H131">
        <f t="shared" si="7"/>
        <v>0</v>
      </c>
      <c r="I131">
        <f>INDEX(Data!A:A,MATCH(POI!C131,Data!B:B,0))</f>
        <v>130</v>
      </c>
      <c r="J131" t="str">
        <f t="shared" si="8"/>
        <v/>
      </c>
    </row>
    <row r="132" spans="1:10" x14ac:dyDescent="0.25">
      <c r="A132" s="2">
        <v>131</v>
      </c>
      <c r="B132" t="s">
        <v>769</v>
      </c>
      <c r="C132" t="s">
        <v>281</v>
      </c>
      <c r="D132" t="s">
        <v>899</v>
      </c>
      <c r="E132">
        <f>COUNTIF(Base!H:H,C132)+H132</f>
        <v>0</v>
      </c>
      <c r="F132">
        <f t="shared" si="6"/>
        <v>0</v>
      </c>
      <c r="G132" t="s">
        <v>253</v>
      </c>
      <c r="H132">
        <f t="shared" si="7"/>
        <v>0</v>
      </c>
      <c r="I132">
        <f>INDEX(Data!A:A,MATCH(POI!C132,Data!B:B,0))</f>
        <v>131</v>
      </c>
      <c r="J132" t="str">
        <f t="shared" si="8"/>
        <v/>
      </c>
    </row>
    <row r="133" spans="1:10" x14ac:dyDescent="0.25">
      <c r="A133" s="2">
        <v>132</v>
      </c>
      <c r="B133" t="s">
        <v>769</v>
      </c>
      <c r="C133" t="s">
        <v>240</v>
      </c>
      <c r="D133" t="s">
        <v>879</v>
      </c>
      <c r="E133">
        <f>COUNTIF(Base!H:H,C133)+H133</f>
        <v>0</v>
      </c>
      <c r="F133">
        <f t="shared" si="6"/>
        <v>0</v>
      </c>
      <c r="G133" t="s">
        <v>206</v>
      </c>
      <c r="H133">
        <f t="shared" si="7"/>
        <v>0</v>
      </c>
      <c r="I133">
        <f>INDEX(Data!A:A,MATCH(POI!C133,Data!B:B,0))</f>
        <v>132</v>
      </c>
      <c r="J133" t="str">
        <f t="shared" si="8"/>
        <v/>
      </c>
    </row>
    <row r="134" spans="1:10" x14ac:dyDescent="0.25">
      <c r="A134" s="2">
        <v>133</v>
      </c>
      <c r="B134" t="s">
        <v>769</v>
      </c>
      <c r="C134" t="s">
        <v>99</v>
      </c>
      <c r="D134" t="s">
        <v>810</v>
      </c>
      <c r="E134">
        <f>COUNTIF(Base!H:H,C134)+H134</f>
        <v>0</v>
      </c>
      <c r="F134">
        <f t="shared" si="6"/>
        <v>0</v>
      </c>
      <c r="G134" t="s">
        <v>65</v>
      </c>
      <c r="H134">
        <f t="shared" si="7"/>
        <v>0</v>
      </c>
      <c r="I134">
        <f>INDEX(Data!A:A,MATCH(POI!C134,Data!B:B,0))</f>
        <v>133</v>
      </c>
      <c r="J134" t="str">
        <f t="shared" si="8"/>
        <v/>
      </c>
    </row>
    <row r="135" spans="1:10" x14ac:dyDescent="0.25">
      <c r="A135" s="2">
        <v>134</v>
      </c>
      <c r="B135" t="s">
        <v>769</v>
      </c>
      <c r="C135" t="s">
        <v>523</v>
      </c>
      <c r="D135" t="s">
        <v>1017</v>
      </c>
      <c r="E135">
        <f>COUNTIF(Base!H:H,C135)+H135</f>
        <v>0</v>
      </c>
      <c r="F135">
        <f t="shared" si="6"/>
        <v>0</v>
      </c>
      <c r="G135" t="s">
        <v>503</v>
      </c>
      <c r="H135">
        <f t="shared" si="7"/>
        <v>0</v>
      </c>
      <c r="I135">
        <f>INDEX(Data!A:A,MATCH(POI!C135,Data!B:B,0))</f>
        <v>134</v>
      </c>
      <c r="J135" t="str">
        <f t="shared" si="8"/>
        <v/>
      </c>
    </row>
    <row r="136" spans="1:10" x14ac:dyDescent="0.25">
      <c r="A136" s="2">
        <v>135</v>
      </c>
      <c r="B136" t="s">
        <v>769</v>
      </c>
      <c r="C136" t="s">
        <v>752</v>
      </c>
      <c r="D136" t="s">
        <v>1129</v>
      </c>
      <c r="E136">
        <f>COUNTIF(Base!H:H,C136)+H136</f>
        <v>0</v>
      </c>
      <c r="F136">
        <f t="shared" si="6"/>
        <v>0</v>
      </c>
      <c r="G136" t="s">
        <v>702</v>
      </c>
      <c r="H136">
        <f t="shared" si="7"/>
        <v>0</v>
      </c>
      <c r="I136">
        <f>INDEX(Data!A:A,MATCH(POI!C136,Data!B:B,0))</f>
        <v>135</v>
      </c>
      <c r="J136" t="str">
        <f t="shared" si="8"/>
        <v/>
      </c>
    </row>
    <row r="137" spans="1:10" x14ac:dyDescent="0.25">
      <c r="A137" s="2">
        <v>136</v>
      </c>
      <c r="B137" t="s">
        <v>769</v>
      </c>
      <c r="C137" t="s">
        <v>110</v>
      </c>
      <c r="D137" t="s">
        <v>815</v>
      </c>
      <c r="E137">
        <f>COUNTIF(Base!H:H,C137)+H137</f>
        <v>0</v>
      </c>
      <c r="F137">
        <f t="shared" si="6"/>
        <v>0</v>
      </c>
      <c r="G137" t="s">
        <v>102</v>
      </c>
      <c r="H137">
        <f t="shared" si="7"/>
        <v>0</v>
      </c>
      <c r="I137">
        <f>INDEX(Data!A:A,MATCH(POI!C137,Data!B:B,0))</f>
        <v>136</v>
      </c>
      <c r="J137" t="str">
        <f t="shared" si="8"/>
        <v/>
      </c>
    </row>
    <row r="138" spans="1:10" x14ac:dyDescent="0.25">
      <c r="A138" s="2">
        <v>137</v>
      </c>
      <c r="B138" t="s">
        <v>769</v>
      </c>
      <c r="C138" t="s">
        <v>214</v>
      </c>
      <c r="D138" t="s">
        <v>866</v>
      </c>
      <c r="E138">
        <f>COUNTIF(Base!H:H,C138)+H138</f>
        <v>0</v>
      </c>
      <c r="F138">
        <f t="shared" si="6"/>
        <v>0</v>
      </c>
      <c r="G138" t="s">
        <v>206</v>
      </c>
      <c r="H138">
        <f t="shared" si="7"/>
        <v>0</v>
      </c>
      <c r="I138">
        <f>INDEX(Data!A:A,MATCH(POI!C138,Data!B:B,0))</f>
        <v>137</v>
      </c>
      <c r="J138" t="str">
        <f t="shared" si="8"/>
        <v/>
      </c>
    </row>
    <row r="139" spans="1:10" x14ac:dyDescent="0.25">
      <c r="A139" s="2">
        <v>138</v>
      </c>
      <c r="B139" t="s">
        <v>769</v>
      </c>
      <c r="C139" t="s">
        <v>560</v>
      </c>
      <c r="D139" t="s">
        <v>1035</v>
      </c>
      <c r="E139">
        <f>COUNTIF(Base!H:H,C139)+H139</f>
        <v>0</v>
      </c>
      <c r="F139">
        <f t="shared" si="6"/>
        <v>0</v>
      </c>
      <c r="G139" t="s">
        <v>536</v>
      </c>
      <c r="H139">
        <f t="shared" si="7"/>
        <v>0</v>
      </c>
      <c r="I139">
        <f>INDEX(Data!A:A,MATCH(POI!C139,Data!B:B,0))</f>
        <v>138</v>
      </c>
      <c r="J139" t="str">
        <f t="shared" si="8"/>
        <v/>
      </c>
    </row>
    <row r="140" spans="1:10" x14ac:dyDescent="0.25">
      <c r="A140" s="2">
        <v>139</v>
      </c>
      <c r="B140" t="s">
        <v>769</v>
      </c>
      <c r="C140" t="s">
        <v>222</v>
      </c>
      <c r="D140" t="s">
        <v>870</v>
      </c>
      <c r="E140">
        <f>COUNTIF(Base!H:H,C140)+H140</f>
        <v>0</v>
      </c>
      <c r="F140">
        <f t="shared" si="6"/>
        <v>0</v>
      </c>
      <c r="G140" t="s">
        <v>206</v>
      </c>
      <c r="H140">
        <f t="shared" si="7"/>
        <v>0</v>
      </c>
      <c r="I140">
        <f>INDEX(Data!A:A,MATCH(POI!C140,Data!B:B,0))</f>
        <v>139</v>
      </c>
      <c r="J140" t="str">
        <f t="shared" si="8"/>
        <v/>
      </c>
    </row>
    <row r="141" spans="1:10" x14ac:dyDescent="0.25">
      <c r="A141" s="2">
        <v>140</v>
      </c>
      <c r="B141" t="s">
        <v>769</v>
      </c>
      <c r="C141" t="s">
        <v>663</v>
      </c>
      <c r="D141" t="s">
        <v>1085</v>
      </c>
      <c r="E141">
        <f>COUNTIF(Base!H:H,C141)+H141</f>
        <v>0</v>
      </c>
      <c r="F141">
        <f t="shared" si="6"/>
        <v>0</v>
      </c>
      <c r="G141" t="s">
        <v>629</v>
      </c>
      <c r="H141">
        <f t="shared" si="7"/>
        <v>0</v>
      </c>
      <c r="I141">
        <f>INDEX(Data!A:A,MATCH(POI!C141,Data!B:B,0))</f>
        <v>140</v>
      </c>
      <c r="J141" t="str">
        <f t="shared" si="8"/>
        <v/>
      </c>
    </row>
    <row r="142" spans="1:10" x14ac:dyDescent="0.25">
      <c r="A142" s="2">
        <v>141</v>
      </c>
      <c r="B142" t="s">
        <v>769</v>
      </c>
      <c r="C142" t="s">
        <v>330</v>
      </c>
      <c r="D142" t="s">
        <v>923</v>
      </c>
      <c r="E142">
        <f>COUNTIF(Base!H:H,C142)+H142</f>
        <v>0</v>
      </c>
      <c r="F142">
        <f t="shared" si="6"/>
        <v>0</v>
      </c>
      <c r="G142" t="s">
        <v>290</v>
      </c>
      <c r="H142">
        <f t="shared" si="7"/>
        <v>0</v>
      </c>
      <c r="I142">
        <f>INDEX(Data!A:A,MATCH(POI!C142,Data!B:B,0))</f>
        <v>141</v>
      </c>
      <c r="J142" t="str">
        <f t="shared" si="8"/>
        <v/>
      </c>
    </row>
    <row r="143" spans="1:10" x14ac:dyDescent="0.25">
      <c r="A143" s="2">
        <v>142</v>
      </c>
      <c r="B143" t="s">
        <v>769</v>
      </c>
      <c r="C143" t="s">
        <v>478</v>
      </c>
      <c r="D143" t="s">
        <v>995</v>
      </c>
      <c r="E143">
        <f>COUNTIF(Base!H:H,C143)+H143</f>
        <v>0</v>
      </c>
      <c r="F143">
        <f t="shared" si="6"/>
        <v>0</v>
      </c>
      <c r="G143" t="s">
        <v>462</v>
      </c>
      <c r="H143">
        <f t="shared" si="7"/>
        <v>0</v>
      </c>
      <c r="I143">
        <f>INDEX(Data!A:A,MATCH(POI!C143,Data!B:B,0))</f>
        <v>142</v>
      </c>
      <c r="J143" t="str">
        <f t="shared" si="8"/>
        <v/>
      </c>
    </row>
    <row r="144" spans="1:10" x14ac:dyDescent="0.25">
      <c r="A144" s="2">
        <v>143</v>
      </c>
      <c r="B144" t="s">
        <v>769</v>
      </c>
      <c r="C144" t="s">
        <v>79</v>
      </c>
      <c r="D144" t="s">
        <v>800</v>
      </c>
      <c r="E144">
        <f>COUNTIF(Base!H:H,C144)+H144</f>
        <v>0</v>
      </c>
      <c r="F144">
        <f t="shared" si="6"/>
        <v>0</v>
      </c>
      <c r="G144" t="s">
        <v>65</v>
      </c>
      <c r="H144">
        <f t="shared" si="7"/>
        <v>0</v>
      </c>
      <c r="I144">
        <f>INDEX(Data!A:A,MATCH(POI!C144,Data!B:B,0))</f>
        <v>143</v>
      </c>
      <c r="J144" t="str">
        <f t="shared" si="8"/>
        <v/>
      </c>
    </row>
    <row r="145" spans="1:10" x14ac:dyDescent="0.25">
      <c r="A145" s="2">
        <v>144</v>
      </c>
      <c r="B145" t="s">
        <v>769</v>
      </c>
      <c r="C145" t="s">
        <v>639</v>
      </c>
      <c r="D145" t="s">
        <v>1072</v>
      </c>
      <c r="E145">
        <f>COUNTIF(Base!H:H,C145)+H145</f>
        <v>0</v>
      </c>
      <c r="F145">
        <f t="shared" si="6"/>
        <v>0</v>
      </c>
      <c r="G145" t="s">
        <v>629</v>
      </c>
      <c r="H145">
        <f t="shared" si="7"/>
        <v>0</v>
      </c>
      <c r="I145">
        <f>INDEX(Data!A:A,MATCH(POI!C145,Data!B:B,0))</f>
        <v>144</v>
      </c>
      <c r="J145" t="str">
        <f t="shared" si="8"/>
        <v/>
      </c>
    </row>
    <row r="146" spans="1:10" x14ac:dyDescent="0.25">
      <c r="A146" s="2">
        <v>145</v>
      </c>
      <c r="B146" t="s">
        <v>769</v>
      </c>
      <c r="C146" t="s">
        <v>216</v>
      </c>
      <c r="D146" t="s">
        <v>867</v>
      </c>
      <c r="E146">
        <f>COUNTIF(Base!H:H,C146)+H146</f>
        <v>0</v>
      </c>
      <c r="F146">
        <f t="shared" si="6"/>
        <v>0</v>
      </c>
      <c r="G146" t="s">
        <v>206</v>
      </c>
      <c r="H146">
        <f t="shared" si="7"/>
        <v>0</v>
      </c>
      <c r="I146">
        <f>INDEX(Data!A:A,MATCH(POI!C146,Data!B:B,0))</f>
        <v>145</v>
      </c>
      <c r="J146" t="str">
        <f t="shared" si="8"/>
        <v/>
      </c>
    </row>
    <row r="147" spans="1:10" x14ac:dyDescent="0.25">
      <c r="A147" s="2">
        <v>146</v>
      </c>
      <c r="B147" t="s">
        <v>769</v>
      </c>
      <c r="C147" t="s">
        <v>287</v>
      </c>
      <c r="D147" t="s">
        <v>902</v>
      </c>
      <c r="E147">
        <f>COUNTIF(Base!H:H,C147)+H147</f>
        <v>0</v>
      </c>
      <c r="F147">
        <f t="shared" si="6"/>
        <v>0</v>
      </c>
      <c r="G147" t="s">
        <v>253</v>
      </c>
      <c r="H147">
        <f t="shared" si="7"/>
        <v>0</v>
      </c>
      <c r="I147">
        <f>INDEX(Data!A:A,MATCH(POI!C147,Data!B:B,0))</f>
        <v>146</v>
      </c>
      <c r="J147" t="str">
        <f t="shared" si="8"/>
        <v/>
      </c>
    </row>
    <row r="148" spans="1:10" x14ac:dyDescent="0.25">
      <c r="A148" s="2">
        <v>147</v>
      </c>
      <c r="B148" t="s">
        <v>769</v>
      </c>
      <c r="C148" t="s">
        <v>108</v>
      </c>
      <c r="D148" t="s">
        <v>814</v>
      </c>
      <c r="E148">
        <f>COUNTIF(Base!H:H,C148)+H148</f>
        <v>0</v>
      </c>
      <c r="F148">
        <f t="shared" si="6"/>
        <v>0</v>
      </c>
      <c r="G148" t="s">
        <v>102</v>
      </c>
      <c r="H148">
        <f t="shared" si="7"/>
        <v>0</v>
      </c>
      <c r="I148">
        <f>INDEX(Data!A:A,MATCH(POI!C148,Data!B:B,0))</f>
        <v>147</v>
      </c>
      <c r="J148" t="str">
        <f t="shared" si="8"/>
        <v/>
      </c>
    </row>
    <row r="149" spans="1:10" x14ac:dyDescent="0.25">
      <c r="A149" s="2">
        <v>148</v>
      </c>
      <c r="B149" t="s">
        <v>769</v>
      </c>
      <c r="C149" t="s">
        <v>683</v>
      </c>
      <c r="D149" t="s">
        <v>1095</v>
      </c>
      <c r="E149">
        <f>COUNTIF(Base!H:H,C149)+H149</f>
        <v>0</v>
      </c>
      <c r="F149">
        <f t="shared" si="6"/>
        <v>0</v>
      </c>
      <c r="G149" t="s">
        <v>629</v>
      </c>
      <c r="H149">
        <f t="shared" si="7"/>
        <v>0</v>
      </c>
      <c r="I149">
        <f>INDEX(Data!A:A,MATCH(POI!C149,Data!B:B,0))</f>
        <v>148</v>
      </c>
      <c r="J149" t="str">
        <f t="shared" si="8"/>
        <v/>
      </c>
    </row>
    <row r="150" spans="1:10" x14ac:dyDescent="0.25">
      <c r="A150" s="2">
        <v>149</v>
      </c>
      <c r="B150" t="s">
        <v>769</v>
      </c>
      <c r="C150" t="s">
        <v>368</v>
      </c>
      <c r="D150" t="s">
        <v>942</v>
      </c>
      <c r="E150">
        <f>COUNTIF(Base!H:H,C150)+H150</f>
        <v>0</v>
      </c>
      <c r="F150">
        <f t="shared" si="6"/>
        <v>0</v>
      </c>
      <c r="G150" t="s">
        <v>348</v>
      </c>
      <c r="H150">
        <f t="shared" si="7"/>
        <v>0</v>
      </c>
      <c r="I150">
        <f>INDEX(Data!A:A,MATCH(POI!C150,Data!B:B,0))</f>
        <v>149</v>
      </c>
      <c r="J150" t="str">
        <f t="shared" si="8"/>
        <v/>
      </c>
    </row>
    <row r="151" spans="1:10" x14ac:dyDescent="0.25">
      <c r="A151" s="2">
        <v>150</v>
      </c>
      <c r="B151" t="s">
        <v>769</v>
      </c>
      <c r="C151" t="s">
        <v>748</v>
      </c>
      <c r="D151" t="s">
        <v>1127</v>
      </c>
      <c r="E151">
        <f>COUNTIF(Base!H:H,C151)+H151</f>
        <v>0</v>
      </c>
      <c r="F151">
        <f t="shared" si="6"/>
        <v>0</v>
      </c>
      <c r="G151" t="s">
        <v>702</v>
      </c>
      <c r="H151">
        <f t="shared" si="7"/>
        <v>0</v>
      </c>
      <c r="I151">
        <f>INDEX(Data!A:A,MATCH(POI!C151,Data!B:B,0))</f>
        <v>150</v>
      </c>
      <c r="J151" t="str">
        <f t="shared" si="8"/>
        <v/>
      </c>
    </row>
    <row r="152" spans="1:10" x14ac:dyDescent="0.25">
      <c r="A152" s="2">
        <v>151</v>
      </c>
      <c r="B152" t="s">
        <v>769</v>
      </c>
      <c r="C152" t="s">
        <v>218</v>
      </c>
      <c r="D152" t="s">
        <v>868</v>
      </c>
      <c r="E152">
        <f>COUNTIF(Base!H:H,C152)+H152</f>
        <v>0</v>
      </c>
      <c r="F152">
        <f t="shared" si="6"/>
        <v>0</v>
      </c>
      <c r="G152" t="s">
        <v>206</v>
      </c>
      <c r="H152">
        <f t="shared" si="7"/>
        <v>0</v>
      </c>
      <c r="I152">
        <f>INDEX(Data!A:A,MATCH(POI!C152,Data!B:B,0))</f>
        <v>151</v>
      </c>
      <c r="J152" t="str">
        <f t="shared" si="8"/>
        <v/>
      </c>
    </row>
    <row r="153" spans="1:10" x14ac:dyDescent="0.25">
      <c r="A153" s="2">
        <v>152</v>
      </c>
      <c r="B153" t="s">
        <v>769</v>
      </c>
      <c r="C153" t="s">
        <v>342</v>
      </c>
      <c r="D153" t="s">
        <v>929</v>
      </c>
      <c r="E153">
        <f>COUNTIF(Base!H:H,C153)+H153</f>
        <v>0</v>
      </c>
      <c r="F153">
        <f t="shared" si="6"/>
        <v>0</v>
      </c>
      <c r="G153" t="s">
        <v>290</v>
      </c>
      <c r="H153">
        <f t="shared" si="7"/>
        <v>0</v>
      </c>
      <c r="I153">
        <f>INDEX(Data!A:A,MATCH(POI!C153,Data!B:B,0))</f>
        <v>152</v>
      </c>
      <c r="J153" t="str">
        <f t="shared" si="8"/>
        <v/>
      </c>
    </row>
    <row r="154" spans="1:10" x14ac:dyDescent="0.25">
      <c r="A154" s="2">
        <v>153</v>
      </c>
      <c r="B154" t="s">
        <v>769</v>
      </c>
      <c r="C154" t="s">
        <v>558</v>
      </c>
      <c r="D154" t="s">
        <v>1034</v>
      </c>
      <c r="E154">
        <f>COUNTIF(Base!H:H,C154)+H154</f>
        <v>0</v>
      </c>
      <c r="F154">
        <f t="shared" si="6"/>
        <v>0</v>
      </c>
      <c r="G154" t="s">
        <v>536</v>
      </c>
      <c r="H154">
        <f t="shared" si="7"/>
        <v>0</v>
      </c>
      <c r="I154">
        <f>INDEX(Data!A:A,MATCH(POI!C154,Data!B:B,0))</f>
        <v>153</v>
      </c>
      <c r="J154" t="str">
        <f t="shared" si="8"/>
        <v/>
      </c>
    </row>
    <row r="155" spans="1:10" x14ac:dyDescent="0.25">
      <c r="A155" s="2">
        <v>154</v>
      </c>
      <c r="B155" t="s">
        <v>769</v>
      </c>
      <c r="C155" t="s">
        <v>47</v>
      </c>
      <c r="D155" t="s">
        <v>785</v>
      </c>
      <c r="E155">
        <f>COUNTIF(Base!H:H,C155)+H155</f>
        <v>0</v>
      </c>
      <c r="F155">
        <f t="shared" si="6"/>
        <v>0</v>
      </c>
      <c r="G155" t="s">
        <v>41</v>
      </c>
      <c r="H155">
        <f t="shared" si="7"/>
        <v>0</v>
      </c>
      <c r="I155">
        <f>INDEX(Data!A:A,MATCH(POI!C155,Data!B:B,0))</f>
        <v>154</v>
      </c>
      <c r="J155" t="str">
        <f t="shared" si="8"/>
        <v/>
      </c>
    </row>
    <row r="156" spans="1:10" x14ac:dyDescent="0.25">
      <c r="A156" s="2">
        <v>155</v>
      </c>
      <c r="B156" t="s">
        <v>769</v>
      </c>
      <c r="C156" t="s">
        <v>40</v>
      </c>
      <c r="D156" t="s">
        <v>782</v>
      </c>
      <c r="E156">
        <f>COUNTIF(Base!H:H,C156)+H156</f>
        <v>0</v>
      </c>
      <c r="F156">
        <f t="shared" si="6"/>
        <v>0</v>
      </c>
      <c r="G156" t="s">
        <v>41</v>
      </c>
      <c r="H156">
        <f t="shared" si="7"/>
        <v>0</v>
      </c>
      <c r="I156">
        <f>INDEX(Data!A:A,MATCH(POI!C156,Data!B:B,0))</f>
        <v>155</v>
      </c>
      <c r="J156" t="str">
        <f t="shared" si="8"/>
        <v/>
      </c>
    </row>
    <row r="157" spans="1:10" x14ac:dyDescent="0.25">
      <c r="A157" s="2">
        <v>156</v>
      </c>
      <c r="B157" t="s">
        <v>769</v>
      </c>
      <c r="C157" t="s">
        <v>118</v>
      </c>
      <c r="D157" t="s">
        <v>819</v>
      </c>
      <c r="E157">
        <f>COUNTIF(Base!H:H,C157)+H157</f>
        <v>0</v>
      </c>
      <c r="F157">
        <f t="shared" si="6"/>
        <v>0</v>
      </c>
      <c r="G157" t="s">
        <v>102</v>
      </c>
      <c r="H157">
        <f t="shared" si="7"/>
        <v>0</v>
      </c>
      <c r="I157">
        <f>INDEX(Data!A:A,MATCH(POI!C157,Data!B:B,0))</f>
        <v>156</v>
      </c>
      <c r="J157" t="str">
        <f t="shared" si="8"/>
        <v/>
      </c>
    </row>
    <row r="158" spans="1:10" x14ac:dyDescent="0.25">
      <c r="A158" s="2">
        <v>157</v>
      </c>
      <c r="B158" t="s">
        <v>769</v>
      </c>
      <c r="C158" t="s">
        <v>137</v>
      </c>
      <c r="D158" t="s">
        <v>829</v>
      </c>
      <c r="E158">
        <f>COUNTIF(Base!H:H,C158)+H158</f>
        <v>0</v>
      </c>
      <c r="F158">
        <f t="shared" si="6"/>
        <v>0</v>
      </c>
      <c r="G158" t="s">
        <v>125</v>
      </c>
      <c r="H158">
        <f t="shared" si="7"/>
        <v>0</v>
      </c>
      <c r="I158">
        <f>INDEX(Data!A:A,MATCH(POI!C158,Data!B:B,0))</f>
        <v>157</v>
      </c>
      <c r="J158" t="str">
        <f t="shared" si="8"/>
        <v/>
      </c>
    </row>
    <row r="159" spans="1:10" x14ac:dyDescent="0.25">
      <c r="A159" s="2">
        <v>158</v>
      </c>
      <c r="B159" t="s">
        <v>769</v>
      </c>
      <c r="C159" t="s">
        <v>392</v>
      </c>
      <c r="D159" t="s">
        <v>932</v>
      </c>
      <c r="E159">
        <f>COUNTIF(Base!H:H,C159)+H159</f>
        <v>0</v>
      </c>
      <c r="F159">
        <f t="shared" si="6"/>
        <v>0</v>
      </c>
      <c r="G159" t="s">
        <v>348</v>
      </c>
      <c r="H159">
        <f t="shared" si="7"/>
        <v>0</v>
      </c>
      <c r="I159">
        <f>INDEX(Data!A:A,MATCH(POI!C159,Data!B:B,0))</f>
        <v>158</v>
      </c>
      <c r="J159" t="str">
        <f t="shared" si="8"/>
        <v/>
      </c>
    </row>
    <row r="160" spans="1:10" x14ac:dyDescent="0.25">
      <c r="A160" s="2">
        <v>159</v>
      </c>
      <c r="B160" t="s">
        <v>769</v>
      </c>
      <c r="C160" t="s">
        <v>220</v>
      </c>
      <c r="D160" t="s">
        <v>869</v>
      </c>
      <c r="E160">
        <f>COUNTIF(Base!H:H,C160)+H160</f>
        <v>0</v>
      </c>
      <c r="F160">
        <f t="shared" si="6"/>
        <v>0</v>
      </c>
      <c r="G160" t="s">
        <v>206</v>
      </c>
      <c r="H160">
        <f t="shared" si="7"/>
        <v>0</v>
      </c>
      <c r="I160">
        <f>INDEX(Data!A:A,MATCH(POI!C160,Data!B:B,0))</f>
        <v>159</v>
      </c>
      <c r="J160" t="str">
        <f t="shared" si="8"/>
        <v/>
      </c>
    </row>
    <row r="161" spans="1:10" x14ac:dyDescent="0.25">
      <c r="A161" s="2">
        <v>160</v>
      </c>
      <c r="B161" t="s">
        <v>769</v>
      </c>
      <c r="C161" s="23" t="s">
        <v>498</v>
      </c>
      <c r="D161" t="s">
        <v>1005</v>
      </c>
      <c r="E161">
        <v>24</v>
      </c>
      <c r="F161">
        <f t="shared" si="6"/>
        <v>0.26666666666666666</v>
      </c>
      <c r="G161" t="s">
        <v>462</v>
      </c>
      <c r="H161">
        <f t="shared" si="7"/>
        <v>0</v>
      </c>
      <c r="I161">
        <f>INDEX(Data!A:A,MATCH(POI!C161,Data!B:B,0))</f>
        <v>160</v>
      </c>
      <c r="J161" t="str">
        <f t="shared" si="8"/>
        <v/>
      </c>
    </row>
    <row r="162" spans="1:10" x14ac:dyDescent="0.25">
      <c r="A162" s="2">
        <v>161</v>
      </c>
      <c r="B162" t="s">
        <v>769</v>
      </c>
      <c r="C162" t="s">
        <v>257</v>
      </c>
      <c r="D162" t="s">
        <v>887</v>
      </c>
      <c r="E162">
        <f>COUNTIF(Base!H:H,C162)+H162</f>
        <v>0</v>
      </c>
      <c r="F162">
        <f t="shared" si="6"/>
        <v>0</v>
      </c>
      <c r="G162" t="s">
        <v>253</v>
      </c>
      <c r="H162">
        <f t="shared" si="7"/>
        <v>0</v>
      </c>
      <c r="I162">
        <f>INDEX(Data!A:A,MATCH(POI!C162,Data!B:B,0))</f>
        <v>161</v>
      </c>
      <c r="J162" t="str">
        <f t="shared" si="8"/>
        <v/>
      </c>
    </row>
    <row r="163" spans="1:10" x14ac:dyDescent="0.25">
      <c r="A163" s="2">
        <v>162</v>
      </c>
      <c r="B163" t="s">
        <v>769</v>
      </c>
      <c r="C163" t="s">
        <v>265</v>
      </c>
      <c r="D163" t="s">
        <v>891</v>
      </c>
      <c r="E163">
        <f>COUNTIF(Base!H:H,C163)+H163</f>
        <v>0</v>
      </c>
      <c r="F163">
        <f t="shared" si="6"/>
        <v>0</v>
      </c>
      <c r="G163" t="s">
        <v>253</v>
      </c>
      <c r="H163">
        <f t="shared" si="7"/>
        <v>0</v>
      </c>
      <c r="I163">
        <f>INDEX(Data!A:A,MATCH(POI!C163,Data!B:B,0))</f>
        <v>162</v>
      </c>
      <c r="J163" t="str">
        <f t="shared" si="8"/>
        <v/>
      </c>
    </row>
    <row r="164" spans="1:10" x14ac:dyDescent="0.25">
      <c r="A164" s="2">
        <v>163</v>
      </c>
      <c r="B164" t="s">
        <v>769</v>
      </c>
      <c r="C164" t="s">
        <v>661</v>
      </c>
      <c r="D164" t="s">
        <v>1084</v>
      </c>
      <c r="E164">
        <f>COUNTIF(Base!H:H,C164)+H164</f>
        <v>0</v>
      </c>
      <c r="F164">
        <f t="shared" si="6"/>
        <v>0</v>
      </c>
      <c r="G164" t="s">
        <v>629</v>
      </c>
      <c r="H164">
        <f t="shared" si="7"/>
        <v>0</v>
      </c>
      <c r="I164">
        <f>INDEX(Data!A:A,MATCH(POI!C164,Data!B:B,0))</f>
        <v>163</v>
      </c>
      <c r="J164" t="str">
        <f t="shared" si="8"/>
        <v/>
      </c>
    </row>
    <row r="165" spans="1:10" x14ac:dyDescent="0.25">
      <c r="A165" s="2">
        <v>164</v>
      </c>
      <c r="B165" t="s">
        <v>769</v>
      </c>
      <c r="C165" t="s">
        <v>599</v>
      </c>
      <c r="D165" t="s">
        <v>1054</v>
      </c>
      <c r="E165">
        <f>COUNTIF(Base!H:H,C165)+H165</f>
        <v>0</v>
      </c>
      <c r="F165">
        <f t="shared" si="6"/>
        <v>0</v>
      </c>
      <c r="G165" t="s">
        <v>573</v>
      </c>
      <c r="H165">
        <f t="shared" si="7"/>
        <v>0</v>
      </c>
      <c r="I165">
        <f>INDEX(Data!A:A,MATCH(POI!C165,Data!B:B,0))</f>
        <v>164</v>
      </c>
      <c r="J165" t="str">
        <f t="shared" si="8"/>
        <v/>
      </c>
    </row>
    <row r="166" spans="1:10" x14ac:dyDescent="0.25">
      <c r="A166" s="2">
        <v>165</v>
      </c>
      <c r="B166" t="s">
        <v>769</v>
      </c>
      <c r="C166" t="s">
        <v>601</v>
      </c>
      <c r="D166" t="s">
        <v>1055</v>
      </c>
      <c r="E166">
        <f>COUNTIF(Base!H:H,C166)+H166</f>
        <v>0</v>
      </c>
      <c r="F166">
        <f t="shared" si="6"/>
        <v>0</v>
      </c>
      <c r="G166" t="s">
        <v>573</v>
      </c>
      <c r="H166">
        <f t="shared" si="7"/>
        <v>0</v>
      </c>
      <c r="I166">
        <f>INDEX(Data!A:A,MATCH(POI!C166,Data!B:B,0))</f>
        <v>165</v>
      </c>
      <c r="J166" t="str">
        <f t="shared" si="8"/>
        <v/>
      </c>
    </row>
    <row r="167" spans="1:10" x14ac:dyDescent="0.25">
      <c r="A167" s="2">
        <v>166</v>
      </c>
      <c r="B167" t="s">
        <v>769</v>
      </c>
      <c r="C167" t="s">
        <v>318</v>
      </c>
      <c r="D167" t="s">
        <v>917</v>
      </c>
      <c r="E167">
        <f>COUNTIF(Base!H:H,C167)+H167</f>
        <v>0</v>
      </c>
      <c r="F167">
        <f t="shared" si="6"/>
        <v>0</v>
      </c>
      <c r="G167" t="s">
        <v>290</v>
      </c>
      <c r="H167">
        <f t="shared" si="7"/>
        <v>0</v>
      </c>
      <c r="I167">
        <f>INDEX(Data!A:A,MATCH(POI!C167,Data!B:B,0))</f>
        <v>166</v>
      </c>
      <c r="J167" t="str">
        <f t="shared" si="8"/>
        <v/>
      </c>
    </row>
    <row r="168" spans="1:10" x14ac:dyDescent="0.25">
      <c r="A168" s="2">
        <v>167</v>
      </c>
      <c r="B168" t="s">
        <v>769</v>
      </c>
      <c r="C168" t="s">
        <v>228</v>
      </c>
      <c r="D168" t="s">
        <v>873</v>
      </c>
      <c r="E168">
        <f>COUNTIF(Base!H:H,C168)+H168</f>
        <v>0</v>
      </c>
      <c r="F168">
        <f t="shared" si="6"/>
        <v>0</v>
      </c>
      <c r="G168" t="s">
        <v>206</v>
      </c>
      <c r="H168">
        <f t="shared" si="7"/>
        <v>0</v>
      </c>
      <c r="I168">
        <f>INDEX(Data!A:A,MATCH(POI!C168,Data!B:B,0))</f>
        <v>167</v>
      </c>
      <c r="J168" t="str">
        <f t="shared" si="8"/>
        <v/>
      </c>
    </row>
    <row r="169" spans="1:10" x14ac:dyDescent="0.25">
      <c r="A169" s="2">
        <v>168</v>
      </c>
      <c r="B169" t="s">
        <v>769</v>
      </c>
      <c r="C169" t="s">
        <v>581</v>
      </c>
      <c r="D169" t="s">
        <v>1043</v>
      </c>
      <c r="E169">
        <f>COUNTIF(Base!H:H,C169)+H169</f>
        <v>0</v>
      </c>
      <c r="F169">
        <f t="shared" si="6"/>
        <v>0</v>
      </c>
      <c r="G169" t="s">
        <v>573</v>
      </c>
      <c r="H169">
        <f t="shared" si="7"/>
        <v>0</v>
      </c>
      <c r="I169">
        <f>INDEX(Data!A:A,MATCH(POI!C169,Data!B:B,0))</f>
        <v>168</v>
      </c>
      <c r="J169" t="str">
        <f t="shared" si="8"/>
        <v/>
      </c>
    </row>
    <row r="170" spans="1:10" x14ac:dyDescent="0.25">
      <c r="A170" s="2">
        <v>169</v>
      </c>
      <c r="B170" t="s">
        <v>769</v>
      </c>
      <c r="C170" t="s">
        <v>378</v>
      </c>
      <c r="D170" t="s">
        <v>947</v>
      </c>
      <c r="E170">
        <f>COUNTIF(Base!H:H,C170)+H170</f>
        <v>0</v>
      </c>
      <c r="F170">
        <f t="shared" si="6"/>
        <v>0</v>
      </c>
      <c r="G170" t="s">
        <v>348</v>
      </c>
      <c r="H170">
        <f t="shared" si="7"/>
        <v>0</v>
      </c>
      <c r="I170">
        <f>INDEX(Data!A:A,MATCH(POI!C170,Data!B:B,0))</f>
        <v>169</v>
      </c>
      <c r="J170" t="str">
        <f t="shared" si="8"/>
        <v/>
      </c>
    </row>
    <row r="171" spans="1:10" x14ac:dyDescent="0.25">
      <c r="A171" s="2">
        <v>170</v>
      </c>
      <c r="B171" t="s">
        <v>769</v>
      </c>
      <c r="C171" t="s">
        <v>300</v>
      </c>
      <c r="D171" t="s">
        <v>908</v>
      </c>
      <c r="E171">
        <f>COUNTIF(Base!H:H,C171)+H171</f>
        <v>0</v>
      </c>
      <c r="F171">
        <f t="shared" si="6"/>
        <v>0</v>
      </c>
      <c r="G171" t="s">
        <v>290</v>
      </c>
      <c r="H171">
        <f t="shared" si="7"/>
        <v>0</v>
      </c>
      <c r="I171">
        <f>INDEX(Data!A:A,MATCH(POI!C171,Data!B:B,0))</f>
        <v>170</v>
      </c>
      <c r="J171" t="str">
        <f t="shared" si="8"/>
        <v/>
      </c>
    </row>
    <row r="172" spans="1:10" x14ac:dyDescent="0.25">
      <c r="A172" s="2">
        <v>171</v>
      </c>
      <c r="B172" t="s">
        <v>769</v>
      </c>
      <c r="C172" t="s">
        <v>470</v>
      </c>
      <c r="D172" t="s">
        <v>991</v>
      </c>
      <c r="E172">
        <f>COUNTIF(Base!H:H,C172)+H172</f>
        <v>0</v>
      </c>
      <c r="F172">
        <f t="shared" si="6"/>
        <v>0</v>
      </c>
      <c r="G172" t="s">
        <v>462</v>
      </c>
      <c r="H172">
        <f t="shared" si="7"/>
        <v>0</v>
      </c>
      <c r="I172">
        <f>INDEX(Data!A:A,MATCH(POI!C172,Data!B:B,0))</f>
        <v>171</v>
      </c>
      <c r="J172" t="str">
        <f t="shared" si="8"/>
        <v/>
      </c>
    </row>
    <row r="173" spans="1:10" x14ac:dyDescent="0.25">
      <c r="A173" s="2">
        <v>172</v>
      </c>
      <c r="B173" t="s">
        <v>769</v>
      </c>
      <c r="C173" t="s">
        <v>468</v>
      </c>
      <c r="D173" t="s">
        <v>990</v>
      </c>
      <c r="E173">
        <f>COUNTIF(Base!H:H,C173)+H173</f>
        <v>0</v>
      </c>
      <c r="F173">
        <f t="shared" si="6"/>
        <v>0</v>
      </c>
      <c r="G173" t="s">
        <v>462</v>
      </c>
      <c r="H173">
        <f t="shared" si="7"/>
        <v>0</v>
      </c>
      <c r="I173">
        <f>INDEX(Data!A:A,MATCH(POI!C173,Data!B:B,0))</f>
        <v>172</v>
      </c>
      <c r="J173" t="str">
        <f t="shared" si="8"/>
        <v/>
      </c>
    </row>
    <row r="174" spans="1:10" x14ac:dyDescent="0.25">
      <c r="A174" s="2">
        <v>173</v>
      </c>
      <c r="B174" t="s">
        <v>769</v>
      </c>
      <c r="C174" t="s">
        <v>135</v>
      </c>
      <c r="D174" t="s">
        <v>827</v>
      </c>
      <c r="E174">
        <f>COUNTIF(Base!H:H,C174)+H174</f>
        <v>0</v>
      </c>
      <c r="F174">
        <f t="shared" si="6"/>
        <v>0</v>
      </c>
      <c r="G174" t="s">
        <v>125</v>
      </c>
      <c r="H174">
        <f t="shared" si="7"/>
        <v>0</v>
      </c>
      <c r="I174">
        <f>INDEX(Data!A:A,MATCH(POI!C174,Data!B:B,0))</f>
        <v>173</v>
      </c>
      <c r="J174" t="str">
        <f t="shared" si="8"/>
        <v/>
      </c>
    </row>
    <row r="175" spans="1:10" x14ac:dyDescent="0.25">
      <c r="A175" s="2">
        <v>174</v>
      </c>
      <c r="B175" t="s">
        <v>769</v>
      </c>
      <c r="C175" t="s">
        <v>681</v>
      </c>
      <c r="D175" t="s">
        <v>1094</v>
      </c>
      <c r="E175">
        <f>COUNTIF(Base!H:H,C175)+H175</f>
        <v>0</v>
      </c>
      <c r="F175">
        <f t="shared" si="6"/>
        <v>0</v>
      </c>
      <c r="G175" t="s">
        <v>629</v>
      </c>
      <c r="H175">
        <f t="shared" si="7"/>
        <v>0</v>
      </c>
      <c r="I175">
        <f>INDEX(Data!A:A,MATCH(POI!C175,Data!B:B,0))</f>
        <v>174</v>
      </c>
      <c r="J175" t="str">
        <f t="shared" si="8"/>
        <v/>
      </c>
    </row>
    <row r="176" spans="1:10" x14ac:dyDescent="0.25">
      <c r="A176" s="2">
        <v>175</v>
      </c>
      <c r="B176" t="s">
        <v>769</v>
      </c>
      <c r="C176" t="s">
        <v>447</v>
      </c>
      <c r="D176" t="s">
        <v>980</v>
      </c>
      <c r="E176">
        <f>COUNTIF(Base!H:H,C176)+H176</f>
        <v>0</v>
      </c>
      <c r="F176">
        <f t="shared" si="6"/>
        <v>0</v>
      </c>
      <c r="G176" t="s">
        <v>395</v>
      </c>
      <c r="H176">
        <f t="shared" si="7"/>
        <v>0</v>
      </c>
      <c r="I176">
        <f>INDEX(Data!A:A,MATCH(POI!C176,Data!B:B,0))</f>
        <v>175</v>
      </c>
      <c r="J176" t="str">
        <f t="shared" si="8"/>
        <v/>
      </c>
    </row>
    <row r="177" spans="1:10" x14ac:dyDescent="0.25">
      <c r="A177" s="2">
        <v>176</v>
      </c>
      <c r="B177" t="s">
        <v>769</v>
      </c>
      <c r="C177" t="s">
        <v>236</v>
      </c>
      <c r="D177" t="s">
        <v>877</v>
      </c>
      <c r="E177">
        <f>COUNTIF(Base!H:H,C177)+H177</f>
        <v>0</v>
      </c>
      <c r="F177">
        <f t="shared" si="6"/>
        <v>0</v>
      </c>
      <c r="G177" t="s">
        <v>206</v>
      </c>
      <c r="H177">
        <f t="shared" si="7"/>
        <v>0</v>
      </c>
      <c r="I177">
        <f>INDEX(Data!A:A,MATCH(POI!C177,Data!B:B,0))</f>
        <v>176</v>
      </c>
      <c r="J177" t="str">
        <f t="shared" si="8"/>
        <v/>
      </c>
    </row>
    <row r="178" spans="1:10" x14ac:dyDescent="0.25">
      <c r="A178" s="2">
        <v>177</v>
      </c>
      <c r="B178" t="s">
        <v>769</v>
      </c>
      <c r="C178" t="s">
        <v>230</v>
      </c>
      <c r="D178" t="s">
        <v>874</v>
      </c>
      <c r="E178">
        <f>COUNTIF(Base!H:H,C178)+H178</f>
        <v>0</v>
      </c>
      <c r="F178">
        <f t="shared" si="6"/>
        <v>0</v>
      </c>
      <c r="G178" t="s">
        <v>206</v>
      </c>
      <c r="H178">
        <f t="shared" si="7"/>
        <v>0</v>
      </c>
      <c r="I178">
        <f>INDEX(Data!A:A,MATCH(POI!C178,Data!B:B,0))</f>
        <v>177</v>
      </c>
      <c r="J178" t="str">
        <f t="shared" si="8"/>
        <v/>
      </c>
    </row>
    <row r="179" spans="1:10" x14ac:dyDescent="0.25">
      <c r="A179" s="2">
        <v>178</v>
      </c>
      <c r="B179" t="s">
        <v>769</v>
      </c>
      <c r="C179" t="s">
        <v>169</v>
      </c>
      <c r="D179" t="s">
        <v>849</v>
      </c>
      <c r="E179">
        <f>COUNTIF(Base!H:H,C179)+H179</f>
        <v>0</v>
      </c>
      <c r="F179">
        <f t="shared" si="6"/>
        <v>0</v>
      </c>
      <c r="G179" t="s">
        <v>125</v>
      </c>
      <c r="H179">
        <f t="shared" si="7"/>
        <v>0</v>
      </c>
      <c r="I179">
        <f>INDEX(Data!A:A,MATCH(POI!C179,Data!B:B,0))</f>
        <v>178</v>
      </c>
      <c r="J179" t="str">
        <f t="shared" si="8"/>
        <v/>
      </c>
    </row>
    <row r="180" spans="1:10" x14ac:dyDescent="0.25">
      <c r="A180" s="2">
        <v>179</v>
      </c>
      <c r="B180" t="s">
        <v>769</v>
      </c>
      <c r="C180" t="s">
        <v>716</v>
      </c>
      <c r="D180" t="s">
        <v>1111</v>
      </c>
      <c r="E180">
        <f>COUNTIF(Base!H:H,C180)+H180</f>
        <v>0</v>
      </c>
      <c r="F180">
        <f t="shared" si="6"/>
        <v>0</v>
      </c>
      <c r="G180" t="s">
        <v>702</v>
      </c>
      <c r="H180">
        <f t="shared" si="7"/>
        <v>0</v>
      </c>
      <c r="I180">
        <f>INDEX(Data!A:A,MATCH(POI!C180,Data!B:B,0))</f>
        <v>179</v>
      </c>
      <c r="J180" t="str">
        <f t="shared" si="8"/>
        <v/>
      </c>
    </row>
    <row r="181" spans="1:10" x14ac:dyDescent="0.25">
      <c r="A181" s="2">
        <v>180</v>
      </c>
      <c r="B181" t="s">
        <v>769</v>
      </c>
      <c r="C181" t="s">
        <v>597</v>
      </c>
      <c r="D181" t="s">
        <v>1053</v>
      </c>
      <c r="E181">
        <f>COUNTIF(Base!H:H,C181)+H181</f>
        <v>0</v>
      </c>
      <c r="F181">
        <f t="shared" si="6"/>
        <v>0</v>
      </c>
      <c r="G181" t="s">
        <v>573</v>
      </c>
      <c r="H181">
        <f t="shared" si="7"/>
        <v>0</v>
      </c>
      <c r="I181">
        <f>INDEX(Data!A:A,MATCH(POI!C181,Data!B:B,0))</f>
        <v>180</v>
      </c>
      <c r="J181" t="str">
        <f t="shared" si="8"/>
        <v/>
      </c>
    </row>
    <row r="182" spans="1:10" x14ac:dyDescent="0.25">
      <c r="A182" s="2">
        <v>181</v>
      </c>
      <c r="B182" t="s">
        <v>769</v>
      </c>
      <c r="C182" t="s">
        <v>277</v>
      </c>
      <c r="D182" t="s">
        <v>897</v>
      </c>
      <c r="E182">
        <f>COUNTIF(Base!H:H,C182)+H182</f>
        <v>0</v>
      </c>
      <c r="F182">
        <f t="shared" si="6"/>
        <v>0</v>
      </c>
      <c r="G182" t="s">
        <v>253</v>
      </c>
      <c r="H182">
        <f t="shared" si="7"/>
        <v>0</v>
      </c>
      <c r="I182">
        <f>INDEX(Data!A:A,MATCH(POI!C182,Data!B:B,0))</f>
        <v>181</v>
      </c>
      <c r="J182" t="str">
        <f t="shared" si="8"/>
        <v/>
      </c>
    </row>
    <row r="183" spans="1:10" x14ac:dyDescent="0.25">
      <c r="A183" s="2">
        <v>182</v>
      </c>
      <c r="B183" t="s">
        <v>769</v>
      </c>
      <c r="C183" t="s">
        <v>486</v>
      </c>
      <c r="D183" t="s">
        <v>999</v>
      </c>
      <c r="E183">
        <f>COUNTIF(Base!H:H,C183)+H183</f>
        <v>0</v>
      </c>
      <c r="F183">
        <f t="shared" si="6"/>
        <v>0</v>
      </c>
      <c r="G183" t="s">
        <v>462</v>
      </c>
      <c r="H183">
        <f t="shared" si="7"/>
        <v>0</v>
      </c>
      <c r="I183">
        <f>INDEX(Data!A:A,MATCH(POI!C183,Data!B:B,0))</f>
        <v>182</v>
      </c>
      <c r="J183" t="str">
        <f t="shared" si="8"/>
        <v/>
      </c>
    </row>
    <row r="184" spans="1:10" x14ac:dyDescent="0.25">
      <c r="A184" s="2">
        <v>183</v>
      </c>
      <c r="B184" t="s">
        <v>769</v>
      </c>
      <c r="C184" t="s">
        <v>575</v>
      </c>
      <c r="D184" t="s">
        <v>1052</v>
      </c>
      <c r="E184">
        <f>COUNTIF(Base!H:H,C184)+H184</f>
        <v>0</v>
      </c>
      <c r="F184">
        <f t="shared" si="6"/>
        <v>0</v>
      </c>
      <c r="G184" t="s">
        <v>573</v>
      </c>
      <c r="H184">
        <f t="shared" si="7"/>
        <v>0</v>
      </c>
      <c r="I184">
        <f>INDEX(Data!A:A,MATCH(POI!C184,Data!B:B,0))</f>
        <v>183</v>
      </c>
      <c r="J184" t="str">
        <f t="shared" si="8"/>
        <v/>
      </c>
    </row>
    <row r="185" spans="1:10" x14ac:dyDescent="0.25">
      <c r="A185" s="2">
        <v>184</v>
      </c>
      <c r="B185" t="s">
        <v>769</v>
      </c>
      <c r="C185" t="s">
        <v>461</v>
      </c>
      <c r="D185" t="s">
        <v>987</v>
      </c>
      <c r="E185">
        <f>COUNTIF(Base!H:H,C185)+H185</f>
        <v>0</v>
      </c>
      <c r="F185">
        <f t="shared" si="6"/>
        <v>0</v>
      </c>
      <c r="G185" t="s">
        <v>462</v>
      </c>
      <c r="H185">
        <f t="shared" si="7"/>
        <v>0</v>
      </c>
      <c r="I185">
        <f>INDEX(Data!A:A,MATCH(POI!C185,Data!B:B,0))</f>
        <v>184</v>
      </c>
      <c r="J185" t="str">
        <f t="shared" si="8"/>
        <v/>
      </c>
    </row>
    <row r="186" spans="1:10" x14ac:dyDescent="0.25">
      <c r="A186" s="2">
        <v>185</v>
      </c>
      <c r="B186" t="s">
        <v>769</v>
      </c>
      <c r="C186" t="s">
        <v>234</v>
      </c>
      <c r="D186" t="s">
        <v>876</v>
      </c>
      <c r="E186">
        <f>COUNTIF(Base!H:H,C186)+H186</f>
        <v>0</v>
      </c>
      <c r="F186">
        <f t="shared" si="6"/>
        <v>0</v>
      </c>
      <c r="G186" t="s">
        <v>206</v>
      </c>
      <c r="H186">
        <f t="shared" si="7"/>
        <v>0</v>
      </c>
      <c r="I186">
        <f>INDEX(Data!A:A,MATCH(POI!C186,Data!B:B,0))</f>
        <v>185</v>
      </c>
      <c r="J186" t="str">
        <f t="shared" si="8"/>
        <v/>
      </c>
    </row>
    <row r="187" spans="1:10" x14ac:dyDescent="0.25">
      <c r="A187" s="2">
        <v>186</v>
      </c>
      <c r="B187" t="s">
        <v>769</v>
      </c>
      <c r="C187" t="s">
        <v>101</v>
      </c>
      <c r="D187" t="s">
        <v>811</v>
      </c>
      <c r="E187">
        <f>COUNTIF(Base!H:H,C187)+H187</f>
        <v>0</v>
      </c>
      <c r="F187">
        <f t="shared" si="6"/>
        <v>0</v>
      </c>
      <c r="G187" t="s">
        <v>102</v>
      </c>
      <c r="H187">
        <f t="shared" si="7"/>
        <v>0</v>
      </c>
      <c r="I187">
        <f>INDEX(Data!A:A,MATCH(POI!C187,Data!B:B,0))</f>
        <v>186</v>
      </c>
      <c r="J187" t="str">
        <f t="shared" si="8"/>
        <v/>
      </c>
    </row>
    <row r="188" spans="1:10" x14ac:dyDescent="0.25">
      <c r="A188" s="2">
        <v>187</v>
      </c>
      <c r="B188" t="s">
        <v>769</v>
      </c>
      <c r="C188" t="s">
        <v>45</v>
      </c>
      <c r="D188" t="s">
        <v>784</v>
      </c>
      <c r="E188">
        <f>COUNTIF(Base!H:H,C188)+H188</f>
        <v>0</v>
      </c>
      <c r="F188">
        <f t="shared" si="6"/>
        <v>0</v>
      </c>
      <c r="G188" t="s">
        <v>41</v>
      </c>
      <c r="H188">
        <f t="shared" si="7"/>
        <v>0</v>
      </c>
      <c r="I188">
        <f>INDEX(Data!A:A,MATCH(POI!C188,Data!B:B,0))</f>
        <v>187</v>
      </c>
      <c r="J188" t="str">
        <f t="shared" si="8"/>
        <v/>
      </c>
    </row>
    <row r="189" spans="1:10" x14ac:dyDescent="0.25">
      <c r="A189" s="2">
        <v>188</v>
      </c>
      <c r="B189" t="s">
        <v>769</v>
      </c>
      <c r="C189" t="s">
        <v>210</v>
      </c>
      <c r="D189" t="s">
        <v>864</v>
      </c>
      <c r="E189">
        <f>COUNTIF(Base!H:H,C189)+H189</f>
        <v>0</v>
      </c>
      <c r="F189">
        <f t="shared" si="6"/>
        <v>0</v>
      </c>
      <c r="G189" t="s">
        <v>206</v>
      </c>
      <c r="H189">
        <f t="shared" si="7"/>
        <v>0</v>
      </c>
      <c r="I189">
        <f>INDEX(Data!A:A,MATCH(POI!C189,Data!B:B,0))</f>
        <v>188</v>
      </c>
      <c r="J189" t="str">
        <f t="shared" si="8"/>
        <v/>
      </c>
    </row>
    <row r="190" spans="1:10" x14ac:dyDescent="0.25">
      <c r="A190" s="2">
        <v>189</v>
      </c>
      <c r="B190" t="s">
        <v>769</v>
      </c>
      <c r="C190" t="s">
        <v>394</v>
      </c>
      <c r="D190" t="s">
        <v>954</v>
      </c>
      <c r="E190">
        <v>0</v>
      </c>
      <c r="F190">
        <f t="shared" si="6"/>
        <v>0</v>
      </c>
      <c r="G190" t="s">
        <v>395</v>
      </c>
      <c r="H190">
        <f t="shared" si="7"/>
        <v>0</v>
      </c>
      <c r="I190">
        <f>INDEX(Data!A:A,MATCH(POI!C190,Data!B:B,0))</f>
        <v>189</v>
      </c>
      <c r="J190" t="str">
        <f t="shared" si="8"/>
        <v/>
      </c>
    </row>
    <row r="191" spans="1:10" x14ac:dyDescent="0.25">
      <c r="A191" s="2">
        <v>190</v>
      </c>
      <c r="B191" t="s">
        <v>769</v>
      </c>
      <c r="C191" t="s">
        <v>399</v>
      </c>
      <c r="D191" t="s">
        <v>956</v>
      </c>
      <c r="E191">
        <f>COUNTIF(Base!H:H,C191)+H191</f>
        <v>0</v>
      </c>
      <c r="F191">
        <f t="shared" si="6"/>
        <v>0</v>
      </c>
      <c r="G191" t="s">
        <v>395</v>
      </c>
      <c r="H191">
        <f t="shared" si="7"/>
        <v>0</v>
      </c>
      <c r="I191">
        <f>INDEX(Data!A:A,MATCH(POI!C191,Data!B:B,0))</f>
        <v>190</v>
      </c>
      <c r="J191" t="str">
        <f t="shared" si="8"/>
        <v/>
      </c>
    </row>
    <row r="192" spans="1:10" x14ac:dyDescent="0.25">
      <c r="A192" s="2">
        <v>191</v>
      </c>
      <c r="B192" t="s">
        <v>769</v>
      </c>
      <c r="C192" t="s">
        <v>671</v>
      </c>
      <c r="D192" t="s">
        <v>1089</v>
      </c>
      <c r="E192">
        <f>COUNTIF(Base!H:H,C192)+H192</f>
        <v>0</v>
      </c>
      <c r="F192">
        <f t="shared" si="6"/>
        <v>0</v>
      </c>
      <c r="G192" t="s">
        <v>629</v>
      </c>
      <c r="H192">
        <f t="shared" si="7"/>
        <v>0</v>
      </c>
      <c r="I192">
        <f>INDEX(Data!A:A,MATCH(POI!C192,Data!B:B,0))</f>
        <v>191</v>
      </c>
      <c r="J192" t="str">
        <f t="shared" si="8"/>
        <v/>
      </c>
    </row>
    <row r="193" spans="1:10" x14ac:dyDescent="0.25">
      <c r="A193" s="2">
        <v>192</v>
      </c>
      <c r="B193" t="s">
        <v>769</v>
      </c>
      <c r="C193" t="s">
        <v>191</v>
      </c>
      <c r="D193" t="s">
        <v>840</v>
      </c>
      <c r="E193">
        <f>COUNTIF(Base!H:H,C193)+H193</f>
        <v>0</v>
      </c>
      <c r="F193">
        <f t="shared" si="6"/>
        <v>0</v>
      </c>
      <c r="G193" t="s">
        <v>125</v>
      </c>
      <c r="H193">
        <f t="shared" si="7"/>
        <v>0</v>
      </c>
      <c r="I193">
        <f>INDEX(Data!A:A,MATCH(POI!C193,Data!B:B,0))</f>
        <v>192</v>
      </c>
      <c r="J193" t="str">
        <f t="shared" si="8"/>
        <v/>
      </c>
    </row>
    <row r="194" spans="1:10" x14ac:dyDescent="0.25">
      <c r="A194" s="2">
        <v>193</v>
      </c>
      <c r="B194" t="s">
        <v>769</v>
      </c>
      <c r="C194" t="s">
        <v>519</v>
      </c>
      <c r="D194" t="s">
        <v>1015</v>
      </c>
      <c r="E194">
        <f>COUNTIF(Base!H:H,C194)+H194</f>
        <v>0</v>
      </c>
      <c r="F194">
        <f t="shared" ref="F194:F257" si="9">(E194/$F$1)</f>
        <v>0</v>
      </c>
      <c r="G194" t="s">
        <v>503</v>
      </c>
      <c r="H194">
        <f t="shared" ref="H194:H257" si="10">IFERROR(VLOOKUP(C194,$K$1:$L$3,2,FALSE),0)</f>
        <v>0</v>
      </c>
      <c r="I194">
        <f>INDEX(Data!A:A,MATCH(POI!C194,Data!B:B,0))</f>
        <v>193</v>
      </c>
      <c r="J194" t="str">
        <f t="shared" ref="J194:J257" si="11">IF(I194&lt;&gt;A194,"NOK","")</f>
        <v/>
      </c>
    </row>
    <row r="195" spans="1:10" x14ac:dyDescent="0.25">
      <c r="A195" s="2">
        <v>194</v>
      </c>
      <c r="B195" t="s">
        <v>769</v>
      </c>
      <c r="C195" t="s">
        <v>364</v>
      </c>
      <c r="D195" t="s">
        <v>939</v>
      </c>
      <c r="E195">
        <f>COUNTIF(Base!H:H,C195)+H195</f>
        <v>0</v>
      </c>
      <c r="F195">
        <f t="shared" si="9"/>
        <v>0</v>
      </c>
      <c r="G195" t="s">
        <v>348</v>
      </c>
      <c r="H195">
        <f t="shared" si="10"/>
        <v>0</v>
      </c>
      <c r="I195">
        <f>INDEX(Data!A:A,MATCH(POI!C195,Data!B:B,0))</f>
        <v>194</v>
      </c>
      <c r="J195" t="str">
        <f t="shared" si="11"/>
        <v/>
      </c>
    </row>
    <row r="196" spans="1:10" x14ac:dyDescent="0.25">
      <c r="A196" s="2">
        <v>195</v>
      </c>
      <c r="B196" t="s">
        <v>769</v>
      </c>
      <c r="C196" t="s">
        <v>362</v>
      </c>
      <c r="D196" t="s">
        <v>938</v>
      </c>
      <c r="E196">
        <f>COUNTIF(Base!H:H,C196)+H196</f>
        <v>0</v>
      </c>
      <c r="F196">
        <f t="shared" si="9"/>
        <v>0</v>
      </c>
      <c r="G196" t="s">
        <v>348</v>
      </c>
      <c r="H196">
        <f t="shared" si="10"/>
        <v>0</v>
      </c>
      <c r="I196">
        <f>INDEX(Data!A:A,MATCH(POI!C196,Data!B:B,0))</f>
        <v>195</v>
      </c>
      <c r="J196" t="str">
        <f t="shared" si="11"/>
        <v/>
      </c>
    </row>
    <row r="197" spans="1:10" x14ac:dyDescent="0.25">
      <c r="A197" s="2">
        <v>196</v>
      </c>
      <c r="B197" t="s">
        <v>769</v>
      </c>
      <c r="C197" t="s">
        <v>527</v>
      </c>
      <c r="D197" t="s">
        <v>1019</v>
      </c>
      <c r="E197">
        <f>COUNTIF(Base!H:H,C197)+H197</f>
        <v>0</v>
      </c>
      <c r="F197">
        <f t="shared" si="9"/>
        <v>0</v>
      </c>
      <c r="G197" t="s">
        <v>503</v>
      </c>
      <c r="H197">
        <f t="shared" si="10"/>
        <v>0</v>
      </c>
      <c r="I197">
        <f>INDEX(Data!A:A,MATCH(POI!C197,Data!B:B,0))</f>
        <v>196</v>
      </c>
      <c r="J197" t="str">
        <f t="shared" si="11"/>
        <v/>
      </c>
    </row>
    <row r="198" spans="1:10" x14ac:dyDescent="0.25">
      <c r="A198" s="2">
        <v>197</v>
      </c>
      <c r="B198" t="s">
        <v>769</v>
      </c>
      <c r="C198" t="s">
        <v>199</v>
      </c>
      <c r="D198" t="s">
        <v>836</v>
      </c>
      <c r="E198">
        <f>COUNTIF(Base!H:H,C198)+H198</f>
        <v>0</v>
      </c>
      <c r="F198">
        <f t="shared" si="9"/>
        <v>0</v>
      </c>
      <c r="G198" t="s">
        <v>125</v>
      </c>
      <c r="H198">
        <f t="shared" si="10"/>
        <v>0</v>
      </c>
      <c r="I198">
        <f>INDEX(Data!A:A,MATCH(POI!C198,Data!B:B,0))</f>
        <v>197</v>
      </c>
      <c r="J198" t="str">
        <f t="shared" si="11"/>
        <v/>
      </c>
    </row>
    <row r="199" spans="1:10" x14ac:dyDescent="0.25">
      <c r="A199" s="2">
        <v>198</v>
      </c>
      <c r="B199" t="s">
        <v>769</v>
      </c>
      <c r="C199" t="s">
        <v>564</v>
      </c>
      <c r="D199" t="s">
        <v>1037</v>
      </c>
      <c r="E199">
        <v>0</v>
      </c>
      <c r="F199">
        <f t="shared" si="9"/>
        <v>0</v>
      </c>
      <c r="G199" t="s">
        <v>536</v>
      </c>
      <c r="H199">
        <f t="shared" si="10"/>
        <v>0</v>
      </c>
      <c r="I199">
        <f>INDEX(Data!A:A,MATCH(POI!C199,Data!B:B,0))</f>
        <v>198</v>
      </c>
      <c r="J199" t="str">
        <f t="shared" si="11"/>
        <v/>
      </c>
    </row>
    <row r="200" spans="1:10" x14ac:dyDescent="0.25">
      <c r="A200" s="2">
        <v>199</v>
      </c>
      <c r="B200" t="s">
        <v>769</v>
      </c>
      <c r="C200" t="s">
        <v>421</v>
      </c>
      <c r="D200" t="s">
        <v>967</v>
      </c>
      <c r="E200">
        <f>COUNTIF(Base!H:H,C200)+H200</f>
        <v>0</v>
      </c>
      <c r="F200">
        <f t="shared" si="9"/>
        <v>0</v>
      </c>
      <c r="G200" t="s">
        <v>395</v>
      </c>
      <c r="H200">
        <f t="shared" si="10"/>
        <v>0</v>
      </c>
      <c r="I200">
        <f>INDEX(Data!A:A,MATCH(POI!C200,Data!B:B,0))</f>
        <v>199</v>
      </c>
      <c r="J200" t="str">
        <f t="shared" si="11"/>
        <v/>
      </c>
    </row>
    <row r="201" spans="1:10" x14ac:dyDescent="0.25">
      <c r="A201" s="2">
        <v>200</v>
      </c>
      <c r="B201" t="s">
        <v>769</v>
      </c>
      <c r="C201" t="s">
        <v>429</v>
      </c>
      <c r="D201" t="s">
        <v>971</v>
      </c>
      <c r="E201">
        <f>COUNTIF(Base!H:H,C201)+H201</f>
        <v>0</v>
      </c>
      <c r="F201">
        <f t="shared" si="9"/>
        <v>0</v>
      </c>
      <c r="G201" t="s">
        <v>395</v>
      </c>
      <c r="H201">
        <f t="shared" si="10"/>
        <v>0</v>
      </c>
      <c r="I201">
        <f>INDEX(Data!A:A,MATCH(POI!C201,Data!B:B,0))</f>
        <v>200</v>
      </c>
      <c r="J201" t="str">
        <f t="shared" si="11"/>
        <v/>
      </c>
    </row>
    <row r="202" spans="1:10" x14ac:dyDescent="0.25">
      <c r="A202" s="2">
        <v>201</v>
      </c>
      <c r="B202" t="s">
        <v>769</v>
      </c>
      <c r="C202" t="s">
        <v>75</v>
      </c>
      <c r="D202" t="s">
        <v>798</v>
      </c>
      <c r="E202">
        <f>COUNTIF(Base!H:H,C202)+H202</f>
        <v>0</v>
      </c>
      <c r="F202">
        <f t="shared" si="9"/>
        <v>0</v>
      </c>
      <c r="G202" t="s">
        <v>65</v>
      </c>
      <c r="H202">
        <f t="shared" si="10"/>
        <v>0</v>
      </c>
      <c r="I202">
        <f>INDEX(Data!A:A,MATCH(POI!C202,Data!B:B,0))</f>
        <v>201</v>
      </c>
      <c r="J202" t="str">
        <f t="shared" si="11"/>
        <v/>
      </c>
    </row>
    <row r="203" spans="1:10" x14ac:dyDescent="0.25">
      <c r="A203" s="2">
        <v>202</v>
      </c>
      <c r="B203" t="s">
        <v>769</v>
      </c>
      <c r="C203" t="s">
        <v>641</v>
      </c>
      <c r="D203" t="s">
        <v>1073</v>
      </c>
      <c r="E203">
        <f>COUNTIF(Base!H:H,C203)+H203</f>
        <v>0</v>
      </c>
      <c r="F203">
        <f t="shared" si="9"/>
        <v>0</v>
      </c>
      <c r="G203" t="s">
        <v>629</v>
      </c>
      <c r="H203">
        <f t="shared" si="10"/>
        <v>0</v>
      </c>
      <c r="I203">
        <f>INDEX(Data!A:A,MATCH(POI!C203,Data!B:B,0))</f>
        <v>202</v>
      </c>
      <c r="J203" t="str">
        <f t="shared" si="11"/>
        <v/>
      </c>
    </row>
    <row r="204" spans="1:10" x14ac:dyDescent="0.25">
      <c r="A204" s="2">
        <v>203</v>
      </c>
      <c r="B204" t="s">
        <v>769</v>
      </c>
      <c r="C204" t="s">
        <v>147</v>
      </c>
      <c r="D204" t="s">
        <v>835</v>
      </c>
      <c r="E204">
        <f>COUNTIF(Base!H:H,C204)+H204</f>
        <v>0</v>
      </c>
      <c r="F204">
        <f t="shared" si="9"/>
        <v>0</v>
      </c>
      <c r="G204" t="s">
        <v>125</v>
      </c>
      <c r="H204">
        <f t="shared" si="10"/>
        <v>0</v>
      </c>
      <c r="I204">
        <f>INDEX(Data!A:A,MATCH(POI!C204,Data!B:B,0))</f>
        <v>203</v>
      </c>
      <c r="J204" t="str">
        <f t="shared" si="11"/>
        <v/>
      </c>
    </row>
    <row r="205" spans="1:10" x14ac:dyDescent="0.25">
      <c r="A205" s="2">
        <v>204</v>
      </c>
      <c r="B205" t="s">
        <v>769</v>
      </c>
      <c r="C205" t="s">
        <v>492</v>
      </c>
      <c r="D205" t="s">
        <v>1002</v>
      </c>
      <c r="E205">
        <f>COUNTIF(Base!H:H,C205)+H205</f>
        <v>0</v>
      </c>
      <c r="F205">
        <f t="shared" si="9"/>
        <v>0</v>
      </c>
      <c r="G205" t="s">
        <v>462</v>
      </c>
      <c r="H205">
        <f t="shared" si="10"/>
        <v>0</v>
      </c>
      <c r="I205">
        <f>INDEX(Data!A:A,MATCH(POI!C205,Data!B:B,0))</f>
        <v>204</v>
      </c>
      <c r="J205" t="str">
        <f t="shared" si="11"/>
        <v/>
      </c>
    </row>
    <row r="206" spans="1:10" x14ac:dyDescent="0.25">
      <c r="A206" s="2">
        <v>205</v>
      </c>
      <c r="B206" t="s">
        <v>769</v>
      </c>
      <c r="C206" t="s">
        <v>628</v>
      </c>
      <c r="D206" t="s">
        <v>1080</v>
      </c>
      <c r="E206">
        <f>COUNTIF(Base!H:H,C206)+H206</f>
        <v>0</v>
      </c>
      <c r="F206">
        <f t="shared" si="9"/>
        <v>0</v>
      </c>
      <c r="G206" t="s">
        <v>629</v>
      </c>
      <c r="H206">
        <f t="shared" si="10"/>
        <v>0</v>
      </c>
      <c r="I206">
        <f>INDEX(Data!A:A,MATCH(POI!C206,Data!B:B,0))</f>
        <v>205</v>
      </c>
      <c r="J206" t="str">
        <f t="shared" si="11"/>
        <v/>
      </c>
    </row>
    <row r="207" spans="1:10" x14ac:dyDescent="0.25">
      <c r="A207" s="2">
        <v>206</v>
      </c>
      <c r="B207" t="s">
        <v>769</v>
      </c>
      <c r="C207" t="s">
        <v>566</v>
      </c>
      <c r="D207" t="s">
        <v>1038</v>
      </c>
      <c r="E207">
        <v>0</v>
      </c>
      <c r="F207">
        <f t="shared" si="9"/>
        <v>0</v>
      </c>
      <c r="G207" t="s">
        <v>536</v>
      </c>
      <c r="H207">
        <f t="shared" si="10"/>
        <v>0</v>
      </c>
      <c r="I207">
        <f>INDEX(Data!A:A,MATCH(POI!C207,Data!B:B,0))</f>
        <v>206</v>
      </c>
      <c r="J207" t="str">
        <f t="shared" si="11"/>
        <v/>
      </c>
    </row>
    <row r="208" spans="1:10" x14ac:dyDescent="0.25">
      <c r="A208" s="2">
        <v>207</v>
      </c>
      <c r="B208" t="s">
        <v>769</v>
      </c>
      <c r="C208" t="s">
        <v>407</v>
      </c>
      <c r="D208" t="s">
        <v>960</v>
      </c>
      <c r="E208">
        <f>COUNTIF(Base!H:H,C208)+H208</f>
        <v>0</v>
      </c>
      <c r="F208">
        <f t="shared" si="9"/>
        <v>0</v>
      </c>
      <c r="G208" t="s">
        <v>395</v>
      </c>
      <c r="H208">
        <f t="shared" si="10"/>
        <v>0</v>
      </c>
      <c r="I208">
        <f>INDEX(Data!A:A,MATCH(POI!C208,Data!B:B,0))</f>
        <v>207</v>
      </c>
      <c r="J208" t="str">
        <f t="shared" si="11"/>
        <v/>
      </c>
    </row>
    <row r="209" spans="1:10" x14ac:dyDescent="0.25">
      <c r="A209" s="2">
        <v>208</v>
      </c>
      <c r="B209" t="s">
        <v>769</v>
      </c>
      <c r="C209" t="s">
        <v>443</v>
      </c>
      <c r="D209" t="s">
        <v>978</v>
      </c>
      <c r="E209">
        <f>COUNTIF(Base!H:H,C209)+H209</f>
        <v>0</v>
      </c>
      <c r="F209">
        <f t="shared" si="9"/>
        <v>0</v>
      </c>
      <c r="G209" t="s">
        <v>395</v>
      </c>
      <c r="H209">
        <f t="shared" si="10"/>
        <v>0</v>
      </c>
      <c r="I209">
        <f>INDEX(Data!A:A,MATCH(POI!C209,Data!B:B,0))</f>
        <v>208</v>
      </c>
      <c r="J209" t="str">
        <f t="shared" si="11"/>
        <v/>
      </c>
    </row>
    <row r="210" spans="1:10" x14ac:dyDescent="0.25">
      <c r="A210" s="2">
        <v>209</v>
      </c>
      <c r="B210" t="s">
        <v>769</v>
      </c>
      <c r="C210" t="s">
        <v>675</v>
      </c>
      <c r="D210" t="s">
        <v>1091</v>
      </c>
      <c r="E210">
        <f>COUNTIF(Base!H:H,C210)+H210</f>
        <v>0</v>
      </c>
      <c r="F210">
        <f t="shared" si="9"/>
        <v>0</v>
      </c>
      <c r="G210" t="s">
        <v>629</v>
      </c>
      <c r="H210">
        <f t="shared" si="10"/>
        <v>0</v>
      </c>
      <c r="I210">
        <f>INDEX(Data!A:A,MATCH(POI!C210,Data!B:B,0))</f>
        <v>209</v>
      </c>
      <c r="J210" t="str">
        <f t="shared" si="11"/>
        <v/>
      </c>
    </row>
    <row r="211" spans="1:10" x14ac:dyDescent="0.25">
      <c r="A211" s="2">
        <v>210</v>
      </c>
      <c r="B211" t="s">
        <v>769</v>
      </c>
      <c r="C211" t="s">
        <v>64</v>
      </c>
      <c r="D211" t="s">
        <v>793</v>
      </c>
      <c r="E211">
        <f>COUNTIF(Base!H:H,C211)+H211</f>
        <v>0</v>
      </c>
      <c r="F211">
        <f t="shared" si="9"/>
        <v>0</v>
      </c>
      <c r="G211" t="s">
        <v>65</v>
      </c>
      <c r="H211">
        <f t="shared" si="10"/>
        <v>0</v>
      </c>
      <c r="I211">
        <f>INDEX(Data!A:A,MATCH(POI!C211,Data!B:B,0))</f>
        <v>210</v>
      </c>
      <c r="J211" t="str">
        <f t="shared" si="11"/>
        <v/>
      </c>
    </row>
    <row r="212" spans="1:10" x14ac:dyDescent="0.25">
      <c r="A212" s="2">
        <v>211</v>
      </c>
      <c r="B212" t="s">
        <v>769</v>
      </c>
      <c r="C212" t="s">
        <v>273</v>
      </c>
      <c r="D212" t="s">
        <v>895</v>
      </c>
      <c r="E212">
        <f>COUNTIF(Base!H:H,C212)+H212</f>
        <v>0</v>
      </c>
      <c r="F212">
        <f t="shared" si="9"/>
        <v>0</v>
      </c>
      <c r="G212" t="s">
        <v>253</v>
      </c>
      <c r="H212">
        <f t="shared" si="10"/>
        <v>0</v>
      </c>
      <c r="I212">
        <f>INDEX(Data!A:A,MATCH(POI!C212,Data!B:B,0))</f>
        <v>211</v>
      </c>
      <c r="J212" t="str">
        <f t="shared" si="11"/>
        <v/>
      </c>
    </row>
    <row r="213" spans="1:10" x14ac:dyDescent="0.25">
      <c r="A213" s="2">
        <v>212</v>
      </c>
      <c r="B213" t="s">
        <v>769</v>
      </c>
      <c r="C213" t="s">
        <v>699</v>
      </c>
      <c r="D213" t="s">
        <v>1103</v>
      </c>
      <c r="E213">
        <f>COUNTIF(Base!H:H,C213)+H213</f>
        <v>0</v>
      </c>
      <c r="F213">
        <f t="shared" si="9"/>
        <v>0</v>
      </c>
      <c r="G213" t="s">
        <v>629</v>
      </c>
      <c r="H213">
        <f t="shared" si="10"/>
        <v>0</v>
      </c>
      <c r="I213">
        <f>INDEX(Data!A:A,MATCH(POI!C213,Data!B:B,0))</f>
        <v>212</v>
      </c>
      <c r="J213" t="str">
        <f t="shared" si="11"/>
        <v/>
      </c>
    </row>
    <row r="214" spans="1:10" x14ac:dyDescent="0.25">
      <c r="A214" s="2">
        <v>213</v>
      </c>
      <c r="B214" t="s">
        <v>769</v>
      </c>
      <c r="C214" t="s">
        <v>87</v>
      </c>
      <c r="D214" t="s">
        <v>804</v>
      </c>
      <c r="E214">
        <f>COUNTIF(Base!H:H,C214)+H214</f>
        <v>0</v>
      </c>
      <c r="F214">
        <f t="shared" si="9"/>
        <v>0</v>
      </c>
      <c r="G214" t="s">
        <v>65</v>
      </c>
      <c r="H214">
        <f t="shared" si="10"/>
        <v>0</v>
      </c>
      <c r="I214">
        <f>INDEX(Data!A:A,MATCH(POI!C214,Data!B:B,0))</f>
        <v>213</v>
      </c>
      <c r="J214" t="str">
        <f t="shared" si="11"/>
        <v/>
      </c>
    </row>
    <row r="215" spans="1:10" x14ac:dyDescent="0.25">
      <c r="A215" s="2">
        <v>214</v>
      </c>
      <c r="B215" t="s">
        <v>769</v>
      </c>
      <c r="C215" t="s">
        <v>706</v>
      </c>
      <c r="D215" t="s">
        <v>1105</v>
      </c>
      <c r="E215">
        <f>COUNTIF(Base!H:H,C215)+H215</f>
        <v>0</v>
      </c>
      <c r="F215">
        <f t="shared" si="9"/>
        <v>0</v>
      </c>
      <c r="G215" t="s">
        <v>702</v>
      </c>
      <c r="H215">
        <f t="shared" si="10"/>
        <v>0</v>
      </c>
      <c r="I215">
        <f>INDEX(Data!A:A,MATCH(POI!C215,Data!B:B,0))</f>
        <v>214</v>
      </c>
      <c r="J215" t="str">
        <f t="shared" si="11"/>
        <v/>
      </c>
    </row>
    <row r="216" spans="1:10" x14ac:dyDescent="0.25">
      <c r="A216" s="2">
        <v>215</v>
      </c>
      <c r="B216" t="s">
        <v>769</v>
      </c>
      <c r="C216" t="s">
        <v>312</v>
      </c>
      <c r="D216" t="s">
        <v>914</v>
      </c>
      <c r="E216">
        <f>COUNTIF(Base!H:H,C216)+H216</f>
        <v>0</v>
      </c>
      <c r="F216">
        <f t="shared" si="9"/>
        <v>0</v>
      </c>
      <c r="G216" t="s">
        <v>290</v>
      </c>
      <c r="H216">
        <f t="shared" si="10"/>
        <v>0</v>
      </c>
      <c r="I216">
        <f>INDEX(Data!A:A,MATCH(POI!C216,Data!B:B,0))</f>
        <v>215</v>
      </c>
      <c r="J216" t="str">
        <f t="shared" si="11"/>
        <v/>
      </c>
    </row>
    <row r="217" spans="1:10" x14ac:dyDescent="0.25">
      <c r="A217" s="2">
        <v>216</v>
      </c>
      <c r="B217" t="s">
        <v>769</v>
      </c>
      <c r="C217" t="s">
        <v>347</v>
      </c>
      <c r="D217" t="s">
        <v>933</v>
      </c>
      <c r="E217">
        <f>COUNTIF(Base!H:H,C217)+H217</f>
        <v>0</v>
      </c>
      <c r="F217">
        <f t="shared" si="9"/>
        <v>0</v>
      </c>
      <c r="G217" t="s">
        <v>348</v>
      </c>
      <c r="H217">
        <f t="shared" si="10"/>
        <v>0</v>
      </c>
      <c r="I217">
        <f>INDEX(Data!A:A,MATCH(POI!C217,Data!B:B,0))</f>
        <v>216</v>
      </c>
      <c r="J217" t="str">
        <f t="shared" si="11"/>
        <v/>
      </c>
    </row>
    <row r="218" spans="1:10" x14ac:dyDescent="0.25">
      <c r="A218" s="2">
        <v>217</v>
      </c>
      <c r="B218" t="s">
        <v>769</v>
      </c>
      <c r="C218" t="s">
        <v>157</v>
      </c>
      <c r="D218" t="s">
        <v>842</v>
      </c>
      <c r="E218">
        <f>COUNTIF(Base!H:H,C218)+H218</f>
        <v>0</v>
      </c>
      <c r="F218">
        <f t="shared" si="9"/>
        <v>0</v>
      </c>
      <c r="G218" t="s">
        <v>125</v>
      </c>
      <c r="H218">
        <f t="shared" si="10"/>
        <v>0</v>
      </c>
      <c r="I218">
        <f>INDEX(Data!A:A,MATCH(POI!C218,Data!B:B,0))</f>
        <v>217</v>
      </c>
      <c r="J218" t="str">
        <f t="shared" si="11"/>
        <v/>
      </c>
    </row>
    <row r="219" spans="1:10" x14ac:dyDescent="0.25">
      <c r="A219" s="2">
        <v>218</v>
      </c>
      <c r="B219" t="s">
        <v>769</v>
      </c>
      <c r="C219" t="s">
        <v>350</v>
      </c>
      <c r="D219" t="s">
        <v>935</v>
      </c>
      <c r="E219">
        <f>COUNTIF(Base!H:H,C219)+H219</f>
        <v>0</v>
      </c>
      <c r="F219">
        <f t="shared" si="9"/>
        <v>0</v>
      </c>
      <c r="G219" t="s">
        <v>348</v>
      </c>
      <c r="H219">
        <f t="shared" si="10"/>
        <v>0</v>
      </c>
      <c r="I219">
        <f>INDEX(Data!A:A,MATCH(POI!C219,Data!B:B,0))</f>
        <v>218</v>
      </c>
      <c r="J219" t="str">
        <f t="shared" si="11"/>
        <v/>
      </c>
    </row>
    <row r="220" spans="1:10" x14ac:dyDescent="0.25">
      <c r="A220" s="2">
        <v>219</v>
      </c>
      <c r="B220" t="s">
        <v>769</v>
      </c>
      <c r="C220" t="s">
        <v>133</v>
      </c>
      <c r="D220" t="s">
        <v>825</v>
      </c>
      <c r="E220">
        <f>COUNTIF(Base!H:H,C220)+H220</f>
        <v>0</v>
      </c>
      <c r="F220">
        <f t="shared" si="9"/>
        <v>0</v>
      </c>
      <c r="G220" t="s">
        <v>125</v>
      </c>
      <c r="H220">
        <f t="shared" si="10"/>
        <v>0</v>
      </c>
      <c r="I220">
        <f>INDEX(Data!A:A,MATCH(POI!C220,Data!B:B,0))</f>
        <v>219</v>
      </c>
      <c r="J220" t="str">
        <f t="shared" si="11"/>
        <v/>
      </c>
    </row>
    <row r="221" spans="1:10" x14ac:dyDescent="0.25">
      <c r="A221" s="2">
        <v>220</v>
      </c>
      <c r="B221" t="s">
        <v>769</v>
      </c>
      <c r="C221" t="s">
        <v>183</v>
      </c>
      <c r="D221" t="s">
        <v>858</v>
      </c>
      <c r="E221">
        <f>COUNTIF(Base!H:H,C221)+H221</f>
        <v>0</v>
      </c>
      <c r="F221">
        <f t="shared" si="9"/>
        <v>0</v>
      </c>
      <c r="G221" t="s">
        <v>125</v>
      </c>
      <c r="H221">
        <f t="shared" si="10"/>
        <v>0</v>
      </c>
      <c r="I221">
        <f>INDEX(Data!A:A,MATCH(POI!C221,Data!B:B,0))</f>
        <v>220</v>
      </c>
      <c r="J221" t="str">
        <f t="shared" si="11"/>
        <v/>
      </c>
    </row>
    <row r="222" spans="1:10" x14ac:dyDescent="0.25">
      <c r="A222" s="2">
        <v>221</v>
      </c>
      <c r="B222" t="s">
        <v>769</v>
      </c>
      <c r="C222" t="s">
        <v>336</v>
      </c>
      <c r="D222" t="s">
        <v>926</v>
      </c>
      <c r="E222">
        <f>COUNTIF(Base!H:H,C222)+H222</f>
        <v>0</v>
      </c>
      <c r="F222">
        <f t="shared" si="9"/>
        <v>0</v>
      </c>
      <c r="G222" t="s">
        <v>290</v>
      </c>
      <c r="H222">
        <f t="shared" si="10"/>
        <v>0</v>
      </c>
      <c r="I222">
        <f>INDEX(Data!A:A,MATCH(POI!C222,Data!B:B,0))</f>
        <v>221</v>
      </c>
      <c r="J222" t="str">
        <f t="shared" si="11"/>
        <v/>
      </c>
    </row>
    <row r="223" spans="1:10" x14ac:dyDescent="0.25">
      <c r="A223" s="2">
        <v>222</v>
      </c>
      <c r="B223" t="s">
        <v>769</v>
      </c>
      <c r="C223" t="s">
        <v>129</v>
      </c>
      <c r="D223" t="s">
        <v>823</v>
      </c>
      <c r="E223">
        <f>COUNTIF(Base!H:H,C223)+H223</f>
        <v>0</v>
      </c>
      <c r="F223">
        <f t="shared" si="9"/>
        <v>0</v>
      </c>
      <c r="G223" t="s">
        <v>125</v>
      </c>
      <c r="H223">
        <f t="shared" si="10"/>
        <v>0</v>
      </c>
      <c r="I223">
        <f>INDEX(Data!A:A,MATCH(POI!C223,Data!B:B,0))</f>
        <v>222</v>
      </c>
      <c r="J223" t="str">
        <f t="shared" si="11"/>
        <v/>
      </c>
    </row>
    <row r="224" spans="1:10" x14ac:dyDescent="0.25">
      <c r="A224" s="2">
        <v>223</v>
      </c>
      <c r="B224" t="s">
        <v>769</v>
      </c>
      <c r="C224" t="s">
        <v>701</v>
      </c>
      <c r="D224" t="s">
        <v>1110</v>
      </c>
      <c r="E224">
        <f>COUNTIF(Base!H:H,C224)+H224</f>
        <v>0</v>
      </c>
      <c r="F224">
        <f t="shared" si="9"/>
        <v>0</v>
      </c>
      <c r="G224" t="s">
        <v>702</v>
      </c>
      <c r="H224">
        <f t="shared" si="10"/>
        <v>0</v>
      </c>
      <c r="I224">
        <f>INDEX(Data!A:A,MATCH(POI!C224,Data!B:B,0))</f>
        <v>223</v>
      </c>
      <c r="J224" t="str">
        <f t="shared" si="11"/>
        <v/>
      </c>
    </row>
    <row r="225" spans="1:10" x14ac:dyDescent="0.25">
      <c r="A225" s="2">
        <v>224</v>
      </c>
      <c r="B225" t="s">
        <v>769</v>
      </c>
      <c r="C225" t="s">
        <v>587</v>
      </c>
      <c r="D225" t="s">
        <v>1046</v>
      </c>
      <c r="E225">
        <f>COUNTIF(Base!H:H,C225)+H225</f>
        <v>0</v>
      </c>
      <c r="F225">
        <f t="shared" si="9"/>
        <v>0</v>
      </c>
      <c r="G225" t="s">
        <v>573</v>
      </c>
      <c r="H225">
        <f t="shared" si="10"/>
        <v>0</v>
      </c>
      <c r="I225">
        <f>INDEX(Data!A:A,MATCH(POI!C225,Data!B:B,0))</f>
        <v>224</v>
      </c>
      <c r="J225" t="str">
        <f t="shared" si="11"/>
        <v/>
      </c>
    </row>
    <row r="226" spans="1:10" x14ac:dyDescent="0.25">
      <c r="A226" s="2">
        <v>225</v>
      </c>
      <c r="B226" t="s">
        <v>769</v>
      </c>
      <c r="C226" t="s">
        <v>453</v>
      </c>
      <c r="D226" t="s">
        <v>983</v>
      </c>
      <c r="E226">
        <f>COUNTIF(Base!H:H,C226)+H226</f>
        <v>0</v>
      </c>
      <c r="F226">
        <f t="shared" si="9"/>
        <v>0</v>
      </c>
      <c r="G226" t="s">
        <v>395</v>
      </c>
      <c r="H226">
        <f t="shared" si="10"/>
        <v>0</v>
      </c>
      <c r="I226">
        <f>INDEX(Data!A:A,MATCH(POI!C226,Data!B:B,0))</f>
        <v>225</v>
      </c>
      <c r="J226" t="str">
        <f t="shared" si="11"/>
        <v/>
      </c>
    </row>
    <row r="227" spans="1:10" x14ac:dyDescent="0.25">
      <c r="A227" s="2">
        <v>226</v>
      </c>
      <c r="B227" t="s">
        <v>769</v>
      </c>
      <c r="C227" t="s">
        <v>645</v>
      </c>
      <c r="D227" t="s">
        <v>1075</v>
      </c>
      <c r="E227">
        <f>COUNTIF(Base!H:H,C227)+H227</f>
        <v>0</v>
      </c>
      <c r="F227">
        <f t="shared" si="9"/>
        <v>0</v>
      </c>
      <c r="G227" t="s">
        <v>629</v>
      </c>
      <c r="H227">
        <f t="shared" si="10"/>
        <v>0</v>
      </c>
      <c r="I227">
        <f>INDEX(Data!A:A,MATCH(POI!C227,Data!B:B,0))</f>
        <v>226</v>
      </c>
      <c r="J227" t="str">
        <f t="shared" si="11"/>
        <v/>
      </c>
    </row>
    <row r="228" spans="1:10" x14ac:dyDescent="0.25">
      <c r="A228" s="2">
        <v>227</v>
      </c>
      <c r="B228" t="s">
        <v>769</v>
      </c>
      <c r="C228" t="s">
        <v>201</v>
      </c>
      <c r="D228" t="s">
        <v>828</v>
      </c>
      <c r="E228">
        <f>COUNTIF(Base!H:H,C228)+H228</f>
        <v>0</v>
      </c>
      <c r="F228">
        <f t="shared" si="9"/>
        <v>0</v>
      </c>
      <c r="G228" t="s">
        <v>125</v>
      </c>
      <c r="H228">
        <f t="shared" si="10"/>
        <v>0</v>
      </c>
      <c r="I228">
        <f>INDEX(Data!A:A,MATCH(POI!C228,Data!B:B,0))</f>
        <v>227</v>
      </c>
      <c r="J228" t="str">
        <f t="shared" si="11"/>
        <v/>
      </c>
    </row>
    <row r="229" spans="1:10" x14ac:dyDescent="0.25">
      <c r="A229" s="2">
        <v>228</v>
      </c>
      <c r="B229" t="s">
        <v>769</v>
      </c>
      <c r="C229" t="s">
        <v>384</v>
      </c>
      <c r="D229" t="s">
        <v>950</v>
      </c>
      <c r="E229">
        <f>COUNTIF(Base!H:H,C229)+H229</f>
        <v>0</v>
      </c>
      <c r="F229">
        <f t="shared" si="9"/>
        <v>0</v>
      </c>
      <c r="G229" t="s">
        <v>348</v>
      </c>
      <c r="H229">
        <f t="shared" si="10"/>
        <v>0</v>
      </c>
      <c r="I229">
        <f>INDEX(Data!A:A,MATCH(POI!C229,Data!B:B,0))</f>
        <v>228</v>
      </c>
      <c r="J229" t="str">
        <f t="shared" si="11"/>
        <v/>
      </c>
    </row>
    <row r="230" spans="1:10" x14ac:dyDescent="0.25">
      <c r="A230" s="2">
        <v>229</v>
      </c>
      <c r="B230" t="s">
        <v>769</v>
      </c>
      <c r="C230" t="s">
        <v>484</v>
      </c>
      <c r="D230" t="s">
        <v>998</v>
      </c>
      <c r="E230">
        <f>COUNTIF(Base!H:H,C230)+H230</f>
        <v>0</v>
      </c>
      <c r="F230">
        <f t="shared" si="9"/>
        <v>0</v>
      </c>
      <c r="G230" t="s">
        <v>462</v>
      </c>
      <c r="H230">
        <f t="shared" si="10"/>
        <v>0</v>
      </c>
      <c r="I230">
        <f>INDEX(Data!A:A,MATCH(POI!C230,Data!B:B,0))</f>
        <v>229</v>
      </c>
      <c r="J230" t="str">
        <f t="shared" si="11"/>
        <v/>
      </c>
    </row>
    <row r="231" spans="1:10" x14ac:dyDescent="0.25">
      <c r="A231" s="2">
        <v>230</v>
      </c>
      <c r="B231" t="s">
        <v>769</v>
      </c>
      <c r="C231" t="s">
        <v>203</v>
      </c>
      <c r="D231" t="s">
        <v>848</v>
      </c>
      <c r="E231">
        <f>COUNTIF(Base!H:H,C231)+H231</f>
        <v>0</v>
      </c>
      <c r="F231">
        <f t="shared" si="9"/>
        <v>0</v>
      </c>
      <c r="G231" t="s">
        <v>125</v>
      </c>
      <c r="H231">
        <f t="shared" si="10"/>
        <v>0</v>
      </c>
      <c r="I231">
        <f>INDEX(Data!A:A,MATCH(POI!C231,Data!B:B,0))</f>
        <v>230</v>
      </c>
      <c r="J231" t="str">
        <f t="shared" si="11"/>
        <v/>
      </c>
    </row>
    <row r="232" spans="1:10" x14ac:dyDescent="0.25">
      <c r="A232" s="2">
        <v>231</v>
      </c>
      <c r="B232" t="s">
        <v>769</v>
      </c>
      <c r="C232" t="s">
        <v>433</v>
      </c>
      <c r="D232" t="s">
        <v>973</v>
      </c>
      <c r="E232">
        <v>0</v>
      </c>
      <c r="F232">
        <f t="shared" si="9"/>
        <v>0</v>
      </c>
      <c r="G232" t="s">
        <v>395</v>
      </c>
      <c r="H232">
        <f t="shared" si="10"/>
        <v>0</v>
      </c>
      <c r="I232">
        <f>INDEX(Data!A:A,MATCH(POI!C232,Data!B:B,0))</f>
        <v>231</v>
      </c>
      <c r="J232" t="str">
        <f t="shared" si="11"/>
        <v/>
      </c>
    </row>
    <row r="233" spans="1:10" x14ac:dyDescent="0.25">
      <c r="A233" s="2">
        <v>232</v>
      </c>
      <c r="B233" t="s">
        <v>769</v>
      </c>
      <c r="C233" t="s">
        <v>49</v>
      </c>
      <c r="D233" t="s">
        <v>786</v>
      </c>
      <c r="E233">
        <f>COUNTIF(Base!H:H,C233)+H233</f>
        <v>0</v>
      </c>
      <c r="F233">
        <f t="shared" si="9"/>
        <v>0</v>
      </c>
      <c r="G233" t="s">
        <v>41</v>
      </c>
      <c r="H233">
        <f t="shared" si="10"/>
        <v>0</v>
      </c>
      <c r="I233">
        <f>INDEX(Data!A:A,MATCH(POI!C233,Data!B:B,0))</f>
        <v>232</v>
      </c>
      <c r="J233" t="str">
        <f t="shared" si="11"/>
        <v/>
      </c>
    </row>
    <row r="234" spans="1:10" x14ac:dyDescent="0.25">
      <c r="A234" s="2">
        <v>233</v>
      </c>
      <c r="B234" t="s">
        <v>769</v>
      </c>
      <c r="C234" t="s">
        <v>67</v>
      </c>
      <c r="D234" t="s">
        <v>794</v>
      </c>
      <c r="E234">
        <f>COUNTIF(Base!H:H,C234)+H234</f>
        <v>0</v>
      </c>
      <c r="F234">
        <f t="shared" si="9"/>
        <v>0</v>
      </c>
      <c r="G234" t="s">
        <v>65</v>
      </c>
      <c r="H234">
        <f t="shared" si="10"/>
        <v>0</v>
      </c>
      <c r="I234">
        <f>INDEX(Data!A:A,MATCH(POI!C234,Data!B:B,0))</f>
        <v>233</v>
      </c>
      <c r="J234" t="str">
        <f t="shared" si="11"/>
        <v/>
      </c>
    </row>
    <row r="235" spans="1:10" x14ac:dyDescent="0.25">
      <c r="A235" s="2">
        <v>234</v>
      </c>
      <c r="B235" t="s">
        <v>769</v>
      </c>
      <c r="C235" t="s">
        <v>760</v>
      </c>
      <c r="D235" t="s">
        <v>1133</v>
      </c>
      <c r="E235">
        <f>COUNTIF(Base!H:H,C235)+H235</f>
        <v>0</v>
      </c>
      <c r="F235">
        <f t="shared" si="9"/>
        <v>0</v>
      </c>
      <c r="G235" t="s">
        <v>702</v>
      </c>
      <c r="H235">
        <f t="shared" si="10"/>
        <v>0</v>
      </c>
      <c r="I235">
        <f>INDEX(Data!A:A,MATCH(POI!C235,Data!B:B,0))</f>
        <v>234</v>
      </c>
      <c r="J235" t="str">
        <f t="shared" si="11"/>
        <v/>
      </c>
    </row>
    <row r="236" spans="1:10" x14ac:dyDescent="0.25">
      <c r="A236" s="2">
        <v>235</v>
      </c>
      <c r="B236" t="s">
        <v>769</v>
      </c>
      <c r="C236" t="s">
        <v>226</v>
      </c>
      <c r="D236" t="s">
        <v>872</v>
      </c>
      <c r="E236">
        <f>COUNTIF(Base!H:H,C236)+H236</f>
        <v>0</v>
      </c>
      <c r="F236">
        <f t="shared" si="9"/>
        <v>0</v>
      </c>
      <c r="G236" t="s">
        <v>206</v>
      </c>
      <c r="H236">
        <f t="shared" si="10"/>
        <v>0</v>
      </c>
      <c r="I236">
        <f>INDEX(Data!A:A,MATCH(POI!C236,Data!B:B,0))</f>
        <v>235</v>
      </c>
      <c r="J236" t="str">
        <f t="shared" si="11"/>
        <v/>
      </c>
    </row>
    <row r="237" spans="1:10" x14ac:dyDescent="0.25">
      <c r="A237" s="2">
        <v>236</v>
      </c>
      <c r="B237" t="s">
        <v>769</v>
      </c>
      <c r="C237" t="s">
        <v>614</v>
      </c>
      <c r="D237" t="s">
        <v>1061</v>
      </c>
      <c r="E237">
        <f>COUNTIF(Base!H:H,C237)+H237</f>
        <v>0</v>
      </c>
      <c r="F237">
        <f t="shared" si="9"/>
        <v>0</v>
      </c>
      <c r="G237" t="s">
        <v>604</v>
      </c>
      <c r="H237">
        <f t="shared" si="10"/>
        <v>0</v>
      </c>
      <c r="I237">
        <f>INDEX(Data!A:A,MATCH(POI!C237,Data!B:B,0))</f>
        <v>236</v>
      </c>
      <c r="J237" t="str">
        <f t="shared" si="11"/>
        <v/>
      </c>
    </row>
    <row r="238" spans="1:10" x14ac:dyDescent="0.25">
      <c r="A238" s="2">
        <v>237</v>
      </c>
      <c r="B238" t="s">
        <v>769</v>
      </c>
      <c r="C238" t="s">
        <v>740</v>
      </c>
      <c r="D238" t="s">
        <v>1123</v>
      </c>
      <c r="E238">
        <f>COUNTIF(Base!H:H,C238)+H238</f>
        <v>0</v>
      </c>
      <c r="F238">
        <f t="shared" si="9"/>
        <v>0</v>
      </c>
      <c r="G238" t="s">
        <v>702</v>
      </c>
      <c r="H238">
        <f t="shared" si="10"/>
        <v>0</v>
      </c>
      <c r="I238">
        <f>INDEX(Data!A:A,MATCH(POI!C238,Data!B:B,0))</f>
        <v>237</v>
      </c>
      <c r="J238" t="str">
        <f t="shared" si="11"/>
        <v/>
      </c>
    </row>
    <row r="239" spans="1:10" x14ac:dyDescent="0.25">
      <c r="A239" s="2">
        <v>238</v>
      </c>
      <c r="B239" t="s">
        <v>769</v>
      </c>
      <c r="C239" t="s">
        <v>548</v>
      </c>
      <c r="D239" t="s">
        <v>1028</v>
      </c>
      <c r="E239">
        <f>COUNTIF(Base!H:H,C239)+H239</f>
        <v>0</v>
      </c>
      <c r="F239">
        <f t="shared" si="9"/>
        <v>0</v>
      </c>
      <c r="G239" t="s">
        <v>536</v>
      </c>
      <c r="H239">
        <f t="shared" si="10"/>
        <v>0</v>
      </c>
      <c r="I239">
        <f>INDEX(Data!A:A,MATCH(POI!C239,Data!B:B,0))</f>
        <v>238</v>
      </c>
      <c r="J239" t="str">
        <f t="shared" si="11"/>
        <v/>
      </c>
    </row>
    <row r="240" spans="1:10" x14ac:dyDescent="0.25">
      <c r="A240" s="2">
        <v>239</v>
      </c>
      <c r="B240" t="s">
        <v>769</v>
      </c>
      <c r="C240" t="s">
        <v>316</v>
      </c>
      <c r="D240" t="s">
        <v>916</v>
      </c>
      <c r="E240">
        <f>COUNTIF(Base!H:H,C240)+H240</f>
        <v>0</v>
      </c>
      <c r="F240">
        <f t="shared" si="9"/>
        <v>0</v>
      </c>
      <c r="G240" t="s">
        <v>290</v>
      </c>
      <c r="H240">
        <f t="shared" si="10"/>
        <v>0</v>
      </c>
      <c r="I240">
        <f>INDEX(Data!A:A,MATCH(POI!C240,Data!B:B,0))</f>
        <v>239</v>
      </c>
      <c r="J240" t="str">
        <f t="shared" si="11"/>
        <v/>
      </c>
    </row>
    <row r="241" spans="1:10" x14ac:dyDescent="0.25">
      <c r="A241" s="2">
        <v>240</v>
      </c>
      <c r="B241" t="s">
        <v>769</v>
      </c>
      <c r="C241" t="s">
        <v>502</v>
      </c>
      <c r="D241" t="s">
        <v>1007</v>
      </c>
      <c r="E241">
        <f>COUNTIF(Base!H:H,C241)+H241</f>
        <v>0</v>
      </c>
      <c r="F241">
        <f t="shared" si="9"/>
        <v>0</v>
      </c>
      <c r="G241" t="s">
        <v>503</v>
      </c>
      <c r="H241">
        <f t="shared" si="10"/>
        <v>0</v>
      </c>
      <c r="I241">
        <f>INDEX(Data!A:A,MATCH(POI!C241,Data!B:B,0))</f>
        <v>240</v>
      </c>
      <c r="J241" t="str">
        <f t="shared" si="11"/>
        <v/>
      </c>
    </row>
    <row r="242" spans="1:10" x14ac:dyDescent="0.25">
      <c r="A242" s="2">
        <v>241</v>
      </c>
      <c r="B242" t="s">
        <v>769</v>
      </c>
      <c r="C242" t="s">
        <v>552</v>
      </c>
      <c r="D242" t="s">
        <v>1030</v>
      </c>
      <c r="E242">
        <f>COUNTIF(Base!H:H,C242)+H242</f>
        <v>0</v>
      </c>
      <c r="F242">
        <f t="shared" si="9"/>
        <v>0</v>
      </c>
      <c r="G242" t="s">
        <v>536</v>
      </c>
      <c r="H242">
        <f t="shared" si="10"/>
        <v>0</v>
      </c>
      <c r="I242">
        <f>INDEX(Data!A:A,MATCH(POI!C242,Data!B:B,0))</f>
        <v>241</v>
      </c>
      <c r="J242" t="str">
        <f t="shared" si="11"/>
        <v/>
      </c>
    </row>
    <row r="243" spans="1:10" x14ac:dyDescent="0.25">
      <c r="A243" s="2">
        <v>242</v>
      </c>
      <c r="B243" t="s">
        <v>769</v>
      </c>
      <c r="C243" t="s">
        <v>289</v>
      </c>
      <c r="D243" t="s">
        <v>903</v>
      </c>
      <c r="E243">
        <f>COUNTIF(Base!H:H,C243)+H243</f>
        <v>0</v>
      </c>
      <c r="F243">
        <f t="shared" si="9"/>
        <v>0</v>
      </c>
      <c r="G243" t="s">
        <v>290</v>
      </c>
      <c r="H243">
        <f t="shared" si="10"/>
        <v>0</v>
      </c>
      <c r="I243">
        <f>INDEX(Data!A:A,MATCH(POI!C243,Data!B:B,0))</f>
        <v>242</v>
      </c>
      <c r="J243" t="str">
        <f t="shared" si="11"/>
        <v/>
      </c>
    </row>
    <row r="244" spans="1:10" x14ac:dyDescent="0.25">
      <c r="A244" s="2">
        <v>243</v>
      </c>
      <c r="B244" t="s">
        <v>769</v>
      </c>
      <c r="C244" t="s">
        <v>697</v>
      </c>
      <c r="D244" t="s">
        <v>1102</v>
      </c>
      <c r="E244">
        <f>COUNTIF(Base!H:H,C244)+H244</f>
        <v>0</v>
      </c>
      <c r="F244">
        <f t="shared" si="9"/>
        <v>0</v>
      </c>
      <c r="G244" t="s">
        <v>629</v>
      </c>
      <c r="H244">
        <f t="shared" si="10"/>
        <v>0</v>
      </c>
      <c r="I244">
        <f>INDEX(Data!A:A,MATCH(POI!C244,Data!B:B,0))</f>
        <v>243</v>
      </c>
      <c r="J244" t="str">
        <f t="shared" si="11"/>
        <v/>
      </c>
    </row>
    <row r="245" spans="1:10" x14ac:dyDescent="0.25">
      <c r="A245" s="2">
        <v>244</v>
      </c>
      <c r="B245" t="s">
        <v>769</v>
      </c>
      <c r="C245" t="s">
        <v>304</v>
      </c>
      <c r="D245" t="s">
        <v>910</v>
      </c>
      <c r="E245">
        <f>COUNTIF(Base!H:H,C245)+H245</f>
        <v>0</v>
      </c>
      <c r="F245">
        <f t="shared" si="9"/>
        <v>0</v>
      </c>
      <c r="G245" t="s">
        <v>290</v>
      </c>
      <c r="H245">
        <f t="shared" si="10"/>
        <v>0</v>
      </c>
      <c r="I245">
        <f>INDEX(Data!A:A,MATCH(POI!C245,Data!B:B,0))</f>
        <v>244</v>
      </c>
      <c r="J245" t="str">
        <f t="shared" si="11"/>
        <v/>
      </c>
    </row>
    <row r="246" spans="1:10" x14ac:dyDescent="0.25">
      <c r="A246" s="2">
        <v>245</v>
      </c>
      <c r="B246" t="s">
        <v>769</v>
      </c>
      <c r="C246" t="s">
        <v>161</v>
      </c>
      <c r="D246" t="s">
        <v>844</v>
      </c>
      <c r="E246">
        <v>0</v>
      </c>
      <c r="F246">
        <f t="shared" si="9"/>
        <v>0</v>
      </c>
      <c r="G246" t="s">
        <v>125</v>
      </c>
      <c r="H246">
        <f t="shared" si="10"/>
        <v>0</v>
      </c>
      <c r="I246">
        <f>INDEX(Data!A:A,MATCH(POI!C246,Data!B:B,0))</f>
        <v>245</v>
      </c>
      <c r="J246" t="str">
        <f t="shared" si="11"/>
        <v/>
      </c>
    </row>
    <row r="247" spans="1:10" x14ac:dyDescent="0.25">
      <c r="A247" s="2">
        <v>246</v>
      </c>
      <c r="B247" t="s">
        <v>769</v>
      </c>
      <c r="C247" t="s">
        <v>655</v>
      </c>
      <c r="D247" t="s">
        <v>1081</v>
      </c>
      <c r="E247">
        <f>COUNTIF(Base!H:H,C247)+H247</f>
        <v>0</v>
      </c>
      <c r="F247">
        <f t="shared" si="9"/>
        <v>0</v>
      </c>
      <c r="G247" t="s">
        <v>629</v>
      </c>
      <c r="H247">
        <f t="shared" si="10"/>
        <v>0</v>
      </c>
      <c r="I247">
        <f>INDEX(Data!A:A,MATCH(POI!C247,Data!B:B,0))</f>
        <v>246</v>
      </c>
      <c r="J247" t="str">
        <f t="shared" si="11"/>
        <v/>
      </c>
    </row>
    <row r="248" spans="1:10" x14ac:dyDescent="0.25">
      <c r="A248" s="2">
        <v>247</v>
      </c>
      <c r="B248" t="s">
        <v>769</v>
      </c>
      <c r="C248" t="s">
        <v>451</v>
      </c>
      <c r="D248" t="s">
        <v>982</v>
      </c>
      <c r="E248">
        <f>COUNTIF(Base!H:H,C248)+H248</f>
        <v>0</v>
      </c>
      <c r="F248">
        <f t="shared" si="9"/>
        <v>0</v>
      </c>
      <c r="G248" t="s">
        <v>395</v>
      </c>
      <c r="H248">
        <f t="shared" si="10"/>
        <v>0</v>
      </c>
      <c r="I248">
        <f>INDEX(Data!A:A,MATCH(POI!C248,Data!B:B,0))</f>
        <v>247</v>
      </c>
      <c r="J248" t="str">
        <f t="shared" si="11"/>
        <v/>
      </c>
    </row>
    <row r="249" spans="1:10" x14ac:dyDescent="0.25">
      <c r="A249" s="2">
        <v>248</v>
      </c>
      <c r="B249" t="s">
        <v>769</v>
      </c>
      <c r="C249" t="s">
        <v>352</v>
      </c>
      <c r="D249" t="s">
        <v>941</v>
      </c>
      <c r="E249">
        <f>COUNTIF(Base!H:H,C249)+H249</f>
        <v>0</v>
      </c>
      <c r="F249">
        <f t="shared" si="9"/>
        <v>0</v>
      </c>
      <c r="G249" t="s">
        <v>348</v>
      </c>
      <c r="H249">
        <f t="shared" si="10"/>
        <v>0</v>
      </c>
      <c r="I249">
        <f>INDEX(Data!A:A,MATCH(POI!C249,Data!B:B,0))</f>
        <v>248</v>
      </c>
      <c r="J249" t="str">
        <f t="shared" si="11"/>
        <v/>
      </c>
    </row>
    <row r="250" spans="1:10" x14ac:dyDescent="0.25">
      <c r="A250" s="2">
        <v>249</v>
      </c>
      <c r="B250" t="s">
        <v>769</v>
      </c>
      <c r="C250" t="s">
        <v>380</v>
      </c>
      <c r="D250" t="s">
        <v>948</v>
      </c>
      <c r="E250">
        <f>COUNTIF(Base!H:H,C250)+H250</f>
        <v>0</v>
      </c>
      <c r="F250">
        <f t="shared" si="9"/>
        <v>0</v>
      </c>
      <c r="G250" t="s">
        <v>348</v>
      </c>
      <c r="H250">
        <f t="shared" si="10"/>
        <v>0</v>
      </c>
      <c r="I250">
        <f>INDEX(Data!A:A,MATCH(POI!C250,Data!B:B,0))</f>
        <v>249</v>
      </c>
      <c r="J250" t="str">
        <f t="shared" si="11"/>
        <v/>
      </c>
    </row>
    <row r="251" spans="1:10" x14ac:dyDescent="0.25">
      <c r="A251" s="2">
        <v>250</v>
      </c>
      <c r="B251" t="s">
        <v>769</v>
      </c>
      <c r="C251" t="s">
        <v>653</v>
      </c>
      <c r="D251" t="s">
        <v>1079</v>
      </c>
      <c r="E251">
        <f>COUNTIF(Base!H:H,C251)+H251</f>
        <v>0</v>
      </c>
      <c r="F251">
        <f t="shared" si="9"/>
        <v>0</v>
      </c>
      <c r="G251" t="s">
        <v>629</v>
      </c>
      <c r="H251">
        <f t="shared" si="10"/>
        <v>0</v>
      </c>
      <c r="I251">
        <f>INDEX(Data!A:A,MATCH(POI!C251,Data!B:B,0))</f>
        <v>250</v>
      </c>
      <c r="J251" t="str">
        <f t="shared" si="11"/>
        <v/>
      </c>
    </row>
    <row r="252" spans="1:10" x14ac:dyDescent="0.25">
      <c r="A252" s="2">
        <v>251</v>
      </c>
      <c r="B252" t="s">
        <v>769</v>
      </c>
      <c r="C252" t="s">
        <v>165</v>
      </c>
      <c r="D252" t="s">
        <v>846</v>
      </c>
      <c r="E252">
        <f>COUNTIF(Base!H:H,C252)+H252</f>
        <v>0</v>
      </c>
      <c r="F252">
        <f t="shared" si="9"/>
        <v>0</v>
      </c>
      <c r="G252" t="s">
        <v>125</v>
      </c>
      <c r="H252">
        <f t="shared" si="10"/>
        <v>0</v>
      </c>
      <c r="I252">
        <f>INDEX(Data!A:A,MATCH(POI!C252,Data!B:B,0))</f>
        <v>251</v>
      </c>
      <c r="J252" t="str">
        <f t="shared" si="11"/>
        <v/>
      </c>
    </row>
    <row r="253" spans="1:10" x14ac:dyDescent="0.25">
      <c r="A253" s="2">
        <v>252</v>
      </c>
      <c r="B253" t="s">
        <v>769</v>
      </c>
      <c r="C253" t="s">
        <v>610</v>
      </c>
      <c r="D253" t="s">
        <v>1059</v>
      </c>
      <c r="E253">
        <f>COUNTIF(Base!H:H,C253)+H253</f>
        <v>0</v>
      </c>
      <c r="F253">
        <f t="shared" si="9"/>
        <v>0</v>
      </c>
      <c r="G253" t="s">
        <v>604</v>
      </c>
      <c r="H253">
        <f t="shared" si="10"/>
        <v>0</v>
      </c>
      <c r="I253">
        <f>INDEX(Data!A:A,MATCH(POI!C253,Data!B:B,0))</f>
        <v>252</v>
      </c>
      <c r="J253" t="str">
        <f t="shared" si="11"/>
        <v/>
      </c>
    </row>
    <row r="254" spans="1:10" x14ac:dyDescent="0.25">
      <c r="A254" s="2">
        <v>253</v>
      </c>
      <c r="B254" t="s">
        <v>769</v>
      </c>
      <c r="C254" t="s">
        <v>360</v>
      </c>
      <c r="D254" t="s">
        <v>937</v>
      </c>
      <c r="E254">
        <f>COUNTIF(Base!H:H,C254)+H254</f>
        <v>0</v>
      </c>
      <c r="F254">
        <f t="shared" si="9"/>
        <v>0</v>
      </c>
      <c r="G254" t="s">
        <v>348</v>
      </c>
      <c r="H254">
        <f t="shared" si="10"/>
        <v>0</v>
      </c>
      <c r="I254">
        <f>INDEX(Data!A:A,MATCH(POI!C254,Data!B:B,0))</f>
        <v>253</v>
      </c>
      <c r="J254" t="str">
        <f t="shared" si="11"/>
        <v/>
      </c>
    </row>
    <row r="255" spans="1:10" x14ac:dyDescent="0.25">
      <c r="A255" s="2">
        <v>254</v>
      </c>
      <c r="B255" t="s">
        <v>769</v>
      </c>
      <c r="C255" t="s">
        <v>73</v>
      </c>
      <c r="D255" t="s">
        <v>797</v>
      </c>
      <c r="E255">
        <f>COUNTIF(Base!H:H,C255)+H255</f>
        <v>0</v>
      </c>
      <c r="F255">
        <f t="shared" si="9"/>
        <v>0</v>
      </c>
      <c r="G255" t="s">
        <v>65</v>
      </c>
      <c r="H255">
        <f t="shared" si="10"/>
        <v>0</v>
      </c>
      <c r="I255">
        <f>INDEX(Data!A:A,MATCH(POI!C255,Data!B:B,0))</f>
        <v>254</v>
      </c>
      <c r="J255" t="str">
        <f t="shared" si="11"/>
        <v/>
      </c>
    </row>
    <row r="256" spans="1:10" x14ac:dyDescent="0.25">
      <c r="A256" s="2">
        <v>255</v>
      </c>
      <c r="B256" t="s">
        <v>769</v>
      </c>
      <c r="C256" t="s">
        <v>195</v>
      </c>
      <c r="D256" t="s">
        <v>832</v>
      </c>
      <c r="E256">
        <f>COUNTIF(Base!H:H,C256)+H256</f>
        <v>0</v>
      </c>
      <c r="F256">
        <f t="shared" si="9"/>
        <v>0</v>
      </c>
      <c r="G256" t="s">
        <v>125</v>
      </c>
      <c r="H256">
        <f t="shared" si="10"/>
        <v>0</v>
      </c>
      <c r="I256">
        <f>INDEX(Data!A:A,MATCH(POI!C256,Data!B:B,0))</f>
        <v>255</v>
      </c>
      <c r="J256" t="str">
        <f t="shared" si="11"/>
        <v/>
      </c>
    </row>
    <row r="257" spans="1:10" x14ac:dyDescent="0.25">
      <c r="A257" s="2">
        <v>256</v>
      </c>
      <c r="B257" t="s">
        <v>769</v>
      </c>
      <c r="C257" t="s">
        <v>673</v>
      </c>
      <c r="D257" t="s">
        <v>1090</v>
      </c>
      <c r="E257">
        <f>COUNTIF(Base!H:H,C257)+H257</f>
        <v>0</v>
      </c>
      <c r="F257">
        <f t="shared" si="9"/>
        <v>0</v>
      </c>
      <c r="G257" t="s">
        <v>629</v>
      </c>
      <c r="H257">
        <f t="shared" si="10"/>
        <v>0</v>
      </c>
      <c r="I257">
        <f>INDEX(Data!A:A,MATCH(POI!C257,Data!B:B,0))</f>
        <v>256</v>
      </c>
      <c r="J257" t="str">
        <f t="shared" si="11"/>
        <v/>
      </c>
    </row>
    <row r="258" spans="1:10" x14ac:dyDescent="0.25">
      <c r="A258" s="2">
        <v>257</v>
      </c>
      <c r="B258" t="s">
        <v>769</v>
      </c>
      <c r="C258" t="s">
        <v>744</v>
      </c>
      <c r="D258" t="s">
        <v>1125</v>
      </c>
      <c r="E258">
        <f>COUNTIF(Base!H:H,C258)+H258</f>
        <v>0</v>
      </c>
      <c r="F258">
        <f t="shared" ref="F258:F321" si="12">(E258/$F$1)</f>
        <v>0</v>
      </c>
      <c r="G258" t="s">
        <v>702</v>
      </c>
      <c r="H258">
        <f t="shared" ref="H258:H321" si="13">IFERROR(VLOOKUP(C258,$K$1:$L$3,2,FALSE),0)</f>
        <v>0</v>
      </c>
      <c r="I258">
        <f>INDEX(Data!A:A,MATCH(POI!C258,Data!B:B,0))</f>
        <v>257</v>
      </c>
      <c r="J258" t="str">
        <f t="shared" ref="J258:J321" si="14">IF(I258&lt;&gt;A258,"NOK","")</f>
        <v/>
      </c>
    </row>
    <row r="259" spans="1:10" x14ac:dyDescent="0.25">
      <c r="A259" s="2">
        <v>258</v>
      </c>
      <c r="B259" t="s">
        <v>769</v>
      </c>
      <c r="C259" t="s">
        <v>726</v>
      </c>
      <c r="D259" t="s">
        <v>1116</v>
      </c>
      <c r="E259">
        <f>COUNTIF(Base!H:H,C259)+H259</f>
        <v>0</v>
      </c>
      <c r="F259">
        <f t="shared" si="12"/>
        <v>0</v>
      </c>
      <c r="G259" t="s">
        <v>702</v>
      </c>
      <c r="H259">
        <f t="shared" si="13"/>
        <v>0</v>
      </c>
      <c r="I259">
        <f>INDEX(Data!A:A,MATCH(POI!C259,Data!B:B,0))</f>
        <v>258</v>
      </c>
      <c r="J259" t="str">
        <f t="shared" si="14"/>
        <v/>
      </c>
    </row>
    <row r="260" spans="1:10" x14ac:dyDescent="0.25">
      <c r="A260" s="2">
        <v>259</v>
      </c>
      <c r="B260" t="s">
        <v>769</v>
      </c>
      <c r="C260" t="s">
        <v>314</v>
      </c>
      <c r="D260" t="s">
        <v>915</v>
      </c>
      <c r="E260">
        <f>COUNTIF(Base!H:H,C260)+H260</f>
        <v>0</v>
      </c>
      <c r="F260">
        <f t="shared" si="12"/>
        <v>0</v>
      </c>
      <c r="G260" t="s">
        <v>290</v>
      </c>
      <c r="H260">
        <f t="shared" si="13"/>
        <v>0</v>
      </c>
      <c r="I260">
        <f>INDEX(Data!A:A,MATCH(POI!C260,Data!B:B,0))</f>
        <v>259</v>
      </c>
      <c r="J260" t="str">
        <f t="shared" si="14"/>
        <v/>
      </c>
    </row>
    <row r="261" spans="1:10" x14ac:dyDescent="0.25">
      <c r="A261" s="2">
        <v>260</v>
      </c>
      <c r="B261" t="s">
        <v>769</v>
      </c>
      <c r="C261" t="s">
        <v>252</v>
      </c>
      <c r="D261" t="s">
        <v>885</v>
      </c>
      <c r="E261">
        <f>COUNTIF(Base!H:H,C261)+H261</f>
        <v>0</v>
      </c>
      <c r="F261">
        <f t="shared" si="12"/>
        <v>0</v>
      </c>
      <c r="G261" t="s">
        <v>253</v>
      </c>
      <c r="H261">
        <f t="shared" si="13"/>
        <v>0</v>
      </c>
      <c r="I261">
        <f>INDEX(Data!A:A,MATCH(POI!C261,Data!B:B,0))</f>
        <v>260</v>
      </c>
      <c r="J261" t="str">
        <f t="shared" si="14"/>
        <v/>
      </c>
    </row>
    <row r="262" spans="1:10" x14ac:dyDescent="0.25">
      <c r="A262" s="2">
        <v>261</v>
      </c>
      <c r="B262" t="s">
        <v>769</v>
      </c>
      <c r="C262" t="s">
        <v>626</v>
      </c>
      <c r="D262" t="s">
        <v>1067</v>
      </c>
      <c r="E262">
        <f>COUNTIF(Base!H:H,C262)+H262</f>
        <v>0</v>
      </c>
      <c r="F262">
        <f t="shared" si="12"/>
        <v>0</v>
      </c>
      <c r="G262" t="s">
        <v>604</v>
      </c>
      <c r="H262">
        <f t="shared" si="13"/>
        <v>0</v>
      </c>
      <c r="I262">
        <f>INDEX(Data!A:A,MATCH(POI!C262,Data!B:B,0))</f>
        <v>261</v>
      </c>
      <c r="J262" t="str">
        <f t="shared" si="14"/>
        <v/>
      </c>
    </row>
    <row r="263" spans="1:10" x14ac:dyDescent="0.25">
      <c r="A263" s="2">
        <v>262</v>
      </c>
      <c r="B263" t="s">
        <v>769</v>
      </c>
      <c r="C263" t="s">
        <v>585</v>
      </c>
      <c r="D263" t="s">
        <v>1045</v>
      </c>
      <c r="E263">
        <f>COUNTIF(Base!H:H,C263)+H263</f>
        <v>0</v>
      </c>
      <c r="F263">
        <f t="shared" si="12"/>
        <v>0</v>
      </c>
      <c r="G263" t="s">
        <v>573</v>
      </c>
      <c r="H263">
        <f t="shared" si="13"/>
        <v>0</v>
      </c>
      <c r="I263">
        <f>INDEX(Data!A:A,MATCH(POI!C263,Data!B:B,0))</f>
        <v>262</v>
      </c>
      <c r="J263" t="str">
        <f t="shared" si="14"/>
        <v/>
      </c>
    </row>
    <row r="264" spans="1:10" x14ac:dyDescent="0.25">
      <c r="A264" s="2">
        <v>263</v>
      </c>
      <c r="B264" t="s">
        <v>769</v>
      </c>
      <c r="C264" t="s">
        <v>589</v>
      </c>
      <c r="D264" t="s">
        <v>1047</v>
      </c>
      <c r="E264">
        <f>COUNTIF(Base!H:H,C264)+H264</f>
        <v>0</v>
      </c>
      <c r="F264">
        <f t="shared" si="12"/>
        <v>0</v>
      </c>
      <c r="G264" t="s">
        <v>573</v>
      </c>
      <c r="H264">
        <f t="shared" si="13"/>
        <v>0</v>
      </c>
      <c r="I264">
        <f>INDEX(Data!A:A,MATCH(POI!C264,Data!B:B,0))</f>
        <v>263</v>
      </c>
      <c r="J264" t="str">
        <f t="shared" si="14"/>
        <v/>
      </c>
    </row>
    <row r="265" spans="1:10" x14ac:dyDescent="0.25">
      <c r="A265" s="2">
        <v>264</v>
      </c>
      <c r="B265" t="s">
        <v>769</v>
      </c>
      <c r="C265" t="s">
        <v>261</v>
      </c>
      <c r="D265" t="s">
        <v>889</v>
      </c>
      <c r="E265">
        <f>COUNTIF(Base!H:H,C265)+H265</f>
        <v>0</v>
      </c>
      <c r="F265">
        <f t="shared" si="12"/>
        <v>0</v>
      </c>
      <c r="G265" t="s">
        <v>253</v>
      </c>
      <c r="H265">
        <f t="shared" si="13"/>
        <v>0</v>
      </c>
      <c r="I265">
        <f>INDEX(Data!A:A,MATCH(POI!C265,Data!B:B,0))</f>
        <v>264</v>
      </c>
      <c r="J265" t="str">
        <f t="shared" si="14"/>
        <v/>
      </c>
    </row>
    <row r="266" spans="1:10" x14ac:dyDescent="0.25">
      <c r="A266" s="2">
        <v>265</v>
      </c>
      <c r="B266" t="s">
        <v>769</v>
      </c>
      <c r="C266" t="s">
        <v>255</v>
      </c>
      <c r="D266" t="s">
        <v>886</v>
      </c>
      <c r="E266">
        <f>COUNTIF(Base!H:H,C266)+H266</f>
        <v>0</v>
      </c>
      <c r="F266">
        <f t="shared" si="12"/>
        <v>0</v>
      </c>
      <c r="G266" t="s">
        <v>253</v>
      </c>
      <c r="H266">
        <f t="shared" si="13"/>
        <v>0</v>
      </c>
      <c r="I266">
        <f>INDEX(Data!A:A,MATCH(POI!C266,Data!B:B,0))</f>
        <v>265</v>
      </c>
      <c r="J266" t="str">
        <f t="shared" si="14"/>
        <v/>
      </c>
    </row>
    <row r="267" spans="1:10" x14ac:dyDescent="0.25">
      <c r="A267" s="2">
        <v>266</v>
      </c>
      <c r="B267" t="s">
        <v>769</v>
      </c>
      <c r="C267" t="s">
        <v>77</v>
      </c>
      <c r="D267" t="s">
        <v>799</v>
      </c>
      <c r="E267">
        <f>COUNTIF(Base!H:H,C267)+H267</f>
        <v>0</v>
      </c>
      <c r="F267">
        <f t="shared" si="12"/>
        <v>0</v>
      </c>
      <c r="G267" t="s">
        <v>65</v>
      </c>
      <c r="H267">
        <f t="shared" si="13"/>
        <v>0</v>
      </c>
      <c r="I267">
        <f>INDEX(Data!A:A,MATCH(POI!C267,Data!B:B,0))</f>
        <v>266</v>
      </c>
      <c r="J267" t="str">
        <f t="shared" si="14"/>
        <v/>
      </c>
    </row>
    <row r="268" spans="1:10" x14ac:dyDescent="0.25">
      <c r="A268" s="2">
        <v>267</v>
      </c>
      <c r="B268" t="s">
        <v>769</v>
      </c>
      <c r="C268" t="s">
        <v>577</v>
      </c>
      <c r="D268" t="s">
        <v>1041</v>
      </c>
      <c r="E268">
        <f>COUNTIF(Base!H:H,C268)+H268</f>
        <v>0</v>
      </c>
      <c r="F268">
        <f t="shared" si="12"/>
        <v>0</v>
      </c>
      <c r="G268" t="s">
        <v>573</v>
      </c>
      <c r="H268">
        <f t="shared" si="13"/>
        <v>0</v>
      </c>
      <c r="I268">
        <f>INDEX(Data!A:A,MATCH(POI!C268,Data!B:B,0))</f>
        <v>267</v>
      </c>
      <c r="J268" t="str">
        <f t="shared" si="14"/>
        <v/>
      </c>
    </row>
    <row r="269" spans="1:10" x14ac:dyDescent="0.25">
      <c r="A269" s="2">
        <v>268</v>
      </c>
      <c r="B269" t="s">
        <v>769</v>
      </c>
      <c r="C269" t="s">
        <v>480</v>
      </c>
      <c r="D269" t="s">
        <v>996</v>
      </c>
      <c r="E269">
        <f>COUNTIF(Base!H:H,C269)+H269</f>
        <v>0</v>
      </c>
      <c r="F269">
        <f t="shared" si="12"/>
        <v>0</v>
      </c>
      <c r="G269" t="s">
        <v>462</v>
      </c>
      <c r="H269">
        <f t="shared" si="13"/>
        <v>0</v>
      </c>
      <c r="I269">
        <f>INDEX(Data!A:A,MATCH(POI!C269,Data!B:B,0))</f>
        <v>268</v>
      </c>
      <c r="J269" t="str">
        <f t="shared" si="14"/>
        <v/>
      </c>
    </row>
    <row r="270" spans="1:10" x14ac:dyDescent="0.25">
      <c r="A270" s="2">
        <v>269</v>
      </c>
      <c r="B270" t="s">
        <v>769</v>
      </c>
      <c r="C270" t="s">
        <v>26</v>
      </c>
      <c r="D270" t="s">
        <v>775</v>
      </c>
      <c r="E270">
        <f>COUNTIF(Base!H:H,C270)+H270</f>
        <v>0</v>
      </c>
      <c r="F270">
        <f t="shared" si="12"/>
        <v>0</v>
      </c>
      <c r="G270" t="s">
        <v>24</v>
      </c>
      <c r="H270">
        <f t="shared" si="13"/>
        <v>0</v>
      </c>
      <c r="I270">
        <f>INDEX(Data!A:A,MATCH(POI!C270,Data!B:B,0))</f>
        <v>269</v>
      </c>
      <c r="J270" t="str">
        <f t="shared" si="14"/>
        <v/>
      </c>
    </row>
    <row r="271" spans="1:10" x14ac:dyDescent="0.25">
      <c r="A271" s="2">
        <v>270</v>
      </c>
      <c r="B271" t="s">
        <v>769</v>
      </c>
      <c r="C271" t="s">
        <v>550</v>
      </c>
      <c r="D271" t="s">
        <v>1029</v>
      </c>
      <c r="E271">
        <f>COUNTIF(Base!H:H,C271)+H271</f>
        <v>0</v>
      </c>
      <c r="F271">
        <f t="shared" si="12"/>
        <v>0</v>
      </c>
      <c r="G271" t="s">
        <v>536</v>
      </c>
      <c r="H271">
        <f t="shared" si="13"/>
        <v>0</v>
      </c>
      <c r="I271">
        <f>INDEX(Data!A:A,MATCH(POI!C271,Data!B:B,0))</f>
        <v>270</v>
      </c>
      <c r="J271" t="str">
        <f t="shared" si="14"/>
        <v/>
      </c>
    </row>
    <row r="272" spans="1:10" x14ac:dyDescent="0.25">
      <c r="A272" s="2">
        <v>271</v>
      </c>
      <c r="B272" t="s">
        <v>769</v>
      </c>
      <c r="C272" t="s">
        <v>593</v>
      </c>
      <c r="D272" t="s">
        <v>1050</v>
      </c>
      <c r="E272">
        <f>COUNTIF(Base!H:H,C272)+H272</f>
        <v>0</v>
      </c>
      <c r="F272">
        <f t="shared" si="12"/>
        <v>0</v>
      </c>
      <c r="G272" t="s">
        <v>573</v>
      </c>
      <c r="H272">
        <f t="shared" si="13"/>
        <v>0</v>
      </c>
      <c r="I272">
        <f>INDEX(Data!A:A,MATCH(POI!C272,Data!B:B,0))</f>
        <v>271</v>
      </c>
      <c r="J272" t="str">
        <f t="shared" si="14"/>
        <v/>
      </c>
    </row>
    <row r="273" spans="1:10" x14ac:dyDescent="0.25">
      <c r="A273" s="2">
        <v>272</v>
      </c>
      <c r="B273" t="s">
        <v>769</v>
      </c>
      <c r="C273" t="s">
        <v>425</v>
      </c>
      <c r="D273" t="s">
        <v>969</v>
      </c>
      <c r="E273">
        <f>COUNTIF(Base!H:H,C273)+H273</f>
        <v>0</v>
      </c>
      <c r="F273">
        <f t="shared" si="12"/>
        <v>0</v>
      </c>
      <c r="G273" t="s">
        <v>395</v>
      </c>
      <c r="H273">
        <f t="shared" si="13"/>
        <v>0</v>
      </c>
      <c r="I273">
        <f>INDEX(Data!A:A,MATCH(POI!C273,Data!B:B,0))</f>
        <v>272</v>
      </c>
      <c r="J273" t="str">
        <f t="shared" si="14"/>
        <v/>
      </c>
    </row>
    <row r="274" spans="1:10" x14ac:dyDescent="0.25">
      <c r="A274" s="2">
        <v>273</v>
      </c>
      <c r="B274" t="s">
        <v>769</v>
      </c>
      <c r="C274" t="s">
        <v>308</v>
      </c>
      <c r="D274" t="s">
        <v>912</v>
      </c>
      <c r="E274">
        <f>COUNTIF(Base!H:H,C274)+H274</f>
        <v>0</v>
      </c>
      <c r="F274">
        <f t="shared" si="12"/>
        <v>0</v>
      </c>
      <c r="G274" t="s">
        <v>290</v>
      </c>
      <c r="H274">
        <f t="shared" si="13"/>
        <v>0</v>
      </c>
      <c r="I274">
        <f>INDEX(Data!A:A,MATCH(POI!C274,Data!B:B,0))</f>
        <v>273</v>
      </c>
      <c r="J274" t="str">
        <f t="shared" si="14"/>
        <v/>
      </c>
    </row>
    <row r="275" spans="1:10" x14ac:dyDescent="0.25">
      <c r="A275" s="2">
        <v>274</v>
      </c>
      <c r="B275" t="s">
        <v>769</v>
      </c>
      <c r="C275" t="s">
        <v>659</v>
      </c>
      <c r="D275" t="s">
        <v>1083</v>
      </c>
      <c r="E275">
        <f>COUNTIF(Base!H:H,C275)+H275</f>
        <v>0</v>
      </c>
      <c r="F275">
        <f t="shared" si="12"/>
        <v>0</v>
      </c>
      <c r="G275" t="s">
        <v>629</v>
      </c>
      <c r="H275">
        <f t="shared" si="13"/>
        <v>0</v>
      </c>
      <c r="I275">
        <f>INDEX(Data!A:A,MATCH(POI!C275,Data!B:B,0))</f>
        <v>274</v>
      </c>
      <c r="J275" t="str">
        <f t="shared" si="14"/>
        <v/>
      </c>
    </row>
    <row r="276" spans="1:10" x14ac:dyDescent="0.25">
      <c r="A276" s="2">
        <v>275</v>
      </c>
      <c r="B276" t="s">
        <v>769</v>
      </c>
      <c r="C276" t="s">
        <v>21</v>
      </c>
      <c r="D276" t="s">
        <v>773</v>
      </c>
      <c r="E276">
        <f>COUNTIF(Base!H:H,C276)+H276</f>
        <v>0</v>
      </c>
      <c r="F276">
        <f t="shared" si="12"/>
        <v>0</v>
      </c>
      <c r="G276" t="s">
        <v>19</v>
      </c>
      <c r="H276">
        <f t="shared" si="13"/>
        <v>0</v>
      </c>
      <c r="I276">
        <f>INDEX(Data!A:A,MATCH(POI!C276,Data!B:B,0))</f>
        <v>275</v>
      </c>
      <c r="J276" t="str">
        <f t="shared" si="14"/>
        <v/>
      </c>
    </row>
    <row r="277" spans="1:10" x14ac:dyDescent="0.25">
      <c r="A277" s="2">
        <v>276</v>
      </c>
      <c r="B277" t="s">
        <v>769</v>
      </c>
      <c r="C277" t="s">
        <v>466</v>
      </c>
      <c r="D277" t="s">
        <v>989</v>
      </c>
      <c r="E277">
        <f>COUNTIF(Base!H:H,C277)+H277</f>
        <v>0</v>
      </c>
      <c r="F277">
        <f t="shared" si="12"/>
        <v>0</v>
      </c>
      <c r="G277" t="s">
        <v>462</v>
      </c>
      <c r="H277">
        <f t="shared" si="13"/>
        <v>0</v>
      </c>
      <c r="I277">
        <f>INDEX(Data!A:A,MATCH(POI!C277,Data!B:B,0))</f>
        <v>276</v>
      </c>
      <c r="J277" t="str">
        <f t="shared" si="14"/>
        <v/>
      </c>
    </row>
    <row r="278" spans="1:10" x14ac:dyDescent="0.25">
      <c r="A278" s="2">
        <v>277</v>
      </c>
      <c r="B278" t="s">
        <v>769</v>
      </c>
      <c r="C278" t="s">
        <v>338</v>
      </c>
      <c r="D278" t="s">
        <v>927</v>
      </c>
      <c r="E278">
        <f>COUNTIF(Base!H:H,C278)+H278</f>
        <v>0</v>
      </c>
      <c r="F278">
        <f t="shared" si="12"/>
        <v>0</v>
      </c>
      <c r="G278" t="s">
        <v>290</v>
      </c>
      <c r="H278">
        <f t="shared" si="13"/>
        <v>0</v>
      </c>
      <c r="I278">
        <f>INDEX(Data!A:A,MATCH(POI!C278,Data!B:B,0))</f>
        <v>277</v>
      </c>
      <c r="J278" t="str">
        <f t="shared" si="14"/>
        <v/>
      </c>
    </row>
    <row r="279" spans="1:10" x14ac:dyDescent="0.25">
      <c r="A279" s="2">
        <v>278</v>
      </c>
      <c r="B279" t="s">
        <v>769</v>
      </c>
      <c r="C279" t="s">
        <v>415</v>
      </c>
      <c r="D279" t="s">
        <v>964</v>
      </c>
      <c r="E279">
        <f>COUNTIF(Base!H:H,C279)+H279</f>
        <v>0</v>
      </c>
      <c r="F279">
        <f t="shared" si="12"/>
        <v>0</v>
      </c>
      <c r="G279" t="s">
        <v>395</v>
      </c>
      <c r="H279">
        <f t="shared" si="13"/>
        <v>0</v>
      </c>
      <c r="I279">
        <f>INDEX(Data!A:A,MATCH(POI!C279,Data!B:B,0))</f>
        <v>278</v>
      </c>
      <c r="J279" t="str">
        <f t="shared" si="14"/>
        <v/>
      </c>
    </row>
    <row r="280" spans="1:10" x14ac:dyDescent="0.25">
      <c r="A280" s="2">
        <v>279</v>
      </c>
      <c r="B280" t="s">
        <v>769</v>
      </c>
      <c r="C280" t="s">
        <v>139</v>
      </c>
      <c r="D280" t="s">
        <v>830</v>
      </c>
      <c r="E280">
        <f>COUNTIF(Base!H:H,C280)+H280</f>
        <v>0</v>
      </c>
      <c r="F280">
        <f t="shared" si="12"/>
        <v>0</v>
      </c>
      <c r="G280" t="s">
        <v>125</v>
      </c>
      <c r="H280">
        <f t="shared" si="13"/>
        <v>0</v>
      </c>
      <c r="I280">
        <f>INDEX(Data!A:A,MATCH(POI!C280,Data!B:B,0))</f>
        <v>279</v>
      </c>
      <c r="J280" t="str">
        <f t="shared" si="14"/>
        <v/>
      </c>
    </row>
    <row r="281" spans="1:10" x14ac:dyDescent="0.25">
      <c r="A281" s="2">
        <v>280</v>
      </c>
      <c r="B281" t="s">
        <v>769</v>
      </c>
      <c r="C281" t="s">
        <v>409</v>
      </c>
      <c r="D281" t="s">
        <v>961</v>
      </c>
      <c r="E281">
        <f>COUNTIF(Base!H:H,C281)+H281</f>
        <v>0</v>
      </c>
      <c r="F281">
        <f t="shared" si="12"/>
        <v>0</v>
      </c>
      <c r="G281" t="s">
        <v>395</v>
      </c>
      <c r="H281">
        <f t="shared" si="13"/>
        <v>0</v>
      </c>
      <c r="I281">
        <f>INDEX(Data!A:A,MATCH(POI!C281,Data!B:B,0))</f>
        <v>280</v>
      </c>
      <c r="J281" t="str">
        <f t="shared" si="14"/>
        <v/>
      </c>
    </row>
    <row r="282" spans="1:10" x14ac:dyDescent="0.25">
      <c r="A282" s="2">
        <v>281</v>
      </c>
      <c r="B282" t="s">
        <v>769</v>
      </c>
      <c r="C282" t="s">
        <v>267</v>
      </c>
      <c r="D282" t="s">
        <v>892</v>
      </c>
      <c r="E282">
        <f>COUNTIF(Base!H:H,C282)+H282</f>
        <v>0</v>
      </c>
      <c r="F282">
        <f t="shared" si="12"/>
        <v>0</v>
      </c>
      <c r="G282" t="s">
        <v>253</v>
      </c>
      <c r="H282">
        <f t="shared" si="13"/>
        <v>0</v>
      </c>
      <c r="I282">
        <f>INDEX(Data!A:A,MATCH(POI!C282,Data!B:B,0))</f>
        <v>281</v>
      </c>
      <c r="J282" t="str">
        <f t="shared" si="14"/>
        <v/>
      </c>
    </row>
    <row r="283" spans="1:10" x14ac:dyDescent="0.25">
      <c r="A283" s="2">
        <v>282</v>
      </c>
      <c r="B283" t="s">
        <v>769</v>
      </c>
      <c r="C283" t="s">
        <v>279</v>
      </c>
      <c r="D283" t="s">
        <v>898</v>
      </c>
      <c r="E283">
        <f>COUNTIF(Base!H:H,C283)+H283</f>
        <v>0</v>
      </c>
      <c r="F283">
        <f t="shared" si="12"/>
        <v>0</v>
      </c>
      <c r="G283" t="s">
        <v>253</v>
      </c>
      <c r="H283">
        <f t="shared" si="13"/>
        <v>0</v>
      </c>
      <c r="I283">
        <f>INDEX(Data!A:A,MATCH(POI!C283,Data!B:B,0))</f>
        <v>282</v>
      </c>
      <c r="J283" t="str">
        <f t="shared" si="14"/>
        <v/>
      </c>
    </row>
    <row r="284" spans="1:10" x14ac:dyDescent="0.25">
      <c r="A284" s="2">
        <v>283</v>
      </c>
      <c r="B284" t="s">
        <v>769</v>
      </c>
      <c r="C284" t="s">
        <v>579</v>
      </c>
      <c r="D284" t="s">
        <v>1042</v>
      </c>
      <c r="E284">
        <f>COUNTIF(Base!H:H,C284)+H284</f>
        <v>0</v>
      </c>
      <c r="F284">
        <f t="shared" si="12"/>
        <v>0</v>
      </c>
      <c r="G284" t="s">
        <v>573</v>
      </c>
      <c r="H284">
        <f t="shared" si="13"/>
        <v>0</v>
      </c>
      <c r="I284">
        <f>INDEX(Data!A:A,MATCH(POI!C284,Data!B:B,0))</f>
        <v>283</v>
      </c>
      <c r="J284" t="str">
        <f t="shared" si="14"/>
        <v/>
      </c>
    </row>
    <row r="285" spans="1:10" x14ac:dyDescent="0.25">
      <c r="A285" s="2">
        <v>284</v>
      </c>
      <c r="B285" t="s">
        <v>769</v>
      </c>
      <c r="C285" t="s">
        <v>525</v>
      </c>
      <c r="D285" t="s">
        <v>1018</v>
      </c>
      <c r="E285">
        <f>COUNTIF(Base!H:H,C285)+H285</f>
        <v>0</v>
      </c>
      <c r="F285">
        <f t="shared" si="12"/>
        <v>0</v>
      </c>
      <c r="G285" t="s">
        <v>503</v>
      </c>
      <c r="H285">
        <f t="shared" si="13"/>
        <v>0</v>
      </c>
      <c r="I285">
        <f>INDEX(Data!A:A,MATCH(POI!C285,Data!B:B,0))</f>
        <v>284</v>
      </c>
      <c r="J285" t="str">
        <f t="shared" si="14"/>
        <v/>
      </c>
    </row>
    <row r="286" spans="1:10" x14ac:dyDescent="0.25">
      <c r="A286" s="2">
        <v>285</v>
      </c>
      <c r="B286" t="s">
        <v>769</v>
      </c>
      <c r="C286" t="s">
        <v>36</v>
      </c>
      <c r="D286" t="s">
        <v>780</v>
      </c>
      <c r="E286">
        <f>COUNTIF(Base!H:H,C286)+H286</f>
        <v>0</v>
      </c>
      <c r="F286">
        <f t="shared" si="12"/>
        <v>0</v>
      </c>
      <c r="G286" t="s">
        <v>24</v>
      </c>
      <c r="H286">
        <f t="shared" si="13"/>
        <v>0</v>
      </c>
      <c r="I286">
        <f>INDEX(Data!A:A,MATCH(POI!C286,Data!B:B,0))</f>
        <v>285</v>
      </c>
      <c r="J286" t="str">
        <f t="shared" si="14"/>
        <v/>
      </c>
    </row>
    <row r="287" spans="1:10" x14ac:dyDescent="0.25">
      <c r="A287" s="2">
        <v>286</v>
      </c>
      <c r="B287" t="s">
        <v>769</v>
      </c>
      <c r="C287" t="s">
        <v>515</v>
      </c>
      <c r="D287" t="s">
        <v>1013</v>
      </c>
      <c r="E287">
        <f>COUNTIF(Base!H:H,C287)+H287</f>
        <v>0</v>
      </c>
      <c r="F287">
        <f t="shared" si="12"/>
        <v>0</v>
      </c>
      <c r="G287" t="s">
        <v>503</v>
      </c>
      <c r="H287">
        <f t="shared" si="13"/>
        <v>0</v>
      </c>
      <c r="I287">
        <f>INDEX(Data!A:A,MATCH(POI!C287,Data!B:B,0))</f>
        <v>286</v>
      </c>
      <c r="J287" t="str">
        <f t="shared" si="14"/>
        <v/>
      </c>
    </row>
    <row r="288" spans="1:10" x14ac:dyDescent="0.25">
      <c r="A288" s="2">
        <v>287</v>
      </c>
      <c r="B288" t="s">
        <v>769</v>
      </c>
      <c r="C288" t="s">
        <v>413</v>
      </c>
      <c r="D288" t="s">
        <v>963</v>
      </c>
      <c r="E288">
        <f>COUNTIF(Base!H:H,C288)+H288</f>
        <v>0</v>
      </c>
      <c r="F288">
        <f t="shared" si="12"/>
        <v>0</v>
      </c>
      <c r="G288" t="s">
        <v>395</v>
      </c>
      <c r="H288">
        <f t="shared" si="13"/>
        <v>0</v>
      </c>
      <c r="I288">
        <f>INDEX(Data!A:A,MATCH(POI!C288,Data!B:B,0))</f>
        <v>287</v>
      </c>
      <c r="J288" t="str">
        <f t="shared" si="14"/>
        <v/>
      </c>
    </row>
    <row r="289" spans="1:10" x14ac:dyDescent="0.25">
      <c r="A289" s="2">
        <v>288</v>
      </c>
      <c r="B289" t="s">
        <v>769</v>
      </c>
      <c r="C289" t="s">
        <v>306</v>
      </c>
      <c r="D289" t="s">
        <v>911</v>
      </c>
      <c r="E289">
        <f>COUNTIF(Base!H:H,C289)+H289</f>
        <v>0</v>
      </c>
      <c r="F289">
        <f t="shared" si="12"/>
        <v>0</v>
      </c>
      <c r="G289" t="s">
        <v>290</v>
      </c>
      <c r="H289">
        <f t="shared" si="13"/>
        <v>0</v>
      </c>
      <c r="I289">
        <f>INDEX(Data!A:A,MATCH(POI!C289,Data!B:B,0))</f>
        <v>288</v>
      </c>
      <c r="J289" t="str">
        <f t="shared" si="14"/>
        <v/>
      </c>
    </row>
    <row r="290" spans="1:10" x14ac:dyDescent="0.25">
      <c r="A290" s="2">
        <v>289</v>
      </c>
      <c r="B290" t="s">
        <v>769</v>
      </c>
      <c r="C290" t="s">
        <v>30</v>
      </c>
      <c r="D290" t="s">
        <v>777</v>
      </c>
      <c r="E290">
        <f>COUNTIF(Base!H:H,C290)+H290</f>
        <v>0</v>
      </c>
      <c r="F290">
        <f t="shared" si="12"/>
        <v>0</v>
      </c>
      <c r="G290" t="s">
        <v>24</v>
      </c>
      <c r="H290">
        <f t="shared" si="13"/>
        <v>0</v>
      </c>
      <c r="I290">
        <f>INDEX(Data!A:A,MATCH(POI!C290,Data!B:B,0))</f>
        <v>289</v>
      </c>
      <c r="J290" t="str">
        <f t="shared" si="14"/>
        <v/>
      </c>
    </row>
    <row r="291" spans="1:10" x14ac:dyDescent="0.25">
      <c r="A291" s="2">
        <v>290</v>
      </c>
      <c r="B291" t="s">
        <v>769</v>
      </c>
      <c r="C291" t="s">
        <v>472</v>
      </c>
      <c r="D291" t="s">
        <v>992</v>
      </c>
      <c r="E291">
        <f>COUNTIF(Base!H:H,C291)+H291</f>
        <v>0</v>
      </c>
      <c r="F291">
        <f t="shared" si="12"/>
        <v>0</v>
      </c>
      <c r="G291" t="s">
        <v>462</v>
      </c>
      <c r="H291">
        <f t="shared" si="13"/>
        <v>0</v>
      </c>
      <c r="I291">
        <f>INDEX(Data!A:A,MATCH(POI!C291,Data!B:B,0))</f>
        <v>290</v>
      </c>
      <c r="J291" t="str">
        <f t="shared" si="14"/>
        <v/>
      </c>
    </row>
    <row r="292" spans="1:10" x14ac:dyDescent="0.25">
      <c r="A292" s="2">
        <v>291</v>
      </c>
      <c r="B292" t="s">
        <v>769</v>
      </c>
      <c r="C292" t="s">
        <v>476</v>
      </c>
      <c r="D292" t="s">
        <v>994</v>
      </c>
      <c r="E292">
        <f>COUNTIF(Base!H:H,C292)+H292</f>
        <v>0</v>
      </c>
      <c r="F292">
        <f t="shared" si="12"/>
        <v>0</v>
      </c>
      <c r="G292" t="s">
        <v>462</v>
      </c>
      <c r="H292">
        <f t="shared" si="13"/>
        <v>0</v>
      </c>
      <c r="I292">
        <f>INDEX(Data!A:A,MATCH(POI!C292,Data!B:B,0))</f>
        <v>291</v>
      </c>
      <c r="J292" t="str">
        <f t="shared" si="14"/>
        <v/>
      </c>
    </row>
    <row r="293" spans="1:10" x14ac:dyDescent="0.25">
      <c r="A293" s="2">
        <v>292</v>
      </c>
      <c r="B293" t="s">
        <v>769</v>
      </c>
      <c r="C293" t="s">
        <v>496</v>
      </c>
      <c r="D293" t="s">
        <v>1004</v>
      </c>
      <c r="E293">
        <f>COUNTIF(Base!H:H,C293)+H293</f>
        <v>0</v>
      </c>
      <c r="F293">
        <f t="shared" si="12"/>
        <v>0</v>
      </c>
      <c r="G293" t="s">
        <v>462</v>
      </c>
      <c r="H293">
        <f t="shared" si="13"/>
        <v>0</v>
      </c>
      <c r="I293">
        <f>INDEX(Data!A:A,MATCH(POI!C293,Data!B:B,0))</f>
        <v>292</v>
      </c>
      <c r="J293" t="str">
        <f t="shared" si="14"/>
        <v/>
      </c>
    </row>
    <row r="294" spans="1:10" x14ac:dyDescent="0.25">
      <c r="A294" s="2">
        <v>293</v>
      </c>
      <c r="B294" t="s">
        <v>769</v>
      </c>
      <c r="C294" t="s">
        <v>23</v>
      </c>
      <c r="D294" t="s">
        <v>774</v>
      </c>
      <c r="E294">
        <f>COUNTIF(Base!H:H,C294)+H294</f>
        <v>0</v>
      </c>
      <c r="F294">
        <f t="shared" si="12"/>
        <v>0</v>
      </c>
      <c r="G294" t="s">
        <v>24</v>
      </c>
      <c r="H294">
        <f t="shared" si="13"/>
        <v>0</v>
      </c>
      <c r="I294">
        <f>INDEX(Data!A:A,MATCH(POI!C294,Data!B:B,0))</f>
        <v>293</v>
      </c>
      <c r="J294" t="str">
        <f t="shared" si="14"/>
        <v/>
      </c>
    </row>
    <row r="295" spans="1:10" x14ac:dyDescent="0.25">
      <c r="A295" s="2">
        <v>294</v>
      </c>
      <c r="B295" t="s">
        <v>769</v>
      </c>
      <c r="C295" t="s">
        <v>572</v>
      </c>
      <c r="D295" t="s">
        <v>1048</v>
      </c>
      <c r="E295">
        <f>COUNTIF(Base!H:H,C295)+H295</f>
        <v>0</v>
      </c>
      <c r="F295">
        <f t="shared" si="12"/>
        <v>0</v>
      </c>
      <c r="G295" t="s">
        <v>573</v>
      </c>
      <c r="H295">
        <f t="shared" si="13"/>
        <v>0</v>
      </c>
      <c r="I295">
        <f>INDEX(Data!A:A,MATCH(POI!C295,Data!B:B,0))</f>
        <v>294</v>
      </c>
      <c r="J295" t="str">
        <f t="shared" si="14"/>
        <v/>
      </c>
    </row>
    <row r="296" spans="1:10" x14ac:dyDescent="0.25">
      <c r="A296" s="2">
        <v>295</v>
      </c>
      <c r="B296" t="s">
        <v>769</v>
      </c>
      <c r="C296" t="s">
        <v>292</v>
      </c>
      <c r="D296" t="s">
        <v>904</v>
      </c>
      <c r="E296">
        <f>COUNTIF(Base!H:H,C296)+H296</f>
        <v>0</v>
      </c>
      <c r="F296">
        <f t="shared" si="12"/>
        <v>0</v>
      </c>
      <c r="G296" t="s">
        <v>290</v>
      </c>
      <c r="H296">
        <f t="shared" si="13"/>
        <v>0</v>
      </c>
      <c r="I296">
        <f>INDEX(Data!A:A,MATCH(POI!C296,Data!B:B,0))</f>
        <v>295</v>
      </c>
      <c r="J296" t="str">
        <f t="shared" si="14"/>
        <v/>
      </c>
    </row>
    <row r="297" spans="1:10" x14ac:dyDescent="0.25">
      <c r="A297" s="2">
        <v>296</v>
      </c>
      <c r="B297" t="s">
        <v>769</v>
      </c>
      <c r="C297" t="s">
        <v>401</v>
      </c>
      <c r="D297" t="s">
        <v>957</v>
      </c>
      <c r="E297">
        <f>COUNTIF(Base!H:H,C297)+H297</f>
        <v>0</v>
      </c>
      <c r="F297">
        <f t="shared" si="12"/>
        <v>0</v>
      </c>
      <c r="G297" t="s">
        <v>395</v>
      </c>
      <c r="H297">
        <f t="shared" si="13"/>
        <v>0</v>
      </c>
      <c r="I297">
        <f>INDEX(Data!A:A,MATCH(POI!C297,Data!B:B,0))</f>
        <v>296</v>
      </c>
      <c r="J297" t="str">
        <f t="shared" si="14"/>
        <v/>
      </c>
    </row>
    <row r="298" spans="1:10" x14ac:dyDescent="0.25">
      <c r="A298" s="2">
        <v>297</v>
      </c>
      <c r="B298" t="s">
        <v>769</v>
      </c>
      <c r="C298" t="s">
        <v>583</v>
      </c>
      <c r="D298" t="s">
        <v>1044</v>
      </c>
      <c r="E298">
        <f>COUNTIF(Base!H:H,C298)+H298</f>
        <v>0</v>
      </c>
      <c r="F298">
        <f t="shared" si="12"/>
        <v>0</v>
      </c>
      <c r="G298" t="s">
        <v>573</v>
      </c>
      <c r="H298">
        <f t="shared" si="13"/>
        <v>0</v>
      </c>
      <c r="I298">
        <f>INDEX(Data!A:A,MATCH(POI!C298,Data!B:B,0))</f>
        <v>297</v>
      </c>
      <c r="J298" t="str">
        <f t="shared" si="14"/>
        <v/>
      </c>
    </row>
    <row r="299" spans="1:10" x14ac:dyDescent="0.25">
      <c r="A299" s="2">
        <v>298</v>
      </c>
      <c r="B299" t="s">
        <v>769</v>
      </c>
      <c r="C299" t="s">
        <v>193</v>
      </c>
      <c r="D299" t="s">
        <v>826</v>
      </c>
      <c r="E299">
        <f>COUNTIF(Base!H:H,C299)+H299</f>
        <v>0</v>
      </c>
      <c r="F299">
        <f t="shared" si="12"/>
        <v>0</v>
      </c>
      <c r="G299" t="s">
        <v>125</v>
      </c>
      <c r="H299">
        <f t="shared" si="13"/>
        <v>0</v>
      </c>
      <c r="I299">
        <f>INDEX(Data!A:A,MATCH(POI!C299,Data!B:B,0))</f>
        <v>298</v>
      </c>
      <c r="J299" t="str">
        <f t="shared" si="14"/>
        <v/>
      </c>
    </row>
    <row r="300" spans="1:10" x14ac:dyDescent="0.25">
      <c r="A300" s="2">
        <v>299</v>
      </c>
      <c r="B300" t="s">
        <v>769</v>
      </c>
      <c r="C300" t="s">
        <v>538</v>
      </c>
      <c r="D300" t="s">
        <v>1023</v>
      </c>
      <c r="E300">
        <f>COUNTIF(Base!H:H,C300)+H300</f>
        <v>0</v>
      </c>
      <c r="F300">
        <f t="shared" si="12"/>
        <v>0</v>
      </c>
      <c r="G300" t="s">
        <v>536</v>
      </c>
      <c r="H300">
        <f t="shared" si="13"/>
        <v>0</v>
      </c>
      <c r="I300">
        <f>INDEX(Data!A:A,MATCH(POI!C300,Data!B:B,0))</f>
        <v>299</v>
      </c>
      <c r="J300" t="str">
        <f t="shared" si="14"/>
        <v/>
      </c>
    </row>
    <row r="301" spans="1:10" x14ac:dyDescent="0.25">
      <c r="A301" s="2">
        <v>300</v>
      </c>
      <c r="B301" t="s">
        <v>769</v>
      </c>
      <c r="C301" t="s">
        <v>633</v>
      </c>
      <c r="D301" t="s">
        <v>1069</v>
      </c>
      <c r="E301">
        <f>COUNTIF(Base!H:H,C301)+H301</f>
        <v>0</v>
      </c>
      <c r="F301">
        <f t="shared" si="12"/>
        <v>0</v>
      </c>
      <c r="G301" t="s">
        <v>629</v>
      </c>
      <c r="H301">
        <f t="shared" si="13"/>
        <v>0</v>
      </c>
      <c r="I301">
        <f>INDEX(Data!A:A,MATCH(POI!C301,Data!B:B,0))</f>
        <v>300</v>
      </c>
      <c r="J301" t="str">
        <f t="shared" si="14"/>
        <v/>
      </c>
    </row>
    <row r="302" spans="1:10" x14ac:dyDescent="0.25">
      <c r="A302" s="2">
        <v>301</v>
      </c>
      <c r="B302" t="s">
        <v>769</v>
      </c>
      <c r="C302" t="s">
        <v>28</v>
      </c>
      <c r="D302" t="s">
        <v>776</v>
      </c>
      <c r="E302">
        <f>COUNTIF(Base!H:H,C302)+H302</f>
        <v>0</v>
      </c>
      <c r="F302">
        <f t="shared" si="12"/>
        <v>0</v>
      </c>
      <c r="G302" t="s">
        <v>24</v>
      </c>
      <c r="H302">
        <f t="shared" si="13"/>
        <v>0</v>
      </c>
      <c r="I302">
        <f>INDEX(Data!A:A,MATCH(POI!C302,Data!B:B,0))</f>
        <v>301</v>
      </c>
      <c r="J302" t="str">
        <f t="shared" si="14"/>
        <v/>
      </c>
    </row>
    <row r="303" spans="1:10" x14ac:dyDescent="0.25">
      <c r="A303" s="2">
        <v>302</v>
      </c>
      <c r="B303" t="s">
        <v>769</v>
      </c>
      <c r="C303" t="s">
        <v>116</v>
      </c>
      <c r="D303" t="s">
        <v>818</v>
      </c>
      <c r="E303">
        <f>COUNTIF(Base!H:H,C303)+H303</f>
        <v>0</v>
      </c>
      <c r="F303">
        <f t="shared" si="12"/>
        <v>0</v>
      </c>
      <c r="G303" t="s">
        <v>102</v>
      </c>
      <c r="H303">
        <f t="shared" si="13"/>
        <v>0</v>
      </c>
      <c r="I303">
        <f>INDEX(Data!A:A,MATCH(POI!C303,Data!B:B,0))</f>
        <v>302</v>
      </c>
      <c r="J303" t="str">
        <f t="shared" si="14"/>
        <v/>
      </c>
    </row>
    <row r="304" spans="1:10" x14ac:dyDescent="0.25">
      <c r="A304" s="2">
        <v>303</v>
      </c>
      <c r="B304" t="s">
        <v>769</v>
      </c>
      <c r="C304" t="s">
        <v>513</v>
      </c>
      <c r="D304" t="s">
        <v>1012</v>
      </c>
      <c r="E304">
        <f>COUNTIF(Base!H:H,C304)+H304</f>
        <v>0</v>
      </c>
      <c r="F304">
        <f t="shared" si="12"/>
        <v>0</v>
      </c>
      <c r="G304" t="s">
        <v>503</v>
      </c>
      <c r="H304">
        <f t="shared" si="13"/>
        <v>0</v>
      </c>
      <c r="I304">
        <f>INDEX(Data!A:A,MATCH(POI!C304,Data!B:B,0))</f>
        <v>303</v>
      </c>
      <c r="J304" t="str">
        <f t="shared" si="14"/>
        <v/>
      </c>
    </row>
    <row r="305" spans="1:10" x14ac:dyDescent="0.25">
      <c r="A305" s="2">
        <v>304</v>
      </c>
      <c r="B305" t="s">
        <v>769</v>
      </c>
      <c r="C305" t="s">
        <v>669</v>
      </c>
      <c r="D305" t="s">
        <v>1088</v>
      </c>
      <c r="E305">
        <f>COUNTIF(Base!H:H,C305)+H305</f>
        <v>0</v>
      </c>
      <c r="F305">
        <f t="shared" si="12"/>
        <v>0</v>
      </c>
      <c r="G305" t="s">
        <v>629</v>
      </c>
      <c r="H305">
        <f t="shared" si="13"/>
        <v>0</v>
      </c>
      <c r="I305">
        <f>INDEX(Data!A:A,MATCH(POI!C305,Data!B:B,0))</f>
        <v>304</v>
      </c>
      <c r="J305" t="str">
        <f t="shared" si="14"/>
        <v/>
      </c>
    </row>
    <row r="306" spans="1:10" x14ac:dyDescent="0.25">
      <c r="A306" s="2">
        <v>305</v>
      </c>
      <c r="B306" t="s">
        <v>769</v>
      </c>
      <c r="C306" t="s">
        <v>388</v>
      </c>
      <c r="D306" t="s">
        <v>952</v>
      </c>
      <c r="E306">
        <f>COUNTIF(Base!H:H,C306)+H306</f>
        <v>0</v>
      </c>
      <c r="F306">
        <f t="shared" si="12"/>
        <v>0</v>
      </c>
      <c r="G306" t="s">
        <v>348</v>
      </c>
      <c r="H306">
        <f t="shared" si="13"/>
        <v>0</v>
      </c>
      <c r="I306">
        <f>INDEX(Data!A:A,MATCH(POI!C306,Data!B:B,0))</f>
        <v>305</v>
      </c>
      <c r="J306" t="str">
        <f t="shared" si="14"/>
        <v/>
      </c>
    </row>
    <row r="307" spans="1:10" x14ac:dyDescent="0.25">
      <c r="A307" s="2">
        <v>306</v>
      </c>
      <c r="B307" t="s">
        <v>769</v>
      </c>
      <c r="C307" t="s">
        <v>562</v>
      </c>
      <c r="D307" t="s">
        <v>1036</v>
      </c>
      <c r="E307">
        <f>COUNTIF(Base!H:H,C307)+H307</f>
        <v>0</v>
      </c>
      <c r="F307">
        <f t="shared" si="12"/>
        <v>0</v>
      </c>
      <c r="G307" t="s">
        <v>536</v>
      </c>
      <c r="H307">
        <f t="shared" si="13"/>
        <v>0</v>
      </c>
      <c r="I307">
        <f>INDEX(Data!A:A,MATCH(POI!C307,Data!B:B,0))</f>
        <v>306</v>
      </c>
      <c r="J307" t="str">
        <f t="shared" si="14"/>
        <v/>
      </c>
    </row>
    <row r="308" spans="1:10" x14ac:dyDescent="0.25">
      <c r="A308" s="2">
        <v>307</v>
      </c>
      <c r="B308" t="s">
        <v>769</v>
      </c>
      <c r="C308" t="s">
        <v>208</v>
      </c>
      <c r="D308" t="s">
        <v>863</v>
      </c>
      <c r="E308">
        <f>COUNTIF(Base!H:H,C308)+H308</f>
        <v>0</v>
      </c>
      <c r="F308">
        <f t="shared" si="12"/>
        <v>0</v>
      </c>
      <c r="G308" t="s">
        <v>206</v>
      </c>
      <c r="H308">
        <f t="shared" si="13"/>
        <v>0</v>
      </c>
      <c r="I308">
        <f>INDEX(Data!A:A,MATCH(POI!C308,Data!B:B,0))</f>
        <v>307</v>
      </c>
      <c r="J308" t="str">
        <f t="shared" si="14"/>
        <v/>
      </c>
    </row>
    <row r="309" spans="1:10" x14ac:dyDescent="0.25">
      <c r="A309" s="2">
        <v>308</v>
      </c>
      <c r="B309" t="s">
        <v>769</v>
      </c>
      <c r="C309" t="s">
        <v>244</v>
      </c>
      <c r="D309" t="s">
        <v>881</v>
      </c>
      <c r="E309">
        <f>COUNTIF(Base!H:H,C309)+H309</f>
        <v>0</v>
      </c>
      <c r="F309">
        <f t="shared" si="12"/>
        <v>0</v>
      </c>
      <c r="G309" t="s">
        <v>206</v>
      </c>
      <c r="H309">
        <f t="shared" si="13"/>
        <v>0</v>
      </c>
      <c r="I309">
        <f>INDEX(Data!A:A,MATCH(POI!C309,Data!B:B,0))</f>
        <v>308</v>
      </c>
      <c r="J309" t="str">
        <f t="shared" si="14"/>
        <v/>
      </c>
    </row>
    <row r="310" spans="1:10" x14ac:dyDescent="0.25">
      <c r="A310" s="2">
        <v>309</v>
      </c>
      <c r="B310" t="s">
        <v>769</v>
      </c>
      <c r="C310" t="s">
        <v>242</v>
      </c>
      <c r="D310" t="s">
        <v>880</v>
      </c>
      <c r="E310">
        <f>COUNTIF(Base!H:H,C310)+H310</f>
        <v>0</v>
      </c>
      <c r="F310">
        <f t="shared" si="12"/>
        <v>0</v>
      </c>
      <c r="G310" t="s">
        <v>206</v>
      </c>
      <c r="H310">
        <f t="shared" si="13"/>
        <v>0</v>
      </c>
      <c r="I310">
        <f>INDEX(Data!A:A,MATCH(POI!C310,Data!B:B,0))</f>
        <v>309</v>
      </c>
      <c r="J310" t="str">
        <f t="shared" si="14"/>
        <v/>
      </c>
    </row>
    <row r="311" spans="1:10" x14ac:dyDescent="0.25">
      <c r="A311" s="2">
        <v>310</v>
      </c>
      <c r="B311" t="s">
        <v>769</v>
      </c>
      <c r="C311" t="s">
        <v>189</v>
      </c>
      <c r="D311" t="s">
        <v>861</v>
      </c>
      <c r="E311">
        <f>COUNTIF(Base!H:H,C311)+H311</f>
        <v>0</v>
      </c>
      <c r="F311">
        <f t="shared" si="12"/>
        <v>0</v>
      </c>
      <c r="G311" t="s">
        <v>125</v>
      </c>
      <c r="H311">
        <f t="shared" si="13"/>
        <v>0</v>
      </c>
      <c r="I311">
        <f>INDEX(Data!A:A,MATCH(POI!C311,Data!B:B,0))</f>
        <v>310</v>
      </c>
      <c r="J311" t="str">
        <f t="shared" si="14"/>
        <v/>
      </c>
    </row>
    <row r="312" spans="1:10" x14ac:dyDescent="0.25">
      <c r="A312" s="2">
        <v>311</v>
      </c>
      <c r="B312" t="s">
        <v>769</v>
      </c>
      <c r="C312" t="s">
        <v>224</v>
      </c>
      <c r="D312" t="s">
        <v>871</v>
      </c>
      <c r="E312">
        <f>COUNTIF(Base!H:H,C312)+H312</f>
        <v>0</v>
      </c>
      <c r="F312">
        <f t="shared" si="12"/>
        <v>0</v>
      </c>
      <c r="G312" t="s">
        <v>206</v>
      </c>
      <c r="H312">
        <f t="shared" si="13"/>
        <v>0</v>
      </c>
      <c r="I312">
        <f>INDEX(Data!A:A,MATCH(POI!C312,Data!B:B,0))</f>
        <v>311</v>
      </c>
      <c r="J312" t="str">
        <f t="shared" si="14"/>
        <v/>
      </c>
    </row>
    <row r="313" spans="1:10" x14ac:dyDescent="0.25">
      <c r="A313" s="2">
        <v>312</v>
      </c>
      <c r="B313" t="s">
        <v>769</v>
      </c>
      <c r="C313" t="s">
        <v>505</v>
      </c>
      <c r="D313" t="s">
        <v>1008</v>
      </c>
      <c r="E313">
        <f>COUNTIF(Base!H:H,C313)+H313</f>
        <v>0</v>
      </c>
      <c r="F313">
        <f t="shared" si="12"/>
        <v>0</v>
      </c>
      <c r="G313" t="s">
        <v>503</v>
      </c>
      <c r="H313">
        <f t="shared" si="13"/>
        <v>0</v>
      </c>
      <c r="I313">
        <f>INDEX(Data!A:A,MATCH(POI!C313,Data!B:B,0))</f>
        <v>312</v>
      </c>
      <c r="J313" t="str">
        <f t="shared" si="14"/>
        <v/>
      </c>
    </row>
    <row r="314" spans="1:10" x14ac:dyDescent="0.25">
      <c r="A314" s="2">
        <v>313</v>
      </c>
      <c r="B314" t="s">
        <v>769</v>
      </c>
      <c r="C314" t="s">
        <v>507</v>
      </c>
      <c r="D314" t="s">
        <v>1009</v>
      </c>
      <c r="E314">
        <f>COUNTIF(Base!H:H,C314)+H314</f>
        <v>0</v>
      </c>
      <c r="F314">
        <f t="shared" si="12"/>
        <v>0</v>
      </c>
      <c r="G314" t="s">
        <v>503</v>
      </c>
      <c r="H314">
        <f t="shared" si="13"/>
        <v>0</v>
      </c>
      <c r="I314">
        <f>INDEX(Data!A:A,MATCH(POI!C314,Data!B:B,0))</f>
        <v>313</v>
      </c>
      <c r="J314" t="str">
        <f t="shared" si="14"/>
        <v/>
      </c>
    </row>
    <row r="315" spans="1:10" x14ac:dyDescent="0.25">
      <c r="A315" s="2">
        <v>314</v>
      </c>
      <c r="B315" t="s">
        <v>769</v>
      </c>
      <c r="C315" t="s">
        <v>679</v>
      </c>
      <c r="D315" t="s">
        <v>1093</v>
      </c>
      <c r="E315">
        <f>COUNTIF(Base!H:H,C315)+H315</f>
        <v>0</v>
      </c>
      <c r="F315">
        <f t="shared" si="12"/>
        <v>0</v>
      </c>
      <c r="G315" t="s">
        <v>629</v>
      </c>
      <c r="H315">
        <f t="shared" si="13"/>
        <v>0</v>
      </c>
      <c r="I315">
        <f>INDEX(Data!A:A,MATCH(POI!C315,Data!B:B,0))</f>
        <v>314</v>
      </c>
      <c r="J315" t="str">
        <f t="shared" si="14"/>
        <v/>
      </c>
    </row>
    <row r="316" spans="1:10" x14ac:dyDescent="0.25">
      <c r="A316" s="2">
        <v>315</v>
      </c>
      <c r="B316" t="s">
        <v>769</v>
      </c>
      <c r="C316" t="s">
        <v>490</v>
      </c>
      <c r="D316" t="s">
        <v>1001</v>
      </c>
      <c r="E316">
        <f>COUNTIF(Base!H:H,C316)+H316</f>
        <v>0</v>
      </c>
      <c r="F316">
        <f t="shared" si="12"/>
        <v>0</v>
      </c>
      <c r="G316" t="s">
        <v>462</v>
      </c>
      <c r="H316">
        <f t="shared" si="13"/>
        <v>0</v>
      </c>
      <c r="I316">
        <f>INDEX(Data!A:A,MATCH(POI!C316,Data!B:B,0))</f>
        <v>315</v>
      </c>
      <c r="J316" t="str">
        <f t="shared" si="14"/>
        <v/>
      </c>
    </row>
    <row r="317" spans="1:10" x14ac:dyDescent="0.25">
      <c r="A317" s="2">
        <v>316</v>
      </c>
      <c r="B317" t="s">
        <v>769</v>
      </c>
      <c r="C317" t="s">
        <v>285</v>
      </c>
      <c r="D317" t="s">
        <v>901</v>
      </c>
      <c r="E317">
        <f>COUNTIF(Base!H:H,C317)+H317</f>
        <v>0</v>
      </c>
      <c r="F317">
        <f t="shared" si="12"/>
        <v>0</v>
      </c>
      <c r="G317" t="s">
        <v>253</v>
      </c>
      <c r="H317">
        <f t="shared" si="13"/>
        <v>0</v>
      </c>
      <c r="I317">
        <f>INDEX(Data!A:A,MATCH(POI!C317,Data!B:B,0))</f>
        <v>316</v>
      </c>
      <c r="J317" t="str">
        <f t="shared" si="14"/>
        <v/>
      </c>
    </row>
    <row r="318" spans="1:10" x14ac:dyDescent="0.25">
      <c r="A318" s="2">
        <v>317</v>
      </c>
      <c r="B318" t="s">
        <v>769</v>
      </c>
      <c r="C318" t="s">
        <v>529</v>
      </c>
      <c r="D318" t="s">
        <v>1020</v>
      </c>
      <c r="E318">
        <f>COUNTIF(Base!H:H,C318)+H318</f>
        <v>0</v>
      </c>
      <c r="F318">
        <f t="shared" si="12"/>
        <v>0</v>
      </c>
      <c r="G318" t="s">
        <v>503</v>
      </c>
      <c r="H318">
        <f t="shared" si="13"/>
        <v>0</v>
      </c>
      <c r="I318">
        <f>INDEX(Data!A:A,MATCH(POI!C318,Data!B:B,0))</f>
        <v>317</v>
      </c>
      <c r="J318" t="str">
        <f t="shared" si="14"/>
        <v/>
      </c>
    </row>
    <row r="319" spans="1:10" x14ac:dyDescent="0.25">
      <c r="A319" s="2">
        <v>318</v>
      </c>
      <c r="B319" t="s">
        <v>769</v>
      </c>
      <c r="C319" t="s">
        <v>83</v>
      </c>
      <c r="D319" t="s">
        <v>802</v>
      </c>
      <c r="E319">
        <f>COUNTIF(Base!H:H,C319)+H319</f>
        <v>0</v>
      </c>
      <c r="F319">
        <f t="shared" si="12"/>
        <v>0</v>
      </c>
      <c r="G319" t="s">
        <v>65</v>
      </c>
      <c r="H319">
        <f t="shared" si="13"/>
        <v>0</v>
      </c>
      <c r="I319">
        <f>INDEX(Data!A:A,MATCH(POI!C319,Data!B:B,0))</f>
        <v>318</v>
      </c>
      <c r="J319" t="str">
        <f t="shared" si="14"/>
        <v/>
      </c>
    </row>
    <row r="320" spans="1:10" x14ac:dyDescent="0.25">
      <c r="A320" s="2">
        <v>319</v>
      </c>
      <c r="B320" t="s">
        <v>769</v>
      </c>
      <c r="C320" t="s">
        <v>122</v>
      </c>
      <c r="D320" t="s">
        <v>821</v>
      </c>
      <c r="E320">
        <f>COUNTIF(Base!H:H,C320)+H320</f>
        <v>0</v>
      </c>
      <c r="F320">
        <f t="shared" si="12"/>
        <v>0</v>
      </c>
      <c r="G320" t="s">
        <v>102</v>
      </c>
      <c r="H320">
        <f t="shared" si="13"/>
        <v>0</v>
      </c>
      <c r="I320">
        <f>INDEX(Data!A:A,MATCH(POI!C320,Data!B:B,0))</f>
        <v>319</v>
      </c>
      <c r="J320" t="str">
        <f t="shared" si="14"/>
        <v/>
      </c>
    </row>
    <row r="321" spans="1:10" x14ac:dyDescent="0.25">
      <c r="A321" s="2">
        <v>320</v>
      </c>
      <c r="B321" t="s">
        <v>769</v>
      </c>
      <c r="C321" t="s">
        <v>531</v>
      </c>
      <c r="D321" t="s">
        <v>1021</v>
      </c>
      <c r="E321">
        <f>COUNTIF(Base!H:H,C321)+H321</f>
        <v>0</v>
      </c>
      <c r="F321">
        <f t="shared" si="12"/>
        <v>0</v>
      </c>
      <c r="G321" t="s">
        <v>503</v>
      </c>
      <c r="H321">
        <f t="shared" si="13"/>
        <v>0</v>
      </c>
      <c r="I321">
        <f>INDEX(Data!A:A,MATCH(POI!C321,Data!B:B,0))</f>
        <v>320</v>
      </c>
      <c r="J321" t="str">
        <f t="shared" si="14"/>
        <v/>
      </c>
    </row>
    <row r="322" spans="1:10" x14ac:dyDescent="0.25">
      <c r="A322" s="2">
        <v>321</v>
      </c>
      <c r="B322" t="s">
        <v>769</v>
      </c>
      <c r="C322" s="23" t="s">
        <v>624</v>
      </c>
      <c r="D322" t="s">
        <v>1066</v>
      </c>
      <c r="E322">
        <v>54</v>
      </c>
      <c r="F322">
        <f t="shared" ref="F322:F364" si="15">(E322/$F$1)</f>
        <v>0.6</v>
      </c>
      <c r="G322" t="s">
        <v>604</v>
      </c>
      <c r="H322">
        <f t="shared" ref="H322:H364" si="16">IFERROR(VLOOKUP(C322,$K$1:$L$3,2,FALSE),0)</f>
        <v>0</v>
      </c>
      <c r="I322">
        <f>INDEX(Data!A:A,MATCH(POI!C322,Data!B:B,0))</f>
        <v>321</v>
      </c>
      <c r="J322" t="str">
        <f t="shared" ref="J322:J364" si="17">IF(I322&lt;&gt;A322,"NOK","")</f>
        <v/>
      </c>
    </row>
    <row r="323" spans="1:10" x14ac:dyDescent="0.25">
      <c r="A323" s="2">
        <v>322</v>
      </c>
      <c r="B323" t="s">
        <v>769</v>
      </c>
      <c r="C323" t="s">
        <v>32</v>
      </c>
      <c r="D323" t="s">
        <v>778</v>
      </c>
      <c r="E323">
        <f>COUNTIF(Base!H:H,C323)+H323</f>
        <v>0</v>
      </c>
      <c r="F323">
        <f t="shared" si="15"/>
        <v>0</v>
      </c>
      <c r="G323" t="s">
        <v>24</v>
      </c>
      <c r="H323">
        <f t="shared" si="16"/>
        <v>0</v>
      </c>
      <c r="I323">
        <f>INDEX(Data!A:A,MATCH(POI!C323,Data!B:B,0))</f>
        <v>322</v>
      </c>
      <c r="J323" t="str">
        <f t="shared" si="17"/>
        <v/>
      </c>
    </row>
    <row r="324" spans="1:10" x14ac:dyDescent="0.25">
      <c r="A324" s="2">
        <v>323</v>
      </c>
      <c r="B324" t="s">
        <v>769</v>
      </c>
      <c r="C324" t="s">
        <v>720</v>
      </c>
      <c r="D324" t="s">
        <v>1113</v>
      </c>
      <c r="E324">
        <f>COUNTIF(Base!H:H,C324)+H324</f>
        <v>0</v>
      </c>
      <c r="F324">
        <f t="shared" si="15"/>
        <v>0</v>
      </c>
      <c r="G324" t="s">
        <v>702</v>
      </c>
      <c r="H324">
        <f t="shared" si="16"/>
        <v>0</v>
      </c>
      <c r="I324">
        <f>INDEX(Data!A:A,MATCH(POI!C324,Data!B:B,0))</f>
        <v>323</v>
      </c>
      <c r="J324" t="str">
        <f t="shared" si="17"/>
        <v/>
      </c>
    </row>
    <row r="325" spans="1:10" x14ac:dyDescent="0.25">
      <c r="A325" s="2">
        <v>324</v>
      </c>
      <c r="B325" t="s">
        <v>769</v>
      </c>
      <c r="C325" t="s">
        <v>657</v>
      </c>
      <c r="D325" t="s">
        <v>1082</v>
      </c>
      <c r="E325">
        <f>COUNTIF(Base!H:H,C325)+H325</f>
        <v>0</v>
      </c>
      <c r="F325">
        <f t="shared" si="15"/>
        <v>0</v>
      </c>
      <c r="G325" t="s">
        <v>629</v>
      </c>
      <c r="H325">
        <f t="shared" si="16"/>
        <v>0</v>
      </c>
      <c r="I325">
        <f>INDEX(Data!A:A,MATCH(POI!C325,Data!B:B,0))</f>
        <v>324</v>
      </c>
      <c r="J325" t="str">
        <f t="shared" si="17"/>
        <v/>
      </c>
    </row>
    <row r="326" spans="1:10" x14ac:dyDescent="0.25">
      <c r="A326" s="2">
        <v>325</v>
      </c>
      <c r="B326" t="s">
        <v>769</v>
      </c>
      <c r="C326" t="s">
        <v>93</v>
      </c>
      <c r="D326" t="s">
        <v>807</v>
      </c>
      <c r="E326">
        <f>COUNTIF(Base!H:H,C326)+H326</f>
        <v>0</v>
      </c>
      <c r="F326">
        <f t="shared" si="15"/>
        <v>0</v>
      </c>
      <c r="G326" t="s">
        <v>65</v>
      </c>
      <c r="H326">
        <f t="shared" si="16"/>
        <v>0</v>
      </c>
      <c r="I326">
        <f>INDEX(Data!A:A,MATCH(POI!C326,Data!B:B,0))</f>
        <v>325</v>
      </c>
      <c r="J326" t="str">
        <f t="shared" si="17"/>
        <v/>
      </c>
    </row>
    <row r="327" spans="1:10" x14ac:dyDescent="0.25">
      <c r="A327" s="2">
        <v>326</v>
      </c>
      <c r="B327" t="s">
        <v>769</v>
      </c>
      <c r="C327" t="s">
        <v>91</v>
      </c>
      <c r="D327" t="s">
        <v>806</v>
      </c>
      <c r="E327">
        <f>COUNTIF(Base!H:H,C327)+H327</f>
        <v>0</v>
      </c>
      <c r="F327">
        <f t="shared" si="15"/>
        <v>0</v>
      </c>
      <c r="G327" t="s">
        <v>65</v>
      </c>
      <c r="H327">
        <f t="shared" si="16"/>
        <v>0</v>
      </c>
      <c r="I327">
        <f>INDEX(Data!A:A,MATCH(POI!C327,Data!B:B,0))</f>
        <v>326</v>
      </c>
      <c r="J327" t="str">
        <f t="shared" si="17"/>
        <v/>
      </c>
    </row>
    <row r="328" spans="1:10" x14ac:dyDescent="0.25">
      <c r="A328" s="2">
        <v>327</v>
      </c>
      <c r="B328" t="s">
        <v>769</v>
      </c>
      <c r="C328" t="s">
        <v>734</v>
      </c>
      <c r="D328" t="s">
        <v>1120</v>
      </c>
      <c r="E328">
        <f>COUNTIF(Base!H:H,C328)+H328</f>
        <v>0</v>
      </c>
      <c r="F328">
        <f t="shared" si="15"/>
        <v>0</v>
      </c>
      <c r="G328" t="s">
        <v>702</v>
      </c>
      <c r="H328">
        <f t="shared" si="16"/>
        <v>0</v>
      </c>
      <c r="I328">
        <f>INDEX(Data!A:A,MATCH(POI!C328,Data!B:B,0))</f>
        <v>327</v>
      </c>
      <c r="J328" t="str">
        <f t="shared" si="17"/>
        <v/>
      </c>
    </row>
    <row r="329" spans="1:10" x14ac:dyDescent="0.25">
      <c r="A329" s="2">
        <v>328</v>
      </c>
      <c r="B329" t="s">
        <v>769</v>
      </c>
      <c r="C329" t="s">
        <v>374</v>
      </c>
      <c r="D329" t="s">
        <v>945</v>
      </c>
      <c r="E329">
        <f>COUNTIF(Base!H:H,C329)+H329</f>
        <v>0</v>
      </c>
      <c r="F329">
        <f t="shared" si="15"/>
        <v>0</v>
      </c>
      <c r="G329" t="s">
        <v>348</v>
      </c>
      <c r="H329">
        <f t="shared" si="16"/>
        <v>0</v>
      </c>
      <c r="I329">
        <f>INDEX(Data!A:A,MATCH(POI!C329,Data!B:B,0))</f>
        <v>328</v>
      </c>
      <c r="J329" t="str">
        <f t="shared" si="17"/>
        <v/>
      </c>
    </row>
    <row r="330" spans="1:10" x14ac:dyDescent="0.25">
      <c r="A330" s="2">
        <v>329</v>
      </c>
      <c r="B330" t="s">
        <v>769</v>
      </c>
      <c r="C330" t="s">
        <v>89</v>
      </c>
      <c r="D330" t="s">
        <v>805</v>
      </c>
      <c r="E330">
        <f>COUNTIF(Base!H:H,C330)+H330</f>
        <v>0</v>
      </c>
      <c r="F330">
        <f t="shared" si="15"/>
        <v>0</v>
      </c>
      <c r="G330" t="s">
        <v>65</v>
      </c>
      <c r="H330">
        <f t="shared" si="16"/>
        <v>0</v>
      </c>
      <c r="I330">
        <f>INDEX(Data!A:A,MATCH(POI!C330,Data!B:B,0))</f>
        <v>329</v>
      </c>
      <c r="J330" t="str">
        <f t="shared" si="17"/>
        <v/>
      </c>
    </row>
    <row r="331" spans="1:10" x14ac:dyDescent="0.25">
      <c r="A331" s="2">
        <v>330</v>
      </c>
      <c r="B331" t="s">
        <v>769</v>
      </c>
      <c r="C331" t="s">
        <v>509</v>
      </c>
      <c r="D331" t="s">
        <v>1010</v>
      </c>
      <c r="E331">
        <f>COUNTIF(Base!H:H,C331)+H331</f>
        <v>0</v>
      </c>
      <c r="F331">
        <f t="shared" si="15"/>
        <v>0</v>
      </c>
      <c r="G331" t="s">
        <v>503</v>
      </c>
      <c r="H331">
        <f t="shared" si="16"/>
        <v>0</v>
      </c>
      <c r="I331">
        <f>INDEX(Data!A:A,MATCH(POI!C331,Data!B:B,0))</f>
        <v>330</v>
      </c>
      <c r="J331" t="str">
        <f t="shared" si="17"/>
        <v/>
      </c>
    </row>
    <row r="332" spans="1:10" x14ac:dyDescent="0.25">
      <c r="A332" s="2">
        <v>331</v>
      </c>
      <c r="B332" t="s">
        <v>769</v>
      </c>
      <c r="C332" t="s">
        <v>56</v>
      </c>
      <c r="D332" t="s">
        <v>789</v>
      </c>
      <c r="E332">
        <f>COUNTIF(Base!H:H,C332)+H332</f>
        <v>0</v>
      </c>
      <c r="F332">
        <f t="shared" si="15"/>
        <v>0</v>
      </c>
      <c r="G332" t="s">
        <v>52</v>
      </c>
      <c r="H332">
        <f t="shared" si="16"/>
        <v>0</v>
      </c>
      <c r="I332">
        <f>INDEX(Data!A:A,MATCH(POI!C332,Data!B:B,0))</f>
        <v>331</v>
      </c>
      <c r="J332" t="str">
        <f t="shared" si="17"/>
        <v/>
      </c>
    </row>
    <row r="333" spans="1:10" x14ac:dyDescent="0.25">
      <c r="A333" s="2">
        <v>332</v>
      </c>
      <c r="B333" t="s">
        <v>769</v>
      </c>
      <c r="C333" t="s">
        <v>618</v>
      </c>
      <c r="D333" t="s">
        <v>1063</v>
      </c>
      <c r="E333">
        <f>COUNTIF(Base!H:H,C333)+H333</f>
        <v>0</v>
      </c>
      <c r="F333">
        <f t="shared" si="15"/>
        <v>0</v>
      </c>
      <c r="G333" t="s">
        <v>604</v>
      </c>
      <c r="H333">
        <f t="shared" si="16"/>
        <v>0</v>
      </c>
      <c r="I333">
        <f>INDEX(Data!A:A,MATCH(POI!C333,Data!B:B,0))</f>
        <v>332</v>
      </c>
      <c r="J333" t="str">
        <f t="shared" si="17"/>
        <v/>
      </c>
    </row>
    <row r="334" spans="1:10" x14ac:dyDescent="0.25">
      <c r="A334" s="2">
        <v>333</v>
      </c>
      <c r="B334" t="s">
        <v>769</v>
      </c>
      <c r="C334" t="s">
        <v>354</v>
      </c>
      <c r="D334" t="s">
        <v>931</v>
      </c>
      <c r="E334">
        <f>COUNTIF(Base!H:H,C334)+H334</f>
        <v>0</v>
      </c>
      <c r="F334">
        <f t="shared" si="15"/>
        <v>0</v>
      </c>
      <c r="G334" t="s">
        <v>348</v>
      </c>
      <c r="H334">
        <f t="shared" si="16"/>
        <v>0</v>
      </c>
      <c r="I334">
        <f>INDEX(Data!A:A,MATCH(POI!C334,Data!B:B,0))</f>
        <v>333</v>
      </c>
      <c r="J334" t="str">
        <f t="shared" si="17"/>
        <v/>
      </c>
    </row>
    <row r="335" spans="1:10" x14ac:dyDescent="0.25">
      <c r="A335" s="2">
        <v>334</v>
      </c>
      <c r="B335" t="s">
        <v>769</v>
      </c>
      <c r="C335" t="s">
        <v>724</v>
      </c>
      <c r="D335" t="s">
        <v>1115</v>
      </c>
      <c r="E335">
        <f>COUNTIF(Base!H:H,C335)+H335</f>
        <v>0</v>
      </c>
      <c r="F335">
        <f t="shared" si="15"/>
        <v>0</v>
      </c>
      <c r="G335" t="s">
        <v>702</v>
      </c>
      <c r="H335">
        <f t="shared" si="16"/>
        <v>0</v>
      </c>
      <c r="I335">
        <f>INDEX(Data!A:A,MATCH(POI!C335,Data!B:B,0))</f>
        <v>334</v>
      </c>
      <c r="J335" t="str">
        <f t="shared" si="17"/>
        <v/>
      </c>
    </row>
    <row r="336" spans="1:10" x14ac:dyDescent="0.25">
      <c r="A336" s="2">
        <v>335</v>
      </c>
      <c r="B336" t="s">
        <v>769</v>
      </c>
      <c r="C336" t="s">
        <v>302</v>
      </c>
      <c r="D336" t="s">
        <v>909</v>
      </c>
      <c r="E336">
        <f>COUNTIF(Base!H:H,C336)+H336</f>
        <v>0</v>
      </c>
      <c r="F336">
        <f t="shared" si="15"/>
        <v>0</v>
      </c>
      <c r="G336" t="s">
        <v>290</v>
      </c>
      <c r="H336">
        <f t="shared" si="16"/>
        <v>0</v>
      </c>
      <c r="I336">
        <f>INDEX(Data!A:A,MATCH(POI!C336,Data!B:B,0))</f>
        <v>335</v>
      </c>
      <c r="J336" t="str">
        <f t="shared" si="17"/>
        <v/>
      </c>
    </row>
    <row r="337" spans="1:10" x14ac:dyDescent="0.25">
      <c r="A337" s="2">
        <v>336</v>
      </c>
      <c r="B337" t="s">
        <v>769</v>
      </c>
      <c r="C337" t="s">
        <v>730</v>
      </c>
      <c r="D337" t="s">
        <v>1118</v>
      </c>
      <c r="E337">
        <f>COUNTIF(Base!H:H,C337)+H337</f>
        <v>0</v>
      </c>
      <c r="F337">
        <f t="shared" si="15"/>
        <v>0</v>
      </c>
      <c r="G337" t="s">
        <v>702</v>
      </c>
      <c r="H337">
        <f t="shared" si="16"/>
        <v>0</v>
      </c>
      <c r="I337">
        <f>INDEX(Data!A:A,MATCH(POI!C337,Data!B:B,0))</f>
        <v>336</v>
      </c>
      <c r="J337" t="str">
        <f t="shared" si="17"/>
        <v/>
      </c>
    </row>
    <row r="338" spans="1:10" x14ac:dyDescent="0.25">
      <c r="A338" s="2">
        <v>337</v>
      </c>
      <c r="B338" t="s">
        <v>769</v>
      </c>
      <c r="C338" t="s">
        <v>296</v>
      </c>
      <c r="D338" t="s">
        <v>906</v>
      </c>
      <c r="E338">
        <f>COUNTIF(Base!H:H,C338)+H338</f>
        <v>1</v>
      </c>
      <c r="F338">
        <f t="shared" si="15"/>
        <v>1.1111111111111112E-2</v>
      </c>
      <c r="G338" t="s">
        <v>290</v>
      </c>
      <c r="H338">
        <f t="shared" si="16"/>
        <v>0</v>
      </c>
      <c r="I338">
        <f>INDEX(Data!A:A,MATCH(POI!C338,Data!B:B,0))</f>
        <v>337</v>
      </c>
      <c r="J338" t="str">
        <f t="shared" si="17"/>
        <v/>
      </c>
    </row>
    <row r="339" spans="1:10" x14ac:dyDescent="0.25">
      <c r="A339" s="2">
        <v>338</v>
      </c>
      <c r="B339" t="s">
        <v>769</v>
      </c>
      <c r="C339" t="s">
        <v>591</v>
      </c>
      <c r="D339" t="s">
        <v>1049</v>
      </c>
      <c r="E339">
        <f>COUNTIF(Base!H:H,C339)+H339</f>
        <v>0</v>
      </c>
      <c r="F339">
        <f t="shared" si="15"/>
        <v>0</v>
      </c>
      <c r="G339" t="s">
        <v>573</v>
      </c>
      <c r="H339">
        <f t="shared" si="16"/>
        <v>0</v>
      </c>
      <c r="I339">
        <f>INDEX(Data!A:A,MATCH(POI!C339,Data!B:B,0))</f>
        <v>338</v>
      </c>
      <c r="J339" t="str">
        <f t="shared" si="17"/>
        <v/>
      </c>
    </row>
    <row r="340" spans="1:10" x14ac:dyDescent="0.25">
      <c r="A340" s="2">
        <v>339</v>
      </c>
      <c r="B340" t="s">
        <v>769</v>
      </c>
      <c r="C340" t="s">
        <v>595</v>
      </c>
      <c r="D340" t="s">
        <v>1051</v>
      </c>
      <c r="E340">
        <f>COUNTIF(Base!H:H,C340)+H340</f>
        <v>0</v>
      </c>
      <c r="F340">
        <f t="shared" si="15"/>
        <v>0</v>
      </c>
      <c r="G340" t="s">
        <v>573</v>
      </c>
      <c r="H340">
        <f t="shared" si="16"/>
        <v>0</v>
      </c>
      <c r="I340">
        <f>INDEX(Data!A:A,MATCH(POI!C340,Data!B:B,0))</f>
        <v>339</v>
      </c>
      <c r="J340" t="str">
        <f t="shared" si="17"/>
        <v/>
      </c>
    </row>
    <row r="341" spans="1:10" x14ac:dyDescent="0.25">
      <c r="A341" s="2">
        <v>340</v>
      </c>
      <c r="B341" t="s">
        <v>769</v>
      </c>
      <c r="C341" t="s">
        <v>382</v>
      </c>
      <c r="D341" t="s">
        <v>949</v>
      </c>
      <c r="E341">
        <f>COUNTIF(Base!H:H,C341)+H341</f>
        <v>0</v>
      </c>
      <c r="F341">
        <f t="shared" si="15"/>
        <v>0</v>
      </c>
      <c r="G341" t="s">
        <v>348</v>
      </c>
      <c r="H341">
        <f t="shared" si="16"/>
        <v>0</v>
      </c>
      <c r="I341">
        <f>INDEX(Data!A:A,MATCH(POI!C341,Data!B:B,0))</f>
        <v>340</v>
      </c>
      <c r="J341" t="str">
        <f t="shared" si="17"/>
        <v/>
      </c>
    </row>
    <row r="342" spans="1:10" x14ac:dyDescent="0.25">
      <c r="A342" s="2">
        <v>341</v>
      </c>
      <c r="B342" t="s">
        <v>769</v>
      </c>
      <c r="C342" s="23" t="s">
        <v>112</v>
      </c>
      <c r="D342" t="s">
        <v>816</v>
      </c>
      <c r="E342">
        <v>60</v>
      </c>
      <c r="F342">
        <f t="shared" si="15"/>
        <v>0.66666666666666663</v>
      </c>
      <c r="G342" t="s">
        <v>102</v>
      </c>
      <c r="H342">
        <f t="shared" si="16"/>
        <v>0</v>
      </c>
      <c r="I342">
        <f>INDEX(Data!A:A,MATCH(POI!C342,Data!B:B,0))</f>
        <v>341</v>
      </c>
      <c r="J342" t="str">
        <f t="shared" si="17"/>
        <v/>
      </c>
    </row>
    <row r="343" spans="1:10" x14ac:dyDescent="0.25">
      <c r="A343" s="2">
        <v>342</v>
      </c>
      <c r="B343" t="s">
        <v>769</v>
      </c>
      <c r="C343" t="s">
        <v>358</v>
      </c>
      <c r="D343" t="s">
        <v>936</v>
      </c>
      <c r="E343">
        <f>COUNTIF(Base!H:H,C343)+H343</f>
        <v>0</v>
      </c>
      <c r="F343">
        <f t="shared" si="15"/>
        <v>0</v>
      </c>
      <c r="G343" t="s">
        <v>348</v>
      </c>
      <c r="H343">
        <f t="shared" si="16"/>
        <v>0</v>
      </c>
      <c r="I343">
        <f>INDEX(Data!A:A,MATCH(POI!C343,Data!B:B,0))</f>
        <v>342</v>
      </c>
      <c r="J343" t="str">
        <f t="shared" si="17"/>
        <v/>
      </c>
    </row>
    <row r="344" spans="1:10" x14ac:dyDescent="0.25">
      <c r="A344" s="2">
        <v>343</v>
      </c>
      <c r="B344" t="s">
        <v>769</v>
      </c>
      <c r="C344" t="s">
        <v>372</v>
      </c>
      <c r="D344" t="s">
        <v>944</v>
      </c>
      <c r="E344">
        <f>COUNTIF(Base!H:H,C344)+H344</f>
        <v>0</v>
      </c>
      <c r="F344">
        <f t="shared" si="15"/>
        <v>0</v>
      </c>
      <c r="G344" t="s">
        <v>348</v>
      </c>
      <c r="H344">
        <f t="shared" si="16"/>
        <v>0</v>
      </c>
      <c r="I344">
        <f>INDEX(Data!A:A,MATCH(POI!C344,Data!B:B,0))</f>
        <v>343</v>
      </c>
      <c r="J344" t="str">
        <f t="shared" si="17"/>
        <v/>
      </c>
    </row>
    <row r="345" spans="1:10" x14ac:dyDescent="0.25">
      <c r="A345" s="2">
        <v>344</v>
      </c>
      <c r="B345" t="s">
        <v>769</v>
      </c>
      <c r="C345" t="s">
        <v>608</v>
      </c>
      <c r="D345" t="s">
        <v>1058</v>
      </c>
      <c r="E345">
        <f>COUNTIF(Base!H:H,C345)+H345</f>
        <v>0</v>
      </c>
      <c r="F345">
        <f t="shared" si="15"/>
        <v>0</v>
      </c>
      <c r="G345" t="s">
        <v>604</v>
      </c>
      <c r="H345">
        <f t="shared" si="16"/>
        <v>0</v>
      </c>
      <c r="I345">
        <f>INDEX(Data!A:A,MATCH(POI!C345,Data!B:B,0))</f>
        <v>344</v>
      </c>
      <c r="J345" t="str">
        <f t="shared" si="17"/>
        <v/>
      </c>
    </row>
    <row r="346" spans="1:10" x14ac:dyDescent="0.25">
      <c r="A346" s="2">
        <v>345</v>
      </c>
      <c r="B346" t="s">
        <v>769</v>
      </c>
      <c r="C346" t="s">
        <v>310</v>
      </c>
      <c r="D346" t="s">
        <v>913</v>
      </c>
      <c r="E346">
        <f>COUNTIF(Base!H:H,C346)+H346</f>
        <v>0</v>
      </c>
      <c r="F346">
        <f t="shared" si="15"/>
        <v>0</v>
      </c>
      <c r="G346" t="s">
        <v>290</v>
      </c>
      <c r="H346">
        <f t="shared" si="16"/>
        <v>0</v>
      </c>
      <c r="I346">
        <f>INDEX(Data!A:A,MATCH(POI!C346,Data!B:B,0))</f>
        <v>345</v>
      </c>
      <c r="J346" t="str">
        <f t="shared" si="17"/>
        <v/>
      </c>
    </row>
    <row r="347" spans="1:10" x14ac:dyDescent="0.25">
      <c r="A347" s="2">
        <v>346</v>
      </c>
      <c r="B347" t="s">
        <v>769</v>
      </c>
      <c r="C347" t="s">
        <v>544</v>
      </c>
      <c r="D347" t="s">
        <v>1026</v>
      </c>
      <c r="E347">
        <f>COUNTIF(Base!H:H,C347)+H347</f>
        <v>1</v>
      </c>
      <c r="F347">
        <f t="shared" si="15"/>
        <v>1.1111111111111112E-2</v>
      </c>
      <c r="G347" t="s">
        <v>536</v>
      </c>
      <c r="H347">
        <f t="shared" si="16"/>
        <v>0</v>
      </c>
      <c r="I347">
        <f>INDEX(Data!A:A,MATCH(POI!C347,Data!B:B,0))</f>
        <v>346</v>
      </c>
      <c r="J347" t="str">
        <f t="shared" si="17"/>
        <v/>
      </c>
    </row>
    <row r="348" spans="1:10" x14ac:dyDescent="0.25">
      <c r="A348" s="2">
        <v>347</v>
      </c>
      <c r="B348" t="s">
        <v>769</v>
      </c>
      <c r="C348" t="s">
        <v>620</v>
      </c>
      <c r="D348" t="s">
        <v>1064</v>
      </c>
      <c r="E348">
        <f>COUNTIF(Base!H:H,C348)+H348</f>
        <v>0</v>
      </c>
      <c r="F348">
        <f t="shared" si="15"/>
        <v>0</v>
      </c>
      <c r="G348" t="s">
        <v>604</v>
      </c>
      <c r="H348">
        <f t="shared" si="16"/>
        <v>0</v>
      </c>
      <c r="I348">
        <f>INDEX(Data!A:A,MATCH(POI!C348,Data!B:B,0))</f>
        <v>347</v>
      </c>
      <c r="J348" t="str">
        <f t="shared" si="17"/>
        <v/>
      </c>
    </row>
    <row r="349" spans="1:10" x14ac:dyDescent="0.25">
      <c r="A349" s="2">
        <v>348</v>
      </c>
      <c r="B349" t="s">
        <v>769</v>
      </c>
      <c r="C349" t="s">
        <v>517</v>
      </c>
      <c r="D349" t="s">
        <v>1014</v>
      </c>
      <c r="E349">
        <f>COUNTIF(Base!H:H,C349)+H349</f>
        <v>0</v>
      </c>
      <c r="F349">
        <f t="shared" si="15"/>
        <v>0</v>
      </c>
      <c r="G349" t="s">
        <v>503</v>
      </c>
      <c r="H349">
        <f t="shared" si="16"/>
        <v>0</v>
      </c>
      <c r="I349">
        <f>INDEX(Data!A:A,MATCH(POI!C349,Data!B:B,0))</f>
        <v>348</v>
      </c>
      <c r="J349" t="str">
        <f t="shared" si="17"/>
        <v/>
      </c>
    </row>
    <row r="350" spans="1:10" x14ac:dyDescent="0.25">
      <c r="A350" s="2">
        <v>349</v>
      </c>
      <c r="B350" t="s">
        <v>769</v>
      </c>
      <c r="C350" t="s">
        <v>455</v>
      </c>
      <c r="D350" t="s">
        <v>984</v>
      </c>
      <c r="E350">
        <f>COUNTIF(Base!H:H,C350)+H350</f>
        <v>0</v>
      </c>
      <c r="F350">
        <f t="shared" si="15"/>
        <v>0</v>
      </c>
      <c r="G350" t="s">
        <v>395</v>
      </c>
      <c r="H350">
        <f t="shared" si="16"/>
        <v>0</v>
      </c>
      <c r="I350">
        <f>INDEX(Data!A:A,MATCH(POI!C350,Data!B:B,0))</f>
        <v>349</v>
      </c>
      <c r="J350" t="str">
        <f t="shared" si="17"/>
        <v/>
      </c>
    </row>
    <row r="351" spans="1:10" x14ac:dyDescent="0.25">
      <c r="A351" s="2">
        <v>350</v>
      </c>
      <c r="B351" t="s">
        <v>769</v>
      </c>
      <c r="C351" t="s">
        <v>197</v>
      </c>
      <c r="D351" t="s">
        <v>852</v>
      </c>
      <c r="E351">
        <f>COUNTIF(Base!H:H,C351)+H351</f>
        <v>0</v>
      </c>
      <c r="F351">
        <f t="shared" si="15"/>
        <v>0</v>
      </c>
      <c r="G351" t="s">
        <v>125</v>
      </c>
      <c r="H351">
        <f t="shared" si="16"/>
        <v>0</v>
      </c>
      <c r="I351">
        <f>INDEX(Data!A:A,MATCH(POI!C351,Data!B:B,0))</f>
        <v>350</v>
      </c>
      <c r="J351" t="str">
        <f t="shared" si="17"/>
        <v/>
      </c>
    </row>
    <row r="352" spans="1:10" x14ac:dyDescent="0.25">
      <c r="A352" s="2">
        <v>351</v>
      </c>
      <c r="B352" t="s">
        <v>769</v>
      </c>
      <c r="C352" t="s">
        <v>695</v>
      </c>
      <c r="D352" t="s">
        <v>1101</v>
      </c>
      <c r="E352">
        <f>COUNTIF(Base!H:H,C352)+H352</f>
        <v>0</v>
      </c>
      <c r="F352">
        <f t="shared" si="15"/>
        <v>0</v>
      </c>
      <c r="G352" t="s">
        <v>629</v>
      </c>
      <c r="H352">
        <f t="shared" si="16"/>
        <v>0</v>
      </c>
      <c r="I352">
        <f>INDEX(Data!A:A,MATCH(POI!C352,Data!B:B,0))</f>
        <v>351</v>
      </c>
      <c r="J352" t="str">
        <f t="shared" si="17"/>
        <v/>
      </c>
    </row>
    <row r="353" spans="1:10" x14ac:dyDescent="0.25">
      <c r="A353" s="2">
        <v>352</v>
      </c>
      <c r="B353" t="s">
        <v>769</v>
      </c>
      <c r="C353" t="s">
        <v>570</v>
      </c>
      <c r="D353" t="s">
        <v>1040</v>
      </c>
      <c r="E353">
        <f>COUNTIF(Base!H:H,C353)+H353</f>
        <v>0</v>
      </c>
      <c r="F353">
        <f t="shared" si="15"/>
        <v>0</v>
      </c>
      <c r="G353" t="s">
        <v>536</v>
      </c>
      <c r="H353">
        <f t="shared" si="16"/>
        <v>0</v>
      </c>
      <c r="I353">
        <f>INDEX(Data!A:A,MATCH(POI!C353,Data!B:B,0))</f>
        <v>352</v>
      </c>
      <c r="J353" t="str">
        <f t="shared" si="17"/>
        <v/>
      </c>
    </row>
    <row r="354" spans="1:10" x14ac:dyDescent="0.25">
      <c r="A354" s="2">
        <v>353</v>
      </c>
      <c r="B354" t="s">
        <v>769</v>
      </c>
      <c r="C354" t="s">
        <v>708</v>
      </c>
      <c r="D354" t="s">
        <v>1106</v>
      </c>
      <c r="E354">
        <f>COUNTIF(Base!H:H,C354)+H354</f>
        <v>0</v>
      </c>
      <c r="F354">
        <f t="shared" si="15"/>
        <v>0</v>
      </c>
      <c r="G354" t="s">
        <v>702</v>
      </c>
      <c r="H354">
        <f t="shared" si="16"/>
        <v>0</v>
      </c>
      <c r="I354">
        <f>INDEX(Data!A:A,MATCH(POI!C354,Data!B:B,0))</f>
        <v>353</v>
      </c>
      <c r="J354" t="str">
        <f t="shared" si="17"/>
        <v/>
      </c>
    </row>
    <row r="355" spans="1:10" x14ac:dyDescent="0.25">
      <c r="A355" s="2">
        <v>354</v>
      </c>
      <c r="B355" t="s">
        <v>769</v>
      </c>
      <c r="C355" t="s">
        <v>546</v>
      </c>
      <c r="D355" t="s">
        <v>1027</v>
      </c>
      <c r="E355">
        <f>COUNTIF(Base!H:H,C355)+H355</f>
        <v>0</v>
      </c>
      <c r="F355">
        <f t="shared" si="15"/>
        <v>0</v>
      </c>
      <c r="G355" t="s">
        <v>536</v>
      </c>
      <c r="H355">
        <f t="shared" si="16"/>
        <v>0</v>
      </c>
      <c r="I355">
        <f>INDEX(Data!A:A,MATCH(POI!C355,Data!B:B,0))</f>
        <v>354</v>
      </c>
      <c r="J355" t="str">
        <f t="shared" si="17"/>
        <v/>
      </c>
    </row>
    <row r="356" spans="1:10" x14ac:dyDescent="0.25">
      <c r="A356" s="2">
        <v>355</v>
      </c>
      <c r="B356" t="s">
        <v>769</v>
      </c>
      <c r="C356" t="s">
        <v>612</v>
      </c>
      <c r="D356" t="s">
        <v>1060</v>
      </c>
      <c r="E356">
        <f>COUNTIF(Base!H:H,C356)+H356</f>
        <v>0</v>
      </c>
      <c r="F356">
        <f t="shared" si="15"/>
        <v>0</v>
      </c>
      <c r="G356" t="s">
        <v>604</v>
      </c>
      <c r="H356">
        <f t="shared" si="16"/>
        <v>0</v>
      </c>
      <c r="I356">
        <f>INDEX(Data!A:A,MATCH(POI!C356,Data!B:B,0))</f>
        <v>355</v>
      </c>
      <c r="J356" t="str">
        <f t="shared" si="17"/>
        <v/>
      </c>
    </row>
    <row r="357" spans="1:10" x14ac:dyDescent="0.25">
      <c r="A357" s="2">
        <v>356</v>
      </c>
      <c r="B357" t="s">
        <v>769</v>
      </c>
      <c r="C357" t="s">
        <v>386</v>
      </c>
      <c r="D357" t="s">
        <v>951</v>
      </c>
      <c r="E357">
        <f>COUNTIF(Base!H:H,C357)+H357</f>
        <v>0</v>
      </c>
      <c r="F357">
        <f t="shared" si="15"/>
        <v>0</v>
      </c>
      <c r="G357" t="s">
        <v>348</v>
      </c>
      <c r="H357">
        <f t="shared" si="16"/>
        <v>0</v>
      </c>
      <c r="I357">
        <f>INDEX(Data!A:A,MATCH(POI!C357,Data!B:B,0))</f>
        <v>356</v>
      </c>
      <c r="J357" t="str">
        <f t="shared" si="17"/>
        <v/>
      </c>
    </row>
    <row r="358" spans="1:10" x14ac:dyDescent="0.25">
      <c r="A358" s="2">
        <v>357</v>
      </c>
      <c r="B358" t="s">
        <v>769</v>
      </c>
      <c r="C358" t="s">
        <v>322</v>
      </c>
      <c r="D358" t="s">
        <v>919</v>
      </c>
      <c r="E358">
        <f>COUNTIF(Base!H:H,C358)+H358</f>
        <v>0</v>
      </c>
      <c r="F358">
        <f t="shared" si="15"/>
        <v>0</v>
      </c>
      <c r="G358" t="s">
        <v>290</v>
      </c>
      <c r="H358">
        <f t="shared" si="16"/>
        <v>0</v>
      </c>
      <c r="I358">
        <f>INDEX(Data!A:A,MATCH(POI!C358,Data!B:B,0))</f>
        <v>357</v>
      </c>
      <c r="J358" t="str">
        <f t="shared" si="17"/>
        <v/>
      </c>
    </row>
    <row r="359" spans="1:10" x14ac:dyDescent="0.25">
      <c r="A359" s="2">
        <v>358</v>
      </c>
      <c r="B359" t="s">
        <v>769</v>
      </c>
      <c r="C359" t="s">
        <v>542</v>
      </c>
      <c r="D359" t="s">
        <v>1025</v>
      </c>
      <c r="E359">
        <f>COUNTIF(Base!H:H,C359)+H359</f>
        <v>1</v>
      </c>
      <c r="F359">
        <f t="shared" si="15"/>
        <v>1.1111111111111112E-2</v>
      </c>
      <c r="G359" t="s">
        <v>536</v>
      </c>
      <c r="H359">
        <f t="shared" si="16"/>
        <v>0</v>
      </c>
      <c r="I359">
        <f>INDEX(Data!A:A,MATCH(POI!C359,Data!B:B,0))</f>
        <v>358</v>
      </c>
      <c r="J359" t="str">
        <f t="shared" si="17"/>
        <v/>
      </c>
    </row>
    <row r="360" spans="1:10" x14ac:dyDescent="0.25">
      <c r="A360" s="2">
        <v>359</v>
      </c>
      <c r="B360" t="s">
        <v>769</v>
      </c>
      <c r="C360" t="s">
        <v>205</v>
      </c>
      <c r="D360" t="s">
        <v>862</v>
      </c>
      <c r="E360">
        <f>COUNTIF(Base!H:H,C360)+H360</f>
        <v>0</v>
      </c>
      <c r="F360">
        <f t="shared" si="15"/>
        <v>0</v>
      </c>
      <c r="G360" t="s">
        <v>206</v>
      </c>
      <c r="H360">
        <f t="shared" si="16"/>
        <v>0</v>
      </c>
      <c r="I360">
        <f>INDEX(Data!A:A,MATCH(POI!C360,Data!B:B,0))</f>
        <v>359</v>
      </c>
      <c r="J360" t="str">
        <f t="shared" si="17"/>
        <v/>
      </c>
    </row>
    <row r="361" spans="1:10" x14ac:dyDescent="0.25">
      <c r="A361" s="2">
        <v>360</v>
      </c>
      <c r="B361" t="s">
        <v>769</v>
      </c>
      <c r="C361" t="s">
        <v>271</v>
      </c>
      <c r="D361" t="s">
        <v>894</v>
      </c>
      <c r="E361">
        <f>COUNTIF(Base!H:H,C361)+H361</f>
        <v>0</v>
      </c>
      <c r="F361">
        <f t="shared" si="15"/>
        <v>0</v>
      </c>
      <c r="G361" t="s">
        <v>253</v>
      </c>
      <c r="H361">
        <f t="shared" si="16"/>
        <v>0</v>
      </c>
      <c r="I361">
        <f>INDEX(Data!A:A,MATCH(POI!C361,Data!B:B,0))</f>
        <v>360</v>
      </c>
      <c r="J361" t="str">
        <f t="shared" si="17"/>
        <v/>
      </c>
    </row>
    <row r="362" spans="1:10" x14ac:dyDescent="0.25">
      <c r="A362" s="2">
        <v>361</v>
      </c>
      <c r="B362" t="s">
        <v>769</v>
      </c>
      <c r="C362" t="s">
        <v>69</v>
      </c>
      <c r="D362" t="s">
        <v>795</v>
      </c>
      <c r="E362">
        <f>COUNTIF(Base!H:H,C362)+H362</f>
        <v>0</v>
      </c>
      <c r="F362">
        <f t="shared" si="15"/>
        <v>0</v>
      </c>
      <c r="G362" t="s">
        <v>65</v>
      </c>
      <c r="H362">
        <f t="shared" si="16"/>
        <v>0</v>
      </c>
      <c r="I362">
        <f>INDEX(Data!A:A,MATCH(POI!C362,Data!B:B,0))</f>
        <v>361</v>
      </c>
      <c r="J362" t="str">
        <f t="shared" si="17"/>
        <v/>
      </c>
    </row>
    <row r="363" spans="1:10" x14ac:dyDescent="0.25">
      <c r="A363" s="2">
        <v>362</v>
      </c>
      <c r="B363" t="s">
        <v>769</v>
      </c>
      <c r="C363" t="s">
        <v>556</v>
      </c>
      <c r="D363" t="s">
        <v>1033</v>
      </c>
      <c r="E363">
        <f>COUNTIF(Base!H:H,C363)+H363</f>
        <v>1</v>
      </c>
      <c r="F363">
        <f t="shared" si="15"/>
        <v>1.1111111111111112E-2</v>
      </c>
      <c r="G363" t="s">
        <v>536</v>
      </c>
      <c r="H363">
        <f t="shared" si="16"/>
        <v>0</v>
      </c>
      <c r="I363">
        <f>INDEX(Data!A:A,MATCH(POI!C363,Data!B:B,0))</f>
        <v>362</v>
      </c>
      <c r="J363" t="str">
        <f t="shared" si="17"/>
        <v/>
      </c>
    </row>
    <row r="364" spans="1:10" x14ac:dyDescent="0.25">
      <c r="A364" s="2">
        <v>363</v>
      </c>
      <c r="B364" t="s">
        <v>769</v>
      </c>
      <c r="C364" t="s">
        <v>366</v>
      </c>
      <c r="D364" t="s">
        <v>940</v>
      </c>
      <c r="E364">
        <f>COUNTIF(Base!H:H,C364)+H364</f>
        <v>0</v>
      </c>
      <c r="F364">
        <f t="shared" si="15"/>
        <v>0</v>
      </c>
      <c r="G364" t="s">
        <v>348</v>
      </c>
      <c r="H364">
        <f t="shared" si="16"/>
        <v>0</v>
      </c>
      <c r="I364">
        <f>INDEX(Data!A:A,MATCH(POI!C364,Data!B:B,0))</f>
        <v>363</v>
      </c>
      <c r="J364" t="str">
        <f t="shared" si="17"/>
        <v/>
      </c>
    </row>
  </sheetData>
  <autoFilter ref="A1:G364" xr:uid="{00000000-0009-0000-0000-000002000000}">
    <sortState xmlns:xlrd2="http://schemas.microsoft.com/office/spreadsheetml/2017/richdata2" ref="A2:G364">
      <sortCondition ref="C1:C364"/>
    </sortState>
  </autoFilter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364"/>
  <sheetViews>
    <sheetView workbookViewId="0">
      <selection activeCell="F2" sqref="F2"/>
    </sheetView>
  </sheetViews>
  <sheetFormatPr baseColWidth="10" defaultRowHeight="15" x14ac:dyDescent="0.25"/>
  <cols>
    <col min="1" max="1" width="5.42578125" style="2" customWidth="1"/>
    <col min="2" max="2" width="25.140625" customWidth="1"/>
    <col min="3" max="3" width="20.5703125" customWidth="1"/>
    <col min="4" max="4" width="31.7109375" customWidth="1"/>
    <col min="5" max="5" width="16.28515625" style="2" customWidth="1"/>
    <col min="6" max="6" width="21.7109375" customWidth="1"/>
    <col min="7" max="7" width="20.42578125" customWidth="1"/>
    <col min="10" max="10" width="11.7109375" style="2" customWidth="1"/>
  </cols>
  <sheetData>
    <row r="1" spans="1:7" ht="15" customHeight="1" x14ac:dyDescent="0.25">
      <c r="A1" s="8" t="s">
        <v>1134</v>
      </c>
      <c r="B1" s="8" t="s">
        <v>1135</v>
      </c>
      <c r="C1" s="8" t="s">
        <v>1136</v>
      </c>
      <c r="D1" s="8" t="s">
        <v>1137</v>
      </c>
      <c r="E1" s="6" t="s">
        <v>1138</v>
      </c>
      <c r="F1" s="8">
        <f>ROUNDUP(MAX(E:E),1-LEN(INT(MAX(E:E))))</f>
        <v>50</v>
      </c>
      <c r="G1" s="8"/>
    </row>
    <row r="2" spans="1:7" x14ac:dyDescent="0.25">
      <c r="A2" s="2" t="s">
        <v>1139</v>
      </c>
      <c r="B2" t="s">
        <v>15</v>
      </c>
      <c r="C2" t="s">
        <v>769</v>
      </c>
      <c r="D2" t="s">
        <v>15</v>
      </c>
      <c r="E2" s="2">
        <v>50</v>
      </c>
      <c r="F2">
        <f t="shared" ref="F2:F65" si="0">(E2/$F$1)</f>
        <v>1</v>
      </c>
      <c r="G2" t="s">
        <v>16</v>
      </c>
    </row>
    <row r="3" spans="1:7" x14ac:dyDescent="0.25">
      <c r="A3" s="1" t="s">
        <v>1140</v>
      </c>
      <c r="B3" t="s">
        <v>18</v>
      </c>
      <c r="C3" t="s">
        <v>769</v>
      </c>
      <c r="D3" t="s">
        <v>18</v>
      </c>
      <c r="E3" s="2">
        <v>0</v>
      </c>
      <c r="F3">
        <f t="shared" si="0"/>
        <v>0</v>
      </c>
      <c r="G3" t="s">
        <v>19</v>
      </c>
    </row>
    <row r="4" spans="1:7" x14ac:dyDescent="0.25">
      <c r="A4" s="2" t="s">
        <v>1141</v>
      </c>
      <c r="B4" t="s">
        <v>21</v>
      </c>
      <c r="C4" t="s">
        <v>769</v>
      </c>
      <c r="D4" t="s">
        <v>21</v>
      </c>
      <c r="E4" s="2">
        <v>0</v>
      </c>
      <c r="F4">
        <f t="shared" si="0"/>
        <v>0</v>
      </c>
      <c r="G4" t="s">
        <v>19</v>
      </c>
    </row>
    <row r="5" spans="1:7" x14ac:dyDescent="0.25">
      <c r="A5" s="1" t="s">
        <v>1142</v>
      </c>
      <c r="B5" t="s">
        <v>23</v>
      </c>
      <c r="C5" t="s">
        <v>769</v>
      </c>
      <c r="D5" t="s">
        <v>23</v>
      </c>
      <c r="E5" s="2">
        <v>0</v>
      </c>
      <c r="F5">
        <f t="shared" si="0"/>
        <v>0</v>
      </c>
      <c r="G5" t="s">
        <v>24</v>
      </c>
    </row>
    <row r="6" spans="1:7" x14ac:dyDescent="0.25">
      <c r="A6" s="1" t="s">
        <v>1143</v>
      </c>
      <c r="B6" t="s">
        <v>26</v>
      </c>
      <c r="C6" t="s">
        <v>769</v>
      </c>
      <c r="D6" t="s">
        <v>26</v>
      </c>
      <c r="E6" s="2">
        <v>0</v>
      </c>
      <c r="F6">
        <f t="shared" si="0"/>
        <v>0</v>
      </c>
      <c r="G6" t="s">
        <v>24</v>
      </c>
    </row>
    <row r="7" spans="1:7" x14ac:dyDescent="0.25">
      <c r="A7" s="1" t="s">
        <v>1144</v>
      </c>
      <c r="B7" t="s">
        <v>28</v>
      </c>
      <c r="C7" t="s">
        <v>769</v>
      </c>
      <c r="D7" t="s">
        <v>28</v>
      </c>
      <c r="E7" s="2">
        <v>0</v>
      </c>
      <c r="F7">
        <f t="shared" si="0"/>
        <v>0</v>
      </c>
      <c r="G7" t="s">
        <v>24</v>
      </c>
    </row>
    <row r="8" spans="1:7" x14ac:dyDescent="0.25">
      <c r="A8" s="1" t="s">
        <v>1145</v>
      </c>
      <c r="B8" t="s">
        <v>30</v>
      </c>
      <c r="C8" t="s">
        <v>769</v>
      </c>
      <c r="D8" t="s">
        <v>30</v>
      </c>
      <c r="E8" s="2">
        <v>0</v>
      </c>
      <c r="F8">
        <f t="shared" si="0"/>
        <v>0</v>
      </c>
      <c r="G8" t="s">
        <v>24</v>
      </c>
    </row>
    <row r="9" spans="1:7" x14ac:dyDescent="0.25">
      <c r="A9" s="1" t="s">
        <v>1146</v>
      </c>
      <c r="B9" t="s">
        <v>32</v>
      </c>
      <c r="C9" t="s">
        <v>769</v>
      </c>
      <c r="D9" t="s">
        <v>32</v>
      </c>
      <c r="E9" s="2">
        <v>0</v>
      </c>
      <c r="F9">
        <f t="shared" si="0"/>
        <v>0</v>
      </c>
      <c r="G9" t="s">
        <v>24</v>
      </c>
    </row>
    <row r="10" spans="1:7" x14ac:dyDescent="0.25">
      <c r="A10" s="1" t="s">
        <v>1147</v>
      </c>
      <c r="B10" t="s">
        <v>34</v>
      </c>
      <c r="C10" t="s">
        <v>769</v>
      </c>
      <c r="D10" t="s">
        <v>34</v>
      </c>
      <c r="E10" s="2">
        <v>0</v>
      </c>
      <c r="F10">
        <f t="shared" si="0"/>
        <v>0</v>
      </c>
      <c r="G10" t="s">
        <v>24</v>
      </c>
    </row>
    <row r="11" spans="1:7" x14ac:dyDescent="0.25">
      <c r="A11" s="2" t="s">
        <v>1148</v>
      </c>
      <c r="B11" t="s">
        <v>36</v>
      </c>
      <c r="C11" t="s">
        <v>769</v>
      </c>
      <c r="D11" t="s">
        <v>36</v>
      </c>
      <c r="E11" s="2">
        <v>0</v>
      </c>
      <c r="F11">
        <f t="shared" si="0"/>
        <v>0</v>
      </c>
      <c r="G11" t="s">
        <v>24</v>
      </c>
    </row>
    <row r="12" spans="1:7" x14ac:dyDescent="0.25">
      <c r="A12" s="2" t="s">
        <v>1149</v>
      </c>
      <c r="B12" t="s">
        <v>38</v>
      </c>
      <c r="C12" t="s">
        <v>769</v>
      </c>
      <c r="D12" t="s">
        <v>38</v>
      </c>
      <c r="E12" s="2">
        <v>0</v>
      </c>
      <c r="F12">
        <f t="shared" si="0"/>
        <v>0</v>
      </c>
      <c r="G12" t="s">
        <v>24</v>
      </c>
    </row>
    <row r="13" spans="1:7" x14ac:dyDescent="0.25">
      <c r="A13" t="s">
        <v>1150</v>
      </c>
      <c r="B13" t="s">
        <v>40</v>
      </c>
      <c r="C13" t="s">
        <v>769</v>
      </c>
      <c r="D13" t="s">
        <v>40</v>
      </c>
      <c r="E13" s="2">
        <v>0</v>
      </c>
      <c r="F13">
        <f t="shared" si="0"/>
        <v>0</v>
      </c>
      <c r="G13" t="s">
        <v>41</v>
      </c>
    </row>
    <row r="14" spans="1:7" x14ac:dyDescent="0.25">
      <c r="A14" t="s">
        <v>1151</v>
      </c>
      <c r="B14" t="s">
        <v>43</v>
      </c>
      <c r="C14" t="s">
        <v>769</v>
      </c>
      <c r="D14" t="s">
        <v>43</v>
      </c>
      <c r="E14" s="2">
        <v>2</v>
      </c>
      <c r="F14">
        <f t="shared" si="0"/>
        <v>0.04</v>
      </c>
      <c r="G14" t="s">
        <v>41</v>
      </c>
    </row>
    <row r="15" spans="1:7" x14ac:dyDescent="0.25">
      <c r="A15" s="1" t="s">
        <v>1152</v>
      </c>
      <c r="B15" t="s">
        <v>45</v>
      </c>
      <c r="C15" t="s">
        <v>769</v>
      </c>
      <c r="D15" t="s">
        <v>45</v>
      </c>
      <c r="E15" s="2">
        <v>0</v>
      </c>
      <c r="F15">
        <f t="shared" si="0"/>
        <v>0</v>
      </c>
      <c r="G15" t="s">
        <v>41</v>
      </c>
    </row>
    <row r="16" spans="1:7" x14ac:dyDescent="0.25">
      <c r="A16" s="1" t="s">
        <v>1153</v>
      </c>
      <c r="B16" t="s">
        <v>47</v>
      </c>
      <c r="C16" t="s">
        <v>769</v>
      </c>
      <c r="D16" t="s">
        <v>47</v>
      </c>
      <c r="E16" s="2">
        <v>0</v>
      </c>
      <c r="F16">
        <f t="shared" si="0"/>
        <v>0</v>
      </c>
      <c r="G16" t="s">
        <v>41</v>
      </c>
    </row>
    <row r="17" spans="1:7" x14ac:dyDescent="0.25">
      <c r="A17" s="1" t="s">
        <v>1154</v>
      </c>
      <c r="B17" t="s">
        <v>49</v>
      </c>
      <c r="C17" t="s">
        <v>769</v>
      </c>
      <c r="D17" t="s">
        <v>49</v>
      </c>
      <c r="E17" s="2">
        <v>0</v>
      </c>
      <c r="F17">
        <f t="shared" si="0"/>
        <v>0</v>
      </c>
      <c r="G17" t="s">
        <v>41</v>
      </c>
    </row>
    <row r="18" spans="1:7" x14ac:dyDescent="0.25">
      <c r="A18" t="s">
        <v>1155</v>
      </c>
      <c r="B18" t="s">
        <v>51</v>
      </c>
      <c r="C18" t="s">
        <v>769</v>
      </c>
      <c r="D18" t="s">
        <v>51</v>
      </c>
      <c r="E18" s="2">
        <v>0</v>
      </c>
      <c r="F18">
        <f t="shared" si="0"/>
        <v>0</v>
      </c>
      <c r="G18" t="s">
        <v>52</v>
      </c>
    </row>
    <row r="19" spans="1:7" x14ac:dyDescent="0.25">
      <c r="A19" t="s">
        <v>1156</v>
      </c>
      <c r="B19" t="s">
        <v>54</v>
      </c>
      <c r="C19" t="s">
        <v>769</v>
      </c>
      <c r="D19" t="s">
        <v>54</v>
      </c>
      <c r="E19" s="2">
        <v>0</v>
      </c>
      <c r="F19">
        <f t="shared" si="0"/>
        <v>0</v>
      </c>
      <c r="G19" t="s">
        <v>52</v>
      </c>
    </row>
    <row r="20" spans="1:7" x14ac:dyDescent="0.25">
      <c r="A20" t="s">
        <v>1157</v>
      </c>
      <c r="B20" t="s">
        <v>56</v>
      </c>
      <c r="C20" t="s">
        <v>769</v>
      </c>
      <c r="D20" t="s">
        <v>56</v>
      </c>
      <c r="E20" s="2">
        <v>0</v>
      </c>
      <c r="F20">
        <f t="shared" si="0"/>
        <v>0</v>
      </c>
      <c r="G20" t="s">
        <v>52</v>
      </c>
    </row>
    <row r="21" spans="1:7" x14ac:dyDescent="0.25">
      <c r="A21" s="1" t="s">
        <v>1158</v>
      </c>
      <c r="B21" t="s">
        <v>58</v>
      </c>
      <c r="C21" t="s">
        <v>769</v>
      </c>
      <c r="D21" t="s">
        <v>58</v>
      </c>
      <c r="E21" s="2">
        <v>0</v>
      </c>
      <c r="F21">
        <f t="shared" si="0"/>
        <v>0</v>
      </c>
      <c r="G21" t="s">
        <v>52</v>
      </c>
    </row>
    <row r="22" spans="1:7" x14ac:dyDescent="0.25">
      <c r="A22" s="1" t="s">
        <v>1159</v>
      </c>
      <c r="B22" t="s">
        <v>60</v>
      </c>
      <c r="C22" t="s">
        <v>769</v>
      </c>
      <c r="D22" t="s">
        <v>60</v>
      </c>
      <c r="E22" s="2">
        <v>0</v>
      </c>
      <c r="F22">
        <f t="shared" si="0"/>
        <v>0</v>
      </c>
      <c r="G22" t="s">
        <v>52</v>
      </c>
    </row>
    <row r="23" spans="1:7" x14ac:dyDescent="0.25">
      <c r="A23" s="1" t="s">
        <v>1160</v>
      </c>
      <c r="B23" t="s">
        <v>62</v>
      </c>
      <c r="C23" t="s">
        <v>769</v>
      </c>
      <c r="D23" t="s">
        <v>62</v>
      </c>
      <c r="E23" s="2">
        <v>0</v>
      </c>
      <c r="F23">
        <f t="shared" si="0"/>
        <v>0</v>
      </c>
      <c r="G23" t="s">
        <v>52</v>
      </c>
    </row>
    <row r="24" spans="1:7" x14ac:dyDescent="0.25">
      <c r="A24" t="s">
        <v>1161</v>
      </c>
      <c r="B24" t="s">
        <v>64</v>
      </c>
      <c r="C24" t="s">
        <v>769</v>
      </c>
      <c r="D24" t="s">
        <v>64</v>
      </c>
      <c r="E24" s="2">
        <v>0</v>
      </c>
      <c r="F24">
        <f t="shared" si="0"/>
        <v>0</v>
      </c>
      <c r="G24" t="s">
        <v>65</v>
      </c>
    </row>
    <row r="25" spans="1:7" x14ac:dyDescent="0.25">
      <c r="A25" t="s">
        <v>1162</v>
      </c>
      <c r="B25" t="s">
        <v>67</v>
      </c>
      <c r="C25" t="s">
        <v>769</v>
      </c>
      <c r="D25" t="s">
        <v>67</v>
      </c>
      <c r="E25" s="2">
        <v>0</v>
      </c>
      <c r="F25">
        <f t="shared" si="0"/>
        <v>0</v>
      </c>
      <c r="G25" t="s">
        <v>65</v>
      </c>
    </row>
    <row r="26" spans="1:7" x14ac:dyDescent="0.25">
      <c r="A26" t="s">
        <v>1163</v>
      </c>
      <c r="B26" t="s">
        <v>69</v>
      </c>
      <c r="C26" t="s">
        <v>769</v>
      </c>
      <c r="D26" t="s">
        <v>69</v>
      </c>
      <c r="E26" s="2">
        <v>0</v>
      </c>
      <c r="F26">
        <f t="shared" si="0"/>
        <v>0</v>
      </c>
      <c r="G26" t="s">
        <v>65</v>
      </c>
    </row>
    <row r="27" spans="1:7" x14ac:dyDescent="0.25">
      <c r="A27" t="s">
        <v>1164</v>
      </c>
      <c r="B27" t="s">
        <v>71</v>
      </c>
      <c r="C27" t="s">
        <v>769</v>
      </c>
      <c r="D27" t="s">
        <v>71</v>
      </c>
      <c r="E27" s="2">
        <v>0</v>
      </c>
      <c r="F27">
        <f t="shared" si="0"/>
        <v>0</v>
      </c>
      <c r="G27" t="s">
        <v>65</v>
      </c>
    </row>
    <row r="28" spans="1:7" x14ac:dyDescent="0.25">
      <c r="A28" t="s">
        <v>1165</v>
      </c>
      <c r="B28" t="s">
        <v>73</v>
      </c>
      <c r="C28" t="s">
        <v>769</v>
      </c>
      <c r="D28" t="s">
        <v>73</v>
      </c>
      <c r="E28" s="2">
        <v>0</v>
      </c>
      <c r="F28">
        <f t="shared" si="0"/>
        <v>0</v>
      </c>
      <c r="G28" t="s">
        <v>65</v>
      </c>
    </row>
    <row r="29" spans="1:7" x14ac:dyDescent="0.25">
      <c r="A29" t="s">
        <v>1166</v>
      </c>
      <c r="B29" t="s">
        <v>75</v>
      </c>
      <c r="C29" t="s">
        <v>769</v>
      </c>
      <c r="D29" t="s">
        <v>75</v>
      </c>
      <c r="E29" s="2">
        <v>0</v>
      </c>
      <c r="F29">
        <f t="shared" si="0"/>
        <v>0</v>
      </c>
      <c r="G29" t="s">
        <v>65</v>
      </c>
    </row>
    <row r="30" spans="1:7" x14ac:dyDescent="0.25">
      <c r="A30" t="s">
        <v>1167</v>
      </c>
      <c r="B30" t="s">
        <v>77</v>
      </c>
      <c r="C30" t="s">
        <v>769</v>
      </c>
      <c r="D30" t="s">
        <v>77</v>
      </c>
      <c r="E30" s="2">
        <v>0</v>
      </c>
      <c r="F30">
        <f t="shared" si="0"/>
        <v>0</v>
      </c>
      <c r="G30" t="s">
        <v>65</v>
      </c>
    </row>
    <row r="31" spans="1:7" x14ac:dyDescent="0.25">
      <c r="A31" t="s">
        <v>1168</v>
      </c>
      <c r="B31" t="s">
        <v>79</v>
      </c>
      <c r="C31" t="s">
        <v>769</v>
      </c>
      <c r="D31" t="s">
        <v>79</v>
      </c>
      <c r="E31" s="2">
        <v>0</v>
      </c>
      <c r="F31">
        <f t="shared" si="0"/>
        <v>0</v>
      </c>
      <c r="G31" t="s">
        <v>65</v>
      </c>
    </row>
    <row r="32" spans="1:7" x14ac:dyDescent="0.25">
      <c r="A32" s="1" t="s">
        <v>1169</v>
      </c>
      <c r="B32" t="s">
        <v>81</v>
      </c>
      <c r="C32" t="s">
        <v>769</v>
      </c>
      <c r="D32" t="s">
        <v>81</v>
      </c>
      <c r="E32" s="2">
        <v>0</v>
      </c>
      <c r="F32">
        <f t="shared" si="0"/>
        <v>0</v>
      </c>
      <c r="G32" t="s">
        <v>65</v>
      </c>
    </row>
    <row r="33" spans="1:7" x14ac:dyDescent="0.25">
      <c r="A33" s="1" t="s">
        <v>1170</v>
      </c>
      <c r="B33" t="s">
        <v>83</v>
      </c>
      <c r="C33" t="s">
        <v>769</v>
      </c>
      <c r="D33" t="s">
        <v>83</v>
      </c>
      <c r="E33" s="2">
        <v>0</v>
      </c>
      <c r="F33">
        <f t="shared" si="0"/>
        <v>0</v>
      </c>
      <c r="G33" t="s">
        <v>65</v>
      </c>
    </row>
    <row r="34" spans="1:7" x14ac:dyDescent="0.25">
      <c r="A34" s="1" t="s">
        <v>1171</v>
      </c>
      <c r="B34" t="s">
        <v>85</v>
      </c>
      <c r="C34" t="s">
        <v>769</v>
      </c>
      <c r="D34" t="s">
        <v>85</v>
      </c>
      <c r="E34" s="2">
        <v>0</v>
      </c>
      <c r="F34">
        <f t="shared" si="0"/>
        <v>0</v>
      </c>
      <c r="G34" t="s">
        <v>65</v>
      </c>
    </row>
    <row r="35" spans="1:7" x14ac:dyDescent="0.25">
      <c r="A35" s="1" t="s">
        <v>1172</v>
      </c>
      <c r="B35" t="s">
        <v>87</v>
      </c>
      <c r="C35" t="s">
        <v>769</v>
      </c>
      <c r="D35" t="s">
        <v>87</v>
      </c>
      <c r="E35" s="2">
        <v>0</v>
      </c>
      <c r="F35">
        <f t="shared" si="0"/>
        <v>0</v>
      </c>
      <c r="G35" t="s">
        <v>65</v>
      </c>
    </row>
    <row r="36" spans="1:7" x14ac:dyDescent="0.25">
      <c r="A36" s="2" t="s">
        <v>1173</v>
      </c>
      <c r="B36" t="s">
        <v>89</v>
      </c>
      <c r="C36" t="s">
        <v>769</v>
      </c>
      <c r="D36" t="s">
        <v>89</v>
      </c>
      <c r="E36" s="2">
        <v>0</v>
      </c>
      <c r="F36">
        <f t="shared" si="0"/>
        <v>0</v>
      </c>
      <c r="G36" t="s">
        <v>65</v>
      </c>
    </row>
    <row r="37" spans="1:7" x14ac:dyDescent="0.25">
      <c r="A37" s="2" t="s">
        <v>1174</v>
      </c>
      <c r="B37" t="s">
        <v>91</v>
      </c>
      <c r="C37" t="s">
        <v>769</v>
      </c>
      <c r="D37" t="s">
        <v>91</v>
      </c>
      <c r="E37" s="2">
        <v>0</v>
      </c>
      <c r="F37">
        <f t="shared" si="0"/>
        <v>0</v>
      </c>
      <c r="G37" t="s">
        <v>65</v>
      </c>
    </row>
    <row r="38" spans="1:7" x14ac:dyDescent="0.25">
      <c r="A38" s="2" t="s">
        <v>1175</v>
      </c>
      <c r="B38" t="s">
        <v>93</v>
      </c>
      <c r="C38" t="s">
        <v>769</v>
      </c>
      <c r="D38" t="s">
        <v>93</v>
      </c>
      <c r="E38" s="2">
        <v>0</v>
      </c>
      <c r="F38">
        <f t="shared" si="0"/>
        <v>0</v>
      </c>
      <c r="G38" t="s">
        <v>65</v>
      </c>
    </row>
    <row r="39" spans="1:7" x14ac:dyDescent="0.25">
      <c r="A39" s="2" t="s">
        <v>1176</v>
      </c>
      <c r="B39" t="s">
        <v>95</v>
      </c>
      <c r="C39" t="s">
        <v>769</v>
      </c>
      <c r="D39" t="s">
        <v>95</v>
      </c>
      <c r="E39" s="2">
        <v>0</v>
      </c>
      <c r="F39">
        <f t="shared" si="0"/>
        <v>0</v>
      </c>
      <c r="G39" t="s">
        <v>65</v>
      </c>
    </row>
    <row r="40" spans="1:7" x14ac:dyDescent="0.25">
      <c r="A40" s="2" t="s">
        <v>1177</v>
      </c>
      <c r="B40" t="s">
        <v>97</v>
      </c>
      <c r="C40" t="s">
        <v>769</v>
      </c>
      <c r="D40" t="s">
        <v>97</v>
      </c>
      <c r="E40" s="2">
        <v>0</v>
      </c>
      <c r="F40">
        <f t="shared" si="0"/>
        <v>0</v>
      </c>
      <c r="G40" t="s">
        <v>65</v>
      </c>
    </row>
    <row r="41" spans="1:7" x14ac:dyDescent="0.25">
      <c r="A41" s="2" t="s">
        <v>1178</v>
      </c>
      <c r="B41" t="s">
        <v>99</v>
      </c>
      <c r="C41" t="s">
        <v>769</v>
      </c>
      <c r="D41" t="s">
        <v>99</v>
      </c>
      <c r="E41" s="2">
        <v>0</v>
      </c>
      <c r="F41">
        <f t="shared" si="0"/>
        <v>0</v>
      </c>
      <c r="G41" t="s">
        <v>65</v>
      </c>
    </row>
    <row r="42" spans="1:7" x14ac:dyDescent="0.25">
      <c r="A42" t="s">
        <v>1179</v>
      </c>
      <c r="B42" t="s">
        <v>101</v>
      </c>
      <c r="C42" t="s">
        <v>769</v>
      </c>
      <c r="D42" t="s">
        <v>101</v>
      </c>
      <c r="E42" s="2">
        <v>0</v>
      </c>
      <c r="F42">
        <f t="shared" si="0"/>
        <v>0</v>
      </c>
      <c r="G42" t="s">
        <v>102</v>
      </c>
    </row>
    <row r="43" spans="1:7" x14ac:dyDescent="0.25">
      <c r="A43" t="s">
        <v>1180</v>
      </c>
      <c r="B43" t="s">
        <v>104</v>
      </c>
      <c r="C43" t="s">
        <v>769</v>
      </c>
      <c r="D43" t="s">
        <v>104</v>
      </c>
      <c r="E43" s="2">
        <v>0</v>
      </c>
      <c r="F43">
        <f t="shared" si="0"/>
        <v>0</v>
      </c>
      <c r="G43" t="s">
        <v>102</v>
      </c>
    </row>
    <row r="44" spans="1:7" x14ac:dyDescent="0.25">
      <c r="A44" t="s">
        <v>1181</v>
      </c>
      <c r="B44" t="s">
        <v>106</v>
      </c>
      <c r="C44" t="s">
        <v>769</v>
      </c>
      <c r="D44" t="s">
        <v>106</v>
      </c>
      <c r="E44" s="2">
        <v>0</v>
      </c>
      <c r="F44">
        <f t="shared" si="0"/>
        <v>0</v>
      </c>
      <c r="G44" t="s">
        <v>102</v>
      </c>
    </row>
    <row r="45" spans="1:7" x14ac:dyDescent="0.25">
      <c r="A45" t="s">
        <v>1182</v>
      </c>
      <c r="B45" t="s">
        <v>108</v>
      </c>
      <c r="C45" t="s">
        <v>769</v>
      </c>
      <c r="D45" t="s">
        <v>108</v>
      </c>
      <c r="E45" s="2">
        <v>0</v>
      </c>
      <c r="F45">
        <f t="shared" si="0"/>
        <v>0</v>
      </c>
      <c r="G45" t="s">
        <v>102</v>
      </c>
    </row>
    <row r="46" spans="1:7" x14ac:dyDescent="0.25">
      <c r="A46" s="1" t="s">
        <v>1183</v>
      </c>
      <c r="B46" t="s">
        <v>110</v>
      </c>
      <c r="C46" t="s">
        <v>769</v>
      </c>
      <c r="D46" t="s">
        <v>110</v>
      </c>
      <c r="E46" s="2">
        <v>0</v>
      </c>
      <c r="F46">
        <f t="shared" si="0"/>
        <v>0</v>
      </c>
      <c r="G46" t="s">
        <v>102</v>
      </c>
    </row>
    <row r="47" spans="1:7" x14ac:dyDescent="0.25">
      <c r="A47" s="1" t="s">
        <v>1184</v>
      </c>
      <c r="B47" t="s">
        <v>112</v>
      </c>
      <c r="C47" t="s">
        <v>769</v>
      </c>
      <c r="D47" t="s">
        <v>112</v>
      </c>
      <c r="E47" s="2">
        <v>6</v>
      </c>
      <c r="F47">
        <f t="shared" si="0"/>
        <v>0.12</v>
      </c>
      <c r="G47" t="s">
        <v>102</v>
      </c>
    </row>
    <row r="48" spans="1:7" x14ac:dyDescent="0.25">
      <c r="A48" s="2" t="s">
        <v>1185</v>
      </c>
      <c r="B48" t="s">
        <v>114</v>
      </c>
      <c r="C48" t="s">
        <v>769</v>
      </c>
      <c r="D48" t="s">
        <v>114</v>
      </c>
      <c r="E48" s="2">
        <v>0</v>
      </c>
      <c r="F48">
        <f t="shared" si="0"/>
        <v>0</v>
      </c>
      <c r="G48" t="s">
        <v>102</v>
      </c>
    </row>
    <row r="49" spans="1:7" x14ac:dyDescent="0.25">
      <c r="A49" s="2" t="s">
        <v>1186</v>
      </c>
      <c r="B49" t="s">
        <v>116</v>
      </c>
      <c r="C49" t="s">
        <v>769</v>
      </c>
      <c r="D49" t="s">
        <v>116</v>
      </c>
      <c r="E49" s="2">
        <v>0</v>
      </c>
      <c r="F49">
        <f t="shared" si="0"/>
        <v>0</v>
      </c>
      <c r="G49" t="s">
        <v>102</v>
      </c>
    </row>
    <row r="50" spans="1:7" x14ac:dyDescent="0.25">
      <c r="A50" s="2" t="s">
        <v>1187</v>
      </c>
      <c r="B50" t="s">
        <v>118</v>
      </c>
      <c r="C50" t="s">
        <v>769</v>
      </c>
      <c r="D50" t="s">
        <v>118</v>
      </c>
      <c r="E50" s="2">
        <v>0</v>
      </c>
      <c r="F50">
        <f t="shared" si="0"/>
        <v>0</v>
      </c>
      <c r="G50" t="s">
        <v>102</v>
      </c>
    </row>
    <row r="51" spans="1:7" x14ac:dyDescent="0.25">
      <c r="A51" s="2" t="s">
        <v>1188</v>
      </c>
      <c r="B51" t="s">
        <v>120</v>
      </c>
      <c r="C51" t="s">
        <v>769</v>
      </c>
      <c r="D51" t="s">
        <v>120</v>
      </c>
      <c r="E51" s="2">
        <v>0</v>
      </c>
      <c r="F51">
        <f t="shared" si="0"/>
        <v>0</v>
      </c>
      <c r="G51" t="s">
        <v>102</v>
      </c>
    </row>
    <row r="52" spans="1:7" x14ac:dyDescent="0.25">
      <c r="A52" s="2" t="s">
        <v>1189</v>
      </c>
      <c r="B52" t="s">
        <v>122</v>
      </c>
      <c r="C52" t="s">
        <v>769</v>
      </c>
      <c r="D52" t="s">
        <v>122</v>
      </c>
      <c r="E52" s="2">
        <v>0</v>
      </c>
      <c r="F52">
        <f t="shared" si="0"/>
        <v>0</v>
      </c>
      <c r="G52" t="s">
        <v>102</v>
      </c>
    </row>
    <row r="53" spans="1:7" x14ac:dyDescent="0.25">
      <c r="A53" s="1" t="s">
        <v>1190</v>
      </c>
      <c r="B53" t="s">
        <v>203</v>
      </c>
      <c r="C53" t="s">
        <v>769</v>
      </c>
      <c r="D53" t="s">
        <v>203</v>
      </c>
      <c r="E53" s="2">
        <v>0</v>
      </c>
      <c r="F53">
        <f t="shared" si="0"/>
        <v>0</v>
      </c>
      <c r="G53" t="s">
        <v>125</v>
      </c>
    </row>
    <row r="54" spans="1:7" x14ac:dyDescent="0.25">
      <c r="A54" t="s">
        <v>1191</v>
      </c>
      <c r="B54" t="s">
        <v>127</v>
      </c>
      <c r="C54" t="s">
        <v>769</v>
      </c>
      <c r="D54" t="s">
        <v>127</v>
      </c>
      <c r="E54" s="2">
        <v>0</v>
      </c>
      <c r="F54">
        <f t="shared" si="0"/>
        <v>0</v>
      </c>
      <c r="G54" t="s">
        <v>125</v>
      </c>
    </row>
    <row r="55" spans="1:7" x14ac:dyDescent="0.25">
      <c r="A55" t="s">
        <v>1192</v>
      </c>
      <c r="B55" t="s">
        <v>129</v>
      </c>
      <c r="C55" t="s">
        <v>769</v>
      </c>
      <c r="D55" t="s">
        <v>129</v>
      </c>
      <c r="E55" s="2">
        <v>0</v>
      </c>
      <c r="F55">
        <f t="shared" si="0"/>
        <v>0</v>
      </c>
      <c r="G55" t="s">
        <v>125</v>
      </c>
    </row>
    <row r="56" spans="1:7" x14ac:dyDescent="0.25">
      <c r="A56" t="s">
        <v>1193</v>
      </c>
      <c r="B56" t="s">
        <v>131</v>
      </c>
      <c r="C56" t="s">
        <v>769</v>
      </c>
      <c r="D56" t="s">
        <v>131</v>
      </c>
      <c r="E56" s="2">
        <v>0</v>
      </c>
      <c r="F56">
        <f t="shared" si="0"/>
        <v>0</v>
      </c>
      <c r="G56" t="s">
        <v>125</v>
      </c>
    </row>
    <row r="57" spans="1:7" x14ac:dyDescent="0.25">
      <c r="A57" t="s">
        <v>1194</v>
      </c>
      <c r="B57" t="s">
        <v>133</v>
      </c>
      <c r="C57" t="s">
        <v>769</v>
      </c>
      <c r="D57" t="s">
        <v>133</v>
      </c>
      <c r="E57" s="2">
        <v>0</v>
      </c>
      <c r="F57">
        <f t="shared" si="0"/>
        <v>0</v>
      </c>
      <c r="G57" t="s">
        <v>125</v>
      </c>
    </row>
    <row r="58" spans="1:7" x14ac:dyDescent="0.25">
      <c r="A58" t="s">
        <v>1195</v>
      </c>
      <c r="B58" t="s">
        <v>135</v>
      </c>
      <c r="C58" t="s">
        <v>769</v>
      </c>
      <c r="D58" t="s">
        <v>135</v>
      </c>
      <c r="E58" s="2">
        <v>0</v>
      </c>
      <c r="F58">
        <f t="shared" si="0"/>
        <v>0</v>
      </c>
      <c r="G58" t="s">
        <v>125</v>
      </c>
    </row>
    <row r="59" spans="1:7" x14ac:dyDescent="0.25">
      <c r="A59" t="s">
        <v>1196</v>
      </c>
      <c r="B59" t="s">
        <v>201</v>
      </c>
      <c r="C59" t="s">
        <v>769</v>
      </c>
      <c r="D59" t="s">
        <v>201</v>
      </c>
      <c r="E59" s="2">
        <v>0</v>
      </c>
      <c r="F59">
        <f t="shared" si="0"/>
        <v>0</v>
      </c>
      <c r="G59" t="s">
        <v>125</v>
      </c>
    </row>
    <row r="60" spans="1:7" x14ac:dyDescent="0.25">
      <c r="A60" t="s">
        <v>1197</v>
      </c>
      <c r="B60" t="s">
        <v>137</v>
      </c>
      <c r="C60" t="s">
        <v>769</v>
      </c>
      <c r="D60" t="s">
        <v>137</v>
      </c>
      <c r="E60" s="2">
        <v>0</v>
      </c>
      <c r="F60">
        <f t="shared" si="0"/>
        <v>0</v>
      </c>
      <c r="G60" t="s">
        <v>125</v>
      </c>
    </row>
    <row r="61" spans="1:7" x14ac:dyDescent="0.25">
      <c r="A61" t="s">
        <v>1198</v>
      </c>
      <c r="B61" t="s">
        <v>139</v>
      </c>
      <c r="C61" t="s">
        <v>769</v>
      </c>
      <c r="D61" t="s">
        <v>139</v>
      </c>
      <c r="E61" s="2">
        <v>0</v>
      </c>
      <c r="F61">
        <f t="shared" si="0"/>
        <v>0</v>
      </c>
      <c r="G61" t="s">
        <v>125</v>
      </c>
    </row>
    <row r="62" spans="1:7" x14ac:dyDescent="0.25">
      <c r="A62" t="s">
        <v>1199</v>
      </c>
      <c r="B62" t="s">
        <v>141</v>
      </c>
      <c r="C62" t="s">
        <v>769</v>
      </c>
      <c r="D62" t="s">
        <v>141</v>
      </c>
      <c r="E62" s="2">
        <v>0</v>
      </c>
      <c r="F62">
        <f t="shared" si="0"/>
        <v>0</v>
      </c>
      <c r="G62" t="s">
        <v>125</v>
      </c>
    </row>
    <row r="63" spans="1:7" x14ac:dyDescent="0.25">
      <c r="A63" t="s">
        <v>1200</v>
      </c>
      <c r="B63" t="s">
        <v>195</v>
      </c>
      <c r="C63" t="s">
        <v>769</v>
      </c>
      <c r="D63" t="s">
        <v>195</v>
      </c>
      <c r="E63" s="2">
        <v>0</v>
      </c>
      <c r="F63">
        <f t="shared" si="0"/>
        <v>0</v>
      </c>
      <c r="G63" t="s">
        <v>125</v>
      </c>
    </row>
    <row r="64" spans="1:7" x14ac:dyDescent="0.25">
      <c r="A64" t="s">
        <v>1201</v>
      </c>
      <c r="B64" t="s">
        <v>143</v>
      </c>
      <c r="C64" t="s">
        <v>769</v>
      </c>
      <c r="D64" t="s">
        <v>143</v>
      </c>
      <c r="E64" s="2">
        <v>0</v>
      </c>
      <c r="F64">
        <f t="shared" si="0"/>
        <v>0</v>
      </c>
      <c r="G64" t="s">
        <v>125</v>
      </c>
    </row>
    <row r="65" spans="1:7" x14ac:dyDescent="0.25">
      <c r="A65" t="s">
        <v>1202</v>
      </c>
      <c r="B65" t="s">
        <v>145</v>
      </c>
      <c r="C65" t="s">
        <v>769</v>
      </c>
      <c r="D65" t="s">
        <v>145</v>
      </c>
      <c r="E65" s="2">
        <v>0</v>
      </c>
      <c r="F65">
        <f t="shared" si="0"/>
        <v>0</v>
      </c>
      <c r="G65" t="s">
        <v>125</v>
      </c>
    </row>
    <row r="66" spans="1:7" x14ac:dyDescent="0.25">
      <c r="A66" t="s">
        <v>1203</v>
      </c>
      <c r="B66" t="s">
        <v>147</v>
      </c>
      <c r="C66" t="s">
        <v>769</v>
      </c>
      <c r="D66" t="s">
        <v>147</v>
      </c>
      <c r="E66" s="2">
        <v>0</v>
      </c>
      <c r="F66">
        <f t="shared" ref="F66:F129" si="1">(E66/$F$1)</f>
        <v>0</v>
      </c>
      <c r="G66" t="s">
        <v>125</v>
      </c>
    </row>
    <row r="67" spans="1:7" x14ac:dyDescent="0.25">
      <c r="A67" t="s">
        <v>1204</v>
      </c>
      <c r="B67" t="s">
        <v>199</v>
      </c>
      <c r="C67" t="s">
        <v>769</v>
      </c>
      <c r="D67" t="s">
        <v>199</v>
      </c>
      <c r="E67" s="2">
        <v>0</v>
      </c>
      <c r="F67">
        <f t="shared" si="1"/>
        <v>0</v>
      </c>
      <c r="G67" t="s">
        <v>125</v>
      </c>
    </row>
    <row r="68" spans="1:7" x14ac:dyDescent="0.25">
      <c r="A68" t="s">
        <v>1205</v>
      </c>
      <c r="B68" t="s">
        <v>149</v>
      </c>
      <c r="C68" t="s">
        <v>769</v>
      </c>
      <c r="D68" t="s">
        <v>149</v>
      </c>
      <c r="E68" s="2">
        <v>0</v>
      </c>
      <c r="F68">
        <f t="shared" si="1"/>
        <v>0</v>
      </c>
      <c r="G68" t="s">
        <v>125</v>
      </c>
    </row>
    <row r="69" spans="1:7" x14ac:dyDescent="0.25">
      <c r="A69" s="1" t="s">
        <v>1206</v>
      </c>
      <c r="B69" t="s">
        <v>151</v>
      </c>
      <c r="C69" t="s">
        <v>769</v>
      </c>
      <c r="D69" t="s">
        <v>151</v>
      </c>
      <c r="E69" s="2">
        <v>0</v>
      </c>
      <c r="F69">
        <f t="shared" si="1"/>
        <v>0</v>
      </c>
      <c r="G69" t="s">
        <v>125</v>
      </c>
    </row>
    <row r="70" spans="1:7" x14ac:dyDescent="0.25">
      <c r="A70" s="1" t="s">
        <v>1207</v>
      </c>
      <c r="B70" t="s">
        <v>153</v>
      </c>
      <c r="C70" t="s">
        <v>769</v>
      </c>
      <c r="D70" t="s">
        <v>153</v>
      </c>
      <c r="E70" s="2">
        <v>0</v>
      </c>
      <c r="F70">
        <f t="shared" si="1"/>
        <v>0</v>
      </c>
      <c r="G70" t="s">
        <v>125</v>
      </c>
    </row>
    <row r="71" spans="1:7" x14ac:dyDescent="0.25">
      <c r="A71" s="1" t="s">
        <v>1208</v>
      </c>
      <c r="B71" t="s">
        <v>191</v>
      </c>
      <c r="C71" t="s">
        <v>769</v>
      </c>
      <c r="D71" t="s">
        <v>191</v>
      </c>
      <c r="E71" s="2">
        <v>0</v>
      </c>
      <c r="F71">
        <f t="shared" si="1"/>
        <v>0</v>
      </c>
      <c r="G71" t="s">
        <v>125</v>
      </c>
    </row>
    <row r="72" spans="1:7" x14ac:dyDescent="0.25">
      <c r="A72" s="1" t="s">
        <v>1209</v>
      </c>
      <c r="B72" t="s">
        <v>155</v>
      </c>
      <c r="C72" t="s">
        <v>769</v>
      </c>
      <c r="D72" t="s">
        <v>155</v>
      </c>
      <c r="E72" s="2">
        <v>0</v>
      </c>
      <c r="F72">
        <f t="shared" si="1"/>
        <v>0</v>
      </c>
      <c r="G72" t="s">
        <v>125</v>
      </c>
    </row>
    <row r="73" spans="1:7" x14ac:dyDescent="0.25">
      <c r="A73" s="1" t="s">
        <v>1210</v>
      </c>
      <c r="B73" t="s">
        <v>157</v>
      </c>
      <c r="C73" t="s">
        <v>769</v>
      </c>
      <c r="D73" t="s">
        <v>157</v>
      </c>
      <c r="E73" s="2">
        <v>0</v>
      </c>
      <c r="F73">
        <f t="shared" si="1"/>
        <v>0</v>
      </c>
      <c r="G73" t="s">
        <v>125</v>
      </c>
    </row>
    <row r="74" spans="1:7" x14ac:dyDescent="0.25">
      <c r="A74" s="1" t="s">
        <v>1211</v>
      </c>
      <c r="B74" t="s">
        <v>159</v>
      </c>
      <c r="C74" t="s">
        <v>769</v>
      </c>
      <c r="D74" t="s">
        <v>159</v>
      </c>
      <c r="E74" s="2">
        <v>0</v>
      </c>
      <c r="F74">
        <f t="shared" si="1"/>
        <v>0</v>
      </c>
      <c r="G74" t="s">
        <v>125</v>
      </c>
    </row>
    <row r="75" spans="1:7" x14ac:dyDescent="0.25">
      <c r="A75" s="1" t="s">
        <v>1212</v>
      </c>
      <c r="B75" t="s">
        <v>161</v>
      </c>
      <c r="C75" t="s">
        <v>769</v>
      </c>
      <c r="D75" t="s">
        <v>161</v>
      </c>
      <c r="E75" s="2">
        <v>5</v>
      </c>
      <c r="F75">
        <f t="shared" si="1"/>
        <v>0.1</v>
      </c>
      <c r="G75" t="s">
        <v>125</v>
      </c>
    </row>
    <row r="76" spans="1:7" x14ac:dyDescent="0.25">
      <c r="A76" s="1" t="s">
        <v>1213</v>
      </c>
      <c r="B76" t="s">
        <v>163</v>
      </c>
      <c r="C76" t="s">
        <v>769</v>
      </c>
      <c r="D76" t="s">
        <v>163</v>
      </c>
      <c r="E76" s="2">
        <v>0</v>
      </c>
      <c r="F76">
        <f t="shared" si="1"/>
        <v>0</v>
      </c>
      <c r="G76" t="s">
        <v>125</v>
      </c>
    </row>
    <row r="77" spans="1:7" x14ac:dyDescent="0.25">
      <c r="A77" s="1" t="s">
        <v>1214</v>
      </c>
      <c r="B77" t="s">
        <v>165</v>
      </c>
      <c r="C77" t="s">
        <v>769</v>
      </c>
      <c r="D77" t="s">
        <v>165</v>
      </c>
      <c r="E77" s="2">
        <v>0</v>
      </c>
      <c r="F77">
        <f t="shared" si="1"/>
        <v>0</v>
      </c>
      <c r="G77" t="s">
        <v>125</v>
      </c>
    </row>
    <row r="78" spans="1:7" x14ac:dyDescent="0.25">
      <c r="A78" s="1" t="s">
        <v>1215</v>
      </c>
      <c r="B78" t="s">
        <v>167</v>
      </c>
      <c r="C78" t="s">
        <v>769</v>
      </c>
      <c r="D78" t="s">
        <v>167</v>
      </c>
      <c r="E78" s="2">
        <v>0</v>
      </c>
      <c r="F78">
        <f t="shared" si="1"/>
        <v>0</v>
      </c>
      <c r="G78" t="s">
        <v>125</v>
      </c>
    </row>
    <row r="79" spans="1:7" x14ac:dyDescent="0.25">
      <c r="A79" s="1" t="s">
        <v>1216</v>
      </c>
      <c r="B79" t="s">
        <v>169</v>
      </c>
      <c r="C79" t="s">
        <v>769</v>
      </c>
      <c r="D79" t="s">
        <v>169</v>
      </c>
      <c r="E79" s="2">
        <v>0</v>
      </c>
      <c r="F79">
        <f t="shared" si="1"/>
        <v>0</v>
      </c>
      <c r="G79" t="s">
        <v>125</v>
      </c>
    </row>
    <row r="80" spans="1:7" x14ac:dyDescent="0.25">
      <c r="A80" s="1" t="s">
        <v>1217</v>
      </c>
      <c r="B80" t="s">
        <v>171</v>
      </c>
      <c r="C80" t="s">
        <v>769</v>
      </c>
      <c r="D80" t="s">
        <v>171</v>
      </c>
      <c r="E80" s="2">
        <v>0</v>
      </c>
      <c r="F80">
        <f t="shared" si="1"/>
        <v>0</v>
      </c>
      <c r="G80" t="s">
        <v>125</v>
      </c>
    </row>
    <row r="81" spans="1:7" x14ac:dyDescent="0.25">
      <c r="A81" s="1" t="s">
        <v>1218</v>
      </c>
      <c r="B81" t="s">
        <v>173</v>
      </c>
      <c r="C81" t="s">
        <v>769</v>
      </c>
      <c r="D81" t="s">
        <v>173</v>
      </c>
      <c r="E81" s="2">
        <v>0</v>
      </c>
      <c r="F81">
        <f t="shared" si="1"/>
        <v>0</v>
      </c>
      <c r="G81" t="s">
        <v>125</v>
      </c>
    </row>
    <row r="82" spans="1:7" x14ac:dyDescent="0.25">
      <c r="A82" s="1" t="s">
        <v>1219</v>
      </c>
      <c r="B82" t="s">
        <v>197</v>
      </c>
      <c r="C82" t="s">
        <v>769</v>
      </c>
      <c r="D82" t="s">
        <v>197</v>
      </c>
      <c r="E82" s="2">
        <v>0</v>
      </c>
      <c r="F82">
        <f t="shared" si="1"/>
        <v>0</v>
      </c>
      <c r="G82" t="s">
        <v>125</v>
      </c>
    </row>
    <row r="83" spans="1:7" x14ac:dyDescent="0.25">
      <c r="A83" s="1" t="s">
        <v>1220</v>
      </c>
      <c r="B83" t="s">
        <v>175</v>
      </c>
      <c r="C83" t="s">
        <v>769</v>
      </c>
      <c r="D83" t="s">
        <v>175</v>
      </c>
      <c r="E83" s="2">
        <v>0</v>
      </c>
      <c r="F83">
        <f t="shared" si="1"/>
        <v>0</v>
      </c>
      <c r="G83" t="s">
        <v>125</v>
      </c>
    </row>
    <row r="84" spans="1:7" x14ac:dyDescent="0.25">
      <c r="A84" s="2" t="s">
        <v>1221</v>
      </c>
      <c r="B84" t="s">
        <v>124</v>
      </c>
      <c r="C84" t="s">
        <v>769</v>
      </c>
      <c r="D84" t="s">
        <v>124</v>
      </c>
      <c r="E84" s="2">
        <v>3</v>
      </c>
      <c r="F84">
        <f t="shared" si="1"/>
        <v>0.06</v>
      </c>
      <c r="G84" t="s">
        <v>125</v>
      </c>
    </row>
    <row r="85" spans="1:7" x14ac:dyDescent="0.25">
      <c r="A85" s="2" t="s">
        <v>1222</v>
      </c>
      <c r="B85" t="s">
        <v>177</v>
      </c>
      <c r="C85" t="s">
        <v>769</v>
      </c>
      <c r="D85" t="s">
        <v>177</v>
      </c>
      <c r="E85" s="2">
        <v>0</v>
      </c>
      <c r="F85">
        <f t="shared" si="1"/>
        <v>0</v>
      </c>
      <c r="G85" t="s">
        <v>125</v>
      </c>
    </row>
    <row r="86" spans="1:7" x14ac:dyDescent="0.25">
      <c r="A86" s="2" t="s">
        <v>1223</v>
      </c>
      <c r="B86" t="s">
        <v>179</v>
      </c>
      <c r="C86" t="s">
        <v>769</v>
      </c>
      <c r="D86" t="s">
        <v>179</v>
      </c>
      <c r="E86" s="2">
        <v>0</v>
      </c>
      <c r="F86">
        <f t="shared" si="1"/>
        <v>0</v>
      </c>
      <c r="G86" t="s">
        <v>125</v>
      </c>
    </row>
    <row r="87" spans="1:7" x14ac:dyDescent="0.25">
      <c r="A87" s="2" t="s">
        <v>1224</v>
      </c>
      <c r="B87" t="s">
        <v>181</v>
      </c>
      <c r="C87" t="s">
        <v>769</v>
      </c>
      <c r="D87" t="s">
        <v>181</v>
      </c>
      <c r="E87" s="2">
        <v>0</v>
      </c>
      <c r="F87">
        <f t="shared" si="1"/>
        <v>0</v>
      </c>
      <c r="G87" t="s">
        <v>125</v>
      </c>
    </row>
    <row r="88" spans="1:7" x14ac:dyDescent="0.25">
      <c r="A88" s="2" t="s">
        <v>1225</v>
      </c>
      <c r="B88" t="s">
        <v>183</v>
      </c>
      <c r="C88" t="s">
        <v>769</v>
      </c>
      <c r="D88" t="s">
        <v>183</v>
      </c>
      <c r="E88" s="2">
        <v>0</v>
      </c>
      <c r="F88">
        <f t="shared" si="1"/>
        <v>0</v>
      </c>
      <c r="G88" t="s">
        <v>125</v>
      </c>
    </row>
    <row r="89" spans="1:7" x14ac:dyDescent="0.25">
      <c r="A89" s="2" t="s">
        <v>1226</v>
      </c>
      <c r="B89" t="s">
        <v>185</v>
      </c>
      <c r="C89" t="s">
        <v>769</v>
      </c>
      <c r="D89" t="s">
        <v>185</v>
      </c>
      <c r="E89" s="2">
        <v>0</v>
      </c>
      <c r="F89">
        <f t="shared" si="1"/>
        <v>0</v>
      </c>
      <c r="G89" t="s">
        <v>125</v>
      </c>
    </row>
    <row r="90" spans="1:7" x14ac:dyDescent="0.25">
      <c r="A90" s="2" t="s">
        <v>1227</v>
      </c>
      <c r="B90" t="s">
        <v>187</v>
      </c>
      <c r="C90" t="s">
        <v>769</v>
      </c>
      <c r="D90" t="s">
        <v>187</v>
      </c>
      <c r="E90" s="2">
        <v>0</v>
      </c>
      <c r="F90">
        <f t="shared" si="1"/>
        <v>0</v>
      </c>
      <c r="G90" t="s">
        <v>125</v>
      </c>
    </row>
    <row r="91" spans="1:7" x14ac:dyDescent="0.25">
      <c r="A91" s="2" t="s">
        <v>1228</v>
      </c>
      <c r="B91" t="s">
        <v>189</v>
      </c>
      <c r="C91" t="s">
        <v>769</v>
      </c>
      <c r="D91" t="s">
        <v>189</v>
      </c>
      <c r="E91" s="2">
        <v>0</v>
      </c>
      <c r="F91">
        <f t="shared" si="1"/>
        <v>0</v>
      </c>
      <c r="G91" t="s">
        <v>125</v>
      </c>
    </row>
    <row r="92" spans="1:7" x14ac:dyDescent="0.25">
      <c r="A92" t="s">
        <v>1229</v>
      </c>
      <c r="B92" t="s">
        <v>193</v>
      </c>
      <c r="C92" t="s">
        <v>769</v>
      </c>
      <c r="D92" t="s">
        <v>193</v>
      </c>
      <c r="E92" s="2">
        <v>0</v>
      </c>
      <c r="F92">
        <f t="shared" si="1"/>
        <v>0</v>
      </c>
      <c r="G92" t="s">
        <v>125</v>
      </c>
    </row>
    <row r="93" spans="1:7" x14ac:dyDescent="0.25">
      <c r="A93" t="s">
        <v>1230</v>
      </c>
      <c r="B93" t="s">
        <v>205</v>
      </c>
      <c r="C93" t="s">
        <v>769</v>
      </c>
      <c r="D93" t="s">
        <v>205</v>
      </c>
      <c r="E93" s="2">
        <v>0</v>
      </c>
      <c r="F93">
        <f t="shared" si="1"/>
        <v>0</v>
      </c>
      <c r="G93" t="s">
        <v>206</v>
      </c>
    </row>
    <row r="94" spans="1:7" x14ac:dyDescent="0.25">
      <c r="A94" t="s">
        <v>1231</v>
      </c>
      <c r="B94" t="s">
        <v>208</v>
      </c>
      <c r="C94" t="s">
        <v>769</v>
      </c>
      <c r="D94" t="s">
        <v>208</v>
      </c>
      <c r="E94" s="2">
        <v>0</v>
      </c>
      <c r="F94">
        <f t="shared" si="1"/>
        <v>0</v>
      </c>
      <c r="G94" t="s">
        <v>206</v>
      </c>
    </row>
    <row r="95" spans="1:7" x14ac:dyDescent="0.25">
      <c r="A95" t="s">
        <v>1232</v>
      </c>
      <c r="B95" t="s">
        <v>210</v>
      </c>
      <c r="C95" t="s">
        <v>769</v>
      </c>
      <c r="D95" t="s">
        <v>210</v>
      </c>
      <c r="E95" s="2">
        <v>0</v>
      </c>
      <c r="F95">
        <f t="shared" si="1"/>
        <v>0</v>
      </c>
      <c r="G95" t="s">
        <v>206</v>
      </c>
    </row>
    <row r="96" spans="1:7" x14ac:dyDescent="0.25">
      <c r="A96" t="s">
        <v>1233</v>
      </c>
      <c r="B96" t="s">
        <v>212</v>
      </c>
      <c r="C96" t="s">
        <v>769</v>
      </c>
      <c r="D96" t="s">
        <v>212</v>
      </c>
      <c r="E96" s="2">
        <v>0</v>
      </c>
      <c r="F96">
        <f t="shared" si="1"/>
        <v>0</v>
      </c>
      <c r="G96" t="s">
        <v>206</v>
      </c>
    </row>
    <row r="97" spans="1:7" x14ac:dyDescent="0.25">
      <c r="A97" t="s">
        <v>1234</v>
      </c>
      <c r="B97" t="s">
        <v>214</v>
      </c>
      <c r="C97" t="s">
        <v>769</v>
      </c>
      <c r="D97" t="s">
        <v>214</v>
      </c>
      <c r="E97" s="2">
        <v>0</v>
      </c>
      <c r="F97">
        <f t="shared" si="1"/>
        <v>0</v>
      </c>
      <c r="G97" t="s">
        <v>206</v>
      </c>
    </row>
    <row r="98" spans="1:7" x14ac:dyDescent="0.25">
      <c r="A98" t="s">
        <v>1235</v>
      </c>
      <c r="B98" t="s">
        <v>216</v>
      </c>
      <c r="C98" t="s">
        <v>769</v>
      </c>
      <c r="D98" t="s">
        <v>216</v>
      </c>
      <c r="E98" s="2">
        <v>0</v>
      </c>
      <c r="F98">
        <f t="shared" si="1"/>
        <v>0</v>
      </c>
      <c r="G98" t="s">
        <v>206</v>
      </c>
    </row>
    <row r="99" spans="1:7" x14ac:dyDescent="0.25">
      <c r="A99" t="s">
        <v>1236</v>
      </c>
      <c r="B99" t="s">
        <v>218</v>
      </c>
      <c r="C99" t="s">
        <v>769</v>
      </c>
      <c r="D99" t="s">
        <v>218</v>
      </c>
      <c r="E99" s="2">
        <v>0</v>
      </c>
      <c r="F99">
        <f t="shared" si="1"/>
        <v>0</v>
      </c>
      <c r="G99" t="s">
        <v>206</v>
      </c>
    </row>
    <row r="100" spans="1:7" x14ac:dyDescent="0.25">
      <c r="A100" t="s">
        <v>1237</v>
      </c>
      <c r="B100" t="s">
        <v>220</v>
      </c>
      <c r="C100" t="s">
        <v>769</v>
      </c>
      <c r="D100" t="s">
        <v>220</v>
      </c>
      <c r="E100" s="2">
        <v>0</v>
      </c>
      <c r="F100">
        <f t="shared" si="1"/>
        <v>0</v>
      </c>
      <c r="G100" t="s">
        <v>206</v>
      </c>
    </row>
    <row r="101" spans="1:7" x14ac:dyDescent="0.25">
      <c r="A101" s="1" t="s">
        <v>1238</v>
      </c>
      <c r="B101" t="s">
        <v>222</v>
      </c>
      <c r="C101" t="s">
        <v>769</v>
      </c>
      <c r="D101" t="s">
        <v>222</v>
      </c>
      <c r="E101" s="2">
        <v>0</v>
      </c>
      <c r="F101">
        <f t="shared" si="1"/>
        <v>0</v>
      </c>
      <c r="G101" t="s">
        <v>206</v>
      </c>
    </row>
    <row r="102" spans="1:7" x14ac:dyDescent="0.25">
      <c r="A102" s="1" t="s">
        <v>1239</v>
      </c>
      <c r="B102" t="s">
        <v>224</v>
      </c>
      <c r="C102" t="s">
        <v>769</v>
      </c>
      <c r="D102" t="s">
        <v>224</v>
      </c>
      <c r="E102" s="2">
        <v>0</v>
      </c>
      <c r="F102">
        <f t="shared" si="1"/>
        <v>0</v>
      </c>
      <c r="G102" t="s">
        <v>206</v>
      </c>
    </row>
    <row r="103" spans="1:7" x14ac:dyDescent="0.25">
      <c r="A103" s="1" t="s">
        <v>1240</v>
      </c>
      <c r="B103" t="s">
        <v>226</v>
      </c>
      <c r="C103" t="s">
        <v>769</v>
      </c>
      <c r="D103" t="s">
        <v>226</v>
      </c>
      <c r="E103" s="2">
        <v>0</v>
      </c>
      <c r="F103">
        <f t="shared" si="1"/>
        <v>0</v>
      </c>
      <c r="G103" t="s">
        <v>206</v>
      </c>
    </row>
    <row r="104" spans="1:7" x14ac:dyDescent="0.25">
      <c r="A104" s="1" t="s">
        <v>1241</v>
      </c>
      <c r="B104" t="s">
        <v>228</v>
      </c>
      <c r="C104" t="s">
        <v>769</v>
      </c>
      <c r="D104" t="s">
        <v>228</v>
      </c>
      <c r="E104" s="2">
        <v>0</v>
      </c>
      <c r="F104">
        <f t="shared" si="1"/>
        <v>0</v>
      </c>
      <c r="G104" t="s">
        <v>206</v>
      </c>
    </row>
    <row r="105" spans="1:7" x14ac:dyDescent="0.25">
      <c r="A105" s="1" t="s">
        <v>1242</v>
      </c>
      <c r="B105" t="s">
        <v>230</v>
      </c>
      <c r="C105" t="s">
        <v>769</v>
      </c>
      <c r="D105" t="s">
        <v>230</v>
      </c>
      <c r="E105" s="2">
        <v>0</v>
      </c>
      <c r="F105">
        <f t="shared" si="1"/>
        <v>0</v>
      </c>
      <c r="G105" t="s">
        <v>206</v>
      </c>
    </row>
    <row r="106" spans="1:7" x14ac:dyDescent="0.25">
      <c r="A106" s="1" t="s">
        <v>1243</v>
      </c>
      <c r="B106" t="s">
        <v>232</v>
      </c>
      <c r="C106" t="s">
        <v>769</v>
      </c>
      <c r="D106" t="s">
        <v>232</v>
      </c>
      <c r="E106" s="2">
        <v>0</v>
      </c>
      <c r="F106">
        <f t="shared" si="1"/>
        <v>0</v>
      </c>
      <c r="G106" t="s">
        <v>206</v>
      </c>
    </row>
    <row r="107" spans="1:7" x14ac:dyDescent="0.25">
      <c r="A107" s="1" t="s">
        <v>1244</v>
      </c>
      <c r="B107" t="s">
        <v>234</v>
      </c>
      <c r="C107" t="s">
        <v>769</v>
      </c>
      <c r="D107" t="s">
        <v>234</v>
      </c>
      <c r="E107" s="2">
        <v>0</v>
      </c>
      <c r="F107">
        <f t="shared" si="1"/>
        <v>0</v>
      </c>
      <c r="G107" t="s">
        <v>206</v>
      </c>
    </row>
    <row r="108" spans="1:7" x14ac:dyDescent="0.25">
      <c r="A108" s="2" t="s">
        <v>1245</v>
      </c>
      <c r="B108" t="s">
        <v>236</v>
      </c>
      <c r="C108" t="s">
        <v>769</v>
      </c>
      <c r="D108" t="s">
        <v>236</v>
      </c>
      <c r="E108" s="2">
        <v>0</v>
      </c>
      <c r="F108">
        <f t="shared" si="1"/>
        <v>0</v>
      </c>
      <c r="G108" t="s">
        <v>206</v>
      </c>
    </row>
    <row r="109" spans="1:7" x14ac:dyDescent="0.25">
      <c r="A109" s="2" t="s">
        <v>1246</v>
      </c>
      <c r="B109" t="s">
        <v>238</v>
      </c>
      <c r="C109" t="s">
        <v>769</v>
      </c>
      <c r="D109" t="s">
        <v>238</v>
      </c>
      <c r="E109" s="2">
        <v>0</v>
      </c>
      <c r="F109">
        <f t="shared" si="1"/>
        <v>0</v>
      </c>
      <c r="G109" t="s">
        <v>206</v>
      </c>
    </row>
    <row r="110" spans="1:7" x14ac:dyDescent="0.25">
      <c r="A110" s="2" t="s">
        <v>1247</v>
      </c>
      <c r="B110" t="s">
        <v>240</v>
      </c>
      <c r="C110" t="s">
        <v>769</v>
      </c>
      <c r="D110" t="s">
        <v>240</v>
      </c>
      <c r="E110" s="2">
        <v>0</v>
      </c>
      <c r="F110">
        <f t="shared" si="1"/>
        <v>0</v>
      </c>
      <c r="G110" t="s">
        <v>206</v>
      </c>
    </row>
    <row r="111" spans="1:7" x14ac:dyDescent="0.25">
      <c r="A111" s="2" t="s">
        <v>1248</v>
      </c>
      <c r="B111" t="s">
        <v>242</v>
      </c>
      <c r="C111" t="s">
        <v>769</v>
      </c>
      <c r="D111" t="s">
        <v>242</v>
      </c>
      <c r="E111" s="2">
        <v>0</v>
      </c>
      <c r="F111">
        <f t="shared" si="1"/>
        <v>0</v>
      </c>
      <c r="G111" t="s">
        <v>206</v>
      </c>
    </row>
    <row r="112" spans="1:7" x14ac:dyDescent="0.25">
      <c r="A112" s="2" t="s">
        <v>1249</v>
      </c>
      <c r="B112" t="s">
        <v>244</v>
      </c>
      <c r="C112" t="s">
        <v>769</v>
      </c>
      <c r="D112" t="s">
        <v>244</v>
      </c>
      <c r="E112" s="2">
        <v>0</v>
      </c>
      <c r="F112">
        <f t="shared" si="1"/>
        <v>0</v>
      </c>
      <c r="G112" t="s">
        <v>206</v>
      </c>
    </row>
    <row r="113" spans="1:7" x14ac:dyDescent="0.25">
      <c r="A113" s="2" t="s">
        <v>1250</v>
      </c>
      <c r="B113" t="s">
        <v>246</v>
      </c>
      <c r="C113" t="s">
        <v>769</v>
      </c>
      <c r="D113" t="s">
        <v>246</v>
      </c>
      <c r="E113" s="2">
        <v>4</v>
      </c>
      <c r="F113">
        <f t="shared" si="1"/>
        <v>0.08</v>
      </c>
      <c r="G113" t="s">
        <v>206</v>
      </c>
    </row>
    <row r="114" spans="1:7" x14ac:dyDescent="0.25">
      <c r="A114" s="2" t="s">
        <v>1251</v>
      </c>
      <c r="B114" t="s">
        <v>248</v>
      </c>
      <c r="C114" t="s">
        <v>769</v>
      </c>
      <c r="D114" t="s">
        <v>248</v>
      </c>
      <c r="E114" s="2">
        <v>0</v>
      </c>
      <c r="F114">
        <f t="shared" si="1"/>
        <v>0</v>
      </c>
      <c r="G114" t="s">
        <v>206</v>
      </c>
    </row>
    <row r="115" spans="1:7" x14ac:dyDescent="0.25">
      <c r="A115" s="2" t="s">
        <v>1252</v>
      </c>
      <c r="B115" t="s">
        <v>250</v>
      </c>
      <c r="C115" t="s">
        <v>769</v>
      </c>
      <c r="D115" t="s">
        <v>250</v>
      </c>
      <c r="E115" s="2">
        <v>0</v>
      </c>
      <c r="F115">
        <f t="shared" si="1"/>
        <v>0</v>
      </c>
      <c r="G115" t="s">
        <v>206</v>
      </c>
    </row>
    <row r="116" spans="1:7" x14ac:dyDescent="0.25">
      <c r="A116" t="s">
        <v>1253</v>
      </c>
      <c r="B116" t="s">
        <v>252</v>
      </c>
      <c r="C116" t="s">
        <v>769</v>
      </c>
      <c r="D116" t="s">
        <v>252</v>
      </c>
      <c r="E116" s="2">
        <v>0</v>
      </c>
      <c r="F116">
        <f t="shared" si="1"/>
        <v>0</v>
      </c>
      <c r="G116" t="s">
        <v>253</v>
      </c>
    </row>
    <row r="117" spans="1:7" x14ac:dyDescent="0.25">
      <c r="A117" t="s">
        <v>1254</v>
      </c>
      <c r="B117" t="s">
        <v>255</v>
      </c>
      <c r="C117" t="s">
        <v>769</v>
      </c>
      <c r="D117" t="s">
        <v>255</v>
      </c>
      <c r="E117" s="2">
        <v>0</v>
      </c>
      <c r="F117">
        <f t="shared" si="1"/>
        <v>0</v>
      </c>
      <c r="G117" t="s">
        <v>253</v>
      </c>
    </row>
    <row r="118" spans="1:7" x14ac:dyDescent="0.25">
      <c r="A118" t="s">
        <v>1255</v>
      </c>
      <c r="B118" t="s">
        <v>257</v>
      </c>
      <c r="C118" t="s">
        <v>769</v>
      </c>
      <c r="D118" t="s">
        <v>257</v>
      </c>
      <c r="E118" s="2">
        <v>0</v>
      </c>
      <c r="F118">
        <f t="shared" si="1"/>
        <v>0</v>
      </c>
      <c r="G118" t="s">
        <v>253</v>
      </c>
    </row>
    <row r="119" spans="1:7" x14ac:dyDescent="0.25">
      <c r="A119" t="s">
        <v>1256</v>
      </c>
      <c r="B119" t="s">
        <v>259</v>
      </c>
      <c r="C119" t="s">
        <v>769</v>
      </c>
      <c r="D119" t="s">
        <v>259</v>
      </c>
      <c r="E119" s="2">
        <v>0</v>
      </c>
      <c r="F119">
        <f t="shared" si="1"/>
        <v>0</v>
      </c>
      <c r="G119" t="s">
        <v>253</v>
      </c>
    </row>
    <row r="120" spans="1:7" x14ac:dyDescent="0.25">
      <c r="A120" t="s">
        <v>1257</v>
      </c>
      <c r="B120" t="s">
        <v>261</v>
      </c>
      <c r="C120" t="s">
        <v>769</v>
      </c>
      <c r="D120" t="s">
        <v>261</v>
      </c>
      <c r="E120" s="2">
        <v>0</v>
      </c>
      <c r="F120">
        <f t="shared" si="1"/>
        <v>0</v>
      </c>
      <c r="G120" t="s">
        <v>253</v>
      </c>
    </row>
    <row r="121" spans="1:7" x14ac:dyDescent="0.25">
      <c r="A121" s="1" t="s">
        <v>1258</v>
      </c>
      <c r="B121" t="s">
        <v>263</v>
      </c>
      <c r="C121" t="s">
        <v>769</v>
      </c>
      <c r="D121" t="s">
        <v>263</v>
      </c>
      <c r="E121" s="2">
        <v>0</v>
      </c>
      <c r="F121">
        <f t="shared" si="1"/>
        <v>0</v>
      </c>
      <c r="G121" t="s">
        <v>253</v>
      </c>
    </row>
    <row r="122" spans="1:7" x14ac:dyDescent="0.25">
      <c r="A122" s="1" t="s">
        <v>1259</v>
      </c>
      <c r="B122" t="s">
        <v>265</v>
      </c>
      <c r="C122" t="s">
        <v>769</v>
      </c>
      <c r="D122" t="s">
        <v>265</v>
      </c>
      <c r="E122" s="2">
        <v>0</v>
      </c>
      <c r="F122">
        <f t="shared" si="1"/>
        <v>0</v>
      </c>
      <c r="G122" t="s">
        <v>253</v>
      </c>
    </row>
    <row r="123" spans="1:7" x14ac:dyDescent="0.25">
      <c r="A123" s="1" t="s">
        <v>1260</v>
      </c>
      <c r="B123" t="s">
        <v>267</v>
      </c>
      <c r="C123" t="s">
        <v>769</v>
      </c>
      <c r="D123" t="s">
        <v>267</v>
      </c>
      <c r="E123" s="2">
        <v>0</v>
      </c>
      <c r="F123">
        <f t="shared" si="1"/>
        <v>0</v>
      </c>
      <c r="G123" t="s">
        <v>253</v>
      </c>
    </row>
    <row r="124" spans="1:7" x14ac:dyDescent="0.25">
      <c r="A124" s="1" t="s">
        <v>1261</v>
      </c>
      <c r="B124" t="s">
        <v>269</v>
      </c>
      <c r="C124" t="s">
        <v>769</v>
      </c>
      <c r="D124" t="s">
        <v>269</v>
      </c>
      <c r="E124" s="2">
        <v>0</v>
      </c>
      <c r="F124">
        <f t="shared" si="1"/>
        <v>0</v>
      </c>
      <c r="G124" t="s">
        <v>253</v>
      </c>
    </row>
    <row r="125" spans="1:7" x14ac:dyDescent="0.25">
      <c r="A125" s="1" t="s">
        <v>1262</v>
      </c>
      <c r="B125" t="s">
        <v>271</v>
      </c>
      <c r="C125" t="s">
        <v>769</v>
      </c>
      <c r="D125" t="s">
        <v>271</v>
      </c>
      <c r="E125" s="2">
        <v>0</v>
      </c>
      <c r="F125">
        <f t="shared" si="1"/>
        <v>0</v>
      </c>
      <c r="G125" t="s">
        <v>253</v>
      </c>
    </row>
    <row r="126" spans="1:7" x14ac:dyDescent="0.25">
      <c r="A126" s="1" t="s">
        <v>1263</v>
      </c>
      <c r="B126" t="s">
        <v>273</v>
      </c>
      <c r="C126" t="s">
        <v>769</v>
      </c>
      <c r="D126" t="s">
        <v>273</v>
      </c>
      <c r="E126" s="2">
        <v>0</v>
      </c>
      <c r="F126">
        <f t="shared" si="1"/>
        <v>0</v>
      </c>
      <c r="G126" t="s">
        <v>253</v>
      </c>
    </row>
    <row r="127" spans="1:7" x14ac:dyDescent="0.25">
      <c r="A127" s="1" t="s">
        <v>1264</v>
      </c>
      <c r="B127" t="s">
        <v>275</v>
      </c>
      <c r="C127" t="s">
        <v>769</v>
      </c>
      <c r="D127" t="s">
        <v>275</v>
      </c>
      <c r="E127" s="2">
        <v>0</v>
      </c>
      <c r="F127">
        <f t="shared" si="1"/>
        <v>0</v>
      </c>
      <c r="G127" t="s">
        <v>253</v>
      </c>
    </row>
    <row r="128" spans="1:7" x14ac:dyDescent="0.25">
      <c r="A128" s="1" t="s">
        <v>1265</v>
      </c>
      <c r="B128" t="s">
        <v>277</v>
      </c>
      <c r="C128" t="s">
        <v>769</v>
      </c>
      <c r="D128" t="s">
        <v>277</v>
      </c>
      <c r="E128" s="2">
        <v>0</v>
      </c>
      <c r="F128">
        <f t="shared" si="1"/>
        <v>0</v>
      </c>
      <c r="G128" t="s">
        <v>253</v>
      </c>
    </row>
    <row r="129" spans="1:7" x14ac:dyDescent="0.25">
      <c r="A129" s="1" t="s">
        <v>1266</v>
      </c>
      <c r="B129" t="s">
        <v>279</v>
      </c>
      <c r="C129" t="s">
        <v>769</v>
      </c>
      <c r="D129" t="s">
        <v>279</v>
      </c>
      <c r="E129" s="2">
        <v>0</v>
      </c>
      <c r="F129">
        <f t="shared" si="1"/>
        <v>0</v>
      </c>
      <c r="G129" t="s">
        <v>253</v>
      </c>
    </row>
    <row r="130" spans="1:7" x14ac:dyDescent="0.25">
      <c r="A130" s="1" t="s">
        <v>1267</v>
      </c>
      <c r="B130" t="s">
        <v>281</v>
      </c>
      <c r="C130" t="s">
        <v>769</v>
      </c>
      <c r="D130" t="s">
        <v>281</v>
      </c>
      <c r="E130" s="2">
        <v>0</v>
      </c>
      <c r="F130">
        <f t="shared" ref="F130:F193" si="2">(E130/$F$1)</f>
        <v>0</v>
      </c>
      <c r="G130" t="s">
        <v>253</v>
      </c>
    </row>
    <row r="131" spans="1:7" x14ac:dyDescent="0.25">
      <c r="A131" s="1" t="s">
        <v>1268</v>
      </c>
      <c r="B131" t="s">
        <v>283</v>
      </c>
      <c r="C131" t="s">
        <v>769</v>
      </c>
      <c r="D131" t="s">
        <v>283</v>
      </c>
      <c r="E131" s="2">
        <v>0</v>
      </c>
      <c r="F131">
        <f t="shared" si="2"/>
        <v>0</v>
      </c>
      <c r="G131" t="s">
        <v>253</v>
      </c>
    </row>
    <row r="132" spans="1:7" x14ac:dyDescent="0.25">
      <c r="A132" s="2" t="s">
        <v>1269</v>
      </c>
      <c r="B132" t="s">
        <v>285</v>
      </c>
      <c r="C132" t="s">
        <v>769</v>
      </c>
      <c r="D132" t="s">
        <v>285</v>
      </c>
      <c r="E132" s="2">
        <v>0</v>
      </c>
      <c r="F132">
        <f t="shared" si="2"/>
        <v>0</v>
      </c>
      <c r="G132" t="s">
        <v>253</v>
      </c>
    </row>
    <row r="133" spans="1:7" x14ac:dyDescent="0.25">
      <c r="A133" s="2" t="s">
        <v>1270</v>
      </c>
      <c r="B133" t="s">
        <v>287</v>
      </c>
      <c r="C133" t="s">
        <v>769</v>
      </c>
      <c r="D133" t="s">
        <v>287</v>
      </c>
      <c r="E133" s="2">
        <v>0</v>
      </c>
      <c r="F133">
        <f t="shared" si="2"/>
        <v>0</v>
      </c>
      <c r="G133" t="s">
        <v>253</v>
      </c>
    </row>
    <row r="134" spans="1:7" x14ac:dyDescent="0.25">
      <c r="A134" t="s">
        <v>1271</v>
      </c>
      <c r="B134" t="s">
        <v>289</v>
      </c>
      <c r="C134" t="s">
        <v>769</v>
      </c>
      <c r="D134" t="s">
        <v>289</v>
      </c>
      <c r="E134" s="2">
        <v>0</v>
      </c>
      <c r="F134">
        <f t="shared" si="2"/>
        <v>0</v>
      </c>
      <c r="G134" t="s">
        <v>290</v>
      </c>
    </row>
    <row r="135" spans="1:7" x14ac:dyDescent="0.25">
      <c r="A135" t="s">
        <v>1272</v>
      </c>
      <c r="B135" t="s">
        <v>292</v>
      </c>
      <c r="C135" t="s">
        <v>769</v>
      </c>
      <c r="D135" t="s">
        <v>292</v>
      </c>
      <c r="E135" s="2">
        <v>0</v>
      </c>
      <c r="F135">
        <f t="shared" si="2"/>
        <v>0</v>
      </c>
      <c r="G135" t="s">
        <v>290</v>
      </c>
    </row>
    <row r="136" spans="1:7" x14ac:dyDescent="0.25">
      <c r="A136" t="s">
        <v>1273</v>
      </c>
      <c r="B136" t="s">
        <v>294</v>
      </c>
      <c r="C136" t="s">
        <v>769</v>
      </c>
      <c r="D136" t="s">
        <v>294</v>
      </c>
      <c r="E136" s="2">
        <v>0</v>
      </c>
      <c r="F136">
        <f t="shared" si="2"/>
        <v>0</v>
      </c>
      <c r="G136" t="s">
        <v>290</v>
      </c>
    </row>
    <row r="137" spans="1:7" x14ac:dyDescent="0.25">
      <c r="A137" t="s">
        <v>1274</v>
      </c>
      <c r="B137" t="s">
        <v>296</v>
      </c>
      <c r="C137" t="s">
        <v>769</v>
      </c>
      <c r="D137" t="s">
        <v>296</v>
      </c>
      <c r="E137" s="2">
        <v>0</v>
      </c>
      <c r="F137">
        <f t="shared" si="2"/>
        <v>0</v>
      </c>
      <c r="G137" t="s">
        <v>290</v>
      </c>
    </row>
    <row r="138" spans="1:7" x14ac:dyDescent="0.25">
      <c r="A138" t="s">
        <v>1275</v>
      </c>
      <c r="B138" t="s">
        <v>298</v>
      </c>
      <c r="C138" t="s">
        <v>769</v>
      </c>
      <c r="D138" t="s">
        <v>298</v>
      </c>
      <c r="E138" s="2">
        <v>0</v>
      </c>
      <c r="F138">
        <f t="shared" si="2"/>
        <v>0</v>
      </c>
      <c r="G138" t="s">
        <v>290</v>
      </c>
    </row>
    <row r="139" spans="1:7" x14ac:dyDescent="0.25">
      <c r="A139" t="s">
        <v>1276</v>
      </c>
      <c r="B139" t="s">
        <v>300</v>
      </c>
      <c r="C139" t="s">
        <v>769</v>
      </c>
      <c r="D139" t="s">
        <v>300</v>
      </c>
      <c r="E139" s="2">
        <v>0</v>
      </c>
      <c r="F139">
        <f t="shared" si="2"/>
        <v>0</v>
      </c>
      <c r="G139" t="s">
        <v>290</v>
      </c>
    </row>
    <row r="140" spans="1:7" x14ac:dyDescent="0.25">
      <c r="A140" t="s">
        <v>1277</v>
      </c>
      <c r="B140" t="s">
        <v>302</v>
      </c>
      <c r="C140" t="s">
        <v>769</v>
      </c>
      <c r="D140" t="s">
        <v>302</v>
      </c>
      <c r="E140" s="2">
        <v>0</v>
      </c>
      <c r="F140">
        <f t="shared" si="2"/>
        <v>0</v>
      </c>
      <c r="G140" t="s">
        <v>290</v>
      </c>
    </row>
    <row r="141" spans="1:7" x14ac:dyDescent="0.25">
      <c r="A141" s="1" t="s">
        <v>1278</v>
      </c>
      <c r="B141" t="s">
        <v>304</v>
      </c>
      <c r="C141" t="s">
        <v>769</v>
      </c>
      <c r="D141" t="s">
        <v>304</v>
      </c>
      <c r="E141" s="2">
        <v>0</v>
      </c>
      <c r="F141">
        <f t="shared" si="2"/>
        <v>0</v>
      </c>
      <c r="G141" t="s">
        <v>290</v>
      </c>
    </row>
    <row r="142" spans="1:7" x14ac:dyDescent="0.25">
      <c r="A142" s="1" t="s">
        <v>1279</v>
      </c>
      <c r="B142" t="s">
        <v>306</v>
      </c>
      <c r="C142" t="s">
        <v>769</v>
      </c>
      <c r="D142" t="s">
        <v>306</v>
      </c>
      <c r="E142" s="2">
        <v>0</v>
      </c>
      <c r="F142">
        <f t="shared" si="2"/>
        <v>0</v>
      </c>
      <c r="G142" t="s">
        <v>290</v>
      </c>
    </row>
    <row r="143" spans="1:7" x14ac:dyDescent="0.25">
      <c r="A143" s="1" t="s">
        <v>1280</v>
      </c>
      <c r="B143" t="s">
        <v>308</v>
      </c>
      <c r="C143" t="s">
        <v>769</v>
      </c>
      <c r="D143" t="s">
        <v>308</v>
      </c>
      <c r="E143" s="2">
        <v>0</v>
      </c>
      <c r="F143">
        <f t="shared" si="2"/>
        <v>0</v>
      </c>
      <c r="G143" t="s">
        <v>290</v>
      </c>
    </row>
    <row r="144" spans="1:7" x14ac:dyDescent="0.25">
      <c r="A144" s="1" t="s">
        <v>1281</v>
      </c>
      <c r="B144" t="s">
        <v>310</v>
      </c>
      <c r="C144" t="s">
        <v>769</v>
      </c>
      <c r="D144" t="s">
        <v>310</v>
      </c>
      <c r="E144" s="2">
        <v>0</v>
      </c>
      <c r="F144">
        <f t="shared" si="2"/>
        <v>0</v>
      </c>
      <c r="G144" t="s">
        <v>290</v>
      </c>
    </row>
    <row r="145" spans="1:7" x14ac:dyDescent="0.25">
      <c r="A145" s="1" t="s">
        <v>1282</v>
      </c>
      <c r="B145" t="s">
        <v>312</v>
      </c>
      <c r="C145" t="s">
        <v>769</v>
      </c>
      <c r="D145" t="s">
        <v>312</v>
      </c>
      <c r="E145" s="2">
        <v>0</v>
      </c>
      <c r="F145">
        <f t="shared" si="2"/>
        <v>0</v>
      </c>
      <c r="G145" t="s">
        <v>290</v>
      </c>
    </row>
    <row r="146" spans="1:7" x14ac:dyDescent="0.25">
      <c r="A146" s="1" t="s">
        <v>1283</v>
      </c>
      <c r="B146" t="s">
        <v>314</v>
      </c>
      <c r="C146" t="s">
        <v>769</v>
      </c>
      <c r="D146" t="s">
        <v>314</v>
      </c>
      <c r="E146" s="2">
        <v>0</v>
      </c>
      <c r="F146">
        <f t="shared" si="2"/>
        <v>0</v>
      </c>
      <c r="G146" t="s">
        <v>290</v>
      </c>
    </row>
    <row r="147" spans="1:7" x14ac:dyDescent="0.25">
      <c r="A147" s="1" t="s">
        <v>1284</v>
      </c>
      <c r="B147" t="s">
        <v>316</v>
      </c>
      <c r="C147" t="s">
        <v>769</v>
      </c>
      <c r="D147" t="s">
        <v>316</v>
      </c>
      <c r="E147" s="2">
        <v>0</v>
      </c>
      <c r="F147">
        <f t="shared" si="2"/>
        <v>0</v>
      </c>
      <c r="G147" t="s">
        <v>290</v>
      </c>
    </row>
    <row r="148" spans="1:7" x14ac:dyDescent="0.25">
      <c r="A148" s="1" t="s">
        <v>1285</v>
      </c>
      <c r="B148" t="s">
        <v>318</v>
      </c>
      <c r="C148" t="s">
        <v>769</v>
      </c>
      <c r="D148" t="s">
        <v>318</v>
      </c>
      <c r="E148" s="2">
        <v>0</v>
      </c>
      <c r="F148">
        <f t="shared" si="2"/>
        <v>0</v>
      </c>
      <c r="G148" t="s">
        <v>290</v>
      </c>
    </row>
    <row r="149" spans="1:7" x14ac:dyDescent="0.25">
      <c r="A149" s="1" t="s">
        <v>1286</v>
      </c>
      <c r="B149" t="s">
        <v>320</v>
      </c>
      <c r="C149" t="s">
        <v>769</v>
      </c>
      <c r="D149" t="s">
        <v>320</v>
      </c>
      <c r="E149" s="2">
        <v>0</v>
      </c>
      <c r="F149">
        <f t="shared" si="2"/>
        <v>0</v>
      </c>
      <c r="G149" t="s">
        <v>290</v>
      </c>
    </row>
    <row r="150" spans="1:7" x14ac:dyDescent="0.25">
      <c r="A150" s="1" t="s">
        <v>1287</v>
      </c>
      <c r="B150" t="s">
        <v>322</v>
      </c>
      <c r="C150" t="s">
        <v>769</v>
      </c>
      <c r="D150" t="s">
        <v>322</v>
      </c>
      <c r="E150" s="2">
        <v>0</v>
      </c>
      <c r="F150">
        <f t="shared" si="2"/>
        <v>0</v>
      </c>
      <c r="G150" t="s">
        <v>290</v>
      </c>
    </row>
    <row r="151" spans="1:7" x14ac:dyDescent="0.25">
      <c r="A151" s="1" t="s">
        <v>1288</v>
      </c>
      <c r="B151" t="s">
        <v>324</v>
      </c>
      <c r="C151" t="s">
        <v>769</v>
      </c>
      <c r="D151" t="s">
        <v>324</v>
      </c>
      <c r="E151" s="2">
        <v>0</v>
      </c>
      <c r="F151">
        <f t="shared" si="2"/>
        <v>0</v>
      </c>
      <c r="G151" t="s">
        <v>290</v>
      </c>
    </row>
    <row r="152" spans="1:7" x14ac:dyDescent="0.25">
      <c r="A152" s="1" t="s">
        <v>1289</v>
      </c>
      <c r="B152" t="s">
        <v>326</v>
      </c>
      <c r="C152" t="s">
        <v>769</v>
      </c>
      <c r="D152" t="s">
        <v>326</v>
      </c>
      <c r="E152" s="2">
        <v>0</v>
      </c>
      <c r="F152">
        <f t="shared" si="2"/>
        <v>0</v>
      </c>
      <c r="G152" t="s">
        <v>290</v>
      </c>
    </row>
    <row r="153" spans="1:7" x14ac:dyDescent="0.25">
      <c r="A153" s="1" t="s">
        <v>1290</v>
      </c>
      <c r="B153" t="s">
        <v>328</v>
      </c>
      <c r="C153" t="s">
        <v>769</v>
      </c>
      <c r="D153" t="s">
        <v>328</v>
      </c>
      <c r="E153" s="2">
        <v>0</v>
      </c>
      <c r="F153">
        <f t="shared" si="2"/>
        <v>0</v>
      </c>
      <c r="G153" t="s">
        <v>290</v>
      </c>
    </row>
    <row r="154" spans="1:7" x14ac:dyDescent="0.25">
      <c r="A154" s="2" t="s">
        <v>1291</v>
      </c>
      <c r="B154" t="s">
        <v>330</v>
      </c>
      <c r="C154" t="s">
        <v>769</v>
      </c>
      <c r="D154" t="s">
        <v>330</v>
      </c>
      <c r="E154" s="2">
        <v>0</v>
      </c>
      <c r="F154">
        <f t="shared" si="2"/>
        <v>0</v>
      </c>
      <c r="G154" t="s">
        <v>290</v>
      </c>
    </row>
    <row r="155" spans="1:7" x14ac:dyDescent="0.25">
      <c r="A155" s="2" t="s">
        <v>1292</v>
      </c>
      <c r="B155" t="s">
        <v>332</v>
      </c>
      <c r="C155" t="s">
        <v>769</v>
      </c>
      <c r="D155" t="s">
        <v>332</v>
      </c>
      <c r="E155" s="2">
        <v>0</v>
      </c>
      <c r="F155">
        <f t="shared" si="2"/>
        <v>0</v>
      </c>
      <c r="G155" t="s">
        <v>290</v>
      </c>
    </row>
    <row r="156" spans="1:7" x14ac:dyDescent="0.25">
      <c r="A156" s="2" t="s">
        <v>1293</v>
      </c>
      <c r="B156" t="s">
        <v>334</v>
      </c>
      <c r="C156" t="s">
        <v>769</v>
      </c>
      <c r="D156" t="s">
        <v>334</v>
      </c>
      <c r="E156" s="2">
        <v>0</v>
      </c>
      <c r="F156">
        <f t="shared" si="2"/>
        <v>0</v>
      </c>
      <c r="G156" t="s">
        <v>290</v>
      </c>
    </row>
    <row r="157" spans="1:7" x14ac:dyDescent="0.25">
      <c r="A157" s="2" t="s">
        <v>1294</v>
      </c>
      <c r="B157" t="s">
        <v>336</v>
      </c>
      <c r="C157" t="s">
        <v>769</v>
      </c>
      <c r="D157" t="s">
        <v>336</v>
      </c>
      <c r="E157" s="2">
        <v>0</v>
      </c>
      <c r="F157">
        <f t="shared" si="2"/>
        <v>0</v>
      </c>
      <c r="G157" t="s">
        <v>290</v>
      </c>
    </row>
    <row r="158" spans="1:7" x14ac:dyDescent="0.25">
      <c r="A158" s="2" t="s">
        <v>1295</v>
      </c>
      <c r="B158" t="s">
        <v>338</v>
      </c>
      <c r="C158" t="s">
        <v>769</v>
      </c>
      <c r="D158" t="s">
        <v>338</v>
      </c>
      <c r="E158" s="2">
        <v>0</v>
      </c>
      <c r="F158">
        <f t="shared" si="2"/>
        <v>0</v>
      </c>
      <c r="G158" t="s">
        <v>290</v>
      </c>
    </row>
    <row r="159" spans="1:7" x14ac:dyDescent="0.25">
      <c r="A159" s="2" t="s">
        <v>1296</v>
      </c>
      <c r="B159" t="s">
        <v>340</v>
      </c>
      <c r="C159" t="s">
        <v>769</v>
      </c>
      <c r="D159" t="s">
        <v>340</v>
      </c>
      <c r="E159" s="2">
        <v>0</v>
      </c>
      <c r="F159">
        <f t="shared" si="2"/>
        <v>0</v>
      </c>
      <c r="G159" t="s">
        <v>290</v>
      </c>
    </row>
    <row r="160" spans="1:7" x14ac:dyDescent="0.25">
      <c r="A160" s="2" t="s">
        <v>1297</v>
      </c>
      <c r="B160" t="s">
        <v>342</v>
      </c>
      <c r="C160" t="s">
        <v>769</v>
      </c>
      <c r="D160" t="s">
        <v>342</v>
      </c>
      <c r="E160" s="2">
        <v>0</v>
      </c>
      <c r="F160">
        <f t="shared" si="2"/>
        <v>0</v>
      </c>
      <c r="G160" t="s">
        <v>290</v>
      </c>
    </row>
    <row r="161" spans="1:7" x14ac:dyDescent="0.25">
      <c r="A161" s="2" t="s">
        <v>1298</v>
      </c>
      <c r="B161" t="s">
        <v>344</v>
      </c>
      <c r="C161" t="s">
        <v>769</v>
      </c>
      <c r="D161" t="s">
        <v>344</v>
      </c>
      <c r="E161" s="2">
        <v>1</v>
      </c>
      <c r="F161">
        <f t="shared" si="2"/>
        <v>0.02</v>
      </c>
      <c r="G161" t="s">
        <v>345</v>
      </c>
    </row>
    <row r="162" spans="1:7" x14ac:dyDescent="0.25">
      <c r="A162" t="s">
        <v>1299</v>
      </c>
      <c r="B162" t="s">
        <v>354</v>
      </c>
      <c r="C162" t="s">
        <v>769</v>
      </c>
      <c r="D162" t="s">
        <v>354</v>
      </c>
      <c r="E162" s="2">
        <v>0</v>
      </c>
      <c r="F162">
        <f t="shared" si="2"/>
        <v>0</v>
      </c>
      <c r="G162" t="s">
        <v>348</v>
      </c>
    </row>
    <row r="163" spans="1:7" x14ac:dyDescent="0.25">
      <c r="A163" t="s">
        <v>1300</v>
      </c>
      <c r="B163" t="s">
        <v>347</v>
      </c>
      <c r="C163" t="s">
        <v>769</v>
      </c>
      <c r="D163" t="s">
        <v>347</v>
      </c>
      <c r="E163" s="2">
        <v>0</v>
      </c>
      <c r="F163">
        <f t="shared" si="2"/>
        <v>0</v>
      </c>
      <c r="G163" t="s">
        <v>348</v>
      </c>
    </row>
    <row r="164" spans="1:7" x14ac:dyDescent="0.25">
      <c r="A164" t="s">
        <v>1301</v>
      </c>
      <c r="B164" t="s">
        <v>356</v>
      </c>
      <c r="C164" t="s">
        <v>769</v>
      </c>
      <c r="D164" t="s">
        <v>356</v>
      </c>
      <c r="E164" s="2">
        <v>0</v>
      </c>
      <c r="F164">
        <f t="shared" si="2"/>
        <v>0</v>
      </c>
      <c r="G164" t="s">
        <v>348</v>
      </c>
    </row>
    <row r="165" spans="1:7" x14ac:dyDescent="0.25">
      <c r="A165" t="s">
        <v>1302</v>
      </c>
      <c r="B165" t="s">
        <v>350</v>
      </c>
      <c r="C165" t="s">
        <v>769</v>
      </c>
      <c r="D165" t="s">
        <v>350</v>
      </c>
      <c r="E165" s="2">
        <v>0</v>
      </c>
      <c r="F165">
        <f t="shared" si="2"/>
        <v>0</v>
      </c>
      <c r="G165" t="s">
        <v>348</v>
      </c>
    </row>
    <row r="166" spans="1:7" x14ac:dyDescent="0.25">
      <c r="A166" t="s">
        <v>1303</v>
      </c>
      <c r="B166" t="s">
        <v>358</v>
      </c>
      <c r="C166" t="s">
        <v>769</v>
      </c>
      <c r="D166" t="s">
        <v>358</v>
      </c>
      <c r="E166" s="2">
        <v>0</v>
      </c>
      <c r="F166">
        <f t="shared" si="2"/>
        <v>0</v>
      </c>
      <c r="G166" t="s">
        <v>348</v>
      </c>
    </row>
    <row r="167" spans="1:7" x14ac:dyDescent="0.25">
      <c r="A167" t="s">
        <v>1304</v>
      </c>
      <c r="B167" t="s">
        <v>360</v>
      </c>
      <c r="C167" t="s">
        <v>769</v>
      </c>
      <c r="D167" t="s">
        <v>360</v>
      </c>
      <c r="E167" s="2">
        <v>0</v>
      </c>
      <c r="F167">
        <f t="shared" si="2"/>
        <v>0</v>
      </c>
      <c r="G167" t="s">
        <v>348</v>
      </c>
    </row>
    <row r="168" spans="1:7" x14ac:dyDescent="0.25">
      <c r="A168" s="1" t="s">
        <v>1305</v>
      </c>
      <c r="B168" t="s">
        <v>362</v>
      </c>
      <c r="C168" t="s">
        <v>769</v>
      </c>
      <c r="D168" t="s">
        <v>362</v>
      </c>
      <c r="E168" s="2">
        <v>0</v>
      </c>
      <c r="F168">
        <f t="shared" si="2"/>
        <v>0</v>
      </c>
      <c r="G168" t="s">
        <v>348</v>
      </c>
    </row>
    <row r="169" spans="1:7" x14ac:dyDescent="0.25">
      <c r="A169" s="1" t="s">
        <v>1306</v>
      </c>
      <c r="B169" t="s">
        <v>364</v>
      </c>
      <c r="C169" t="s">
        <v>769</v>
      </c>
      <c r="D169" t="s">
        <v>364</v>
      </c>
      <c r="E169" s="2">
        <v>0</v>
      </c>
      <c r="F169">
        <f t="shared" si="2"/>
        <v>0</v>
      </c>
      <c r="G169" t="s">
        <v>348</v>
      </c>
    </row>
    <row r="170" spans="1:7" x14ac:dyDescent="0.25">
      <c r="A170" s="1" t="s">
        <v>1307</v>
      </c>
      <c r="B170" t="s">
        <v>366</v>
      </c>
      <c r="C170" t="s">
        <v>769</v>
      </c>
      <c r="D170" t="s">
        <v>366</v>
      </c>
      <c r="E170" s="2">
        <v>0</v>
      </c>
      <c r="F170">
        <f t="shared" si="2"/>
        <v>0</v>
      </c>
      <c r="G170" t="s">
        <v>348</v>
      </c>
    </row>
    <row r="171" spans="1:7" x14ac:dyDescent="0.25">
      <c r="A171" s="1" t="s">
        <v>1308</v>
      </c>
      <c r="B171" t="s">
        <v>352</v>
      </c>
      <c r="C171" t="s">
        <v>769</v>
      </c>
      <c r="D171" t="s">
        <v>352</v>
      </c>
      <c r="E171" s="2">
        <v>0</v>
      </c>
      <c r="F171">
        <f t="shared" si="2"/>
        <v>0</v>
      </c>
      <c r="G171" t="s">
        <v>348</v>
      </c>
    </row>
    <row r="172" spans="1:7" x14ac:dyDescent="0.25">
      <c r="A172" s="1" t="s">
        <v>1309</v>
      </c>
      <c r="B172" t="s">
        <v>368</v>
      </c>
      <c r="C172" t="s">
        <v>769</v>
      </c>
      <c r="D172" t="s">
        <v>368</v>
      </c>
      <c r="E172" s="2">
        <v>0</v>
      </c>
      <c r="F172">
        <f t="shared" si="2"/>
        <v>0</v>
      </c>
      <c r="G172" t="s">
        <v>348</v>
      </c>
    </row>
    <row r="173" spans="1:7" x14ac:dyDescent="0.25">
      <c r="A173" s="1" t="s">
        <v>1310</v>
      </c>
      <c r="B173" t="s">
        <v>370</v>
      </c>
      <c r="C173" t="s">
        <v>769</v>
      </c>
      <c r="D173" t="s">
        <v>370</v>
      </c>
      <c r="E173" s="2">
        <v>0</v>
      </c>
      <c r="F173">
        <f t="shared" si="2"/>
        <v>0</v>
      </c>
      <c r="G173" t="s">
        <v>348</v>
      </c>
    </row>
    <row r="174" spans="1:7" x14ac:dyDescent="0.25">
      <c r="A174" s="1" t="s">
        <v>1311</v>
      </c>
      <c r="B174" t="s">
        <v>372</v>
      </c>
      <c r="C174" t="s">
        <v>769</v>
      </c>
      <c r="D174" t="s">
        <v>372</v>
      </c>
      <c r="E174" s="2">
        <v>0</v>
      </c>
      <c r="F174">
        <f t="shared" si="2"/>
        <v>0</v>
      </c>
      <c r="G174" t="s">
        <v>348</v>
      </c>
    </row>
    <row r="175" spans="1:7" x14ac:dyDescent="0.25">
      <c r="A175" s="2" t="s">
        <v>1312</v>
      </c>
      <c r="B175" t="s">
        <v>374</v>
      </c>
      <c r="C175" t="s">
        <v>769</v>
      </c>
      <c r="D175" t="s">
        <v>374</v>
      </c>
      <c r="E175" s="2">
        <v>0</v>
      </c>
      <c r="F175">
        <f t="shared" si="2"/>
        <v>0</v>
      </c>
      <c r="G175" t="s">
        <v>348</v>
      </c>
    </row>
    <row r="176" spans="1:7" x14ac:dyDescent="0.25">
      <c r="A176" s="2" t="s">
        <v>1313</v>
      </c>
      <c r="B176" t="s">
        <v>376</v>
      </c>
      <c r="C176" t="s">
        <v>769</v>
      </c>
      <c r="D176" t="s">
        <v>376</v>
      </c>
      <c r="E176" s="2">
        <v>0</v>
      </c>
      <c r="F176">
        <f t="shared" si="2"/>
        <v>0</v>
      </c>
      <c r="G176" t="s">
        <v>348</v>
      </c>
    </row>
    <row r="177" spans="1:7" x14ac:dyDescent="0.25">
      <c r="A177" s="2" t="s">
        <v>1314</v>
      </c>
      <c r="B177" t="s">
        <v>378</v>
      </c>
      <c r="C177" t="s">
        <v>769</v>
      </c>
      <c r="D177" t="s">
        <v>378</v>
      </c>
      <c r="E177" s="2">
        <v>0</v>
      </c>
      <c r="F177">
        <f t="shared" si="2"/>
        <v>0</v>
      </c>
      <c r="G177" t="s">
        <v>348</v>
      </c>
    </row>
    <row r="178" spans="1:7" x14ac:dyDescent="0.25">
      <c r="A178" s="2" t="s">
        <v>1315</v>
      </c>
      <c r="B178" t="s">
        <v>380</v>
      </c>
      <c r="C178" t="s">
        <v>769</v>
      </c>
      <c r="D178" t="s">
        <v>380</v>
      </c>
      <c r="E178" s="2">
        <v>0</v>
      </c>
      <c r="F178">
        <f t="shared" si="2"/>
        <v>0</v>
      </c>
      <c r="G178" t="s">
        <v>348</v>
      </c>
    </row>
    <row r="179" spans="1:7" x14ac:dyDescent="0.25">
      <c r="A179" s="2" t="s">
        <v>1316</v>
      </c>
      <c r="B179" t="s">
        <v>382</v>
      </c>
      <c r="C179" t="s">
        <v>769</v>
      </c>
      <c r="D179" t="s">
        <v>382</v>
      </c>
      <c r="E179" s="2">
        <v>0</v>
      </c>
      <c r="F179">
        <f t="shared" si="2"/>
        <v>0</v>
      </c>
      <c r="G179" t="s">
        <v>348</v>
      </c>
    </row>
    <row r="180" spans="1:7" x14ac:dyDescent="0.25">
      <c r="A180" s="2" t="s">
        <v>1317</v>
      </c>
      <c r="B180" t="s">
        <v>384</v>
      </c>
      <c r="C180" t="s">
        <v>769</v>
      </c>
      <c r="D180" t="s">
        <v>384</v>
      </c>
      <c r="E180" s="2">
        <v>0</v>
      </c>
      <c r="F180">
        <f t="shared" si="2"/>
        <v>0</v>
      </c>
      <c r="G180" t="s">
        <v>348</v>
      </c>
    </row>
    <row r="181" spans="1:7" x14ac:dyDescent="0.25">
      <c r="A181" s="2" t="s">
        <v>1318</v>
      </c>
      <c r="B181" t="s">
        <v>386</v>
      </c>
      <c r="C181" t="s">
        <v>769</v>
      </c>
      <c r="D181" t="s">
        <v>386</v>
      </c>
      <c r="E181" s="2">
        <v>0</v>
      </c>
      <c r="F181">
        <f t="shared" si="2"/>
        <v>0</v>
      </c>
      <c r="G181" t="s">
        <v>348</v>
      </c>
    </row>
    <row r="182" spans="1:7" x14ac:dyDescent="0.25">
      <c r="A182" s="2" t="s">
        <v>1319</v>
      </c>
      <c r="B182" t="s">
        <v>388</v>
      </c>
      <c r="C182" t="s">
        <v>769</v>
      </c>
      <c r="D182" t="s">
        <v>388</v>
      </c>
      <c r="E182" s="2">
        <v>0</v>
      </c>
      <c r="F182">
        <f t="shared" si="2"/>
        <v>0</v>
      </c>
      <c r="G182" t="s">
        <v>348</v>
      </c>
    </row>
    <row r="183" spans="1:7" x14ac:dyDescent="0.25">
      <c r="A183" s="2" t="s">
        <v>1320</v>
      </c>
      <c r="B183" t="s">
        <v>390</v>
      </c>
      <c r="C183" t="s">
        <v>769</v>
      </c>
      <c r="D183" t="s">
        <v>390</v>
      </c>
      <c r="E183" s="2">
        <v>0</v>
      </c>
      <c r="F183">
        <f t="shared" si="2"/>
        <v>0</v>
      </c>
      <c r="G183" t="s">
        <v>348</v>
      </c>
    </row>
    <row r="184" spans="1:7" x14ac:dyDescent="0.25">
      <c r="A184" t="s">
        <v>1321</v>
      </c>
      <c r="B184" t="s">
        <v>392</v>
      </c>
      <c r="C184" t="s">
        <v>769</v>
      </c>
      <c r="D184" t="s">
        <v>392</v>
      </c>
      <c r="E184" s="2">
        <v>0</v>
      </c>
      <c r="F184">
        <f t="shared" si="2"/>
        <v>0</v>
      </c>
      <c r="G184" t="s">
        <v>348</v>
      </c>
    </row>
    <row r="185" spans="1:7" x14ac:dyDescent="0.25">
      <c r="A185" t="s">
        <v>1322</v>
      </c>
      <c r="B185" t="s">
        <v>394</v>
      </c>
      <c r="C185" t="s">
        <v>769</v>
      </c>
      <c r="D185" t="s">
        <v>394</v>
      </c>
      <c r="E185" s="2">
        <v>0</v>
      </c>
      <c r="F185">
        <f t="shared" si="2"/>
        <v>0</v>
      </c>
      <c r="G185" t="s">
        <v>395</v>
      </c>
    </row>
    <row r="186" spans="1:7" x14ac:dyDescent="0.25">
      <c r="A186" t="s">
        <v>1323</v>
      </c>
      <c r="B186" t="s">
        <v>397</v>
      </c>
      <c r="C186" t="s">
        <v>769</v>
      </c>
      <c r="D186" t="s">
        <v>397</v>
      </c>
      <c r="E186" s="2">
        <v>0</v>
      </c>
      <c r="F186">
        <f t="shared" si="2"/>
        <v>0</v>
      </c>
      <c r="G186" t="s">
        <v>395</v>
      </c>
    </row>
    <row r="187" spans="1:7" x14ac:dyDescent="0.25">
      <c r="A187" t="s">
        <v>1324</v>
      </c>
      <c r="B187" t="s">
        <v>399</v>
      </c>
      <c r="C187" t="s">
        <v>769</v>
      </c>
      <c r="D187" t="s">
        <v>399</v>
      </c>
      <c r="E187" s="2">
        <v>0</v>
      </c>
      <c r="F187">
        <f t="shared" si="2"/>
        <v>0</v>
      </c>
      <c r="G187" t="s">
        <v>395</v>
      </c>
    </row>
    <row r="188" spans="1:7" x14ac:dyDescent="0.25">
      <c r="A188" t="s">
        <v>1325</v>
      </c>
      <c r="B188" t="s">
        <v>401</v>
      </c>
      <c r="C188" t="s">
        <v>769</v>
      </c>
      <c r="D188" t="s">
        <v>401</v>
      </c>
      <c r="E188" s="2">
        <v>0</v>
      </c>
      <c r="F188">
        <f t="shared" si="2"/>
        <v>0</v>
      </c>
      <c r="G188" t="s">
        <v>395</v>
      </c>
    </row>
    <row r="189" spans="1:7" x14ac:dyDescent="0.25">
      <c r="A189" t="s">
        <v>1326</v>
      </c>
      <c r="B189" t="s">
        <v>403</v>
      </c>
      <c r="C189" t="s">
        <v>769</v>
      </c>
      <c r="D189" t="s">
        <v>403</v>
      </c>
      <c r="E189" s="2">
        <v>1</v>
      </c>
      <c r="F189">
        <f t="shared" si="2"/>
        <v>0.02</v>
      </c>
      <c r="G189" t="s">
        <v>395</v>
      </c>
    </row>
    <row r="190" spans="1:7" x14ac:dyDescent="0.25">
      <c r="A190" t="s">
        <v>1327</v>
      </c>
      <c r="B190" t="s">
        <v>405</v>
      </c>
      <c r="C190" t="s">
        <v>769</v>
      </c>
      <c r="D190" t="s">
        <v>405</v>
      </c>
      <c r="E190" s="2">
        <v>0</v>
      </c>
      <c r="F190">
        <f t="shared" si="2"/>
        <v>0</v>
      </c>
      <c r="G190" t="s">
        <v>395</v>
      </c>
    </row>
    <row r="191" spans="1:7" x14ac:dyDescent="0.25">
      <c r="A191" t="s">
        <v>1328</v>
      </c>
      <c r="B191" t="s">
        <v>407</v>
      </c>
      <c r="C191" t="s">
        <v>769</v>
      </c>
      <c r="D191" t="s">
        <v>407</v>
      </c>
      <c r="E191" s="2">
        <v>0</v>
      </c>
      <c r="F191">
        <f t="shared" si="2"/>
        <v>0</v>
      </c>
      <c r="G191" t="s">
        <v>395</v>
      </c>
    </row>
    <row r="192" spans="1:7" x14ac:dyDescent="0.25">
      <c r="A192" t="s">
        <v>1329</v>
      </c>
      <c r="B192" t="s">
        <v>409</v>
      </c>
      <c r="C192" t="s">
        <v>769</v>
      </c>
      <c r="D192" t="s">
        <v>409</v>
      </c>
      <c r="E192" s="2">
        <v>0</v>
      </c>
      <c r="F192">
        <f t="shared" si="2"/>
        <v>0</v>
      </c>
      <c r="G192" t="s">
        <v>395</v>
      </c>
    </row>
    <row r="193" spans="1:7" x14ac:dyDescent="0.25">
      <c r="A193" t="s">
        <v>1330</v>
      </c>
      <c r="B193" t="s">
        <v>411</v>
      </c>
      <c r="C193" t="s">
        <v>769</v>
      </c>
      <c r="D193" t="s">
        <v>411</v>
      </c>
      <c r="E193" s="2">
        <v>0</v>
      </c>
      <c r="F193">
        <f t="shared" si="2"/>
        <v>0</v>
      </c>
      <c r="G193" t="s">
        <v>395</v>
      </c>
    </row>
    <row r="194" spans="1:7" x14ac:dyDescent="0.25">
      <c r="A194" s="1" t="s">
        <v>1331</v>
      </c>
      <c r="B194" t="s">
        <v>413</v>
      </c>
      <c r="C194" t="s">
        <v>769</v>
      </c>
      <c r="D194" t="s">
        <v>413</v>
      </c>
      <c r="E194" s="2">
        <v>0</v>
      </c>
      <c r="F194">
        <f t="shared" ref="F194:F257" si="3">(E194/$F$1)</f>
        <v>0</v>
      </c>
      <c r="G194" t="s">
        <v>395</v>
      </c>
    </row>
    <row r="195" spans="1:7" x14ac:dyDescent="0.25">
      <c r="A195" s="1" t="s">
        <v>1332</v>
      </c>
      <c r="B195" t="s">
        <v>415</v>
      </c>
      <c r="C195" t="s">
        <v>769</v>
      </c>
      <c r="D195" t="s">
        <v>415</v>
      </c>
      <c r="E195" s="2">
        <v>0</v>
      </c>
      <c r="F195">
        <f t="shared" si="3"/>
        <v>0</v>
      </c>
      <c r="G195" t="s">
        <v>395</v>
      </c>
    </row>
    <row r="196" spans="1:7" x14ac:dyDescent="0.25">
      <c r="A196" s="1" t="s">
        <v>1333</v>
      </c>
      <c r="B196" t="s">
        <v>417</v>
      </c>
      <c r="C196" t="s">
        <v>769</v>
      </c>
      <c r="D196" t="s">
        <v>417</v>
      </c>
      <c r="E196" s="2">
        <v>0</v>
      </c>
      <c r="F196">
        <f t="shared" si="3"/>
        <v>0</v>
      </c>
      <c r="G196" t="s">
        <v>395</v>
      </c>
    </row>
    <row r="197" spans="1:7" x14ac:dyDescent="0.25">
      <c r="A197" s="1" t="s">
        <v>1334</v>
      </c>
      <c r="B197" t="s">
        <v>419</v>
      </c>
      <c r="C197" t="s">
        <v>769</v>
      </c>
      <c r="D197" t="s">
        <v>419</v>
      </c>
      <c r="E197" s="2">
        <v>0</v>
      </c>
      <c r="F197">
        <f t="shared" si="3"/>
        <v>0</v>
      </c>
      <c r="G197" t="s">
        <v>395</v>
      </c>
    </row>
    <row r="198" spans="1:7" x14ac:dyDescent="0.25">
      <c r="A198" s="1" t="s">
        <v>1335</v>
      </c>
      <c r="B198" t="s">
        <v>421</v>
      </c>
      <c r="C198" t="s">
        <v>769</v>
      </c>
      <c r="D198" t="s">
        <v>421</v>
      </c>
      <c r="E198" s="2">
        <v>0</v>
      </c>
      <c r="F198">
        <f t="shared" si="3"/>
        <v>0</v>
      </c>
      <c r="G198" t="s">
        <v>395</v>
      </c>
    </row>
    <row r="199" spans="1:7" x14ac:dyDescent="0.25">
      <c r="A199" s="1" t="s">
        <v>1336</v>
      </c>
      <c r="B199" t="s">
        <v>423</v>
      </c>
      <c r="C199" t="s">
        <v>769</v>
      </c>
      <c r="D199" t="s">
        <v>423</v>
      </c>
      <c r="E199" s="2">
        <v>0</v>
      </c>
      <c r="F199">
        <f t="shared" si="3"/>
        <v>0</v>
      </c>
      <c r="G199" t="s">
        <v>395</v>
      </c>
    </row>
    <row r="200" spans="1:7" x14ac:dyDescent="0.25">
      <c r="A200" s="1" t="s">
        <v>1337</v>
      </c>
      <c r="B200" t="s">
        <v>425</v>
      </c>
      <c r="C200" t="s">
        <v>769</v>
      </c>
      <c r="D200" t="s">
        <v>425</v>
      </c>
      <c r="E200" s="2">
        <v>0</v>
      </c>
      <c r="F200">
        <f t="shared" si="3"/>
        <v>0</v>
      </c>
      <c r="G200" t="s">
        <v>395</v>
      </c>
    </row>
    <row r="201" spans="1:7" x14ac:dyDescent="0.25">
      <c r="A201" s="1" t="s">
        <v>1338</v>
      </c>
      <c r="B201" t="s">
        <v>427</v>
      </c>
      <c r="C201" t="s">
        <v>769</v>
      </c>
      <c r="D201" t="s">
        <v>427</v>
      </c>
      <c r="E201" s="2">
        <v>0</v>
      </c>
      <c r="F201">
        <f t="shared" si="3"/>
        <v>0</v>
      </c>
      <c r="G201" t="s">
        <v>395</v>
      </c>
    </row>
    <row r="202" spans="1:7" x14ac:dyDescent="0.25">
      <c r="A202" s="1" t="s">
        <v>1339</v>
      </c>
      <c r="B202" t="s">
        <v>429</v>
      </c>
      <c r="C202" t="s">
        <v>769</v>
      </c>
      <c r="D202" t="s">
        <v>429</v>
      </c>
      <c r="E202" s="2">
        <v>0</v>
      </c>
      <c r="F202">
        <f t="shared" si="3"/>
        <v>0</v>
      </c>
      <c r="G202" t="s">
        <v>395</v>
      </c>
    </row>
    <row r="203" spans="1:7" x14ac:dyDescent="0.25">
      <c r="A203" s="1" t="s">
        <v>1340</v>
      </c>
      <c r="B203" t="s">
        <v>431</v>
      </c>
      <c r="C203" t="s">
        <v>769</v>
      </c>
      <c r="D203" t="s">
        <v>431</v>
      </c>
      <c r="E203" s="2">
        <v>0</v>
      </c>
      <c r="F203">
        <f t="shared" si="3"/>
        <v>0</v>
      </c>
      <c r="G203" t="s">
        <v>395</v>
      </c>
    </row>
    <row r="204" spans="1:7" x14ac:dyDescent="0.25">
      <c r="A204" s="1" t="s">
        <v>1341</v>
      </c>
      <c r="B204" t="s">
        <v>433</v>
      </c>
      <c r="C204" t="s">
        <v>769</v>
      </c>
      <c r="D204" t="s">
        <v>433</v>
      </c>
      <c r="E204" s="2">
        <v>0</v>
      </c>
      <c r="F204">
        <f t="shared" si="3"/>
        <v>0</v>
      </c>
      <c r="G204" t="s">
        <v>395</v>
      </c>
    </row>
    <row r="205" spans="1:7" x14ac:dyDescent="0.25">
      <c r="A205" s="1" t="s">
        <v>1342</v>
      </c>
      <c r="B205" t="s">
        <v>435</v>
      </c>
      <c r="C205" t="s">
        <v>769</v>
      </c>
      <c r="D205" t="s">
        <v>435</v>
      </c>
      <c r="E205" s="2">
        <v>0</v>
      </c>
      <c r="F205">
        <f t="shared" si="3"/>
        <v>0</v>
      </c>
      <c r="G205" t="s">
        <v>395</v>
      </c>
    </row>
    <row r="206" spans="1:7" x14ac:dyDescent="0.25">
      <c r="A206" s="1" t="s">
        <v>1343</v>
      </c>
      <c r="B206" t="s">
        <v>437</v>
      </c>
      <c r="C206" t="s">
        <v>769</v>
      </c>
      <c r="D206" t="s">
        <v>437</v>
      </c>
      <c r="E206" s="2">
        <v>0</v>
      </c>
      <c r="F206">
        <f t="shared" si="3"/>
        <v>0</v>
      </c>
      <c r="G206" t="s">
        <v>395</v>
      </c>
    </row>
    <row r="207" spans="1:7" x14ac:dyDescent="0.25">
      <c r="A207" s="1" t="s">
        <v>1344</v>
      </c>
      <c r="B207" t="s">
        <v>439</v>
      </c>
      <c r="C207" t="s">
        <v>769</v>
      </c>
      <c r="D207" t="s">
        <v>439</v>
      </c>
      <c r="E207" s="2">
        <v>0</v>
      </c>
      <c r="F207">
        <f t="shared" si="3"/>
        <v>0</v>
      </c>
      <c r="G207" t="s">
        <v>395</v>
      </c>
    </row>
    <row r="208" spans="1:7" x14ac:dyDescent="0.25">
      <c r="A208" s="1" t="s">
        <v>1345</v>
      </c>
      <c r="B208" t="s">
        <v>441</v>
      </c>
      <c r="C208" t="s">
        <v>769</v>
      </c>
      <c r="D208" t="s">
        <v>441</v>
      </c>
      <c r="E208" s="2">
        <v>0</v>
      </c>
      <c r="F208">
        <f t="shared" si="3"/>
        <v>0</v>
      </c>
      <c r="G208" t="s">
        <v>395</v>
      </c>
    </row>
    <row r="209" spans="1:7" x14ac:dyDescent="0.25">
      <c r="A209" s="1" t="s">
        <v>1346</v>
      </c>
      <c r="B209" t="s">
        <v>443</v>
      </c>
      <c r="C209" t="s">
        <v>769</v>
      </c>
      <c r="D209" t="s">
        <v>443</v>
      </c>
      <c r="E209" s="2">
        <v>0</v>
      </c>
      <c r="F209">
        <f t="shared" si="3"/>
        <v>0</v>
      </c>
      <c r="G209" t="s">
        <v>395</v>
      </c>
    </row>
    <row r="210" spans="1:7" x14ac:dyDescent="0.25">
      <c r="A210" s="1" t="s">
        <v>1347</v>
      </c>
      <c r="B210" t="s">
        <v>445</v>
      </c>
      <c r="C210" t="s">
        <v>769</v>
      </c>
      <c r="D210" t="s">
        <v>445</v>
      </c>
      <c r="E210" s="2">
        <v>0</v>
      </c>
      <c r="F210">
        <f t="shared" si="3"/>
        <v>0</v>
      </c>
      <c r="G210" t="s">
        <v>395</v>
      </c>
    </row>
    <row r="211" spans="1:7" x14ac:dyDescent="0.25">
      <c r="A211" s="2" t="s">
        <v>1348</v>
      </c>
      <c r="B211" t="s">
        <v>447</v>
      </c>
      <c r="C211" t="s">
        <v>769</v>
      </c>
      <c r="D211" t="s">
        <v>447</v>
      </c>
      <c r="E211" s="2">
        <v>0</v>
      </c>
      <c r="F211">
        <f t="shared" si="3"/>
        <v>0</v>
      </c>
      <c r="G211" t="s">
        <v>395</v>
      </c>
    </row>
    <row r="212" spans="1:7" x14ac:dyDescent="0.25">
      <c r="A212" s="2" t="s">
        <v>1349</v>
      </c>
      <c r="B212" t="s">
        <v>449</v>
      </c>
      <c r="C212" t="s">
        <v>769</v>
      </c>
      <c r="D212" t="s">
        <v>449</v>
      </c>
      <c r="E212" s="2">
        <v>0</v>
      </c>
      <c r="F212">
        <f t="shared" si="3"/>
        <v>0</v>
      </c>
      <c r="G212" t="s">
        <v>395</v>
      </c>
    </row>
    <row r="213" spans="1:7" x14ac:dyDescent="0.25">
      <c r="A213" s="2" t="s">
        <v>1350</v>
      </c>
      <c r="B213" t="s">
        <v>451</v>
      </c>
      <c r="C213" t="s">
        <v>769</v>
      </c>
      <c r="D213" t="s">
        <v>451</v>
      </c>
      <c r="E213" s="2">
        <v>0</v>
      </c>
      <c r="F213">
        <f t="shared" si="3"/>
        <v>0</v>
      </c>
      <c r="G213" t="s">
        <v>395</v>
      </c>
    </row>
    <row r="214" spans="1:7" x14ac:dyDescent="0.25">
      <c r="A214" s="2" t="s">
        <v>1351</v>
      </c>
      <c r="B214" t="s">
        <v>453</v>
      </c>
      <c r="C214" t="s">
        <v>769</v>
      </c>
      <c r="D214" t="s">
        <v>453</v>
      </c>
      <c r="E214" s="2">
        <v>0</v>
      </c>
      <c r="F214">
        <f t="shared" si="3"/>
        <v>0</v>
      </c>
      <c r="G214" t="s">
        <v>395</v>
      </c>
    </row>
    <row r="215" spans="1:7" x14ac:dyDescent="0.25">
      <c r="A215" s="2" t="s">
        <v>1352</v>
      </c>
      <c r="B215" t="s">
        <v>455</v>
      </c>
      <c r="C215" t="s">
        <v>769</v>
      </c>
      <c r="D215" t="s">
        <v>455</v>
      </c>
      <c r="E215" s="2">
        <v>0</v>
      </c>
      <c r="F215">
        <f t="shared" si="3"/>
        <v>0</v>
      </c>
      <c r="G215" t="s">
        <v>395</v>
      </c>
    </row>
    <row r="216" spans="1:7" x14ac:dyDescent="0.25">
      <c r="A216" s="2" t="s">
        <v>1353</v>
      </c>
      <c r="B216" t="s">
        <v>457</v>
      </c>
      <c r="C216" t="s">
        <v>769</v>
      </c>
      <c r="D216" t="s">
        <v>457</v>
      </c>
      <c r="E216" s="2">
        <v>0</v>
      </c>
      <c r="F216">
        <f t="shared" si="3"/>
        <v>0</v>
      </c>
      <c r="G216" t="s">
        <v>395</v>
      </c>
    </row>
    <row r="217" spans="1:7" x14ac:dyDescent="0.25">
      <c r="A217" s="2" t="s">
        <v>1354</v>
      </c>
      <c r="B217" t="s">
        <v>459</v>
      </c>
      <c r="C217" t="s">
        <v>769</v>
      </c>
      <c r="D217" t="s">
        <v>459</v>
      </c>
      <c r="E217" s="2">
        <v>0</v>
      </c>
      <c r="F217">
        <f t="shared" si="3"/>
        <v>0</v>
      </c>
      <c r="G217" t="s">
        <v>395</v>
      </c>
    </row>
    <row r="218" spans="1:7" x14ac:dyDescent="0.25">
      <c r="A218" t="s">
        <v>1355</v>
      </c>
      <c r="B218" t="s">
        <v>461</v>
      </c>
      <c r="C218" t="s">
        <v>769</v>
      </c>
      <c r="D218" t="s">
        <v>461</v>
      </c>
      <c r="E218" s="2">
        <v>0</v>
      </c>
      <c r="F218">
        <f t="shared" si="3"/>
        <v>0</v>
      </c>
      <c r="G218" t="s">
        <v>462</v>
      </c>
    </row>
    <row r="219" spans="1:7" x14ac:dyDescent="0.25">
      <c r="A219" t="s">
        <v>1356</v>
      </c>
      <c r="B219" t="s">
        <v>464</v>
      </c>
      <c r="C219" t="s">
        <v>769</v>
      </c>
      <c r="D219" t="s">
        <v>464</v>
      </c>
      <c r="E219" s="2">
        <v>0</v>
      </c>
      <c r="F219">
        <f t="shared" si="3"/>
        <v>0</v>
      </c>
      <c r="G219" t="s">
        <v>462</v>
      </c>
    </row>
    <row r="220" spans="1:7" x14ac:dyDescent="0.25">
      <c r="A220" t="s">
        <v>1357</v>
      </c>
      <c r="B220" t="s">
        <v>466</v>
      </c>
      <c r="C220" t="s">
        <v>769</v>
      </c>
      <c r="D220" t="s">
        <v>466</v>
      </c>
      <c r="E220" s="2">
        <v>0</v>
      </c>
      <c r="F220">
        <f t="shared" si="3"/>
        <v>0</v>
      </c>
      <c r="G220" t="s">
        <v>462</v>
      </c>
    </row>
    <row r="221" spans="1:7" x14ac:dyDescent="0.25">
      <c r="A221" t="s">
        <v>1358</v>
      </c>
      <c r="B221" t="s">
        <v>468</v>
      </c>
      <c r="C221" t="s">
        <v>769</v>
      </c>
      <c r="D221" t="s">
        <v>468</v>
      </c>
      <c r="E221" s="2">
        <v>0</v>
      </c>
      <c r="F221">
        <f t="shared" si="3"/>
        <v>0</v>
      </c>
      <c r="G221" t="s">
        <v>462</v>
      </c>
    </row>
    <row r="222" spans="1:7" x14ac:dyDescent="0.25">
      <c r="A222" s="1" t="s">
        <v>1359</v>
      </c>
      <c r="B222" t="s">
        <v>470</v>
      </c>
      <c r="C222" t="s">
        <v>769</v>
      </c>
      <c r="D222" t="s">
        <v>470</v>
      </c>
      <c r="E222" s="2">
        <v>0</v>
      </c>
      <c r="F222">
        <f t="shared" si="3"/>
        <v>0</v>
      </c>
      <c r="G222" t="s">
        <v>462</v>
      </c>
    </row>
    <row r="223" spans="1:7" x14ac:dyDescent="0.25">
      <c r="A223" s="1" t="s">
        <v>1360</v>
      </c>
      <c r="B223" t="s">
        <v>472</v>
      </c>
      <c r="C223" t="s">
        <v>769</v>
      </c>
      <c r="D223" t="s">
        <v>472</v>
      </c>
      <c r="E223" s="2">
        <v>0</v>
      </c>
      <c r="F223">
        <f t="shared" si="3"/>
        <v>0</v>
      </c>
      <c r="G223" t="s">
        <v>462</v>
      </c>
    </row>
    <row r="224" spans="1:7" x14ac:dyDescent="0.25">
      <c r="A224" s="1" t="s">
        <v>1361</v>
      </c>
      <c r="B224" t="s">
        <v>474</v>
      </c>
      <c r="C224" t="s">
        <v>769</v>
      </c>
      <c r="D224" t="s">
        <v>474</v>
      </c>
      <c r="E224" s="2">
        <v>0</v>
      </c>
      <c r="F224">
        <f t="shared" si="3"/>
        <v>0</v>
      </c>
      <c r="G224" t="s">
        <v>462</v>
      </c>
    </row>
    <row r="225" spans="1:7" x14ac:dyDescent="0.25">
      <c r="A225" s="1" t="s">
        <v>1362</v>
      </c>
      <c r="B225" t="s">
        <v>476</v>
      </c>
      <c r="C225" t="s">
        <v>769</v>
      </c>
      <c r="D225" t="s">
        <v>476</v>
      </c>
      <c r="E225" s="2">
        <v>0</v>
      </c>
      <c r="F225">
        <f t="shared" si="3"/>
        <v>0</v>
      </c>
      <c r="G225" t="s">
        <v>462</v>
      </c>
    </row>
    <row r="226" spans="1:7" x14ac:dyDescent="0.25">
      <c r="A226" s="1" t="s">
        <v>1363</v>
      </c>
      <c r="B226" t="s">
        <v>478</v>
      </c>
      <c r="C226" t="s">
        <v>769</v>
      </c>
      <c r="D226" t="s">
        <v>478</v>
      </c>
      <c r="E226" s="2">
        <v>0</v>
      </c>
      <c r="F226">
        <f t="shared" si="3"/>
        <v>0</v>
      </c>
      <c r="G226" t="s">
        <v>462</v>
      </c>
    </row>
    <row r="227" spans="1:7" x14ac:dyDescent="0.25">
      <c r="A227" s="1" t="s">
        <v>1364</v>
      </c>
      <c r="B227" t="s">
        <v>480</v>
      </c>
      <c r="C227" t="s">
        <v>769</v>
      </c>
      <c r="D227" t="s">
        <v>480</v>
      </c>
      <c r="E227" s="2">
        <v>0</v>
      </c>
      <c r="F227">
        <f t="shared" si="3"/>
        <v>0</v>
      </c>
      <c r="G227" t="s">
        <v>462</v>
      </c>
    </row>
    <row r="228" spans="1:7" x14ac:dyDescent="0.25">
      <c r="A228" s="2" t="s">
        <v>1365</v>
      </c>
      <c r="B228" t="s">
        <v>482</v>
      </c>
      <c r="C228" t="s">
        <v>769</v>
      </c>
      <c r="D228" t="s">
        <v>482</v>
      </c>
      <c r="E228" s="2">
        <v>0</v>
      </c>
      <c r="F228">
        <f t="shared" si="3"/>
        <v>0</v>
      </c>
      <c r="G228" t="s">
        <v>462</v>
      </c>
    </row>
    <row r="229" spans="1:7" x14ac:dyDescent="0.25">
      <c r="A229" s="2" t="s">
        <v>1366</v>
      </c>
      <c r="B229" t="s">
        <v>484</v>
      </c>
      <c r="C229" t="s">
        <v>769</v>
      </c>
      <c r="D229" t="s">
        <v>484</v>
      </c>
      <c r="E229" s="2">
        <v>0</v>
      </c>
      <c r="F229">
        <f t="shared" si="3"/>
        <v>0</v>
      </c>
      <c r="G229" t="s">
        <v>462</v>
      </c>
    </row>
    <row r="230" spans="1:7" x14ac:dyDescent="0.25">
      <c r="A230" s="2" t="s">
        <v>1367</v>
      </c>
      <c r="B230" t="s">
        <v>486</v>
      </c>
      <c r="C230" t="s">
        <v>769</v>
      </c>
      <c r="D230" t="s">
        <v>486</v>
      </c>
      <c r="E230" s="2">
        <v>0</v>
      </c>
      <c r="F230">
        <f t="shared" si="3"/>
        <v>0</v>
      </c>
      <c r="G230" t="s">
        <v>462</v>
      </c>
    </row>
    <row r="231" spans="1:7" x14ac:dyDescent="0.25">
      <c r="A231" s="2" t="s">
        <v>1368</v>
      </c>
      <c r="B231" t="s">
        <v>488</v>
      </c>
      <c r="C231" t="s">
        <v>769</v>
      </c>
      <c r="D231" t="s">
        <v>488</v>
      </c>
      <c r="E231" s="2">
        <v>0</v>
      </c>
      <c r="F231">
        <f t="shared" si="3"/>
        <v>0</v>
      </c>
      <c r="G231" t="s">
        <v>462</v>
      </c>
    </row>
    <row r="232" spans="1:7" x14ac:dyDescent="0.25">
      <c r="A232" s="2" t="s">
        <v>1369</v>
      </c>
      <c r="B232" t="s">
        <v>490</v>
      </c>
      <c r="C232" t="s">
        <v>769</v>
      </c>
      <c r="D232" t="s">
        <v>490</v>
      </c>
      <c r="E232" s="2">
        <v>0</v>
      </c>
      <c r="F232">
        <f t="shared" si="3"/>
        <v>0</v>
      </c>
      <c r="G232" t="s">
        <v>462</v>
      </c>
    </row>
    <row r="233" spans="1:7" x14ac:dyDescent="0.25">
      <c r="A233" s="2" t="s">
        <v>1370</v>
      </c>
      <c r="B233" t="s">
        <v>492</v>
      </c>
      <c r="C233" t="s">
        <v>769</v>
      </c>
      <c r="D233" t="s">
        <v>492</v>
      </c>
      <c r="E233" s="2">
        <v>0</v>
      </c>
      <c r="F233">
        <f t="shared" si="3"/>
        <v>0</v>
      </c>
      <c r="G233" t="s">
        <v>462</v>
      </c>
    </row>
    <row r="234" spans="1:7" x14ac:dyDescent="0.25">
      <c r="A234" s="2" t="s">
        <v>1371</v>
      </c>
      <c r="B234" t="s">
        <v>494</v>
      </c>
      <c r="C234" t="s">
        <v>769</v>
      </c>
      <c r="D234" t="s">
        <v>494</v>
      </c>
      <c r="E234" s="2">
        <v>0</v>
      </c>
      <c r="F234">
        <f t="shared" si="3"/>
        <v>0</v>
      </c>
      <c r="G234" t="s">
        <v>462</v>
      </c>
    </row>
    <row r="235" spans="1:7" x14ac:dyDescent="0.25">
      <c r="A235" s="2" t="s">
        <v>1372</v>
      </c>
      <c r="B235" t="s">
        <v>496</v>
      </c>
      <c r="C235" t="s">
        <v>769</v>
      </c>
      <c r="D235" t="s">
        <v>496</v>
      </c>
      <c r="E235" s="2">
        <v>0</v>
      </c>
      <c r="F235">
        <f t="shared" si="3"/>
        <v>0</v>
      </c>
      <c r="G235" t="s">
        <v>462</v>
      </c>
    </row>
    <row r="236" spans="1:7" x14ac:dyDescent="0.25">
      <c r="A236" s="2" t="s">
        <v>1373</v>
      </c>
      <c r="B236" t="s">
        <v>498</v>
      </c>
      <c r="C236" t="s">
        <v>769</v>
      </c>
      <c r="D236" t="s">
        <v>498</v>
      </c>
      <c r="E236" s="2">
        <v>0</v>
      </c>
      <c r="F236">
        <f t="shared" si="3"/>
        <v>0</v>
      </c>
      <c r="G236" t="s">
        <v>462</v>
      </c>
    </row>
    <row r="237" spans="1:7" x14ac:dyDescent="0.25">
      <c r="A237" s="2" t="s">
        <v>1374</v>
      </c>
      <c r="B237" t="s">
        <v>500</v>
      </c>
      <c r="C237" t="s">
        <v>769</v>
      </c>
      <c r="D237" t="s">
        <v>500</v>
      </c>
      <c r="E237" s="2">
        <v>0</v>
      </c>
      <c r="F237">
        <f t="shared" si="3"/>
        <v>0</v>
      </c>
      <c r="G237" t="s">
        <v>462</v>
      </c>
    </row>
    <row r="238" spans="1:7" x14ac:dyDescent="0.25">
      <c r="A238" t="s">
        <v>1375</v>
      </c>
      <c r="B238" t="s">
        <v>502</v>
      </c>
      <c r="C238" t="s">
        <v>769</v>
      </c>
      <c r="D238" t="s">
        <v>502</v>
      </c>
      <c r="E238" s="2">
        <v>0</v>
      </c>
      <c r="F238">
        <f t="shared" si="3"/>
        <v>0</v>
      </c>
      <c r="G238" t="s">
        <v>503</v>
      </c>
    </row>
    <row r="239" spans="1:7" x14ac:dyDescent="0.25">
      <c r="A239" t="s">
        <v>1376</v>
      </c>
      <c r="B239" t="s">
        <v>505</v>
      </c>
      <c r="C239" t="s">
        <v>769</v>
      </c>
      <c r="D239" t="s">
        <v>505</v>
      </c>
      <c r="E239" s="2">
        <v>0</v>
      </c>
      <c r="F239">
        <f t="shared" si="3"/>
        <v>0</v>
      </c>
      <c r="G239" t="s">
        <v>503</v>
      </c>
    </row>
    <row r="240" spans="1:7" x14ac:dyDescent="0.25">
      <c r="A240" t="s">
        <v>1377</v>
      </c>
      <c r="B240" t="s">
        <v>507</v>
      </c>
      <c r="C240" t="s">
        <v>769</v>
      </c>
      <c r="D240" t="s">
        <v>507</v>
      </c>
      <c r="E240" s="2">
        <v>0</v>
      </c>
      <c r="F240">
        <f t="shared" si="3"/>
        <v>0</v>
      </c>
      <c r="G240" t="s">
        <v>503</v>
      </c>
    </row>
    <row r="241" spans="1:7" x14ac:dyDescent="0.25">
      <c r="A241" t="s">
        <v>1378</v>
      </c>
      <c r="B241" t="s">
        <v>509</v>
      </c>
      <c r="C241" t="s">
        <v>769</v>
      </c>
      <c r="D241" t="s">
        <v>509</v>
      </c>
      <c r="E241" s="2">
        <v>0</v>
      </c>
      <c r="F241">
        <f t="shared" si="3"/>
        <v>0</v>
      </c>
      <c r="G241" t="s">
        <v>503</v>
      </c>
    </row>
    <row r="242" spans="1:7" x14ac:dyDescent="0.25">
      <c r="A242" t="s">
        <v>1379</v>
      </c>
      <c r="B242" t="s">
        <v>511</v>
      </c>
      <c r="C242" t="s">
        <v>769</v>
      </c>
      <c r="D242" t="s">
        <v>511</v>
      </c>
      <c r="E242" s="2">
        <v>0</v>
      </c>
      <c r="F242">
        <f t="shared" si="3"/>
        <v>0</v>
      </c>
      <c r="G242" t="s">
        <v>503</v>
      </c>
    </row>
    <row r="243" spans="1:7" x14ac:dyDescent="0.25">
      <c r="A243" s="1" t="s">
        <v>1380</v>
      </c>
      <c r="B243" t="s">
        <v>513</v>
      </c>
      <c r="C243" t="s">
        <v>769</v>
      </c>
      <c r="D243" t="s">
        <v>513</v>
      </c>
      <c r="E243" s="2">
        <v>0</v>
      </c>
      <c r="F243">
        <f t="shared" si="3"/>
        <v>0</v>
      </c>
      <c r="G243" t="s">
        <v>503</v>
      </c>
    </row>
    <row r="244" spans="1:7" x14ac:dyDescent="0.25">
      <c r="A244" s="1" t="s">
        <v>1381</v>
      </c>
      <c r="B244" t="s">
        <v>515</v>
      </c>
      <c r="C244" t="s">
        <v>769</v>
      </c>
      <c r="D244" t="s">
        <v>515</v>
      </c>
      <c r="E244" s="2">
        <v>0</v>
      </c>
      <c r="F244">
        <f t="shared" si="3"/>
        <v>0</v>
      </c>
      <c r="G244" t="s">
        <v>503</v>
      </c>
    </row>
    <row r="245" spans="1:7" x14ac:dyDescent="0.25">
      <c r="A245" s="1" t="s">
        <v>1382</v>
      </c>
      <c r="B245" t="s">
        <v>517</v>
      </c>
      <c r="C245" t="s">
        <v>769</v>
      </c>
      <c r="D245" t="s">
        <v>517</v>
      </c>
      <c r="E245" s="2">
        <v>0</v>
      </c>
      <c r="F245">
        <f t="shared" si="3"/>
        <v>0</v>
      </c>
      <c r="G245" t="s">
        <v>503</v>
      </c>
    </row>
    <row r="246" spans="1:7" x14ac:dyDescent="0.25">
      <c r="A246" s="1" t="s">
        <v>1383</v>
      </c>
      <c r="B246" t="s">
        <v>519</v>
      </c>
      <c r="C246" t="s">
        <v>769</v>
      </c>
      <c r="D246" t="s">
        <v>519</v>
      </c>
      <c r="E246" s="2">
        <v>0</v>
      </c>
      <c r="F246">
        <f t="shared" si="3"/>
        <v>0</v>
      </c>
      <c r="G246" t="s">
        <v>503</v>
      </c>
    </row>
    <row r="247" spans="1:7" x14ac:dyDescent="0.25">
      <c r="A247" s="1" t="s">
        <v>1384</v>
      </c>
      <c r="B247" t="s">
        <v>521</v>
      </c>
      <c r="C247" t="s">
        <v>769</v>
      </c>
      <c r="D247" t="s">
        <v>521</v>
      </c>
      <c r="E247" s="2">
        <v>0</v>
      </c>
      <c r="F247">
        <f t="shared" si="3"/>
        <v>0</v>
      </c>
      <c r="G247" t="s">
        <v>503</v>
      </c>
    </row>
    <row r="248" spans="1:7" x14ac:dyDescent="0.25">
      <c r="A248" s="2" t="s">
        <v>1385</v>
      </c>
      <c r="B248" t="s">
        <v>523</v>
      </c>
      <c r="C248" t="s">
        <v>769</v>
      </c>
      <c r="D248" t="s">
        <v>523</v>
      </c>
      <c r="E248" s="2">
        <v>0</v>
      </c>
      <c r="F248">
        <f t="shared" si="3"/>
        <v>0</v>
      </c>
      <c r="G248" t="s">
        <v>503</v>
      </c>
    </row>
    <row r="249" spans="1:7" x14ac:dyDescent="0.25">
      <c r="A249" s="2" t="s">
        <v>1386</v>
      </c>
      <c r="B249" t="s">
        <v>525</v>
      </c>
      <c r="C249" t="s">
        <v>769</v>
      </c>
      <c r="D249" t="s">
        <v>525</v>
      </c>
      <c r="E249" s="2">
        <v>0</v>
      </c>
      <c r="F249">
        <f t="shared" si="3"/>
        <v>0</v>
      </c>
      <c r="G249" t="s">
        <v>503</v>
      </c>
    </row>
    <row r="250" spans="1:7" x14ac:dyDescent="0.25">
      <c r="A250" s="2" t="s">
        <v>1387</v>
      </c>
      <c r="B250" t="s">
        <v>527</v>
      </c>
      <c r="C250" t="s">
        <v>769</v>
      </c>
      <c r="D250" t="s">
        <v>527</v>
      </c>
      <c r="E250" s="2">
        <v>0</v>
      </c>
      <c r="F250">
        <f t="shared" si="3"/>
        <v>0</v>
      </c>
      <c r="G250" t="s">
        <v>503</v>
      </c>
    </row>
    <row r="251" spans="1:7" x14ac:dyDescent="0.25">
      <c r="A251" s="2" t="s">
        <v>1388</v>
      </c>
      <c r="B251" t="s">
        <v>529</v>
      </c>
      <c r="C251" t="s">
        <v>769</v>
      </c>
      <c r="D251" t="s">
        <v>529</v>
      </c>
      <c r="E251" s="2">
        <v>0</v>
      </c>
      <c r="F251">
        <f t="shared" si="3"/>
        <v>0</v>
      </c>
      <c r="G251" t="s">
        <v>503</v>
      </c>
    </row>
    <row r="252" spans="1:7" x14ac:dyDescent="0.25">
      <c r="A252" s="2" t="s">
        <v>1389</v>
      </c>
      <c r="B252" t="s">
        <v>531</v>
      </c>
      <c r="C252" t="s">
        <v>769</v>
      </c>
      <c r="D252" t="s">
        <v>531</v>
      </c>
      <c r="E252" s="2">
        <v>0</v>
      </c>
      <c r="F252">
        <f t="shared" si="3"/>
        <v>0</v>
      </c>
      <c r="G252" t="s">
        <v>503</v>
      </c>
    </row>
    <row r="253" spans="1:7" x14ac:dyDescent="0.25">
      <c r="A253" s="2" t="s">
        <v>1390</v>
      </c>
      <c r="B253" t="s">
        <v>533</v>
      </c>
      <c r="C253" t="s">
        <v>769</v>
      </c>
      <c r="D253" t="s">
        <v>533</v>
      </c>
      <c r="E253" s="2">
        <v>0</v>
      </c>
      <c r="F253">
        <f t="shared" si="3"/>
        <v>0</v>
      </c>
      <c r="G253" t="s">
        <v>503</v>
      </c>
    </row>
    <row r="254" spans="1:7" x14ac:dyDescent="0.25">
      <c r="A254" t="s">
        <v>1391</v>
      </c>
      <c r="B254" t="s">
        <v>538</v>
      </c>
      <c r="C254" t="s">
        <v>769</v>
      </c>
      <c r="D254" t="s">
        <v>538</v>
      </c>
      <c r="E254" s="2">
        <v>0</v>
      </c>
      <c r="F254">
        <f t="shared" si="3"/>
        <v>0</v>
      </c>
      <c r="G254" t="s">
        <v>536</v>
      </c>
    </row>
    <row r="255" spans="1:7" x14ac:dyDescent="0.25">
      <c r="A255" t="s">
        <v>1392</v>
      </c>
      <c r="B255" t="s">
        <v>540</v>
      </c>
      <c r="C255" t="s">
        <v>769</v>
      </c>
      <c r="D255" t="s">
        <v>540</v>
      </c>
      <c r="E255" s="2">
        <v>0</v>
      </c>
      <c r="F255">
        <f t="shared" si="3"/>
        <v>0</v>
      </c>
      <c r="G255" t="s">
        <v>536</v>
      </c>
    </row>
    <row r="256" spans="1:7" x14ac:dyDescent="0.25">
      <c r="A256" t="s">
        <v>1393</v>
      </c>
      <c r="B256" t="s">
        <v>542</v>
      </c>
      <c r="C256" t="s">
        <v>769</v>
      </c>
      <c r="D256" t="s">
        <v>542</v>
      </c>
      <c r="E256" s="2">
        <v>0</v>
      </c>
      <c r="F256">
        <f t="shared" si="3"/>
        <v>0</v>
      </c>
      <c r="G256" t="s">
        <v>536</v>
      </c>
    </row>
    <row r="257" spans="1:7" x14ac:dyDescent="0.25">
      <c r="A257" t="s">
        <v>1394</v>
      </c>
      <c r="B257" t="s">
        <v>544</v>
      </c>
      <c r="C257" t="s">
        <v>769</v>
      </c>
      <c r="D257" t="s">
        <v>544</v>
      </c>
      <c r="E257" s="2">
        <v>0</v>
      </c>
      <c r="F257">
        <f t="shared" si="3"/>
        <v>0</v>
      </c>
      <c r="G257" t="s">
        <v>536</v>
      </c>
    </row>
    <row r="258" spans="1:7" x14ac:dyDescent="0.25">
      <c r="A258" t="s">
        <v>1395</v>
      </c>
      <c r="B258" t="s">
        <v>546</v>
      </c>
      <c r="C258" t="s">
        <v>769</v>
      </c>
      <c r="D258" t="s">
        <v>546</v>
      </c>
      <c r="E258" s="2">
        <v>0</v>
      </c>
      <c r="F258">
        <f t="shared" ref="F258:F321" si="4">(E258/$F$1)</f>
        <v>0</v>
      </c>
      <c r="G258" t="s">
        <v>536</v>
      </c>
    </row>
    <row r="259" spans="1:7" x14ac:dyDescent="0.25">
      <c r="A259" t="s">
        <v>1396</v>
      </c>
      <c r="B259" t="s">
        <v>548</v>
      </c>
      <c r="C259" t="s">
        <v>769</v>
      </c>
      <c r="D259" t="s">
        <v>548</v>
      </c>
      <c r="E259" s="2">
        <v>0</v>
      </c>
      <c r="F259">
        <f t="shared" si="4"/>
        <v>0</v>
      </c>
      <c r="G259" t="s">
        <v>536</v>
      </c>
    </row>
    <row r="260" spans="1:7" x14ac:dyDescent="0.25">
      <c r="A260" s="1" t="s">
        <v>1397</v>
      </c>
      <c r="B260" t="s">
        <v>550</v>
      </c>
      <c r="C260" t="s">
        <v>769</v>
      </c>
      <c r="D260" t="s">
        <v>550</v>
      </c>
      <c r="E260" s="2">
        <v>0</v>
      </c>
      <c r="F260">
        <f t="shared" si="4"/>
        <v>0</v>
      </c>
      <c r="G260" t="s">
        <v>536</v>
      </c>
    </row>
    <row r="261" spans="1:7" x14ac:dyDescent="0.25">
      <c r="A261" s="1" t="s">
        <v>1398</v>
      </c>
      <c r="B261" t="s">
        <v>552</v>
      </c>
      <c r="C261" t="s">
        <v>769</v>
      </c>
      <c r="D261" t="s">
        <v>552</v>
      </c>
      <c r="E261" s="2">
        <v>0</v>
      </c>
      <c r="F261">
        <f t="shared" si="4"/>
        <v>0</v>
      </c>
      <c r="G261" t="s">
        <v>536</v>
      </c>
    </row>
    <row r="262" spans="1:7" x14ac:dyDescent="0.25">
      <c r="A262" s="1" t="s">
        <v>1399</v>
      </c>
      <c r="B262" t="s">
        <v>554</v>
      </c>
      <c r="C262" t="s">
        <v>769</v>
      </c>
      <c r="D262" t="s">
        <v>554</v>
      </c>
      <c r="E262" s="2">
        <v>0</v>
      </c>
      <c r="F262">
        <f t="shared" si="4"/>
        <v>0</v>
      </c>
      <c r="G262" t="s">
        <v>536</v>
      </c>
    </row>
    <row r="263" spans="1:7" x14ac:dyDescent="0.25">
      <c r="A263" s="1" t="s">
        <v>1400</v>
      </c>
      <c r="B263" t="s">
        <v>535</v>
      </c>
      <c r="C263" t="s">
        <v>769</v>
      </c>
      <c r="D263" t="s">
        <v>535</v>
      </c>
      <c r="E263" s="2">
        <v>0</v>
      </c>
      <c r="F263">
        <f t="shared" si="4"/>
        <v>0</v>
      </c>
      <c r="G263" t="s">
        <v>536</v>
      </c>
    </row>
    <row r="264" spans="1:7" x14ac:dyDescent="0.25">
      <c r="A264" s="1" t="s">
        <v>1401</v>
      </c>
      <c r="B264" t="s">
        <v>556</v>
      </c>
      <c r="C264" t="s">
        <v>769</v>
      </c>
      <c r="D264" t="s">
        <v>556</v>
      </c>
      <c r="E264" s="2">
        <v>1</v>
      </c>
      <c r="F264">
        <f t="shared" si="4"/>
        <v>0.02</v>
      </c>
      <c r="G264" t="s">
        <v>536</v>
      </c>
    </row>
    <row r="265" spans="1:7" x14ac:dyDescent="0.25">
      <c r="A265" s="2" t="s">
        <v>1402</v>
      </c>
      <c r="B265" t="s">
        <v>558</v>
      </c>
      <c r="C265" t="s">
        <v>769</v>
      </c>
      <c r="D265" t="s">
        <v>558</v>
      </c>
      <c r="E265" s="2">
        <v>0</v>
      </c>
      <c r="F265">
        <f t="shared" si="4"/>
        <v>0</v>
      </c>
      <c r="G265" t="s">
        <v>536</v>
      </c>
    </row>
    <row r="266" spans="1:7" x14ac:dyDescent="0.25">
      <c r="A266" s="2" t="s">
        <v>1403</v>
      </c>
      <c r="B266" t="s">
        <v>560</v>
      </c>
      <c r="C266" t="s">
        <v>769</v>
      </c>
      <c r="D266" t="s">
        <v>560</v>
      </c>
      <c r="E266" s="2">
        <v>0</v>
      </c>
      <c r="F266">
        <f t="shared" si="4"/>
        <v>0</v>
      </c>
      <c r="G266" t="s">
        <v>536</v>
      </c>
    </row>
    <row r="267" spans="1:7" x14ac:dyDescent="0.25">
      <c r="A267" s="2" t="s">
        <v>1404</v>
      </c>
      <c r="B267" t="s">
        <v>562</v>
      </c>
      <c r="C267" t="s">
        <v>769</v>
      </c>
      <c r="D267" t="s">
        <v>562</v>
      </c>
      <c r="E267" s="2">
        <v>0</v>
      </c>
      <c r="F267">
        <f t="shared" si="4"/>
        <v>0</v>
      </c>
      <c r="G267" t="s">
        <v>536</v>
      </c>
    </row>
    <row r="268" spans="1:7" x14ac:dyDescent="0.25">
      <c r="A268" s="2" t="s">
        <v>1405</v>
      </c>
      <c r="B268" t="s">
        <v>564</v>
      </c>
      <c r="C268" t="s">
        <v>769</v>
      </c>
      <c r="D268" t="s">
        <v>564</v>
      </c>
      <c r="E268" s="2">
        <v>0</v>
      </c>
      <c r="F268">
        <f t="shared" si="4"/>
        <v>0</v>
      </c>
      <c r="G268" t="s">
        <v>536</v>
      </c>
    </row>
    <row r="269" spans="1:7" x14ac:dyDescent="0.25">
      <c r="A269" s="2" t="s">
        <v>1406</v>
      </c>
      <c r="B269" t="s">
        <v>566</v>
      </c>
      <c r="C269" t="s">
        <v>769</v>
      </c>
      <c r="D269" t="s">
        <v>566</v>
      </c>
      <c r="E269" s="2">
        <v>0</v>
      </c>
      <c r="F269">
        <f t="shared" si="4"/>
        <v>0</v>
      </c>
      <c r="G269" t="s">
        <v>536</v>
      </c>
    </row>
    <row r="270" spans="1:7" x14ac:dyDescent="0.25">
      <c r="A270" s="2" t="s">
        <v>1407</v>
      </c>
      <c r="B270" t="s">
        <v>568</v>
      </c>
      <c r="C270" t="s">
        <v>769</v>
      </c>
      <c r="D270" t="s">
        <v>568</v>
      </c>
      <c r="E270" s="2">
        <v>0</v>
      </c>
      <c r="F270">
        <f t="shared" si="4"/>
        <v>0</v>
      </c>
      <c r="G270" t="s">
        <v>536</v>
      </c>
    </row>
    <row r="271" spans="1:7" x14ac:dyDescent="0.25">
      <c r="A271" s="2" t="s">
        <v>1408</v>
      </c>
      <c r="B271" t="s">
        <v>570</v>
      </c>
      <c r="C271" t="s">
        <v>769</v>
      </c>
      <c r="D271" t="s">
        <v>570</v>
      </c>
      <c r="E271" s="2">
        <v>1</v>
      </c>
      <c r="F271">
        <f t="shared" si="4"/>
        <v>0.02</v>
      </c>
      <c r="G271" t="s">
        <v>536</v>
      </c>
    </row>
    <row r="272" spans="1:7" x14ac:dyDescent="0.25">
      <c r="A272" t="s">
        <v>1409</v>
      </c>
      <c r="B272" t="s">
        <v>577</v>
      </c>
      <c r="C272" t="s">
        <v>769</v>
      </c>
      <c r="D272" t="s">
        <v>577</v>
      </c>
      <c r="E272" s="2">
        <v>0</v>
      </c>
      <c r="F272">
        <f t="shared" si="4"/>
        <v>0</v>
      </c>
      <c r="G272" t="s">
        <v>573</v>
      </c>
    </row>
    <row r="273" spans="1:7" x14ac:dyDescent="0.25">
      <c r="A273" t="s">
        <v>1410</v>
      </c>
      <c r="B273" t="s">
        <v>579</v>
      </c>
      <c r="C273" t="s">
        <v>769</v>
      </c>
      <c r="D273" t="s">
        <v>579</v>
      </c>
      <c r="E273" s="2">
        <v>0</v>
      </c>
      <c r="F273">
        <f t="shared" si="4"/>
        <v>0</v>
      </c>
      <c r="G273" t="s">
        <v>573</v>
      </c>
    </row>
    <row r="274" spans="1:7" x14ac:dyDescent="0.25">
      <c r="A274" t="s">
        <v>1411</v>
      </c>
      <c r="B274" t="s">
        <v>581</v>
      </c>
      <c r="C274" t="s">
        <v>769</v>
      </c>
      <c r="D274" t="s">
        <v>581</v>
      </c>
      <c r="E274" s="2">
        <v>0</v>
      </c>
      <c r="F274">
        <f t="shared" si="4"/>
        <v>0</v>
      </c>
      <c r="G274" t="s">
        <v>573</v>
      </c>
    </row>
    <row r="275" spans="1:7" x14ac:dyDescent="0.25">
      <c r="A275" s="1" t="s">
        <v>1412</v>
      </c>
      <c r="B275" t="s">
        <v>583</v>
      </c>
      <c r="C275" t="s">
        <v>769</v>
      </c>
      <c r="D275" t="s">
        <v>583</v>
      </c>
      <c r="E275" s="2">
        <v>0</v>
      </c>
      <c r="F275">
        <f t="shared" si="4"/>
        <v>0</v>
      </c>
      <c r="G275" t="s">
        <v>573</v>
      </c>
    </row>
    <row r="276" spans="1:7" x14ac:dyDescent="0.25">
      <c r="A276" s="1" t="s">
        <v>1413</v>
      </c>
      <c r="B276" t="s">
        <v>585</v>
      </c>
      <c r="C276" t="s">
        <v>769</v>
      </c>
      <c r="D276" t="s">
        <v>585</v>
      </c>
      <c r="E276" s="2">
        <v>0</v>
      </c>
      <c r="F276">
        <f t="shared" si="4"/>
        <v>0</v>
      </c>
      <c r="G276" t="s">
        <v>573</v>
      </c>
    </row>
    <row r="277" spans="1:7" x14ac:dyDescent="0.25">
      <c r="A277" s="1" t="s">
        <v>1414</v>
      </c>
      <c r="B277" t="s">
        <v>587</v>
      </c>
      <c r="C277" t="s">
        <v>769</v>
      </c>
      <c r="D277" t="s">
        <v>587</v>
      </c>
      <c r="E277" s="2">
        <v>0</v>
      </c>
      <c r="F277">
        <f t="shared" si="4"/>
        <v>0</v>
      </c>
      <c r="G277" t="s">
        <v>573</v>
      </c>
    </row>
    <row r="278" spans="1:7" x14ac:dyDescent="0.25">
      <c r="A278" s="1" t="s">
        <v>1415</v>
      </c>
      <c r="B278" t="s">
        <v>589</v>
      </c>
      <c r="C278" t="s">
        <v>769</v>
      </c>
      <c r="D278" t="s">
        <v>589</v>
      </c>
      <c r="E278" s="2">
        <v>0</v>
      </c>
      <c r="F278">
        <f t="shared" si="4"/>
        <v>0</v>
      </c>
      <c r="G278" t="s">
        <v>573</v>
      </c>
    </row>
    <row r="279" spans="1:7" x14ac:dyDescent="0.25">
      <c r="A279" s="1" t="s">
        <v>1416</v>
      </c>
      <c r="B279" t="s">
        <v>572</v>
      </c>
      <c r="C279" t="s">
        <v>769</v>
      </c>
      <c r="D279" t="s">
        <v>572</v>
      </c>
      <c r="E279" s="2">
        <v>0</v>
      </c>
      <c r="F279">
        <f t="shared" si="4"/>
        <v>0</v>
      </c>
      <c r="G279" t="s">
        <v>573</v>
      </c>
    </row>
    <row r="280" spans="1:7" x14ac:dyDescent="0.25">
      <c r="A280" s="1" t="s">
        <v>1417</v>
      </c>
      <c r="B280" t="s">
        <v>591</v>
      </c>
      <c r="C280" t="s">
        <v>769</v>
      </c>
      <c r="D280" t="s">
        <v>591</v>
      </c>
      <c r="E280" s="2">
        <v>0</v>
      </c>
      <c r="F280">
        <f t="shared" si="4"/>
        <v>0</v>
      </c>
      <c r="G280" t="s">
        <v>573</v>
      </c>
    </row>
    <row r="281" spans="1:7" x14ac:dyDescent="0.25">
      <c r="A281" s="1" t="s">
        <v>1418</v>
      </c>
      <c r="B281" t="s">
        <v>593</v>
      </c>
      <c r="C281" t="s">
        <v>769</v>
      </c>
      <c r="D281" t="s">
        <v>593</v>
      </c>
      <c r="E281" s="2">
        <v>0</v>
      </c>
      <c r="F281">
        <f t="shared" si="4"/>
        <v>0</v>
      </c>
      <c r="G281" t="s">
        <v>573</v>
      </c>
    </row>
    <row r="282" spans="1:7" x14ac:dyDescent="0.25">
      <c r="A282" s="2" t="s">
        <v>1419</v>
      </c>
      <c r="B282" t="s">
        <v>595</v>
      </c>
      <c r="C282" t="s">
        <v>769</v>
      </c>
      <c r="D282" t="s">
        <v>595</v>
      </c>
      <c r="E282" s="2">
        <v>0</v>
      </c>
      <c r="F282">
        <f t="shared" si="4"/>
        <v>0</v>
      </c>
      <c r="G282" t="s">
        <v>573</v>
      </c>
    </row>
    <row r="283" spans="1:7" x14ac:dyDescent="0.25">
      <c r="A283" s="2" t="s">
        <v>1420</v>
      </c>
      <c r="B283" t="s">
        <v>575</v>
      </c>
      <c r="C283" t="s">
        <v>769</v>
      </c>
      <c r="D283" t="s">
        <v>575</v>
      </c>
      <c r="E283" s="2">
        <v>0</v>
      </c>
      <c r="F283">
        <f t="shared" si="4"/>
        <v>0</v>
      </c>
      <c r="G283" t="s">
        <v>573</v>
      </c>
    </row>
    <row r="284" spans="1:7" x14ac:dyDescent="0.25">
      <c r="A284" s="2" t="s">
        <v>1421</v>
      </c>
      <c r="B284" t="s">
        <v>597</v>
      </c>
      <c r="C284" t="s">
        <v>769</v>
      </c>
      <c r="D284" t="s">
        <v>597</v>
      </c>
      <c r="E284" s="2">
        <v>0</v>
      </c>
      <c r="F284">
        <f t="shared" si="4"/>
        <v>0</v>
      </c>
      <c r="G284" t="s">
        <v>573</v>
      </c>
    </row>
    <row r="285" spans="1:7" x14ac:dyDescent="0.25">
      <c r="A285" s="2" t="s">
        <v>1422</v>
      </c>
      <c r="B285" t="s">
        <v>599</v>
      </c>
      <c r="C285" t="s">
        <v>769</v>
      </c>
      <c r="D285" t="s">
        <v>599</v>
      </c>
      <c r="E285" s="2">
        <v>0</v>
      </c>
      <c r="F285">
        <f t="shared" si="4"/>
        <v>0</v>
      </c>
      <c r="G285" t="s">
        <v>573</v>
      </c>
    </row>
    <row r="286" spans="1:7" x14ac:dyDescent="0.25">
      <c r="A286" s="2" t="s">
        <v>1423</v>
      </c>
      <c r="B286" t="s">
        <v>601</v>
      </c>
      <c r="C286" t="s">
        <v>769</v>
      </c>
      <c r="D286" t="s">
        <v>601</v>
      </c>
      <c r="E286" s="2">
        <v>0</v>
      </c>
      <c r="F286">
        <f t="shared" si="4"/>
        <v>0</v>
      </c>
      <c r="G286" t="s">
        <v>573</v>
      </c>
    </row>
    <row r="287" spans="1:7" x14ac:dyDescent="0.25">
      <c r="A287" t="s">
        <v>1424</v>
      </c>
      <c r="B287" t="s">
        <v>603</v>
      </c>
      <c r="C287" t="s">
        <v>769</v>
      </c>
      <c r="D287" t="s">
        <v>603</v>
      </c>
      <c r="E287" s="2">
        <v>0</v>
      </c>
      <c r="F287">
        <f t="shared" si="4"/>
        <v>0</v>
      </c>
      <c r="G287" t="s">
        <v>604</v>
      </c>
    </row>
    <row r="288" spans="1:7" x14ac:dyDescent="0.25">
      <c r="A288" t="s">
        <v>1425</v>
      </c>
      <c r="B288" t="s">
        <v>606</v>
      </c>
      <c r="C288" t="s">
        <v>769</v>
      </c>
      <c r="D288" t="s">
        <v>606</v>
      </c>
      <c r="E288" s="2">
        <v>2</v>
      </c>
      <c r="F288">
        <f t="shared" si="4"/>
        <v>0.04</v>
      </c>
      <c r="G288" t="s">
        <v>604</v>
      </c>
    </row>
    <row r="289" spans="1:7" x14ac:dyDescent="0.25">
      <c r="A289" t="s">
        <v>1426</v>
      </c>
      <c r="B289" t="s">
        <v>608</v>
      </c>
      <c r="C289" t="s">
        <v>769</v>
      </c>
      <c r="D289" t="s">
        <v>608</v>
      </c>
      <c r="E289" s="2">
        <v>0</v>
      </c>
      <c r="F289">
        <f t="shared" si="4"/>
        <v>0</v>
      </c>
      <c r="G289" t="s">
        <v>604</v>
      </c>
    </row>
    <row r="290" spans="1:7" x14ac:dyDescent="0.25">
      <c r="A290" t="s">
        <v>1427</v>
      </c>
      <c r="B290" t="s">
        <v>610</v>
      </c>
      <c r="C290" t="s">
        <v>769</v>
      </c>
      <c r="D290" t="s">
        <v>610</v>
      </c>
      <c r="E290" s="2">
        <v>0</v>
      </c>
      <c r="F290">
        <f t="shared" si="4"/>
        <v>0</v>
      </c>
      <c r="G290" t="s">
        <v>604</v>
      </c>
    </row>
    <row r="291" spans="1:7" x14ac:dyDescent="0.25">
      <c r="A291" t="s">
        <v>1428</v>
      </c>
      <c r="B291" t="s">
        <v>612</v>
      </c>
      <c r="C291" t="s">
        <v>769</v>
      </c>
      <c r="D291" t="s">
        <v>612</v>
      </c>
      <c r="E291" s="2">
        <v>0</v>
      </c>
      <c r="F291">
        <f t="shared" si="4"/>
        <v>0</v>
      </c>
      <c r="G291" t="s">
        <v>604</v>
      </c>
    </row>
    <row r="292" spans="1:7" x14ac:dyDescent="0.25">
      <c r="A292" t="s">
        <v>1429</v>
      </c>
      <c r="B292" t="s">
        <v>614</v>
      </c>
      <c r="C292" t="s">
        <v>769</v>
      </c>
      <c r="D292" t="s">
        <v>614</v>
      </c>
      <c r="E292" s="2">
        <v>0</v>
      </c>
      <c r="F292">
        <f t="shared" si="4"/>
        <v>0</v>
      </c>
      <c r="G292" t="s">
        <v>604</v>
      </c>
    </row>
    <row r="293" spans="1:7" x14ac:dyDescent="0.25">
      <c r="A293" t="s">
        <v>1430</v>
      </c>
      <c r="B293" t="s">
        <v>616</v>
      </c>
      <c r="C293" t="s">
        <v>769</v>
      </c>
      <c r="D293" t="s">
        <v>616</v>
      </c>
      <c r="E293" s="2">
        <v>0</v>
      </c>
      <c r="F293">
        <f t="shared" si="4"/>
        <v>0</v>
      </c>
      <c r="G293" t="s">
        <v>604</v>
      </c>
    </row>
    <row r="294" spans="1:7" x14ac:dyDescent="0.25">
      <c r="A294" s="1" t="s">
        <v>1431</v>
      </c>
      <c r="B294" t="s">
        <v>618</v>
      </c>
      <c r="C294" t="s">
        <v>769</v>
      </c>
      <c r="D294" t="s">
        <v>618</v>
      </c>
      <c r="E294" s="2">
        <v>0</v>
      </c>
      <c r="F294">
        <f t="shared" si="4"/>
        <v>0</v>
      </c>
      <c r="G294" t="s">
        <v>604</v>
      </c>
    </row>
    <row r="295" spans="1:7" x14ac:dyDescent="0.25">
      <c r="A295" s="1" t="s">
        <v>1432</v>
      </c>
      <c r="B295" t="s">
        <v>620</v>
      </c>
      <c r="C295" t="s">
        <v>769</v>
      </c>
      <c r="D295" t="s">
        <v>620</v>
      </c>
      <c r="E295" s="2">
        <v>0</v>
      </c>
      <c r="F295">
        <f t="shared" si="4"/>
        <v>0</v>
      </c>
      <c r="G295" t="s">
        <v>604</v>
      </c>
    </row>
    <row r="296" spans="1:7" x14ac:dyDescent="0.25">
      <c r="A296" s="1" t="s">
        <v>1433</v>
      </c>
      <c r="B296" t="s">
        <v>622</v>
      </c>
      <c r="C296" t="s">
        <v>769</v>
      </c>
      <c r="D296" t="s">
        <v>622</v>
      </c>
      <c r="E296" s="2">
        <v>0</v>
      </c>
      <c r="F296">
        <f t="shared" si="4"/>
        <v>0</v>
      </c>
      <c r="G296" t="s">
        <v>604</v>
      </c>
    </row>
    <row r="297" spans="1:7" x14ac:dyDescent="0.25">
      <c r="A297" s="1" t="s">
        <v>1434</v>
      </c>
      <c r="B297" t="s">
        <v>624</v>
      </c>
      <c r="C297" t="s">
        <v>769</v>
      </c>
      <c r="D297" t="s">
        <v>624</v>
      </c>
      <c r="E297" s="2">
        <v>14</v>
      </c>
      <c r="F297">
        <f t="shared" si="4"/>
        <v>0.28000000000000003</v>
      </c>
      <c r="G297" t="s">
        <v>604</v>
      </c>
    </row>
    <row r="298" spans="1:7" x14ac:dyDescent="0.25">
      <c r="A298" s="2" t="s">
        <v>1435</v>
      </c>
      <c r="B298" t="s">
        <v>626</v>
      </c>
      <c r="C298" t="s">
        <v>769</v>
      </c>
      <c r="D298" t="s">
        <v>626</v>
      </c>
      <c r="E298" s="2">
        <v>0</v>
      </c>
      <c r="F298">
        <f t="shared" si="4"/>
        <v>0</v>
      </c>
      <c r="G298" t="s">
        <v>604</v>
      </c>
    </row>
    <row r="299" spans="1:7" x14ac:dyDescent="0.25">
      <c r="A299" t="s">
        <v>1436</v>
      </c>
      <c r="B299" t="s">
        <v>631</v>
      </c>
      <c r="C299" t="s">
        <v>769</v>
      </c>
      <c r="D299" t="s">
        <v>631</v>
      </c>
      <c r="E299" s="2">
        <v>0</v>
      </c>
      <c r="F299">
        <f t="shared" si="4"/>
        <v>0</v>
      </c>
      <c r="G299" t="s">
        <v>629</v>
      </c>
    </row>
    <row r="300" spans="1:7" x14ac:dyDescent="0.25">
      <c r="A300" t="s">
        <v>1437</v>
      </c>
      <c r="B300" t="s">
        <v>633</v>
      </c>
      <c r="C300" t="s">
        <v>769</v>
      </c>
      <c r="D300" t="s">
        <v>633</v>
      </c>
      <c r="E300" s="2">
        <v>0</v>
      </c>
      <c r="F300">
        <f t="shared" si="4"/>
        <v>0</v>
      </c>
      <c r="G300" t="s">
        <v>629</v>
      </c>
    </row>
    <row r="301" spans="1:7" x14ac:dyDescent="0.25">
      <c r="A301" t="s">
        <v>1438</v>
      </c>
      <c r="B301" t="s">
        <v>635</v>
      </c>
      <c r="C301" t="s">
        <v>769</v>
      </c>
      <c r="D301" t="s">
        <v>635</v>
      </c>
      <c r="E301" s="2">
        <v>0</v>
      </c>
      <c r="F301">
        <f t="shared" si="4"/>
        <v>0</v>
      </c>
      <c r="G301" t="s">
        <v>629</v>
      </c>
    </row>
    <row r="302" spans="1:7" x14ac:dyDescent="0.25">
      <c r="A302" t="s">
        <v>1439</v>
      </c>
      <c r="B302" t="s">
        <v>637</v>
      </c>
      <c r="C302" t="s">
        <v>769</v>
      </c>
      <c r="D302" t="s">
        <v>637</v>
      </c>
      <c r="E302" s="2">
        <v>0</v>
      </c>
      <c r="F302">
        <f t="shared" si="4"/>
        <v>0</v>
      </c>
      <c r="G302" t="s">
        <v>629</v>
      </c>
    </row>
    <row r="303" spans="1:7" x14ac:dyDescent="0.25">
      <c r="A303" t="s">
        <v>1440</v>
      </c>
      <c r="B303" t="s">
        <v>639</v>
      </c>
      <c r="C303" t="s">
        <v>769</v>
      </c>
      <c r="D303" t="s">
        <v>639</v>
      </c>
      <c r="E303" s="2">
        <v>0</v>
      </c>
      <c r="F303">
        <f t="shared" si="4"/>
        <v>0</v>
      </c>
      <c r="G303" t="s">
        <v>629</v>
      </c>
    </row>
    <row r="304" spans="1:7" x14ac:dyDescent="0.25">
      <c r="A304" t="s">
        <v>1441</v>
      </c>
      <c r="B304" t="s">
        <v>641</v>
      </c>
      <c r="C304" t="s">
        <v>769</v>
      </c>
      <c r="D304" t="s">
        <v>641</v>
      </c>
      <c r="E304" s="2">
        <v>0</v>
      </c>
      <c r="F304">
        <f t="shared" si="4"/>
        <v>0</v>
      </c>
      <c r="G304" t="s">
        <v>629</v>
      </c>
    </row>
    <row r="305" spans="1:7" x14ac:dyDescent="0.25">
      <c r="A305" t="s">
        <v>1442</v>
      </c>
      <c r="B305" t="s">
        <v>643</v>
      </c>
      <c r="C305" t="s">
        <v>769</v>
      </c>
      <c r="D305" t="s">
        <v>643</v>
      </c>
      <c r="E305" s="2">
        <v>0</v>
      </c>
      <c r="F305">
        <f t="shared" si="4"/>
        <v>0</v>
      </c>
      <c r="G305" t="s">
        <v>629</v>
      </c>
    </row>
    <row r="306" spans="1:7" x14ac:dyDescent="0.25">
      <c r="A306" t="s">
        <v>1443</v>
      </c>
      <c r="B306" t="s">
        <v>645</v>
      </c>
      <c r="C306" t="s">
        <v>769</v>
      </c>
      <c r="D306" t="s">
        <v>645</v>
      </c>
      <c r="E306" s="2">
        <v>0</v>
      </c>
      <c r="F306">
        <f t="shared" si="4"/>
        <v>0</v>
      </c>
      <c r="G306" t="s">
        <v>629</v>
      </c>
    </row>
    <row r="307" spans="1:7" x14ac:dyDescent="0.25">
      <c r="A307" t="s">
        <v>1444</v>
      </c>
      <c r="B307" t="s">
        <v>647</v>
      </c>
      <c r="C307" t="s">
        <v>769</v>
      </c>
      <c r="D307" t="s">
        <v>647</v>
      </c>
      <c r="E307" s="2">
        <v>0</v>
      </c>
      <c r="F307">
        <f t="shared" si="4"/>
        <v>0</v>
      </c>
      <c r="G307" t="s">
        <v>629</v>
      </c>
    </row>
    <row r="308" spans="1:7" x14ac:dyDescent="0.25">
      <c r="A308" t="s">
        <v>1445</v>
      </c>
      <c r="B308" t="s">
        <v>649</v>
      </c>
      <c r="C308" t="s">
        <v>769</v>
      </c>
      <c r="D308" t="s">
        <v>649</v>
      </c>
      <c r="E308" s="2">
        <v>0</v>
      </c>
      <c r="F308">
        <f t="shared" si="4"/>
        <v>0</v>
      </c>
      <c r="G308" t="s">
        <v>629</v>
      </c>
    </row>
    <row r="309" spans="1:7" x14ac:dyDescent="0.25">
      <c r="A309" t="s">
        <v>1446</v>
      </c>
      <c r="B309" t="s">
        <v>651</v>
      </c>
      <c r="C309" t="s">
        <v>769</v>
      </c>
      <c r="D309" t="s">
        <v>651</v>
      </c>
      <c r="E309" s="2">
        <v>0</v>
      </c>
      <c r="F309">
        <f t="shared" si="4"/>
        <v>0</v>
      </c>
      <c r="G309" t="s">
        <v>629</v>
      </c>
    </row>
    <row r="310" spans="1:7" x14ac:dyDescent="0.25">
      <c r="A310" t="s">
        <v>1447</v>
      </c>
      <c r="B310" t="s">
        <v>653</v>
      </c>
      <c r="C310" t="s">
        <v>769</v>
      </c>
      <c r="D310" t="s">
        <v>653</v>
      </c>
      <c r="E310" s="2">
        <v>0</v>
      </c>
      <c r="F310">
        <f t="shared" si="4"/>
        <v>0</v>
      </c>
      <c r="G310" t="s">
        <v>629</v>
      </c>
    </row>
    <row r="311" spans="1:7" x14ac:dyDescent="0.25">
      <c r="A311" s="1" t="s">
        <v>1448</v>
      </c>
      <c r="B311" t="s">
        <v>628</v>
      </c>
      <c r="C311" t="s">
        <v>769</v>
      </c>
      <c r="D311" t="s">
        <v>628</v>
      </c>
      <c r="E311" s="2">
        <v>0</v>
      </c>
      <c r="F311">
        <f t="shared" si="4"/>
        <v>0</v>
      </c>
      <c r="G311" t="s">
        <v>629</v>
      </c>
    </row>
    <row r="312" spans="1:7" x14ac:dyDescent="0.25">
      <c r="A312" s="1" t="s">
        <v>1449</v>
      </c>
      <c r="B312" t="s">
        <v>655</v>
      </c>
      <c r="C312" t="s">
        <v>769</v>
      </c>
      <c r="D312" t="s">
        <v>655</v>
      </c>
      <c r="E312" s="2">
        <v>0</v>
      </c>
      <c r="F312">
        <f t="shared" si="4"/>
        <v>0</v>
      </c>
      <c r="G312" t="s">
        <v>629</v>
      </c>
    </row>
    <row r="313" spans="1:7" x14ac:dyDescent="0.25">
      <c r="A313" s="1" t="s">
        <v>1450</v>
      </c>
      <c r="B313" t="s">
        <v>657</v>
      </c>
      <c r="C313" t="s">
        <v>769</v>
      </c>
      <c r="D313" t="s">
        <v>657</v>
      </c>
      <c r="E313" s="2">
        <v>0</v>
      </c>
      <c r="F313">
        <f t="shared" si="4"/>
        <v>0</v>
      </c>
      <c r="G313" t="s">
        <v>629</v>
      </c>
    </row>
    <row r="314" spans="1:7" x14ac:dyDescent="0.25">
      <c r="A314" s="1" t="s">
        <v>1451</v>
      </c>
      <c r="B314" t="s">
        <v>659</v>
      </c>
      <c r="C314" t="s">
        <v>769</v>
      </c>
      <c r="D314" t="s">
        <v>659</v>
      </c>
      <c r="E314" s="2">
        <v>0</v>
      </c>
      <c r="F314">
        <f t="shared" si="4"/>
        <v>0</v>
      </c>
      <c r="G314" t="s">
        <v>629</v>
      </c>
    </row>
    <row r="315" spans="1:7" x14ac:dyDescent="0.25">
      <c r="A315" s="1" t="s">
        <v>1452</v>
      </c>
      <c r="B315" t="s">
        <v>661</v>
      </c>
      <c r="C315" t="s">
        <v>769</v>
      </c>
      <c r="D315" t="s">
        <v>661</v>
      </c>
      <c r="E315" s="2">
        <v>0</v>
      </c>
      <c r="F315">
        <f t="shared" si="4"/>
        <v>0</v>
      </c>
      <c r="G315" t="s">
        <v>629</v>
      </c>
    </row>
    <row r="316" spans="1:7" x14ac:dyDescent="0.25">
      <c r="A316" s="1" t="s">
        <v>1453</v>
      </c>
      <c r="B316" t="s">
        <v>663</v>
      </c>
      <c r="C316" t="s">
        <v>769</v>
      </c>
      <c r="D316" t="s">
        <v>663</v>
      </c>
      <c r="E316" s="2">
        <v>0</v>
      </c>
      <c r="F316">
        <f t="shared" si="4"/>
        <v>0</v>
      </c>
      <c r="G316" t="s">
        <v>629</v>
      </c>
    </row>
    <row r="317" spans="1:7" x14ac:dyDescent="0.25">
      <c r="A317" s="1" t="s">
        <v>1454</v>
      </c>
      <c r="B317" t="s">
        <v>665</v>
      </c>
      <c r="C317" t="s">
        <v>769</v>
      </c>
      <c r="D317" t="s">
        <v>665</v>
      </c>
      <c r="E317" s="2">
        <v>0</v>
      </c>
      <c r="F317">
        <f t="shared" si="4"/>
        <v>0</v>
      </c>
      <c r="G317" t="s">
        <v>629</v>
      </c>
    </row>
    <row r="318" spans="1:7" x14ac:dyDescent="0.25">
      <c r="A318" s="1" t="s">
        <v>1455</v>
      </c>
      <c r="B318" t="s">
        <v>667</v>
      </c>
      <c r="C318" t="s">
        <v>769</v>
      </c>
      <c r="D318" t="s">
        <v>667</v>
      </c>
      <c r="E318" s="2">
        <v>0</v>
      </c>
      <c r="F318">
        <f t="shared" si="4"/>
        <v>0</v>
      </c>
      <c r="G318" t="s">
        <v>629</v>
      </c>
    </row>
    <row r="319" spans="1:7" x14ac:dyDescent="0.25">
      <c r="A319" s="1" t="s">
        <v>1456</v>
      </c>
      <c r="B319" t="s">
        <v>669</v>
      </c>
      <c r="C319" t="s">
        <v>769</v>
      </c>
      <c r="D319" t="s">
        <v>669</v>
      </c>
      <c r="E319" s="2">
        <v>0</v>
      </c>
      <c r="F319">
        <f t="shared" si="4"/>
        <v>0</v>
      </c>
      <c r="G319" t="s">
        <v>629</v>
      </c>
    </row>
    <row r="320" spans="1:7" x14ac:dyDescent="0.25">
      <c r="A320" s="1" t="s">
        <v>1457</v>
      </c>
      <c r="B320" t="s">
        <v>671</v>
      </c>
      <c r="C320" t="s">
        <v>769</v>
      </c>
      <c r="D320" t="s">
        <v>671</v>
      </c>
      <c r="E320" s="2">
        <v>0</v>
      </c>
      <c r="F320">
        <f t="shared" si="4"/>
        <v>0</v>
      </c>
      <c r="G320" t="s">
        <v>629</v>
      </c>
    </row>
    <row r="321" spans="1:7" x14ac:dyDescent="0.25">
      <c r="A321" s="1" t="s">
        <v>1458</v>
      </c>
      <c r="B321" t="s">
        <v>673</v>
      </c>
      <c r="C321" t="s">
        <v>769</v>
      </c>
      <c r="D321" t="s">
        <v>673</v>
      </c>
      <c r="E321" s="2">
        <v>0</v>
      </c>
      <c r="F321">
        <f t="shared" si="4"/>
        <v>0</v>
      </c>
      <c r="G321" t="s">
        <v>629</v>
      </c>
    </row>
    <row r="322" spans="1:7" x14ac:dyDescent="0.25">
      <c r="A322" s="1" t="s">
        <v>1459</v>
      </c>
      <c r="B322" t="s">
        <v>675</v>
      </c>
      <c r="C322" t="s">
        <v>769</v>
      </c>
      <c r="D322" t="s">
        <v>675</v>
      </c>
      <c r="E322" s="2">
        <v>0</v>
      </c>
      <c r="F322">
        <f t="shared" ref="F322:F364" si="5">(E322/$F$1)</f>
        <v>0</v>
      </c>
      <c r="G322" t="s">
        <v>629</v>
      </c>
    </row>
    <row r="323" spans="1:7" x14ac:dyDescent="0.25">
      <c r="A323" s="1" t="s">
        <v>1460</v>
      </c>
      <c r="B323" t="s">
        <v>677</v>
      </c>
      <c r="C323" t="s">
        <v>769</v>
      </c>
      <c r="D323" t="s">
        <v>677</v>
      </c>
      <c r="E323" s="2">
        <v>0</v>
      </c>
      <c r="F323">
        <f t="shared" si="5"/>
        <v>0</v>
      </c>
      <c r="G323" t="s">
        <v>629</v>
      </c>
    </row>
    <row r="324" spans="1:7" x14ac:dyDescent="0.25">
      <c r="A324" s="1" t="s">
        <v>1461</v>
      </c>
      <c r="B324" t="s">
        <v>679</v>
      </c>
      <c r="C324" t="s">
        <v>769</v>
      </c>
      <c r="D324" t="s">
        <v>679</v>
      </c>
      <c r="E324" s="2">
        <v>0</v>
      </c>
      <c r="F324">
        <f t="shared" si="5"/>
        <v>0</v>
      </c>
      <c r="G324" t="s">
        <v>629</v>
      </c>
    </row>
    <row r="325" spans="1:7" x14ac:dyDescent="0.25">
      <c r="A325" s="2" t="s">
        <v>1462</v>
      </c>
      <c r="B325" t="s">
        <v>681</v>
      </c>
      <c r="C325" t="s">
        <v>769</v>
      </c>
      <c r="D325" t="s">
        <v>681</v>
      </c>
      <c r="E325" s="2">
        <v>0</v>
      </c>
      <c r="F325">
        <f t="shared" si="5"/>
        <v>0</v>
      </c>
      <c r="G325" t="s">
        <v>629</v>
      </c>
    </row>
    <row r="326" spans="1:7" x14ac:dyDescent="0.25">
      <c r="A326" s="2" t="s">
        <v>1463</v>
      </c>
      <c r="B326" t="s">
        <v>683</v>
      </c>
      <c r="C326" t="s">
        <v>769</v>
      </c>
      <c r="D326" t="s">
        <v>683</v>
      </c>
      <c r="E326" s="2">
        <v>0</v>
      </c>
      <c r="F326">
        <f t="shared" si="5"/>
        <v>0</v>
      </c>
      <c r="G326" t="s">
        <v>629</v>
      </c>
    </row>
    <row r="327" spans="1:7" x14ac:dyDescent="0.25">
      <c r="A327" s="2" t="s">
        <v>1464</v>
      </c>
      <c r="B327" t="s">
        <v>685</v>
      </c>
      <c r="C327" t="s">
        <v>769</v>
      </c>
      <c r="D327" t="s">
        <v>685</v>
      </c>
      <c r="E327" s="2">
        <v>0</v>
      </c>
      <c r="F327">
        <f t="shared" si="5"/>
        <v>0</v>
      </c>
      <c r="G327" t="s">
        <v>629</v>
      </c>
    </row>
    <row r="328" spans="1:7" x14ac:dyDescent="0.25">
      <c r="A328" s="2" t="s">
        <v>1465</v>
      </c>
      <c r="B328" t="s">
        <v>687</v>
      </c>
      <c r="C328" t="s">
        <v>769</v>
      </c>
      <c r="D328" t="s">
        <v>687</v>
      </c>
      <c r="E328" s="2">
        <v>0</v>
      </c>
      <c r="F328">
        <f t="shared" si="5"/>
        <v>0</v>
      </c>
      <c r="G328" t="s">
        <v>629</v>
      </c>
    </row>
    <row r="329" spans="1:7" x14ac:dyDescent="0.25">
      <c r="A329" s="2" t="s">
        <v>1466</v>
      </c>
      <c r="B329" t="s">
        <v>689</v>
      </c>
      <c r="C329" t="s">
        <v>769</v>
      </c>
      <c r="D329" t="s">
        <v>689</v>
      </c>
      <c r="E329" s="2">
        <v>0</v>
      </c>
      <c r="F329">
        <f t="shared" si="5"/>
        <v>0</v>
      </c>
      <c r="G329" t="s">
        <v>629</v>
      </c>
    </row>
    <row r="330" spans="1:7" x14ac:dyDescent="0.25">
      <c r="A330" s="2" t="s">
        <v>1467</v>
      </c>
      <c r="B330" t="s">
        <v>691</v>
      </c>
      <c r="C330" t="s">
        <v>769</v>
      </c>
      <c r="D330" t="s">
        <v>691</v>
      </c>
      <c r="E330" s="2">
        <v>0</v>
      </c>
      <c r="F330">
        <f t="shared" si="5"/>
        <v>0</v>
      </c>
      <c r="G330" t="s">
        <v>629</v>
      </c>
    </row>
    <row r="331" spans="1:7" x14ac:dyDescent="0.25">
      <c r="A331" s="2" t="s">
        <v>1468</v>
      </c>
      <c r="B331" t="s">
        <v>693</v>
      </c>
      <c r="C331" t="s">
        <v>769</v>
      </c>
      <c r="D331" t="s">
        <v>693</v>
      </c>
      <c r="E331" s="2">
        <v>0</v>
      </c>
      <c r="F331">
        <f t="shared" si="5"/>
        <v>0</v>
      </c>
      <c r="G331" t="s">
        <v>629</v>
      </c>
    </row>
    <row r="332" spans="1:7" x14ac:dyDescent="0.25">
      <c r="A332" s="2" t="s">
        <v>1469</v>
      </c>
      <c r="B332" t="s">
        <v>695</v>
      </c>
      <c r="C332" t="s">
        <v>769</v>
      </c>
      <c r="D332" t="s">
        <v>695</v>
      </c>
      <c r="E332" s="2">
        <v>0</v>
      </c>
      <c r="F332">
        <f t="shared" si="5"/>
        <v>0</v>
      </c>
      <c r="G332" t="s">
        <v>629</v>
      </c>
    </row>
    <row r="333" spans="1:7" x14ac:dyDescent="0.25">
      <c r="A333" s="2" t="s">
        <v>1470</v>
      </c>
      <c r="B333" t="s">
        <v>697</v>
      </c>
      <c r="C333" t="s">
        <v>769</v>
      </c>
      <c r="D333" t="s">
        <v>697</v>
      </c>
      <c r="E333" s="2">
        <v>0</v>
      </c>
      <c r="F333">
        <f t="shared" si="5"/>
        <v>0</v>
      </c>
      <c r="G333" t="s">
        <v>629</v>
      </c>
    </row>
    <row r="334" spans="1:7" x14ac:dyDescent="0.25">
      <c r="A334" s="2" t="s">
        <v>1471</v>
      </c>
      <c r="B334" t="s">
        <v>699</v>
      </c>
      <c r="C334" t="s">
        <v>769</v>
      </c>
      <c r="D334" t="s">
        <v>699</v>
      </c>
      <c r="E334" s="2">
        <v>0</v>
      </c>
      <c r="F334">
        <f t="shared" si="5"/>
        <v>0</v>
      </c>
      <c r="G334" t="s">
        <v>629</v>
      </c>
    </row>
    <row r="335" spans="1:7" x14ac:dyDescent="0.25">
      <c r="A335" t="s">
        <v>1472</v>
      </c>
      <c r="B335" t="s">
        <v>704</v>
      </c>
      <c r="C335" t="s">
        <v>769</v>
      </c>
      <c r="D335" t="s">
        <v>704</v>
      </c>
      <c r="E335" s="2">
        <v>0</v>
      </c>
      <c r="F335">
        <f t="shared" si="5"/>
        <v>0</v>
      </c>
      <c r="G335" t="s">
        <v>702</v>
      </c>
    </row>
    <row r="336" spans="1:7" x14ac:dyDescent="0.25">
      <c r="A336" t="s">
        <v>1473</v>
      </c>
      <c r="B336" t="s">
        <v>706</v>
      </c>
      <c r="C336" t="s">
        <v>769</v>
      </c>
      <c r="D336" t="s">
        <v>706</v>
      </c>
      <c r="E336" s="2">
        <v>0</v>
      </c>
      <c r="F336">
        <f t="shared" si="5"/>
        <v>0</v>
      </c>
      <c r="G336" t="s">
        <v>702</v>
      </c>
    </row>
    <row r="337" spans="1:7" x14ac:dyDescent="0.25">
      <c r="A337" t="s">
        <v>1474</v>
      </c>
      <c r="B337" t="s">
        <v>708</v>
      </c>
      <c r="C337" t="s">
        <v>769</v>
      </c>
      <c r="D337" t="s">
        <v>708</v>
      </c>
      <c r="E337" s="2">
        <v>0</v>
      </c>
      <c r="F337">
        <f t="shared" si="5"/>
        <v>0</v>
      </c>
      <c r="G337" t="s">
        <v>702</v>
      </c>
    </row>
    <row r="338" spans="1:7" x14ac:dyDescent="0.25">
      <c r="A338" t="s">
        <v>1475</v>
      </c>
      <c r="B338" t="s">
        <v>710</v>
      </c>
      <c r="C338" t="s">
        <v>769</v>
      </c>
      <c r="D338" t="s">
        <v>710</v>
      </c>
      <c r="E338" s="2">
        <v>0</v>
      </c>
      <c r="F338">
        <f t="shared" si="5"/>
        <v>0</v>
      </c>
      <c r="G338" t="s">
        <v>702</v>
      </c>
    </row>
    <row r="339" spans="1:7" x14ac:dyDescent="0.25">
      <c r="A339" t="s">
        <v>1476</v>
      </c>
      <c r="B339" t="s">
        <v>712</v>
      </c>
      <c r="C339" t="s">
        <v>769</v>
      </c>
      <c r="D339" t="s">
        <v>712</v>
      </c>
      <c r="E339" s="2">
        <v>0</v>
      </c>
      <c r="F339">
        <f t="shared" si="5"/>
        <v>0</v>
      </c>
      <c r="G339" t="s">
        <v>702</v>
      </c>
    </row>
    <row r="340" spans="1:7" x14ac:dyDescent="0.25">
      <c r="A340" t="s">
        <v>1477</v>
      </c>
      <c r="B340" t="s">
        <v>714</v>
      </c>
      <c r="C340" t="s">
        <v>769</v>
      </c>
      <c r="D340" t="s">
        <v>714</v>
      </c>
      <c r="E340" s="2">
        <v>0</v>
      </c>
      <c r="F340">
        <f t="shared" si="5"/>
        <v>0</v>
      </c>
      <c r="G340" t="s">
        <v>702</v>
      </c>
    </row>
    <row r="341" spans="1:7" x14ac:dyDescent="0.25">
      <c r="A341" t="s">
        <v>1478</v>
      </c>
      <c r="B341" t="s">
        <v>701</v>
      </c>
      <c r="C341" t="s">
        <v>769</v>
      </c>
      <c r="D341" t="s">
        <v>701</v>
      </c>
      <c r="E341" s="2">
        <v>0</v>
      </c>
      <c r="F341">
        <f t="shared" si="5"/>
        <v>0</v>
      </c>
      <c r="G341" t="s">
        <v>702</v>
      </c>
    </row>
    <row r="342" spans="1:7" x14ac:dyDescent="0.25">
      <c r="A342" t="s">
        <v>1479</v>
      </c>
      <c r="B342" t="s">
        <v>716</v>
      </c>
      <c r="C342" t="s">
        <v>769</v>
      </c>
      <c r="D342" t="s">
        <v>716</v>
      </c>
      <c r="E342" s="2">
        <v>0</v>
      </c>
      <c r="F342">
        <f t="shared" si="5"/>
        <v>0</v>
      </c>
      <c r="G342" t="s">
        <v>702</v>
      </c>
    </row>
    <row r="343" spans="1:7" x14ac:dyDescent="0.25">
      <c r="A343" t="s">
        <v>1480</v>
      </c>
      <c r="B343" t="s">
        <v>718</v>
      </c>
      <c r="C343" t="s">
        <v>769</v>
      </c>
      <c r="D343" t="s">
        <v>718</v>
      </c>
      <c r="E343" s="2">
        <v>0</v>
      </c>
      <c r="F343">
        <f t="shared" si="5"/>
        <v>0</v>
      </c>
      <c r="G343" t="s">
        <v>702</v>
      </c>
    </row>
    <row r="344" spans="1:7" x14ac:dyDescent="0.25">
      <c r="A344" t="s">
        <v>1481</v>
      </c>
      <c r="B344" t="s">
        <v>720</v>
      </c>
      <c r="C344" t="s">
        <v>769</v>
      </c>
      <c r="D344" t="s">
        <v>720</v>
      </c>
      <c r="E344" s="2">
        <v>0</v>
      </c>
      <c r="F344">
        <f t="shared" si="5"/>
        <v>0</v>
      </c>
      <c r="G344" t="s">
        <v>702</v>
      </c>
    </row>
    <row r="345" spans="1:7" x14ac:dyDescent="0.25">
      <c r="A345" s="1" t="s">
        <v>1482</v>
      </c>
      <c r="B345" t="s">
        <v>722</v>
      </c>
      <c r="C345" t="s">
        <v>769</v>
      </c>
      <c r="D345" t="s">
        <v>722</v>
      </c>
      <c r="E345" s="2">
        <v>0</v>
      </c>
      <c r="F345">
        <f t="shared" si="5"/>
        <v>0</v>
      </c>
      <c r="G345" t="s">
        <v>702</v>
      </c>
    </row>
    <row r="346" spans="1:7" x14ac:dyDescent="0.25">
      <c r="A346" s="1" t="s">
        <v>1483</v>
      </c>
      <c r="B346" t="s">
        <v>724</v>
      </c>
      <c r="C346" t="s">
        <v>769</v>
      </c>
      <c r="D346" t="s">
        <v>724</v>
      </c>
      <c r="E346" s="2">
        <v>0</v>
      </c>
      <c r="F346">
        <f t="shared" si="5"/>
        <v>0</v>
      </c>
      <c r="G346" t="s">
        <v>702</v>
      </c>
    </row>
    <row r="347" spans="1:7" x14ac:dyDescent="0.25">
      <c r="A347" s="1" t="s">
        <v>1484</v>
      </c>
      <c r="B347" t="s">
        <v>726</v>
      </c>
      <c r="C347" t="s">
        <v>769</v>
      </c>
      <c r="D347" t="s">
        <v>726</v>
      </c>
      <c r="E347" s="2">
        <v>0</v>
      </c>
      <c r="F347">
        <f t="shared" si="5"/>
        <v>0</v>
      </c>
      <c r="G347" t="s">
        <v>702</v>
      </c>
    </row>
    <row r="348" spans="1:7" x14ac:dyDescent="0.25">
      <c r="A348" s="1" t="s">
        <v>1485</v>
      </c>
      <c r="B348" t="s">
        <v>728</v>
      </c>
      <c r="C348" t="s">
        <v>769</v>
      </c>
      <c r="D348" t="s">
        <v>728</v>
      </c>
      <c r="E348" s="2">
        <v>0</v>
      </c>
      <c r="F348">
        <f t="shared" si="5"/>
        <v>0</v>
      </c>
      <c r="G348" t="s">
        <v>702</v>
      </c>
    </row>
    <row r="349" spans="1:7" x14ac:dyDescent="0.25">
      <c r="A349" s="1" t="s">
        <v>1486</v>
      </c>
      <c r="B349" t="s">
        <v>730</v>
      </c>
      <c r="C349" t="s">
        <v>769</v>
      </c>
      <c r="D349" t="s">
        <v>730</v>
      </c>
      <c r="E349" s="2">
        <v>0</v>
      </c>
      <c r="F349">
        <f t="shared" si="5"/>
        <v>0</v>
      </c>
      <c r="G349" t="s">
        <v>702</v>
      </c>
    </row>
    <row r="350" spans="1:7" x14ac:dyDescent="0.25">
      <c r="A350" s="1" t="s">
        <v>1487</v>
      </c>
      <c r="B350" t="s">
        <v>732</v>
      </c>
      <c r="C350" t="s">
        <v>769</v>
      </c>
      <c r="D350" t="s">
        <v>732</v>
      </c>
      <c r="E350" s="2">
        <v>0</v>
      </c>
      <c r="F350">
        <f t="shared" si="5"/>
        <v>0</v>
      </c>
      <c r="G350" t="s">
        <v>702</v>
      </c>
    </row>
    <row r="351" spans="1:7" x14ac:dyDescent="0.25">
      <c r="A351" s="1" t="s">
        <v>1488</v>
      </c>
      <c r="B351" t="s">
        <v>734</v>
      </c>
      <c r="C351" t="s">
        <v>769</v>
      </c>
      <c r="D351" t="s">
        <v>734</v>
      </c>
      <c r="E351" s="2">
        <v>0</v>
      </c>
      <c r="F351">
        <f t="shared" si="5"/>
        <v>0</v>
      </c>
      <c r="G351" t="s">
        <v>702</v>
      </c>
    </row>
    <row r="352" spans="1:7" x14ac:dyDescent="0.25">
      <c r="A352" s="1" t="s">
        <v>1489</v>
      </c>
      <c r="B352" t="s">
        <v>736</v>
      </c>
      <c r="C352" t="s">
        <v>769</v>
      </c>
      <c r="D352" t="s">
        <v>736</v>
      </c>
      <c r="E352" s="2">
        <v>0</v>
      </c>
      <c r="F352">
        <f t="shared" si="5"/>
        <v>0</v>
      </c>
      <c r="G352" t="s">
        <v>702</v>
      </c>
    </row>
    <row r="353" spans="1:7" x14ac:dyDescent="0.25">
      <c r="A353" s="1" t="s">
        <v>1490</v>
      </c>
      <c r="B353" t="s">
        <v>738</v>
      </c>
      <c r="C353" t="s">
        <v>769</v>
      </c>
      <c r="D353" t="s">
        <v>738</v>
      </c>
      <c r="E353" s="2">
        <v>0</v>
      </c>
      <c r="F353">
        <f t="shared" si="5"/>
        <v>0</v>
      </c>
      <c r="G353" t="s">
        <v>702</v>
      </c>
    </row>
    <row r="354" spans="1:7" x14ac:dyDescent="0.25">
      <c r="A354" s="1" t="s">
        <v>1491</v>
      </c>
      <c r="B354" t="s">
        <v>740</v>
      </c>
      <c r="C354" t="s">
        <v>769</v>
      </c>
      <c r="D354" t="s">
        <v>740</v>
      </c>
      <c r="E354" s="2">
        <v>0</v>
      </c>
      <c r="F354">
        <f t="shared" si="5"/>
        <v>0</v>
      </c>
      <c r="G354" t="s">
        <v>702</v>
      </c>
    </row>
    <row r="355" spans="1:7" x14ac:dyDescent="0.25">
      <c r="A355" s="1" t="s">
        <v>1492</v>
      </c>
      <c r="B355" t="s">
        <v>742</v>
      </c>
      <c r="C355" t="s">
        <v>769</v>
      </c>
      <c r="D355" t="s">
        <v>742</v>
      </c>
      <c r="E355" s="2">
        <v>0</v>
      </c>
      <c r="F355">
        <f t="shared" si="5"/>
        <v>0</v>
      </c>
      <c r="G355" t="s">
        <v>702</v>
      </c>
    </row>
    <row r="356" spans="1:7" x14ac:dyDescent="0.25">
      <c r="A356" s="1" t="s">
        <v>1493</v>
      </c>
      <c r="B356" t="s">
        <v>744</v>
      </c>
      <c r="C356" t="s">
        <v>769</v>
      </c>
      <c r="D356" t="s">
        <v>744</v>
      </c>
      <c r="E356" s="2">
        <v>0</v>
      </c>
      <c r="F356">
        <f t="shared" si="5"/>
        <v>0</v>
      </c>
      <c r="G356" t="s">
        <v>702</v>
      </c>
    </row>
    <row r="357" spans="1:7" x14ac:dyDescent="0.25">
      <c r="A357" s="1" t="s">
        <v>1494</v>
      </c>
      <c r="B357" t="s">
        <v>746</v>
      </c>
      <c r="C357" t="s">
        <v>769</v>
      </c>
      <c r="D357" t="s">
        <v>746</v>
      </c>
      <c r="E357" s="2">
        <v>0</v>
      </c>
      <c r="F357">
        <f t="shared" si="5"/>
        <v>0</v>
      </c>
      <c r="G357" t="s">
        <v>702</v>
      </c>
    </row>
    <row r="358" spans="1:7" x14ac:dyDescent="0.25">
      <c r="A358" s="1" t="s">
        <v>1495</v>
      </c>
      <c r="B358" t="s">
        <v>748</v>
      </c>
      <c r="C358" t="s">
        <v>769</v>
      </c>
      <c r="D358" t="s">
        <v>748</v>
      </c>
      <c r="E358" s="2">
        <v>0</v>
      </c>
      <c r="F358">
        <f t="shared" si="5"/>
        <v>0</v>
      </c>
      <c r="G358" t="s">
        <v>702</v>
      </c>
    </row>
    <row r="359" spans="1:7" x14ac:dyDescent="0.25">
      <c r="A359" s="2" t="s">
        <v>1496</v>
      </c>
      <c r="B359" t="s">
        <v>750</v>
      </c>
      <c r="C359" t="s">
        <v>769</v>
      </c>
      <c r="D359" t="s">
        <v>750</v>
      </c>
      <c r="E359" s="2">
        <v>0</v>
      </c>
      <c r="F359">
        <f t="shared" si="5"/>
        <v>0</v>
      </c>
      <c r="G359" t="s">
        <v>702</v>
      </c>
    </row>
    <row r="360" spans="1:7" x14ac:dyDescent="0.25">
      <c r="A360" s="2" t="s">
        <v>1497</v>
      </c>
      <c r="B360" t="s">
        <v>752</v>
      </c>
      <c r="C360" t="s">
        <v>769</v>
      </c>
      <c r="D360" t="s">
        <v>752</v>
      </c>
      <c r="E360" s="2">
        <v>0</v>
      </c>
      <c r="F360">
        <f t="shared" si="5"/>
        <v>0</v>
      </c>
      <c r="G360" t="s">
        <v>702</v>
      </c>
    </row>
    <row r="361" spans="1:7" x14ac:dyDescent="0.25">
      <c r="A361" s="2" t="s">
        <v>1498</v>
      </c>
      <c r="B361" t="s">
        <v>754</v>
      </c>
      <c r="C361" t="s">
        <v>769</v>
      </c>
      <c r="D361" t="s">
        <v>754</v>
      </c>
      <c r="E361" s="2">
        <v>0</v>
      </c>
      <c r="F361">
        <f t="shared" si="5"/>
        <v>0</v>
      </c>
      <c r="G361" t="s">
        <v>702</v>
      </c>
    </row>
    <row r="362" spans="1:7" x14ac:dyDescent="0.25">
      <c r="A362" s="2" t="s">
        <v>1499</v>
      </c>
      <c r="B362" t="s">
        <v>756</v>
      </c>
      <c r="C362" t="s">
        <v>769</v>
      </c>
      <c r="D362" t="s">
        <v>756</v>
      </c>
      <c r="E362" s="2">
        <v>0</v>
      </c>
      <c r="F362">
        <f t="shared" si="5"/>
        <v>0</v>
      </c>
      <c r="G362" t="s">
        <v>702</v>
      </c>
    </row>
    <row r="363" spans="1:7" x14ac:dyDescent="0.25">
      <c r="A363" s="2" t="s">
        <v>1500</v>
      </c>
      <c r="B363" t="s">
        <v>758</v>
      </c>
      <c r="C363" t="s">
        <v>769</v>
      </c>
      <c r="D363" t="s">
        <v>758</v>
      </c>
      <c r="E363" s="2">
        <v>0</v>
      </c>
      <c r="F363">
        <f t="shared" si="5"/>
        <v>0</v>
      </c>
      <c r="G363" t="s">
        <v>702</v>
      </c>
    </row>
    <row r="364" spans="1:7" x14ac:dyDescent="0.25">
      <c r="A364" s="2" t="s">
        <v>1501</v>
      </c>
      <c r="B364" t="s">
        <v>760</v>
      </c>
      <c r="C364" t="s">
        <v>769</v>
      </c>
      <c r="D364" t="s">
        <v>760</v>
      </c>
      <c r="E364" s="2">
        <v>0</v>
      </c>
      <c r="F364">
        <f t="shared" si="5"/>
        <v>0</v>
      </c>
      <c r="G364" t="s">
        <v>702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K365"/>
  <sheetViews>
    <sheetView topLeftCell="A175" zoomScaleNormal="100" workbookViewId="0">
      <selection activeCell="B190" sqref="B190"/>
    </sheetView>
  </sheetViews>
  <sheetFormatPr baseColWidth="10" defaultColWidth="8.85546875" defaultRowHeight="15" x14ac:dyDescent="0.25"/>
  <cols>
    <col min="2" max="2" width="37.7109375" bestFit="1" customWidth="1"/>
    <col min="3" max="3" width="16.85546875" style="1" customWidth="1"/>
    <col min="4" max="4" width="255.7109375" style="1" bestFit="1" customWidth="1"/>
    <col min="5" max="9" width="11.28515625" customWidth="1"/>
    <col min="10" max="10" width="15.140625" customWidth="1"/>
    <col min="11" max="11" width="11.28515625" customWidth="1"/>
  </cols>
  <sheetData>
    <row r="1" spans="1:11" ht="15.6" customHeight="1" x14ac:dyDescent="0.25">
      <c r="A1" t="s">
        <v>6</v>
      </c>
      <c r="B1" t="s">
        <v>0</v>
      </c>
      <c r="C1" t="s">
        <v>14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762</v>
      </c>
      <c r="J1" t="s">
        <v>1511</v>
      </c>
      <c r="K1" t="s">
        <v>13</v>
      </c>
    </row>
    <row r="2" spans="1:11" ht="15.6" customHeight="1" x14ac:dyDescent="0.25">
      <c r="A2" s="1">
        <v>6</v>
      </c>
      <c r="B2" t="s">
        <v>15</v>
      </c>
      <c r="C2" t="s">
        <v>16</v>
      </c>
      <c r="D2" s="4" t="s">
        <v>17</v>
      </c>
      <c r="E2">
        <v>312.81253051757813</v>
      </c>
      <c r="F2">
        <v>547.1365966796875</v>
      </c>
      <c r="G2">
        <v>49.514095306396484</v>
      </c>
      <c r="H2">
        <v>57.261573791503906</v>
      </c>
      <c r="I2">
        <v>1</v>
      </c>
      <c r="J2" t="str">
        <f>IF(COUNTIF(Base!H:H,B2)=1,COUNTIF(Base!H:H,B2)&amp;" contact",IF(COUNTIF(Base!H:H,B2)&gt;1,COUNTIF(Base!H:H,B2)&amp;" contacts"," Pas de contact"))</f>
        <v xml:space="preserve"> Pas de contact</v>
      </c>
      <c r="K2" s="21">
        <v>49000</v>
      </c>
    </row>
    <row r="3" spans="1:11" ht="15.6" customHeight="1" x14ac:dyDescent="0.25">
      <c r="A3" s="1">
        <v>31</v>
      </c>
      <c r="B3" t="s">
        <v>18</v>
      </c>
      <c r="C3" t="s">
        <v>19</v>
      </c>
      <c r="D3" s="4" t="s">
        <v>20</v>
      </c>
      <c r="E3">
        <v>357.400146484375</v>
      </c>
      <c r="F3">
        <v>526.2320556640625</v>
      </c>
      <c r="G3">
        <v>33.171497344970703</v>
      </c>
      <c r="H3">
        <v>39.913463592529297</v>
      </c>
      <c r="I3">
        <v>2</v>
      </c>
      <c r="J3" t="str">
        <f>IF(COUNTIF(Base!H:H,B3)=1,COUNTIF(Base!H:H,B3)&amp;" contact",IF(COUNTIF(Base!H:H,B3)&gt;1,COUNTIF(Base!H:H,B3)&amp;" contacts"," Pas de contact"))</f>
        <v xml:space="preserve"> Pas de contact</v>
      </c>
      <c r="K3" s="21">
        <v>49080</v>
      </c>
    </row>
    <row r="4" spans="1:11" ht="15.6" customHeight="1" x14ac:dyDescent="0.25">
      <c r="A4" s="1">
        <v>275</v>
      </c>
      <c r="B4" t="s">
        <v>21</v>
      </c>
      <c r="C4" t="s">
        <v>19</v>
      </c>
      <c r="D4" s="4" t="s">
        <v>22</v>
      </c>
      <c r="E4">
        <v>362.30880737304688</v>
      </c>
      <c r="F4">
        <v>547.2447509765625</v>
      </c>
      <c r="G4">
        <v>39.67535400390625</v>
      </c>
      <c r="H4">
        <v>28.033149719238281</v>
      </c>
      <c r="I4">
        <v>2</v>
      </c>
      <c r="J4" t="str">
        <f>IF(COUNTIF(Base!H:H,B4)=1,COUNTIF(Base!H:H,B4)&amp;" contact",IF(COUNTIF(Base!H:H,B4)&gt;1,COUNTIF(Base!H:H,B4)&amp;" contacts"," Pas de contact"))</f>
        <v xml:space="preserve"> Pas de contact</v>
      </c>
      <c r="K4" s="21">
        <v>49130</v>
      </c>
    </row>
    <row r="5" spans="1:11" ht="15.6" customHeight="1" x14ac:dyDescent="0.25">
      <c r="A5" s="1">
        <v>18</v>
      </c>
      <c r="B5" t="s">
        <v>34</v>
      </c>
      <c r="C5" t="s">
        <v>24</v>
      </c>
      <c r="D5" s="4" t="s">
        <v>35</v>
      </c>
      <c r="E5">
        <v>329.66622924804688</v>
      </c>
      <c r="F5">
        <v>524.443359375</v>
      </c>
      <c r="G5">
        <v>26.40369987487793</v>
      </c>
      <c r="H5">
        <v>35.022678375244141</v>
      </c>
      <c r="I5">
        <v>3</v>
      </c>
      <c r="J5" t="str">
        <f>IF(COUNTIF(Base!H:H,B5)=1,COUNTIF(Base!H:H,B5)&amp;" contact",IF(COUNTIF(Base!H:H,B5)&gt;1,COUNTIF(Base!H:H,B5)&amp;" contacts"," Pas de contact"))</f>
        <v xml:space="preserve"> Pas de contact</v>
      </c>
      <c r="K5" s="21">
        <v>49070</v>
      </c>
    </row>
    <row r="6" spans="1:11" ht="15.6" customHeight="1" x14ac:dyDescent="0.25">
      <c r="A6" s="1">
        <v>26</v>
      </c>
      <c r="B6" t="s">
        <v>38</v>
      </c>
      <c r="C6" t="s">
        <v>24</v>
      </c>
      <c r="D6" s="4" t="s">
        <v>39</v>
      </c>
      <c r="E6">
        <v>399.1484375</v>
      </c>
      <c r="F6">
        <v>517.937744140625</v>
      </c>
      <c r="G6">
        <v>24.137401580810547</v>
      </c>
      <c r="H6">
        <v>17.348976135253906</v>
      </c>
      <c r="I6">
        <v>3</v>
      </c>
      <c r="J6" t="str">
        <f>IF(COUNTIF(Base!H:H,B6)=1,COUNTIF(Base!H:H,B6)&amp;" contact",IF(COUNTIF(Base!H:H,B6)&gt;1,COUNTIF(Base!H:H,B6)&amp;" contacts"," Pas de contact"))</f>
        <v xml:space="preserve"> Pas de contact</v>
      </c>
      <c r="K6" s="21">
        <v>49170</v>
      </c>
    </row>
    <row r="7" spans="1:11" ht="15.6" customHeight="1" x14ac:dyDescent="0.25">
      <c r="A7" s="1">
        <v>269</v>
      </c>
      <c r="B7" t="s">
        <v>26</v>
      </c>
      <c r="C7" t="s">
        <v>24</v>
      </c>
      <c r="D7" s="4" t="s">
        <v>27</v>
      </c>
      <c r="E7">
        <v>289.220703125</v>
      </c>
      <c r="F7">
        <v>468.93896484375</v>
      </c>
      <c r="G7">
        <v>49.143779754638672</v>
      </c>
      <c r="H7">
        <v>45.982048034667969</v>
      </c>
      <c r="I7">
        <v>3</v>
      </c>
      <c r="J7" t="str">
        <f>IF(COUNTIF(Base!H:H,B7)=1,COUNTIF(Base!H:H,B7)&amp;" contact",IF(COUNTIF(Base!H:H,B7)&gt;1,COUNTIF(Base!H:H,B7)&amp;" contacts"," Pas de contact"))</f>
        <v xml:space="preserve"> Pas de contact</v>
      </c>
      <c r="K7" s="21">
        <v>49370</v>
      </c>
    </row>
    <row r="8" spans="1:11" ht="15.6" customHeight="1" x14ac:dyDescent="0.25">
      <c r="A8" s="1">
        <v>285</v>
      </c>
      <c r="B8" t="s">
        <v>36</v>
      </c>
      <c r="C8" t="s">
        <v>24</v>
      </c>
      <c r="D8" s="4" t="s">
        <v>37</v>
      </c>
      <c r="E8">
        <v>347.38290405273438</v>
      </c>
      <c r="F8">
        <v>508.28717041015625</v>
      </c>
      <c r="G8">
        <v>22.833858489990234</v>
      </c>
      <c r="H8">
        <v>23.444644927978516</v>
      </c>
      <c r="I8">
        <v>3</v>
      </c>
      <c r="J8" t="str">
        <f>IF(COUNTIF(Base!H:H,B8)=1,COUNTIF(Base!H:H,B8)&amp;" contact",IF(COUNTIF(Base!H:H,B8)&gt;1,COUNTIF(Base!H:H,B8)&amp;" contacts"," Pas de contact"))</f>
        <v xml:space="preserve"> Pas de contact</v>
      </c>
      <c r="K8" s="21">
        <v>49070</v>
      </c>
    </row>
    <row r="9" spans="1:11" ht="15.6" customHeight="1" x14ac:dyDescent="0.25">
      <c r="A9" s="1">
        <v>289</v>
      </c>
      <c r="B9" t="s">
        <v>30</v>
      </c>
      <c r="C9" t="s">
        <v>24</v>
      </c>
      <c r="D9" s="4" t="s">
        <v>31</v>
      </c>
      <c r="E9">
        <v>326.80804443359375</v>
      </c>
      <c r="F9">
        <v>491.53985595703125</v>
      </c>
      <c r="G9">
        <v>40.631103515625</v>
      </c>
      <c r="H9">
        <v>23.48338508605957</v>
      </c>
      <c r="I9">
        <v>3</v>
      </c>
      <c r="J9" t="str">
        <f>IF(COUNTIF(Base!H:H,B9)=1,COUNTIF(Base!H:H,B9)&amp;" contact",IF(COUNTIF(Base!H:H,B9)&gt;1,COUNTIF(Base!H:H,B9)&amp;" contacts"," Pas de contact"))</f>
        <v xml:space="preserve"> Pas de contact</v>
      </c>
      <c r="K9" s="21">
        <v>49070</v>
      </c>
    </row>
    <row r="10" spans="1:11" ht="15.6" customHeight="1" x14ac:dyDescent="0.25">
      <c r="A10" s="1">
        <v>293</v>
      </c>
      <c r="B10" t="s">
        <v>23</v>
      </c>
      <c r="C10" t="s">
        <v>24</v>
      </c>
      <c r="D10" s="4" t="s">
        <v>25</v>
      </c>
      <c r="E10">
        <v>340.887939453125</v>
      </c>
      <c r="F10">
        <v>480.02841186523438</v>
      </c>
      <c r="G10">
        <v>31.106771469116211</v>
      </c>
      <c r="H10">
        <v>27.376220703125</v>
      </c>
      <c r="I10">
        <v>3</v>
      </c>
      <c r="J10" t="str">
        <f>IF(COUNTIF(Base!H:H,B10)=1,COUNTIF(Base!H:H,B10)&amp;" contact",IF(COUNTIF(Base!H:H,B10)&gt;1,COUNTIF(Base!H:H,B10)&amp;" contacts"," Pas de contact"))</f>
        <v xml:space="preserve"> Pas de contact</v>
      </c>
      <c r="K10" s="21">
        <v>49170</v>
      </c>
    </row>
    <row r="11" spans="1:11" ht="15.6" customHeight="1" x14ac:dyDescent="0.25">
      <c r="A11" s="1">
        <v>301</v>
      </c>
      <c r="B11" t="s">
        <v>28</v>
      </c>
      <c r="C11" t="s">
        <v>24</v>
      </c>
      <c r="D11" s="4" t="s">
        <v>29</v>
      </c>
      <c r="E11">
        <v>362.34393310546875</v>
      </c>
      <c r="F11">
        <v>480.8037109375</v>
      </c>
      <c r="G11">
        <v>44.351024627685547</v>
      </c>
      <c r="H11">
        <v>20.964960098266602</v>
      </c>
      <c r="I11">
        <v>3</v>
      </c>
      <c r="J11" t="str">
        <f>IF(COUNTIF(Base!H:H,B11)=1,COUNTIF(Base!H:H,B11)&amp;" contact",IF(COUNTIF(Base!H:H,B11)&gt;1,COUNTIF(Base!H:H,B11)&amp;" contacts"," Pas de contact"))</f>
        <v xml:space="preserve"> Pas de contact</v>
      </c>
      <c r="K11" s="10">
        <v>49170</v>
      </c>
    </row>
    <row r="12" spans="1:11" ht="15.6" customHeight="1" x14ac:dyDescent="0.25">
      <c r="A12" s="1">
        <v>322</v>
      </c>
      <c r="B12" t="s">
        <v>32</v>
      </c>
      <c r="C12" t="s">
        <v>24</v>
      </c>
      <c r="D12" s="4" t="s">
        <v>33</v>
      </c>
      <c r="E12">
        <v>370.626220703125</v>
      </c>
      <c r="F12">
        <v>506.83779907226563</v>
      </c>
      <c r="G12">
        <v>35.9720458984375</v>
      </c>
      <c r="H12">
        <v>42.265037536621094</v>
      </c>
      <c r="I12">
        <v>3</v>
      </c>
      <c r="J12" t="str">
        <f>IF(COUNTIF(Base!H:H,B12)=1,COUNTIF(Base!H:H,B12)&amp;" contact",IF(COUNTIF(Base!H:H,B12)&gt;1,COUNTIF(Base!H:H,B12)&amp;" contacts"," Pas de contact"))</f>
        <v xml:space="preserve"> Pas de contact</v>
      </c>
      <c r="K12" s="21">
        <v>49170</v>
      </c>
    </row>
    <row r="13" spans="1:11" ht="15.6" customHeight="1" x14ac:dyDescent="0.25">
      <c r="A13" s="1">
        <v>14</v>
      </c>
      <c r="B13" t="s">
        <v>43</v>
      </c>
      <c r="C13" t="s">
        <v>41</v>
      </c>
      <c r="D13" s="5" t="s">
        <v>44</v>
      </c>
      <c r="E13">
        <v>314.55032348632813</v>
      </c>
      <c r="F13">
        <v>539.07037353515625</v>
      </c>
      <c r="G13">
        <v>30.312126159667969</v>
      </c>
      <c r="H13">
        <v>26.34283447265625</v>
      </c>
      <c r="I13">
        <v>4</v>
      </c>
      <c r="J13" t="str">
        <f>IF(COUNTIF(Base!H:H,B13)=1,COUNTIF(Base!H:H,B13)&amp;" contact",IF(COUNTIF(Base!H:H,B13)&gt;1,COUNTIF(Base!H:H,B13)&amp;" contacts"," Pas de contact"))</f>
        <v xml:space="preserve"> Pas de contact</v>
      </c>
      <c r="K13" s="21">
        <v>49240</v>
      </c>
    </row>
    <row r="14" spans="1:11" ht="15.6" customHeight="1" x14ac:dyDescent="0.25">
      <c r="A14" s="1">
        <v>154</v>
      </c>
      <c r="B14" t="s">
        <v>47</v>
      </c>
      <c r="C14" t="s">
        <v>41</v>
      </c>
      <c r="D14" s="4" t="s">
        <v>48</v>
      </c>
      <c r="E14">
        <v>297.05731201171875</v>
      </c>
      <c r="F14">
        <v>502.68417358398438</v>
      </c>
      <c r="G14">
        <v>38.912284851074219</v>
      </c>
      <c r="H14">
        <v>34.524883270263672</v>
      </c>
      <c r="I14">
        <v>4</v>
      </c>
      <c r="J14" t="str">
        <f>IF(COUNTIF(Base!H:H,B14)=1,COUNTIF(Base!H:H,B14)&amp;" contact",IF(COUNTIF(Base!H:H,B14)&gt;1,COUNTIF(Base!H:H,B14)&amp;" contacts"," Pas de contact"))</f>
        <v xml:space="preserve"> Pas de contact</v>
      </c>
      <c r="K14" s="21">
        <v>49220</v>
      </c>
    </row>
    <row r="15" spans="1:11" ht="15.6" customHeight="1" x14ac:dyDescent="0.25">
      <c r="A15" s="1">
        <v>155</v>
      </c>
      <c r="B15" t="s">
        <v>40</v>
      </c>
      <c r="C15" t="s">
        <v>41</v>
      </c>
      <c r="D15" t="s">
        <v>42</v>
      </c>
      <c r="E15">
        <v>280.77920532226563</v>
      </c>
      <c r="F15">
        <v>491.37237548828125</v>
      </c>
      <c r="G15">
        <v>51.095512390136719</v>
      </c>
      <c r="H15">
        <v>19.164173126220703</v>
      </c>
      <c r="I15">
        <v>4</v>
      </c>
      <c r="J15" t="str">
        <f>IF(COUNTIF(Base!H:H,B15)=1,COUNTIF(Base!H:H,B15)&amp;" contact",IF(COUNTIF(Base!H:H,B15)&gt;1,COUNTIF(Base!H:H,B15)&amp;" contacts"," Pas de contact"))</f>
        <v xml:space="preserve"> Pas de contact</v>
      </c>
      <c r="K15" s="21">
        <v>49220</v>
      </c>
    </row>
    <row r="16" spans="1:11" ht="15.6" customHeight="1" x14ac:dyDescent="0.25">
      <c r="A16" s="1">
        <v>187</v>
      </c>
      <c r="B16" t="s">
        <v>45</v>
      </c>
      <c r="C16" t="s">
        <v>41</v>
      </c>
      <c r="D16" s="4" t="s">
        <v>46</v>
      </c>
      <c r="E16">
        <v>284.87164306640625</v>
      </c>
      <c r="F16">
        <v>513.60888671875</v>
      </c>
      <c r="G16">
        <v>28.689291000366211</v>
      </c>
      <c r="H16">
        <v>20.154960632324219</v>
      </c>
      <c r="I16">
        <v>4</v>
      </c>
      <c r="J16" t="str">
        <f>IF(COUNTIF(Base!H:H,B16)=1,COUNTIF(Base!H:H,B16)&amp;" contact",IF(COUNTIF(Base!H:H,B16)&gt;1,COUNTIF(Base!H:H,B16)&amp;" contacts"," Pas de contact"))</f>
        <v xml:space="preserve"> Pas de contact</v>
      </c>
      <c r="K16" s="21">
        <v>49220</v>
      </c>
    </row>
    <row r="17" spans="1:11" ht="15.6" customHeight="1" x14ac:dyDescent="0.25">
      <c r="A17" s="1">
        <v>232</v>
      </c>
      <c r="B17" t="s">
        <v>49</v>
      </c>
      <c r="C17" t="s">
        <v>41</v>
      </c>
      <c r="D17" s="4" t="s">
        <v>50</v>
      </c>
      <c r="E17">
        <v>284.37786865234375</v>
      </c>
      <c r="F17">
        <v>532.33544921875</v>
      </c>
      <c r="G17">
        <v>28.790630340576172</v>
      </c>
      <c r="H17">
        <v>30.545906066894531</v>
      </c>
      <c r="I17">
        <v>4</v>
      </c>
      <c r="J17" t="str">
        <f>IF(COUNTIF(Base!H:H,B17)=1,COUNTIF(Base!H:H,B17)&amp;" contact",IF(COUNTIF(Base!H:H,B17)&gt;1,COUNTIF(Base!H:H,B17)&amp;" contacts"," Pas de contact"))</f>
        <v xml:space="preserve"> Pas de contact</v>
      </c>
      <c r="K17" s="21">
        <v>49460</v>
      </c>
    </row>
    <row r="18" spans="1:11" ht="15.6" customHeight="1" x14ac:dyDescent="0.25">
      <c r="A18" s="1">
        <v>42</v>
      </c>
      <c r="B18" t="s">
        <v>62</v>
      </c>
      <c r="C18" t="s">
        <v>52</v>
      </c>
      <c r="D18" s="4" t="s">
        <v>63</v>
      </c>
      <c r="E18">
        <v>262.92465209960938</v>
      </c>
      <c r="F18">
        <v>584.8848876953125</v>
      </c>
      <c r="G18">
        <v>35.837715148925781</v>
      </c>
      <c r="H18">
        <v>34.472518920898438</v>
      </c>
      <c r="I18">
        <v>5</v>
      </c>
      <c r="J18" t="str">
        <f>IF(COUNTIF(Base!H:H,B18)=1,COUNTIF(Base!H:H,B18)&amp;" contact",IF(COUNTIF(Base!H:H,B18)&gt;1,COUNTIF(Base!H:H,B18)&amp;" contacts"," Pas de contact"))</f>
        <v xml:space="preserve"> Pas de contact</v>
      </c>
      <c r="K18" s="21">
        <v>49125</v>
      </c>
    </row>
    <row r="19" spans="1:11" ht="15.6" customHeight="1" x14ac:dyDescent="0.25">
      <c r="A19" s="1">
        <v>49</v>
      </c>
      <c r="B19" t="s">
        <v>51</v>
      </c>
      <c r="C19" t="s">
        <v>52</v>
      </c>
      <c r="D19" t="s">
        <v>53</v>
      </c>
      <c r="E19">
        <v>286.53836059570313</v>
      </c>
      <c r="F19">
        <v>556.38360595703125</v>
      </c>
      <c r="G19">
        <v>29.936298370361328</v>
      </c>
      <c r="H19">
        <v>34.208187103271484</v>
      </c>
      <c r="I19">
        <v>5</v>
      </c>
      <c r="J19" t="str">
        <f>IF(COUNTIF(Base!H:H,B19)=1,COUNTIF(Base!H:H,B19)&amp;" contact",IF(COUNTIF(Base!H:H,B19)&gt;1,COUNTIF(Base!H:H,B19)&amp;" contacts"," Pas de contact"))</f>
        <v xml:space="preserve"> Pas de contact</v>
      </c>
      <c r="K19" s="21">
        <v>49460</v>
      </c>
    </row>
    <row r="20" spans="1:11" ht="15.6" customHeight="1" x14ac:dyDescent="0.25">
      <c r="A20" s="1">
        <v>109</v>
      </c>
      <c r="B20" t="s">
        <v>60</v>
      </c>
      <c r="C20" t="s">
        <v>52</v>
      </c>
      <c r="D20" s="4" t="s">
        <v>61</v>
      </c>
      <c r="E20">
        <v>291.76913452148438</v>
      </c>
      <c r="F20">
        <v>578.0830078125</v>
      </c>
      <c r="G20">
        <v>27.476377487182617</v>
      </c>
      <c r="H20">
        <v>45.241573333740234</v>
      </c>
      <c r="I20">
        <v>5</v>
      </c>
      <c r="J20" t="str">
        <f>IF(COUNTIF(Base!H:H,B20)=1,COUNTIF(Base!H:H,B20)&amp;" contact",IF(COUNTIF(Base!H:H,B20)&gt;1,COUNTIF(Base!H:H,B20)&amp;" contacts"," Pas de contact"))</f>
        <v xml:space="preserve"> Pas de contact</v>
      </c>
      <c r="K20" s="21">
        <v>49000</v>
      </c>
    </row>
    <row r="21" spans="1:11" ht="15.6" customHeight="1" x14ac:dyDescent="0.25">
      <c r="A21" s="1">
        <v>110</v>
      </c>
      <c r="B21" t="s">
        <v>58</v>
      </c>
      <c r="C21" t="s">
        <v>52</v>
      </c>
      <c r="D21" s="4" t="s">
        <v>59</v>
      </c>
      <c r="E21">
        <v>239.24282836914063</v>
      </c>
      <c r="F21">
        <v>561.6944580078125</v>
      </c>
      <c r="G21">
        <v>26.968189239501953</v>
      </c>
      <c r="H21">
        <v>27.780708312988281</v>
      </c>
      <c r="I21">
        <v>5</v>
      </c>
      <c r="J21" t="str">
        <f>IF(COUNTIF(Base!H:H,B21)=1,COUNTIF(Base!H:H,B21)&amp;" contact",IF(COUNTIF(Base!H:H,B21)&gt;1,COUNTIF(Base!H:H,B21)&amp;" contacts"," Pas de contact"))</f>
        <v xml:space="preserve"> Pas de contact</v>
      </c>
      <c r="K21" s="21">
        <v>49460</v>
      </c>
    </row>
    <row r="22" spans="1:11" ht="15.6" customHeight="1" x14ac:dyDescent="0.25">
      <c r="A22" s="1">
        <v>115</v>
      </c>
      <c r="B22" t="s">
        <v>54</v>
      </c>
      <c r="C22" t="s">
        <v>52</v>
      </c>
      <c r="D22" t="s">
        <v>55</v>
      </c>
      <c r="E22">
        <v>252.05030822753906</v>
      </c>
      <c r="F22">
        <v>536.53021240234375</v>
      </c>
      <c r="G22">
        <v>32.582126617431641</v>
      </c>
      <c r="H22">
        <v>46.616851806640625</v>
      </c>
      <c r="I22">
        <v>5</v>
      </c>
      <c r="J22" t="str">
        <f>IF(COUNTIF(Base!H:H,B22)=1,COUNTIF(Base!H:H,B22)&amp;" contact",IF(COUNTIF(Base!H:H,B22)&gt;1,COUNTIF(Base!H:H,B22)&amp;" contacts"," Pas de contact"))</f>
        <v xml:space="preserve"> Pas de contact</v>
      </c>
      <c r="K22" s="21">
        <v>49460</v>
      </c>
    </row>
    <row r="23" spans="1:11" ht="15.6" customHeight="1" x14ac:dyDescent="0.25">
      <c r="A23" s="1">
        <v>331</v>
      </c>
      <c r="B23" t="s">
        <v>56</v>
      </c>
      <c r="C23" t="s">
        <v>52</v>
      </c>
      <c r="D23" s="5" t="s">
        <v>57</v>
      </c>
      <c r="E23">
        <v>262.7923583984375</v>
      </c>
      <c r="F23">
        <v>567.350341796875</v>
      </c>
      <c r="G23">
        <v>29.378740310668945</v>
      </c>
      <c r="H23">
        <v>34.099132537841797</v>
      </c>
      <c r="I23">
        <v>5</v>
      </c>
      <c r="J23" t="str">
        <f>IF(COUNTIF(Base!H:H,B23)=1,COUNTIF(Base!H:H,B23)&amp;" contact",IF(COUNTIF(Base!H:H,B23)&gt;1,COUNTIF(Base!H:H,B23)&amp;" contacts"," Pas de contact"))</f>
        <v xml:space="preserve"> Pas de contact</v>
      </c>
      <c r="K23" s="21">
        <v>49460</v>
      </c>
    </row>
    <row r="24" spans="1:11" ht="15.6" customHeight="1" x14ac:dyDescent="0.25">
      <c r="A24" s="1">
        <v>23</v>
      </c>
      <c r="B24" t="s">
        <v>97</v>
      </c>
      <c r="C24" t="s">
        <v>65</v>
      </c>
      <c r="D24" s="4" t="s">
        <v>98</v>
      </c>
      <c r="E24">
        <v>256.02960205078125</v>
      </c>
      <c r="F24">
        <v>705.896484375</v>
      </c>
      <c r="G24">
        <v>17.087322235107422</v>
      </c>
      <c r="H24">
        <v>24.583307266235352</v>
      </c>
      <c r="I24">
        <v>0</v>
      </c>
      <c r="J24" t="str">
        <f>IF(COUNTIF(Base!H:H,B24)=1,COUNTIF(Base!H:H,B24)&amp;" contact",IF(COUNTIF(Base!H:H,B24)&gt;1,COUNTIF(Base!H:H,B24)&amp;" contacts"," Pas de contact"))</f>
        <v xml:space="preserve"> Pas de contact</v>
      </c>
      <c r="K24" s="21">
        <v>49140</v>
      </c>
    </row>
    <row r="25" spans="1:11" ht="15.6" customHeight="1" x14ac:dyDescent="0.25">
      <c r="A25" s="1">
        <v>70</v>
      </c>
      <c r="B25" t="s">
        <v>95</v>
      </c>
      <c r="C25" t="s">
        <v>65</v>
      </c>
      <c r="D25" s="4" t="s">
        <v>96</v>
      </c>
      <c r="E25">
        <v>293.77960205078125</v>
      </c>
      <c r="F25">
        <v>682.20977783203125</v>
      </c>
      <c r="G25">
        <v>32.416141510009766</v>
      </c>
      <c r="H25">
        <v>20.702835083007813</v>
      </c>
      <c r="I25">
        <v>0</v>
      </c>
      <c r="J25" t="str">
        <f>IF(COUNTIF(Base!H:H,B25)=1,COUNTIF(Base!H:H,B25)&amp;" contact",IF(COUNTIF(Base!H:H,B25)&gt;1,COUNTIF(Base!H:H,B25)&amp;" contacts"," Pas de contact"))</f>
        <v xml:space="preserve"> Pas de contact</v>
      </c>
      <c r="K25" s="21">
        <v>49140</v>
      </c>
    </row>
    <row r="26" spans="1:11" ht="15.6" customHeight="1" x14ac:dyDescent="0.25">
      <c r="A26" s="1">
        <v>92</v>
      </c>
      <c r="B26" t="s">
        <v>81</v>
      </c>
      <c r="C26" t="s">
        <v>65</v>
      </c>
      <c r="D26" s="4" t="s">
        <v>82</v>
      </c>
      <c r="E26">
        <v>322.75582885742188</v>
      </c>
      <c r="F26">
        <v>676.18353271484375</v>
      </c>
      <c r="G26">
        <v>28.496377944946289</v>
      </c>
      <c r="H26">
        <v>24.838346481323242</v>
      </c>
      <c r="I26">
        <v>0</v>
      </c>
      <c r="J26" t="str">
        <f>IF(COUNTIF(Base!H:H,B26)=1,COUNTIF(Base!H:H,B26)&amp;" contact",IF(COUNTIF(Base!H:H,B26)&gt;1,COUNTIF(Base!H:H,B26)&amp;" contacts"," Pas de contact"))</f>
        <v xml:space="preserve"> Pas de contact</v>
      </c>
      <c r="K26" s="21">
        <v>49140</v>
      </c>
    </row>
    <row r="27" spans="1:11" ht="15.6" customHeight="1" x14ac:dyDescent="0.25">
      <c r="A27" s="1">
        <v>94</v>
      </c>
      <c r="B27" t="s">
        <v>71</v>
      </c>
      <c r="C27" t="s">
        <v>65</v>
      </c>
      <c r="D27" t="s">
        <v>72</v>
      </c>
      <c r="E27">
        <v>281.400146484375</v>
      </c>
      <c r="F27">
        <v>638.93780517578125</v>
      </c>
      <c r="G27">
        <v>44.456298828125</v>
      </c>
      <c r="H27">
        <v>40.238899230957031</v>
      </c>
      <c r="I27">
        <v>0</v>
      </c>
      <c r="J27" t="str">
        <f>IF(COUNTIF(Base!H:H,B27)=1,COUNTIF(Base!H:H,B27)&amp;" contact",IF(COUNTIF(Base!H:H,B27)&gt;1,COUNTIF(Base!H:H,B27)&amp;" contacts"," Pas de contact"))</f>
        <v xml:space="preserve"> Pas de contact</v>
      </c>
      <c r="K27" s="21">
        <v>49140</v>
      </c>
    </row>
    <row r="28" spans="1:11" ht="15.6" customHeight="1" x14ac:dyDescent="0.25">
      <c r="A28" s="1">
        <v>130</v>
      </c>
      <c r="B28" t="s">
        <v>85</v>
      </c>
      <c r="C28" t="s">
        <v>65</v>
      </c>
      <c r="D28" s="4" t="s">
        <v>86</v>
      </c>
      <c r="E28">
        <v>209.1177978515625</v>
      </c>
      <c r="F28">
        <v>675.03411865234375</v>
      </c>
      <c r="G28">
        <v>27.916141510009766</v>
      </c>
      <c r="H28">
        <v>34.995510101318359</v>
      </c>
      <c r="I28">
        <v>0</v>
      </c>
      <c r="J28" t="str">
        <f>IF(COUNTIF(Base!H:H,B28)=1,COUNTIF(Base!H:H,B28)&amp;" contact",IF(COUNTIF(Base!H:H,B28)&gt;1,COUNTIF(Base!H:H,B28)&amp;" contacts"," Pas de contact"))</f>
        <v xml:space="preserve"> Pas de contact</v>
      </c>
      <c r="K28" s="21">
        <v>49430</v>
      </c>
    </row>
    <row r="29" spans="1:11" ht="15.6" customHeight="1" x14ac:dyDescent="0.25">
      <c r="A29" s="1">
        <v>133</v>
      </c>
      <c r="B29" t="s">
        <v>99</v>
      </c>
      <c r="C29" t="s">
        <v>65</v>
      </c>
      <c r="D29" s="4" t="s">
        <v>100</v>
      </c>
      <c r="E29">
        <v>269.6949462890625</v>
      </c>
      <c r="F29">
        <v>692.20245361328125</v>
      </c>
      <c r="G29">
        <v>51.553543090820313</v>
      </c>
      <c r="H29">
        <v>43.654960632324219</v>
      </c>
      <c r="I29">
        <v>0</v>
      </c>
      <c r="J29" t="str">
        <f>IF(COUNTIF(Base!H:H,B29)=1,COUNTIF(Base!H:H,B29)&amp;" contact",IF(COUNTIF(Base!H:H,B29)&gt;1,COUNTIF(Base!H:H,B29)&amp;" contacts"," Pas de contact"))</f>
        <v xml:space="preserve"> Pas de contact</v>
      </c>
      <c r="K29" s="21">
        <v>49140</v>
      </c>
    </row>
    <row r="30" spans="1:11" ht="15.6" customHeight="1" x14ac:dyDescent="0.25">
      <c r="A30" s="1">
        <v>143</v>
      </c>
      <c r="B30" t="s">
        <v>79</v>
      </c>
      <c r="C30" t="s">
        <v>65</v>
      </c>
      <c r="D30" t="s">
        <v>80</v>
      </c>
      <c r="E30">
        <v>242.20684814453125</v>
      </c>
      <c r="F30">
        <v>675.54473876953125</v>
      </c>
      <c r="G30">
        <v>38.592124938964844</v>
      </c>
      <c r="H30">
        <v>22.573699951171875</v>
      </c>
      <c r="I30">
        <v>0</v>
      </c>
      <c r="J30" t="str">
        <f>IF(COUNTIF(Base!H:H,B30)=1,COUNTIF(Base!H:H,B30)&amp;" contact",IF(COUNTIF(Base!H:H,B30)&gt;1,COUNTIF(Base!H:H,B30)&amp;" contacts"," Pas de contact"))</f>
        <v xml:space="preserve"> Pas de contact</v>
      </c>
      <c r="K30" s="21">
        <v>49140</v>
      </c>
    </row>
    <row r="31" spans="1:11" ht="15.6" customHeight="1" x14ac:dyDescent="0.25">
      <c r="A31" s="1">
        <v>201</v>
      </c>
      <c r="B31" t="s">
        <v>75</v>
      </c>
      <c r="C31" t="s">
        <v>65</v>
      </c>
      <c r="D31" t="s">
        <v>76</v>
      </c>
      <c r="E31">
        <v>223.95787048339844</v>
      </c>
      <c r="F31">
        <v>679.13934326171875</v>
      </c>
      <c r="G31">
        <v>35.976219177246094</v>
      </c>
      <c r="H31">
        <v>26.186929702758789</v>
      </c>
      <c r="I31">
        <v>0</v>
      </c>
      <c r="J31" t="str">
        <f>IF(COUNTIF(Base!H:H,B31)=1,COUNTIF(Base!H:H,B31)&amp;" contact",IF(COUNTIF(Base!H:H,B31)&gt;1,COUNTIF(Base!H:H,B31)&amp;" contacts"," Pas de contact"))</f>
        <v xml:space="preserve"> Pas de contact</v>
      </c>
      <c r="K31" s="21">
        <v>49430</v>
      </c>
    </row>
    <row r="32" spans="1:11" ht="15.6" customHeight="1" x14ac:dyDescent="0.25">
      <c r="A32" s="1">
        <v>210</v>
      </c>
      <c r="B32" t="s">
        <v>64</v>
      </c>
      <c r="C32" t="s">
        <v>65</v>
      </c>
      <c r="D32" t="s">
        <v>66</v>
      </c>
      <c r="E32">
        <v>310.80023193359375</v>
      </c>
      <c r="F32">
        <v>690.1910400390625</v>
      </c>
      <c r="G32">
        <v>32.091339111328125</v>
      </c>
      <c r="H32">
        <v>13.55086612701416</v>
      </c>
      <c r="I32">
        <v>0</v>
      </c>
      <c r="J32" t="str">
        <f>IF(COUNTIF(Base!H:H,B32)=1,COUNTIF(Base!H:H,B32)&amp;" contact",IF(COUNTIF(Base!H:H,B32)&gt;1,COUNTIF(Base!H:H,B32)&amp;" contacts"," Pas de contact"))</f>
        <v xml:space="preserve"> Pas de contact</v>
      </c>
      <c r="K32" s="21">
        <v>49140</v>
      </c>
    </row>
    <row r="33" spans="1:11" ht="15.6" customHeight="1" x14ac:dyDescent="0.25">
      <c r="A33" s="1">
        <v>213</v>
      </c>
      <c r="B33" t="s">
        <v>87</v>
      </c>
      <c r="C33" t="s">
        <v>65</v>
      </c>
      <c r="D33" s="4" t="s">
        <v>88</v>
      </c>
      <c r="E33">
        <v>257.05850219726563</v>
      </c>
      <c r="F33">
        <v>677.39178466796875</v>
      </c>
      <c r="G33">
        <v>31.260551452636719</v>
      </c>
      <c r="H33">
        <v>36.918109893798828</v>
      </c>
      <c r="I33">
        <v>0</v>
      </c>
      <c r="J33" t="str">
        <f>IF(COUNTIF(Base!H:H,B33)=1,COUNTIF(Base!H:H,B33)&amp;" contact",IF(COUNTIF(Base!H:H,B33)&gt;1,COUNTIF(Base!H:H,B33)&amp;" contacts"," Pas de contact"))</f>
        <v xml:space="preserve"> Pas de contact</v>
      </c>
      <c r="K33" s="21">
        <v>49140</v>
      </c>
    </row>
    <row r="34" spans="1:11" ht="15.6" customHeight="1" x14ac:dyDescent="0.25">
      <c r="A34" s="1">
        <v>233</v>
      </c>
      <c r="B34" t="s">
        <v>67</v>
      </c>
      <c r="C34" t="s">
        <v>65</v>
      </c>
      <c r="D34" t="s">
        <v>68</v>
      </c>
      <c r="E34">
        <v>247.53976440429688</v>
      </c>
      <c r="F34">
        <v>634.193603515625</v>
      </c>
      <c r="G34">
        <v>31.263622283935547</v>
      </c>
      <c r="H34">
        <v>36.569526672363281</v>
      </c>
      <c r="I34">
        <v>0</v>
      </c>
      <c r="J34" t="str">
        <f>IF(COUNTIF(Base!H:H,B34)=1,COUNTIF(Base!H:H,B34)&amp;" contact",IF(COUNTIF(Base!H:H,B34)&gt;1,COUNTIF(Base!H:H,B34)&amp;" contacts"," Pas de contact"))</f>
        <v xml:space="preserve"> Pas de contact</v>
      </c>
      <c r="K34" s="21">
        <v>49140</v>
      </c>
    </row>
    <row r="35" spans="1:11" ht="15.6" customHeight="1" x14ac:dyDescent="0.25">
      <c r="A35" s="1">
        <v>254</v>
      </c>
      <c r="B35" t="s">
        <v>73</v>
      </c>
      <c r="C35" t="s">
        <v>65</v>
      </c>
      <c r="D35" t="s">
        <v>74</v>
      </c>
      <c r="E35">
        <v>298.39874267578125</v>
      </c>
      <c r="F35">
        <v>616.45123291015625</v>
      </c>
      <c r="G35">
        <v>13.813071250915527</v>
      </c>
      <c r="H35">
        <v>21.494802474975586</v>
      </c>
      <c r="I35">
        <v>0</v>
      </c>
      <c r="J35" t="str">
        <f>IF(COUNTIF(Base!H:H,B35)=1,COUNTIF(Base!H:H,B35)&amp;" contact",IF(COUNTIF(Base!H:H,B35)&gt;1,COUNTIF(Base!H:H,B35)&amp;" contacts"," Pas de contact"))</f>
        <v xml:space="preserve"> Pas de contact</v>
      </c>
      <c r="K35" s="21">
        <v>49112</v>
      </c>
    </row>
    <row r="36" spans="1:11" ht="15.6" customHeight="1" x14ac:dyDescent="0.25">
      <c r="A36" s="1">
        <v>266</v>
      </c>
      <c r="B36" t="s">
        <v>77</v>
      </c>
      <c r="C36" t="s">
        <v>65</v>
      </c>
      <c r="D36" s="4" t="s">
        <v>78</v>
      </c>
      <c r="E36">
        <v>334.8729248046875</v>
      </c>
      <c r="F36">
        <v>591.63934326171875</v>
      </c>
      <c r="G36">
        <v>34.079921722412109</v>
      </c>
      <c r="H36">
        <v>23.717401504516602</v>
      </c>
      <c r="I36">
        <v>0</v>
      </c>
      <c r="J36" t="str">
        <f>IF(COUNTIF(Base!H:H,B36)=1,COUNTIF(Base!H:H,B36)&amp;" contact",IF(COUNTIF(Base!H:H,B36)&gt;1,COUNTIF(Base!H:H,B36)&amp;" contacts"," Pas de contact"))</f>
        <v xml:space="preserve"> Pas de contact</v>
      </c>
      <c r="K36" s="21">
        <v>49124</v>
      </c>
    </row>
    <row r="37" spans="1:11" ht="15.6" customHeight="1" x14ac:dyDescent="0.25">
      <c r="A37" s="1">
        <v>318</v>
      </c>
      <c r="B37" t="s">
        <v>83</v>
      </c>
      <c r="C37" t="s">
        <v>65</v>
      </c>
      <c r="D37" s="4" t="s">
        <v>84</v>
      </c>
      <c r="E37">
        <v>304.2655029296875</v>
      </c>
      <c r="F37">
        <v>594.62860107421875</v>
      </c>
      <c r="G37">
        <v>34.453147888183594</v>
      </c>
      <c r="H37">
        <v>34.403621673583984</v>
      </c>
      <c r="I37">
        <v>0</v>
      </c>
      <c r="J37" t="str">
        <f>IF(COUNTIF(Base!H:H,B37)=1,COUNTIF(Base!H:H,B37)&amp;" contact",IF(COUNTIF(Base!H:H,B37)&gt;1,COUNTIF(Base!H:H,B37)&amp;" contacts"," Pas de contact"))</f>
        <v xml:space="preserve"> Pas de contact</v>
      </c>
      <c r="K37" s="21">
        <v>49480</v>
      </c>
    </row>
    <row r="38" spans="1:11" ht="15.6" customHeight="1" x14ac:dyDescent="0.25">
      <c r="A38" s="1">
        <v>325</v>
      </c>
      <c r="B38" t="s">
        <v>93</v>
      </c>
      <c r="C38" t="s">
        <v>65</v>
      </c>
      <c r="D38" s="4" t="s">
        <v>94</v>
      </c>
      <c r="E38">
        <v>241.84236145019531</v>
      </c>
      <c r="F38">
        <v>641.91796875</v>
      </c>
      <c r="G38">
        <v>42.418899536132813</v>
      </c>
      <c r="H38">
        <v>49.150238037109375</v>
      </c>
      <c r="I38">
        <v>0</v>
      </c>
      <c r="J38" t="str">
        <f>IF(COUNTIF(Base!H:H,B38)=1,COUNTIF(Base!H:H,B38)&amp;" contact",IF(COUNTIF(Base!H:H,B38)&gt;1,COUNTIF(Base!H:H,B38)&amp;" contacts"," Pas de contact"))</f>
        <v xml:space="preserve"> Pas de contact</v>
      </c>
      <c r="K38" s="21">
        <v>49140</v>
      </c>
    </row>
    <row r="39" spans="1:11" ht="15.6" customHeight="1" x14ac:dyDescent="0.25">
      <c r="A39" s="1">
        <v>326</v>
      </c>
      <c r="B39" t="s">
        <v>91</v>
      </c>
      <c r="C39" t="s">
        <v>65</v>
      </c>
      <c r="D39" s="4" t="s">
        <v>92</v>
      </c>
      <c r="E39">
        <v>305.77133178710938</v>
      </c>
      <c r="F39">
        <v>720.781005859375</v>
      </c>
      <c r="G39">
        <v>22.627164840698242</v>
      </c>
      <c r="H39">
        <v>19.092678070068359</v>
      </c>
      <c r="I39">
        <v>0</v>
      </c>
      <c r="J39" t="str">
        <f>IF(COUNTIF(Base!H:H,B39)=1,COUNTIF(Base!H:H,B39)&amp;" contact",IF(COUNTIF(Base!H:H,B39)&gt;1,COUNTIF(Base!H:H,B39)&amp;" contacts"," Pas de contact"))</f>
        <v xml:space="preserve"> Pas de contact</v>
      </c>
      <c r="K39">
        <v>49140</v>
      </c>
    </row>
    <row r="40" spans="1:11" ht="15.6" customHeight="1" x14ac:dyDescent="0.25">
      <c r="A40" s="1">
        <v>329</v>
      </c>
      <c r="B40" t="s">
        <v>89</v>
      </c>
      <c r="C40" t="s">
        <v>65</v>
      </c>
      <c r="D40" s="4" t="s">
        <v>90</v>
      </c>
      <c r="E40">
        <v>256.77053833007813</v>
      </c>
      <c r="F40">
        <v>615.42950439453125</v>
      </c>
      <c r="G40">
        <v>36.777088165283203</v>
      </c>
      <c r="H40">
        <v>34.877479553222656</v>
      </c>
      <c r="I40">
        <v>0</v>
      </c>
      <c r="J40" t="str">
        <f>IF(COUNTIF(Base!H:H,B40)=1,COUNTIF(Base!H:H,B40)&amp;" contact",IF(COUNTIF(Base!H:H,B40)&gt;1,COUNTIF(Base!H:H,B40)&amp;" contacts"," Pas de contact"))</f>
        <v xml:space="preserve"> Pas de contact</v>
      </c>
      <c r="K40" s="21">
        <v>49140</v>
      </c>
    </row>
    <row r="41" spans="1:11" ht="15.6" customHeight="1" x14ac:dyDescent="0.25">
      <c r="A41" s="1">
        <v>361</v>
      </c>
      <c r="B41" t="s">
        <v>69</v>
      </c>
      <c r="C41" t="s">
        <v>65</v>
      </c>
      <c r="D41" t="s">
        <v>70</v>
      </c>
      <c r="E41">
        <v>280.69851684570313</v>
      </c>
      <c r="F41">
        <v>600.12640380859375</v>
      </c>
      <c r="G41">
        <v>47.24267578125</v>
      </c>
      <c r="H41">
        <v>46.902439117431641</v>
      </c>
      <c r="I41">
        <v>0</v>
      </c>
      <c r="J41" t="str">
        <f>IF(COUNTIF(Base!H:H,B41)=1,COUNTIF(Base!H:H,B41)&amp;" contact",IF(COUNTIF(Base!H:H,B41)&gt;1,COUNTIF(Base!H:H,B41)&amp;" contacts"," Pas de contact"))</f>
        <v xml:space="preserve"> Pas de contact</v>
      </c>
      <c r="K41" s="21">
        <v>49140</v>
      </c>
    </row>
    <row r="42" spans="1:11" ht="15.6" customHeight="1" x14ac:dyDescent="0.25">
      <c r="A42" s="1">
        <v>3</v>
      </c>
      <c r="B42" t="s">
        <v>114</v>
      </c>
      <c r="C42" t="s">
        <v>102</v>
      </c>
      <c r="D42" s="4" t="s">
        <v>115</v>
      </c>
      <c r="E42">
        <v>320.6175537109375</v>
      </c>
      <c r="F42">
        <v>636.0206298828125</v>
      </c>
      <c r="G42">
        <v>27.012598037719727</v>
      </c>
      <c r="H42">
        <v>40.348190307617188</v>
      </c>
      <c r="I42">
        <v>1</v>
      </c>
      <c r="J42" t="str">
        <f>IF(COUNTIF(Base!H:H,B42)=1,COUNTIF(Base!H:H,B42)&amp;" contact",IF(COUNTIF(Base!H:H,B42)&gt;1,COUNTIF(Base!H:H,B42)&amp;" contacts"," Pas de contact"))</f>
        <v xml:space="preserve"> Pas de contact</v>
      </c>
      <c r="K42" s="21">
        <v>49800</v>
      </c>
    </row>
    <row r="43" spans="1:11" ht="15.6" customHeight="1" x14ac:dyDescent="0.25">
      <c r="A43" s="1">
        <v>17</v>
      </c>
      <c r="B43" t="s">
        <v>106</v>
      </c>
      <c r="C43" t="s">
        <v>102</v>
      </c>
      <c r="D43" t="s">
        <v>107</v>
      </c>
      <c r="E43">
        <v>304.7635498046875</v>
      </c>
      <c r="F43">
        <v>649.8717041015625</v>
      </c>
      <c r="G43">
        <v>42.084407806396484</v>
      </c>
      <c r="H43">
        <v>34.401809692382813</v>
      </c>
      <c r="I43">
        <v>1</v>
      </c>
      <c r="J43" t="str">
        <f>IF(COUNTIF(Base!H:H,B43)=1,COUNTIF(Base!H:H,B43)&amp;" contact",IF(COUNTIF(Base!H:H,B43)&gt;1,COUNTIF(Base!H:H,B43)&amp;" contacts"," Pas de contact"))</f>
        <v xml:space="preserve"> Pas de contact</v>
      </c>
      <c r="K43" s="21">
        <v>49140</v>
      </c>
    </row>
    <row r="44" spans="1:11" ht="15.6" customHeight="1" x14ac:dyDescent="0.25">
      <c r="A44" s="1">
        <v>37</v>
      </c>
      <c r="B44" t="s">
        <v>120</v>
      </c>
      <c r="C44" t="s">
        <v>102</v>
      </c>
      <c r="D44" s="4" t="s">
        <v>121</v>
      </c>
      <c r="E44">
        <v>331.65582275390625</v>
      </c>
      <c r="F44">
        <v>624.71417236328125</v>
      </c>
      <c r="G44">
        <v>44.665668487548828</v>
      </c>
      <c r="H44">
        <v>42.529998779296875</v>
      </c>
      <c r="I44">
        <v>1</v>
      </c>
      <c r="J44" t="str">
        <f>IF(COUNTIF(Base!H:H,B44)=1,COUNTIF(Base!H:H,B44)&amp;" contact",IF(COUNTIF(Base!H:H,B44)&gt;1,COUNTIF(Base!H:H,B44)&amp;" contacts"," Pas de contact"))</f>
        <v xml:space="preserve"> Pas de contact</v>
      </c>
      <c r="K44" s="21">
        <v>49800</v>
      </c>
    </row>
    <row r="45" spans="1:11" ht="15.6" customHeight="1" x14ac:dyDescent="0.25">
      <c r="A45" s="1">
        <v>91</v>
      </c>
      <c r="B45" t="s">
        <v>104</v>
      </c>
      <c r="C45" t="s">
        <v>102</v>
      </c>
      <c r="D45" s="5" t="s">
        <v>105</v>
      </c>
      <c r="E45">
        <v>329.32455444335938</v>
      </c>
      <c r="F45">
        <v>654.04278564453125</v>
      </c>
      <c r="G45">
        <v>31.686849594116211</v>
      </c>
      <c r="H45">
        <v>40.949607849121094</v>
      </c>
      <c r="I45">
        <v>1</v>
      </c>
      <c r="J45" t="str">
        <f>IF(COUNTIF(Base!H:H,B45)=1,COUNTIF(Base!H:H,B45)&amp;" contact",IF(COUNTIF(Base!H:H,B45)&gt;1,COUNTIF(Base!H:H,B45)&amp;" contacts"," Pas de contact"))</f>
        <v xml:space="preserve"> Pas de contact</v>
      </c>
      <c r="K45" s="21">
        <v>49250</v>
      </c>
    </row>
    <row r="46" spans="1:11" ht="15.6" customHeight="1" x14ac:dyDescent="0.25">
      <c r="A46" s="1">
        <v>136</v>
      </c>
      <c r="B46" t="s">
        <v>110</v>
      </c>
      <c r="C46" t="s">
        <v>102</v>
      </c>
      <c r="D46" s="4" t="s">
        <v>111</v>
      </c>
      <c r="E46">
        <v>369.91598510742188</v>
      </c>
      <c r="F46">
        <v>637.1654052734375</v>
      </c>
      <c r="G46">
        <v>29.431180953979492</v>
      </c>
      <c r="H46">
        <v>17.00929069519043</v>
      </c>
      <c r="I46">
        <v>1</v>
      </c>
      <c r="J46" t="str">
        <f>IF(COUNTIF(Base!H:H,B46)=1,COUNTIF(Base!H:H,B46)&amp;" contact",IF(COUNTIF(Base!H:H,B46)&gt;1,COUNTIF(Base!H:H,B46)&amp;" contacts"," Pas de contact"))</f>
        <v xml:space="preserve"> Pas de contact</v>
      </c>
      <c r="K46" s="21">
        <v>49800</v>
      </c>
    </row>
    <row r="47" spans="1:11" ht="15.6" customHeight="1" x14ac:dyDescent="0.25">
      <c r="A47" s="1">
        <v>147</v>
      </c>
      <c r="B47" t="s">
        <v>108</v>
      </c>
      <c r="C47" t="s">
        <v>102</v>
      </c>
      <c r="D47" t="s">
        <v>109</v>
      </c>
      <c r="E47">
        <v>367.96731567382813</v>
      </c>
      <c r="F47">
        <v>611.38458251953125</v>
      </c>
      <c r="G47">
        <v>28.703857421875</v>
      </c>
      <c r="H47">
        <v>19.772598266601563</v>
      </c>
      <c r="I47">
        <v>1</v>
      </c>
      <c r="J47" t="str">
        <f>IF(COUNTIF(Base!H:H,B47)=1,COUNTIF(Base!H:H,B47)&amp;" contact",IF(COUNTIF(Base!H:H,B47)&gt;1,COUNTIF(Base!H:H,B47)&amp;" contacts"," Pas de contact"))</f>
        <v xml:space="preserve"> Pas de contact</v>
      </c>
      <c r="K47" s="21">
        <v>49800</v>
      </c>
    </row>
    <row r="48" spans="1:11" ht="15.6" customHeight="1" x14ac:dyDescent="0.25">
      <c r="A48" s="1">
        <v>156</v>
      </c>
      <c r="B48" t="s">
        <v>118</v>
      </c>
      <c r="C48" t="s">
        <v>102</v>
      </c>
      <c r="D48" s="4" t="s">
        <v>119</v>
      </c>
      <c r="E48">
        <v>368.7548828125</v>
      </c>
      <c r="F48">
        <v>697.01446533203125</v>
      </c>
      <c r="G48">
        <v>32.415119171142578</v>
      </c>
      <c r="H48">
        <v>41.364723205566406</v>
      </c>
      <c r="I48">
        <v>1</v>
      </c>
      <c r="J48" t="str">
        <f>IF(COUNTIF(Base!H:H,B48)=1,COUNTIF(Base!H:H,B48)&amp;" contact",IF(COUNTIF(Base!H:H,B48)&gt;1,COUNTIF(Base!H:H,B48)&amp;" contacts"," Pas de contact"))</f>
        <v xml:space="preserve"> Pas de contact</v>
      </c>
      <c r="K48" s="21">
        <v>49250</v>
      </c>
    </row>
    <row r="49" spans="1:11" ht="15.6" customHeight="1" x14ac:dyDescent="0.25">
      <c r="A49" s="1">
        <v>186</v>
      </c>
      <c r="B49" t="s">
        <v>101</v>
      </c>
      <c r="C49" t="s">
        <v>102</v>
      </c>
      <c r="D49" s="5" t="s">
        <v>103</v>
      </c>
      <c r="E49">
        <v>319.52432250976563</v>
      </c>
      <c r="F49">
        <v>619.67083740234375</v>
      </c>
      <c r="G49">
        <v>19.45472526550293</v>
      </c>
      <c r="H49">
        <v>28.1881103515625</v>
      </c>
      <c r="I49">
        <v>1</v>
      </c>
      <c r="J49" t="str">
        <f>IF(COUNTIF(Base!H:H,B49)=1,COUNTIF(Base!H:H,B49)&amp;" contact",IF(COUNTIF(Base!H:H,B49)&gt;1,COUNTIF(Base!H:H,B49)&amp;" contacts"," Pas de contact"))</f>
        <v xml:space="preserve"> Pas de contact</v>
      </c>
      <c r="K49" s="21">
        <v>49124</v>
      </c>
    </row>
    <row r="50" spans="1:11" ht="15.6" customHeight="1" x14ac:dyDescent="0.25">
      <c r="A50" s="1">
        <v>302</v>
      </c>
      <c r="B50" t="s">
        <v>116</v>
      </c>
      <c r="C50" t="s">
        <v>102</v>
      </c>
      <c r="D50" s="4" t="s">
        <v>117</v>
      </c>
      <c r="E50">
        <v>365.7755126953125</v>
      </c>
      <c r="F50">
        <v>665.68817138671875</v>
      </c>
      <c r="G50">
        <v>41.269527435302734</v>
      </c>
      <c r="H50">
        <v>29.895511627197266</v>
      </c>
      <c r="I50">
        <v>1</v>
      </c>
      <c r="J50" t="str">
        <f>IF(COUNTIF(Base!H:H,B50)=1,COUNTIF(Base!H:H,B50)&amp;" contact",IF(COUNTIF(Base!H:H,B50)&gt;1,COUNTIF(Base!H:H,B50)&amp;" contacts"," Pas de contact"))</f>
        <v xml:space="preserve"> Pas de contact</v>
      </c>
      <c r="K50" s="21">
        <v>49250</v>
      </c>
    </row>
    <row r="51" spans="1:11" ht="15.6" customHeight="1" x14ac:dyDescent="0.25">
      <c r="A51" s="1">
        <v>319</v>
      </c>
      <c r="B51" t="s">
        <v>122</v>
      </c>
      <c r="C51" t="s">
        <v>102</v>
      </c>
      <c r="D51" s="4" t="s">
        <v>123</v>
      </c>
      <c r="E51">
        <v>319.51040649414063</v>
      </c>
      <c r="F51">
        <v>640.720703125</v>
      </c>
      <c r="G51">
        <v>21.851417541503906</v>
      </c>
      <c r="H51">
        <v>16.809684753417969</v>
      </c>
      <c r="I51">
        <v>1</v>
      </c>
      <c r="J51" t="str">
        <f>IF(COUNTIF(Base!H:H,B51)=1,COUNTIF(Base!H:H,B51)&amp;" contact",IF(COUNTIF(Base!H:H,B51)&gt;1,COUNTIF(Base!H:H,B51)&amp;" contacts"," Pas de contact"))</f>
        <v xml:space="preserve"> Pas de contact</v>
      </c>
      <c r="K51" s="21">
        <v>49800</v>
      </c>
    </row>
    <row r="52" spans="1:11" ht="15.6" customHeight="1" x14ac:dyDescent="0.25">
      <c r="A52" s="1">
        <v>341</v>
      </c>
      <c r="B52" t="s">
        <v>112</v>
      </c>
      <c r="C52" t="s">
        <v>102</v>
      </c>
      <c r="D52" s="4" t="s">
        <v>113</v>
      </c>
      <c r="E52">
        <v>350.40841674804688</v>
      </c>
      <c r="F52">
        <v>592.9544677734375</v>
      </c>
      <c r="G52">
        <v>35.043308258056641</v>
      </c>
      <c r="H52">
        <v>23.370552062988281</v>
      </c>
      <c r="I52">
        <v>1</v>
      </c>
      <c r="J52" t="str">
        <f>IF(COUNTIF(Base!H:H,B52)=1,COUNTIF(Base!H:H,B52)&amp;" contact",IF(COUNTIF(Base!H:H,B52)&gt;1,COUNTIF(Base!H:H,B52)&amp;" contacts"," Pas de contact"))</f>
        <v xml:space="preserve"> Pas de contact</v>
      </c>
      <c r="K52" s="21">
        <v>49800</v>
      </c>
    </row>
    <row r="53" spans="1:11" ht="15.6" customHeight="1" x14ac:dyDescent="0.25">
      <c r="A53" s="1">
        <v>12</v>
      </c>
      <c r="B53" t="s">
        <v>153</v>
      </c>
      <c r="C53" t="s">
        <v>125</v>
      </c>
      <c r="D53" s="4" t="s">
        <v>154</v>
      </c>
      <c r="E53">
        <v>296.96038818359375</v>
      </c>
      <c r="F53">
        <v>819.9066162109375</v>
      </c>
      <c r="G53">
        <v>56.034332275390625</v>
      </c>
      <c r="H53">
        <v>54.016456604003906</v>
      </c>
      <c r="I53">
        <v>2</v>
      </c>
      <c r="J53" t="str">
        <f>IF(COUNTIF(Base!H:H,B53)=1,COUNTIF(Base!H:H,B53)&amp;" contact",IF(COUNTIF(Base!H:H,B53)&gt;1,COUNTIF(Base!H:H,B53)&amp;" contacts"," Pas de contact"))</f>
        <v xml:space="preserve"> Pas de contact</v>
      </c>
      <c r="K53" s="21">
        <v>49490</v>
      </c>
    </row>
    <row r="54" spans="1:11" ht="15.6" customHeight="1" x14ac:dyDescent="0.25">
      <c r="A54" s="1">
        <v>16</v>
      </c>
      <c r="B54" t="s">
        <v>124</v>
      </c>
      <c r="C54" t="s">
        <v>125</v>
      </c>
      <c r="D54" s="4" t="s">
        <v>126</v>
      </c>
      <c r="E54">
        <v>284.81857299804688</v>
      </c>
      <c r="F54">
        <v>767.35968017578125</v>
      </c>
      <c r="G54">
        <v>29.061416625976563</v>
      </c>
      <c r="H54">
        <v>26.200393676757813</v>
      </c>
      <c r="I54">
        <v>2</v>
      </c>
      <c r="J54" t="str">
        <f>IF(COUNTIF(Base!H:H,B54)=1,COUNTIF(Base!H:H,B54)&amp;" contact",IF(COUNTIF(Base!H:H,B54)&gt;1,COUNTIF(Base!H:H,B54)&amp;" contacts"," Pas de contact"))</f>
        <v xml:space="preserve"> Pas de contact</v>
      </c>
      <c r="K54" s="21">
        <v>49150</v>
      </c>
    </row>
    <row r="55" spans="1:11" ht="15.6" customHeight="1" x14ac:dyDescent="0.25">
      <c r="A55" s="1">
        <v>19</v>
      </c>
      <c r="B55" t="s">
        <v>185</v>
      </c>
      <c r="C55" t="s">
        <v>125</v>
      </c>
      <c r="D55" s="4" t="s">
        <v>186</v>
      </c>
      <c r="E55">
        <v>350.8917236328125</v>
      </c>
      <c r="F55">
        <v>710.078125</v>
      </c>
      <c r="G55">
        <v>52.545352935791016</v>
      </c>
      <c r="H55">
        <v>48.699920654296875</v>
      </c>
      <c r="I55">
        <v>2</v>
      </c>
      <c r="J55" t="str">
        <f>IF(COUNTIF(Base!H:H,B55)=1,COUNTIF(Base!H:H,B55)&amp;" contact",IF(COUNTIF(Base!H:H,B55)&gt;1,COUNTIF(Base!H:H,B55)&amp;" contacts"," Pas de contact"))</f>
        <v xml:space="preserve"> Pas de contact</v>
      </c>
      <c r="K55" s="21">
        <v>49250</v>
      </c>
    </row>
    <row r="56" spans="1:11" ht="15.6" customHeight="1" x14ac:dyDescent="0.25">
      <c r="A56" s="1">
        <v>29</v>
      </c>
      <c r="B56" t="s">
        <v>149</v>
      </c>
      <c r="C56" t="s">
        <v>125</v>
      </c>
      <c r="D56" t="s">
        <v>150</v>
      </c>
      <c r="E56">
        <v>308.14999389648438</v>
      </c>
      <c r="F56">
        <v>776.35205078125</v>
      </c>
      <c r="G56">
        <v>37.109920501708984</v>
      </c>
      <c r="H56">
        <v>27.19441032409668</v>
      </c>
      <c r="I56">
        <v>2</v>
      </c>
      <c r="J56" t="str">
        <f>IF(COUNTIF(Base!H:H,B56)=1,COUNTIF(Base!H:H,B56)&amp;" contact",IF(COUNTIF(Base!H:H,B56)&gt;1,COUNTIF(Base!H:H,B56)&amp;" contacts"," Pas de contact"))</f>
        <v xml:space="preserve"> Pas de contact</v>
      </c>
      <c r="K56" s="21">
        <v>49150</v>
      </c>
    </row>
    <row r="57" spans="1:11" ht="15.6" customHeight="1" x14ac:dyDescent="0.25">
      <c r="A57" s="1">
        <v>39</v>
      </c>
      <c r="B57" t="s">
        <v>167</v>
      </c>
      <c r="C57" t="s">
        <v>125</v>
      </c>
      <c r="D57" s="4" t="s">
        <v>168</v>
      </c>
      <c r="E57">
        <v>333.74566650390625</v>
      </c>
      <c r="F57">
        <v>895.728271484375</v>
      </c>
      <c r="G57">
        <v>28.570314407348633</v>
      </c>
      <c r="H57">
        <v>28.199684143066406</v>
      </c>
      <c r="I57">
        <v>2</v>
      </c>
      <c r="J57" t="str">
        <f>IF(COUNTIF(Base!H:H,B57)=1,COUNTIF(Base!H:H,B57)&amp;" contact",IF(COUNTIF(Base!H:H,B57)&gt;1,COUNTIF(Base!H:H,B57)&amp;" contacts"," Pas de contact"))</f>
        <v xml:space="preserve"> Pas de contact</v>
      </c>
      <c r="K57" s="21">
        <v>49490</v>
      </c>
    </row>
    <row r="58" spans="1:11" ht="15.6" customHeight="1" x14ac:dyDescent="0.25">
      <c r="A58" s="1">
        <v>43</v>
      </c>
      <c r="B58" t="s">
        <v>175</v>
      </c>
      <c r="C58" t="s">
        <v>125</v>
      </c>
      <c r="D58" s="4" t="s">
        <v>176</v>
      </c>
      <c r="E58">
        <v>346.72308349609375</v>
      </c>
      <c r="F58">
        <v>744.7413330078125</v>
      </c>
      <c r="G58">
        <v>46.95330810546875</v>
      </c>
      <c r="H58">
        <v>52.868583679199219</v>
      </c>
      <c r="I58">
        <v>2</v>
      </c>
      <c r="J58" t="str">
        <f>IF(COUNTIF(Base!H:H,B58)=1,COUNTIF(Base!H:H,B58)&amp;" contact",IF(COUNTIF(Base!H:H,B58)&gt;1,COUNTIF(Base!H:H,B58)&amp;" contacts"," Pas de contact"))</f>
        <v xml:space="preserve"> Pas de contact</v>
      </c>
      <c r="K58" s="21">
        <v>49250</v>
      </c>
    </row>
    <row r="59" spans="1:11" ht="15.6" customHeight="1" x14ac:dyDescent="0.25">
      <c r="A59" s="1">
        <v>46</v>
      </c>
      <c r="B59" t="s">
        <v>143</v>
      </c>
      <c r="C59" t="s">
        <v>125</v>
      </c>
      <c r="D59" t="s">
        <v>144</v>
      </c>
      <c r="E59">
        <v>253.07920837402344</v>
      </c>
      <c r="F59">
        <v>900.20147705078125</v>
      </c>
      <c r="G59">
        <v>39.769054412841797</v>
      </c>
      <c r="H59">
        <v>31.522205352783203</v>
      </c>
      <c r="I59">
        <v>2</v>
      </c>
      <c r="J59" t="str">
        <f>IF(COUNTIF(Base!H:H,B59)=1,COUNTIF(Base!H:H,B59)&amp;" contact",IF(COUNTIF(Base!H:H,B59)&gt;1,COUNTIF(Base!H:H,B59)&amp;" contacts"," Pas de contact"))</f>
        <v xml:space="preserve"> Pas de contact</v>
      </c>
      <c r="K59" s="21">
        <v>49490</v>
      </c>
    </row>
    <row r="60" spans="1:11" ht="15.6" customHeight="1" x14ac:dyDescent="0.25">
      <c r="A60" s="1">
        <v>54</v>
      </c>
      <c r="B60" t="s">
        <v>151</v>
      </c>
      <c r="C60" t="s">
        <v>125</v>
      </c>
      <c r="D60" s="4" t="s">
        <v>152</v>
      </c>
      <c r="E60">
        <v>280.29922485351563</v>
      </c>
      <c r="F60">
        <v>894.93402099609375</v>
      </c>
      <c r="G60">
        <v>35.575355529785156</v>
      </c>
      <c r="H60">
        <v>24.596220016479492</v>
      </c>
      <c r="I60">
        <v>2</v>
      </c>
      <c r="J60" t="str">
        <f>IF(COUNTIF(Base!H:H,B60)=1,COUNTIF(Base!H:H,B60)&amp;" contact",IF(COUNTIF(Base!H:H,B60)&gt;1,COUNTIF(Base!H:H,B60)&amp;" contacts"," Pas de contact"))</f>
        <v xml:space="preserve"> Pas de contact</v>
      </c>
      <c r="K60" s="21">
        <v>49490</v>
      </c>
    </row>
    <row r="61" spans="1:11" ht="15.6" customHeight="1" x14ac:dyDescent="0.25">
      <c r="A61" s="1">
        <v>65</v>
      </c>
      <c r="B61" t="s">
        <v>159</v>
      </c>
      <c r="C61" t="s">
        <v>125</v>
      </c>
      <c r="D61" s="4" t="s">
        <v>160</v>
      </c>
      <c r="E61">
        <v>328.1998291015625</v>
      </c>
      <c r="F61">
        <v>761.6177978515625</v>
      </c>
      <c r="G61">
        <v>17.861181259155273</v>
      </c>
      <c r="H61">
        <v>15.684173583984375</v>
      </c>
      <c r="I61">
        <v>2</v>
      </c>
      <c r="J61" t="str">
        <f>IF(COUNTIF(Base!H:H,B61)=1,COUNTIF(Base!H:H,B61)&amp;" contact",IF(COUNTIF(Base!H:H,B61)&gt;1,COUNTIF(Base!H:H,B61)&amp;" contacts"," Pas de contact"))</f>
        <v xml:space="preserve"> Pas de contact</v>
      </c>
      <c r="K61" s="21">
        <v>49150</v>
      </c>
    </row>
    <row r="62" spans="1:11" ht="15.6" customHeight="1" x14ac:dyDescent="0.25">
      <c r="A62" s="1">
        <v>72</v>
      </c>
      <c r="B62" t="s">
        <v>171</v>
      </c>
      <c r="C62" t="s">
        <v>125</v>
      </c>
      <c r="D62" s="4" t="s">
        <v>172</v>
      </c>
      <c r="E62">
        <v>287.22164916992188</v>
      </c>
      <c r="F62">
        <v>844.016357421875</v>
      </c>
      <c r="G62">
        <v>17.146141052246094</v>
      </c>
      <c r="H62">
        <v>24.839370727539063</v>
      </c>
      <c r="I62">
        <v>2</v>
      </c>
      <c r="J62" t="str">
        <f>IF(COUNTIF(Base!H:H,B62)=1,COUNTIF(Base!H:H,B62)&amp;" contact",IF(COUNTIF(Base!H:H,B62)&gt;1,COUNTIF(Base!H:H,B62)&amp;" contacts"," Pas de contact"))</f>
        <v xml:space="preserve"> Pas de contact</v>
      </c>
      <c r="K62" s="21">
        <v>49490</v>
      </c>
    </row>
    <row r="63" spans="1:11" ht="15.6" customHeight="1" x14ac:dyDescent="0.25">
      <c r="A63" s="1">
        <v>82</v>
      </c>
      <c r="B63" t="s">
        <v>163</v>
      </c>
      <c r="C63" t="s">
        <v>125</v>
      </c>
      <c r="D63" s="4" t="s">
        <v>164</v>
      </c>
      <c r="E63">
        <v>252.65078735351563</v>
      </c>
      <c r="F63">
        <v>720.2894287109375</v>
      </c>
      <c r="G63">
        <v>63.160316467285156</v>
      </c>
      <c r="H63">
        <v>38.654411315917969</v>
      </c>
      <c r="I63">
        <v>2</v>
      </c>
      <c r="J63" t="str">
        <f>IF(COUNTIF(Base!H:H,B63)=1,COUNTIF(Base!H:H,B63)&amp;" contact",IF(COUNTIF(Base!H:H,B63)&gt;1,COUNTIF(Base!H:H,B63)&amp;" contacts"," Pas de contact"))</f>
        <v xml:space="preserve"> Pas de contact</v>
      </c>
      <c r="K63" s="21">
        <v>49150</v>
      </c>
    </row>
    <row r="64" spans="1:11" ht="15.6" customHeight="1" x14ac:dyDescent="0.25">
      <c r="A64" s="1">
        <v>83</v>
      </c>
      <c r="B64" t="s">
        <v>187</v>
      </c>
      <c r="C64" t="s">
        <v>125</v>
      </c>
      <c r="D64" s="4" t="s">
        <v>188</v>
      </c>
      <c r="E64">
        <v>260.10574340820313</v>
      </c>
      <c r="F64">
        <v>867.35064697265625</v>
      </c>
      <c r="G64">
        <v>35.920078277587891</v>
      </c>
      <c r="H64">
        <v>38.429843902587891</v>
      </c>
      <c r="I64">
        <v>2</v>
      </c>
      <c r="J64" t="str">
        <f>IF(COUNTIF(Base!H:H,B64)=1,COUNTIF(Base!H:H,B64)&amp;" contact",IF(COUNTIF(Base!H:H,B64)&gt;1,COUNTIF(Base!H:H,B64)&amp;" contacts"," Pas de contact"))</f>
        <v xml:space="preserve"> Pas de contact</v>
      </c>
      <c r="K64" s="21">
        <v>49490</v>
      </c>
    </row>
    <row r="65" spans="1:11" ht="15.6" customHeight="1" x14ac:dyDescent="0.25">
      <c r="A65" s="1">
        <v>86</v>
      </c>
      <c r="B65" t="s">
        <v>145</v>
      </c>
      <c r="C65" t="s">
        <v>125</v>
      </c>
      <c r="D65" s="4" t="s">
        <v>146</v>
      </c>
      <c r="E65">
        <v>225.98921203613281</v>
      </c>
      <c r="F65">
        <v>785.51104736328125</v>
      </c>
      <c r="G65">
        <v>36.717006683349609</v>
      </c>
      <c r="H65">
        <v>42.444961547851563</v>
      </c>
      <c r="I65">
        <v>2</v>
      </c>
      <c r="J65" t="str">
        <f>IF(COUNTIF(Base!H:H,B65)=1,COUNTIF(Base!H:H,B65)&amp;" contact",IF(COUNTIF(Base!H:H,B65)&gt;1,COUNTIF(Base!H:H,B65)&amp;" contacts"," Pas de contact"))</f>
        <v xml:space="preserve"> Pas de contact</v>
      </c>
      <c r="K65" s="21">
        <v>49150</v>
      </c>
    </row>
    <row r="66" spans="1:11" ht="15.6" customHeight="1" x14ac:dyDescent="0.25">
      <c r="A66" s="1">
        <v>99</v>
      </c>
      <c r="B66" t="s">
        <v>127</v>
      </c>
      <c r="C66" t="s">
        <v>125</v>
      </c>
      <c r="D66" t="s">
        <v>128</v>
      </c>
      <c r="E66">
        <v>334.84652709960938</v>
      </c>
      <c r="F66">
        <v>770.32501220703125</v>
      </c>
      <c r="G66">
        <v>38.026771545410156</v>
      </c>
      <c r="H66">
        <v>23.306299209594727</v>
      </c>
      <c r="I66">
        <v>2</v>
      </c>
      <c r="J66" t="str">
        <f>IF(COUNTIF(Base!H:H,B66)=1,COUNTIF(Base!H:H,B66)&amp;" contact",IF(COUNTIF(Base!H:H,B66)&gt;1,COUNTIF(Base!H:H,B66)&amp;" contacts"," Pas de contact"))</f>
        <v xml:space="preserve"> Pas de contact</v>
      </c>
      <c r="K66" s="21">
        <v>49150</v>
      </c>
    </row>
    <row r="67" spans="1:11" ht="15.6" customHeight="1" x14ac:dyDescent="0.25">
      <c r="A67" s="1">
        <v>103</v>
      </c>
      <c r="B67" t="s">
        <v>141</v>
      </c>
      <c r="C67" t="s">
        <v>125</v>
      </c>
      <c r="D67" t="s">
        <v>142</v>
      </c>
      <c r="E67">
        <v>294.08071899414063</v>
      </c>
      <c r="F67">
        <v>868.4259033203125</v>
      </c>
      <c r="G67">
        <v>39.963306427001953</v>
      </c>
      <c r="H67">
        <v>22.388425827026367</v>
      </c>
      <c r="I67">
        <v>2</v>
      </c>
      <c r="J67" t="str">
        <f>IF(COUNTIF(Base!H:H,B67)=1,COUNTIF(Base!H:H,B67)&amp;" contact",IF(COUNTIF(Base!H:H,B67)&gt;1,COUNTIF(Base!H:H,B67)&amp;" contacts"," Pas de contact"))</f>
        <v xml:space="preserve"> Pas de contact</v>
      </c>
      <c r="K67" s="21">
        <v>49490</v>
      </c>
    </row>
    <row r="68" spans="1:11" ht="15.6" customHeight="1" x14ac:dyDescent="0.25">
      <c r="A68" s="1">
        <v>108</v>
      </c>
      <c r="B68" t="s">
        <v>173</v>
      </c>
      <c r="C68" t="s">
        <v>125</v>
      </c>
      <c r="D68" s="4" t="s">
        <v>174</v>
      </c>
      <c r="E68">
        <v>281.13055419921875</v>
      </c>
      <c r="F68">
        <v>736.0155029296875</v>
      </c>
      <c r="G68">
        <v>35.735904693603516</v>
      </c>
      <c r="H68">
        <v>32.800472259521484</v>
      </c>
      <c r="I68">
        <v>2</v>
      </c>
      <c r="J68" t="str">
        <f>IF(COUNTIF(Base!H:H,B68)=1,COUNTIF(Base!H:H,B68)&amp;" contact",IF(COUNTIF(Base!H:H,B68)&gt;1,COUNTIF(Base!H:H,B68)&amp;" contacts"," Pas de contact"))</f>
        <v xml:space="preserve"> Pas de contact</v>
      </c>
      <c r="K68" s="21">
        <v>49150</v>
      </c>
    </row>
    <row r="69" spans="1:11" ht="15.6" customHeight="1" x14ac:dyDescent="0.25">
      <c r="A69" s="1">
        <v>116</v>
      </c>
      <c r="B69" t="s">
        <v>131</v>
      </c>
      <c r="C69" t="s">
        <v>125</v>
      </c>
      <c r="D69" t="s">
        <v>132</v>
      </c>
      <c r="E69">
        <v>323.79739379882813</v>
      </c>
      <c r="F69">
        <v>731.493408203125</v>
      </c>
      <c r="G69">
        <v>42.106849670410156</v>
      </c>
      <c r="H69">
        <v>32.486770629882813</v>
      </c>
      <c r="I69">
        <v>2</v>
      </c>
      <c r="J69" t="str">
        <f>IF(COUNTIF(Base!H:H,B69)=1,COUNTIF(Base!H:H,B69)&amp;" contact",IF(COUNTIF(Base!H:H,B69)&gt;1,COUNTIF(Base!H:H,B69)&amp;" contacts"," Pas de contact"))</f>
        <v xml:space="preserve"> Pas de contact</v>
      </c>
      <c r="K69" s="21">
        <v>49250</v>
      </c>
    </row>
    <row r="70" spans="1:11" ht="15.6" customHeight="1" x14ac:dyDescent="0.25">
      <c r="A70" s="1">
        <v>117</v>
      </c>
      <c r="B70" t="s">
        <v>155</v>
      </c>
      <c r="C70" t="s">
        <v>125</v>
      </c>
      <c r="D70" s="4" t="s">
        <v>156</v>
      </c>
      <c r="E70">
        <v>316.15023803710938</v>
      </c>
      <c r="F70">
        <v>703.843017578125</v>
      </c>
      <c r="G70">
        <v>24.03740119934082</v>
      </c>
      <c r="H70">
        <v>20.843544006347656</v>
      </c>
      <c r="I70">
        <v>2</v>
      </c>
      <c r="J70" t="str">
        <f>IF(COUNTIF(Base!H:H,B70)=1,COUNTIF(Base!H:H,B70)&amp;" contact",IF(COUNTIF(Base!H:H,B70)&gt;1,COUNTIF(Base!H:H,B70)&amp;" contacts"," Pas de contact"))</f>
        <v xml:space="preserve"> Pas de contact</v>
      </c>
      <c r="K70" s="21">
        <v>49140</v>
      </c>
    </row>
    <row r="71" spans="1:11" ht="15.6" customHeight="1" x14ac:dyDescent="0.25">
      <c r="A71" s="1">
        <v>120</v>
      </c>
      <c r="B71" t="s">
        <v>177</v>
      </c>
      <c r="C71" t="s">
        <v>125</v>
      </c>
      <c r="D71" s="4" t="s">
        <v>178</v>
      </c>
      <c r="E71">
        <v>232.369140625</v>
      </c>
      <c r="F71">
        <v>739.26416015625</v>
      </c>
      <c r="G71">
        <v>48.405590057373047</v>
      </c>
      <c r="H71">
        <v>33.529449462890625</v>
      </c>
      <c r="I71">
        <v>2</v>
      </c>
      <c r="J71" t="str">
        <f>IF(COUNTIF(Base!H:H,B71)=1,COUNTIF(Base!H:H,B71)&amp;" contact",IF(COUNTIF(Base!H:H,B71)&gt;1,COUNTIF(Base!H:H,B71)&amp;" contacts"," Pas de contact"))</f>
        <v xml:space="preserve"> Pas de contact</v>
      </c>
      <c r="K71" s="21">
        <v>49150</v>
      </c>
    </row>
    <row r="72" spans="1:11" ht="15.6" customHeight="1" x14ac:dyDescent="0.25">
      <c r="A72" s="1">
        <v>122</v>
      </c>
      <c r="B72" t="s">
        <v>181</v>
      </c>
      <c r="C72" t="s">
        <v>125</v>
      </c>
      <c r="D72" s="4" t="s">
        <v>182</v>
      </c>
      <c r="E72">
        <v>342.92282104492188</v>
      </c>
      <c r="F72">
        <v>715.99725341796875</v>
      </c>
      <c r="G72">
        <v>18.745038986206055</v>
      </c>
      <c r="H72">
        <v>16.557165145874023</v>
      </c>
      <c r="I72">
        <v>2</v>
      </c>
      <c r="J72" t="str">
        <f>IF(COUNTIF(Base!H:H,B72)=1,COUNTIF(Base!H:H,B72)&amp;" contact",IF(COUNTIF(Base!H:H,B72)&gt;1,COUNTIF(Base!H:H,B72)&amp;" contacts"," Pas de contact"))</f>
        <v xml:space="preserve"> Pas de contact</v>
      </c>
      <c r="K72" s="21">
        <v>49250</v>
      </c>
    </row>
    <row r="73" spans="1:11" ht="15.6" customHeight="1" x14ac:dyDescent="0.25">
      <c r="A73" s="1">
        <v>125</v>
      </c>
      <c r="B73" t="s">
        <v>179</v>
      </c>
      <c r="C73" t="s">
        <v>125</v>
      </c>
      <c r="D73" s="4" t="s">
        <v>180</v>
      </c>
      <c r="E73">
        <v>248.30874633789063</v>
      </c>
      <c r="F73">
        <v>832.1075439453125</v>
      </c>
      <c r="G73">
        <v>43.732913970947266</v>
      </c>
      <c r="H73">
        <v>57.563148498535156</v>
      </c>
      <c r="I73">
        <v>2</v>
      </c>
      <c r="J73" t="str">
        <f>IF(COUNTIF(Base!H:H,B73)=1,COUNTIF(Base!H:H,B73)&amp;" contact",IF(COUNTIF(Base!H:H,B73)&gt;1,COUNTIF(Base!H:H,B73)&amp;" contacts"," Pas de contact"))</f>
        <v xml:space="preserve"> Pas de contact</v>
      </c>
      <c r="K73" s="21">
        <v>49490</v>
      </c>
    </row>
    <row r="74" spans="1:11" ht="15.6" customHeight="1" x14ac:dyDescent="0.25">
      <c r="A74" s="1">
        <v>157</v>
      </c>
      <c r="B74" t="s">
        <v>137</v>
      </c>
      <c r="C74" t="s">
        <v>125</v>
      </c>
      <c r="D74" t="s">
        <v>138</v>
      </c>
      <c r="E74">
        <v>347.79171752929688</v>
      </c>
      <c r="F74">
        <v>883.87298583984375</v>
      </c>
      <c r="G74">
        <v>20.585117340087891</v>
      </c>
      <c r="H74">
        <v>18.788581848144531</v>
      </c>
      <c r="I74">
        <v>2</v>
      </c>
      <c r="J74" t="str">
        <f>IF(COUNTIF(Base!H:H,B74)=1,COUNTIF(Base!H:H,B74)&amp;" contact",IF(COUNTIF(Base!H:H,B74)&gt;1,COUNTIF(Base!H:H,B74)&amp;" contacts"," Pas de contact"))</f>
        <v xml:space="preserve"> Pas de contact</v>
      </c>
      <c r="K74" s="21">
        <v>49490</v>
      </c>
    </row>
    <row r="75" spans="1:11" ht="15.6" customHeight="1" x14ac:dyDescent="0.25">
      <c r="A75" s="1">
        <v>173</v>
      </c>
      <c r="B75" t="s">
        <v>135</v>
      </c>
      <c r="C75" t="s">
        <v>125</v>
      </c>
      <c r="D75" t="s">
        <v>136</v>
      </c>
      <c r="E75">
        <v>272.4700927734375</v>
      </c>
      <c r="F75">
        <v>818.914306640625</v>
      </c>
      <c r="G75">
        <v>32.298423767089844</v>
      </c>
      <c r="H75">
        <v>55.311969757080078</v>
      </c>
      <c r="I75">
        <v>2</v>
      </c>
      <c r="J75" t="str">
        <f>IF(COUNTIF(Base!H:H,B75)=1,COUNTIF(Base!H:H,B75)&amp;" contact",IF(COUNTIF(Base!H:H,B75)&gt;1,COUNTIF(Base!H:H,B75)&amp;" contacts"," Pas de contact"))</f>
        <v xml:space="preserve"> Pas de contact</v>
      </c>
      <c r="K75" s="21">
        <v>49490</v>
      </c>
    </row>
    <row r="76" spans="1:11" ht="15.6" customHeight="1" x14ac:dyDescent="0.25">
      <c r="A76" s="1">
        <v>178</v>
      </c>
      <c r="B76" t="s">
        <v>169</v>
      </c>
      <c r="C76" t="s">
        <v>125</v>
      </c>
      <c r="D76" s="4" t="s">
        <v>170</v>
      </c>
      <c r="E76">
        <v>314.17605590820313</v>
      </c>
      <c r="F76">
        <v>799.54254150390625</v>
      </c>
      <c r="G76">
        <v>31.564804077148438</v>
      </c>
      <c r="H76">
        <v>39.615276336669922</v>
      </c>
      <c r="I76">
        <v>2</v>
      </c>
      <c r="J76" t="str">
        <f>IF(COUNTIF(Base!H:H,B76)=1,COUNTIF(Base!H:H,B76)&amp;" contact",IF(COUNTIF(Base!H:H,B76)&gt;1,COUNTIF(Base!H:H,B76)&amp;" contacts"," Pas de contact"))</f>
        <v xml:space="preserve"> Pas de contact</v>
      </c>
      <c r="K76" s="21">
        <v>49150</v>
      </c>
    </row>
    <row r="77" spans="1:11" ht="15.6" customHeight="1" x14ac:dyDescent="0.25">
      <c r="A77" s="1">
        <v>192</v>
      </c>
      <c r="B77" t="s">
        <v>191</v>
      </c>
      <c r="C77" t="s">
        <v>125</v>
      </c>
      <c r="D77" s="4" t="s">
        <v>192</v>
      </c>
      <c r="E77">
        <v>298.5909423828125</v>
      </c>
      <c r="F77">
        <v>736.81048583984375</v>
      </c>
      <c r="G77">
        <v>56.850471496582031</v>
      </c>
      <c r="H77">
        <v>37.401496887207031</v>
      </c>
      <c r="I77">
        <v>2</v>
      </c>
      <c r="J77" t="str">
        <f>IF(COUNTIF(Base!H:H,B77)=1,COUNTIF(Base!H:H,B77)&amp;" contact",IF(COUNTIF(Base!H:H,B77)&gt;1,COUNTIF(Base!H:H,B77)&amp;" contacts"," Pas de contact"))</f>
        <v xml:space="preserve"> Pas de contact</v>
      </c>
      <c r="K77" s="21">
        <v>49150</v>
      </c>
    </row>
    <row r="78" spans="1:11" ht="15.6" customHeight="1" x14ac:dyDescent="0.25">
      <c r="A78" s="1">
        <v>197</v>
      </c>
      <c r="B78" t="s">
        <v>199</v>
      </c>
      <c r="C78" t="s">
        <v>125</v>
      </c>
      <c r="D78" s="4" t="s">
        <v>200</v>
      </c>
      <c r="E78">
        <v>219.10700988769531</v>
      </c>
      <c r="F78">
        <v>721.989990234375</v>
      </c>
      <c r="G78">
        <v>20.371181488037109</v>
      </c>
      <c r="H78">
        <v>24.193778991699219</v>
      </c>
      <c r="I78">
        <v>2</v>
      </c>
      <c r="J78" t="str">
        <f>IF(COUNTIF(Base!H:H,B78)=1,COUNTIF(Base!H:H,B78)&amp;" contact",IF(COUNTIF(Base!H:H,B78)&gt;1,COUNTIF(Base!H:H,B78)&amp;" contacts"," Pas de contact"))</f>
        <v xml:space="preserve"> Pas de contact</v>
      </c>
      <c r="K78" s="21">
        <v>49430</v>
      </c>
    </row>
    <row r="79" spans="1:11" ht="15.6" customHeight="1" x14ac:dyDescent="0.25">
      <c r="A79" s="1">
        <v>203</v>
      </c>
      <c r="B79" t="s">
        <v>147</v>
      </c>
      <c r="C79" t="s">
        <v>125</v>
      </c>
      <c r="D79" t="s">
        <v>148</v>
      </c>
      <c r="E79">
        <v>349.98135375976563</v>
      </c>
      <c r="F79">
        <v>848.83380126953125</v>
      </c>
      <c r="G79">
        <v>24.21661376953125</v>
      </c>
      <c r="H79">
        <v>25.235904693603516</v>
      </c>
      <c r="I79">
        <v>2</v>
      </c>
      <c r="J79" t="str">
        <f>IF(COUNTIF(Base!H:H,B79)=1,COUNTIF(Base!H:H,B79)&amp;" contact",IF(COUNTIF(Base!H:H,B79)&gt;1,COUNTIF(Base!H:H,B79)&amp;" contacts"," Pas de contact"))</f>
        <v xml:space="preserve"> Pas de contact</v>
      </c>
      <c r="K79" s="21">
        <v>49490</v>
      </c>
    </row>
    <row r="80" spans="1:11" ht="15.6" customHeight="1" x14ac:dyDescent="0.25">
      <c r="A80" s="1">
        <v>217</v>
      </c>
      <c r="B80" t="s">
        <v>157</v>
      </c>
      <c r="C80" t="s">
        <v>125</v>
      </c>
      <c r="D80" s="4" t="s">
        <v>158</v>
      </c>
      <c r="E80">
        <v>334.05905151367188</v>
      </c>
      <c r="F80">
        <v>678.000732421875</v>
      </c>
      <c r="G80">
        <v>46.334487915039063</v>
      </c>
      <c r="H80">
        <v>47.101654052734375</v>
      </c>
      <c r="I80">
        <v>2</v>
      </c>
      <c r="J80" t="str">
        <f>IF(COUNTIF(Base!H:H,B80)=1,COUNTIF(Base!H:H,B80)&amp;" contact",IF(COUNTIF(Base!H:H,B80)&gt;1,COUNTIF(Base!H:H,B80)&amp;" contacts"," Pas de contact"))</f>
        <v xml:space="preserve"> Pas de contact</v>
      </c>
      <c r="K80" s="21">
        <v>49250</v>
      </c>
    </row>
    <row r="81" spans="1:11" ht="15.6" customHeight="1" x14ac:dyDescent="0.25">
      <c r="A81" s="1">
        <v>220</v>
      </c>
      <c r="B81" t="s">
        <v>183</v>
      </c>
      <c r="C81" t="s">
        <v>125</v>
      </c>
      <c r="D81" s="4" t="s">
        <v>184</v>
      </c>
      <c r="E81">
        <v>303.71401977539063</v>
      </c>
      <c r="F81">
        <v>902.46624755859375</v>
      </c>
      <c r="G81">
        <v>33.011417388916016</v>
      </c>
      <c r="H81">
        <v>36.516456604003906</v>
      </c>
      <c r="I81">
        <v>2</v>
      </c>
      <c r="J81" t="str">
        <f>IF(COUNTIF(Base!H:H,B81)=1,COUNTIF(Base!H:H,B81)&amp;" contact",IF(COUNTIF(Base!H:H,B81)&gt;1,COUNTIF(Base!H:H,B81)&amp;" contacts"," Pas de contact"))</f>
        <v xml:space="preserve"> Pas de contact</v>
      </c>
      <c r="K81" s="21">
        <v>49490</v>
      </c>
    </row>
    <row r="82" spans="1:11" x14ac:dyDescent="0.25">
      <c r="A82" s="1">
        <v>222</v>
      </c>
      <c r="B82" t="s">
        <v>129</v>
      </c>
      <c r="C82" t="s">
        <v>125</v>
      </c>
      <c r="D82" t="s">
        <v>130</v>
      </c>
      <c r="E82">
        <v>329.37591552734375</v>
      </c>
      <c r="F82">
        <v>871.45703125</v>
      </c>
      <c r="G82">
        <v>29.361810684204102</v>
      </c>
      <c r="H82">
        <v>40.248268127441406</v>
      </c>
      <c r="I82">
        <v>2</v>
      </c>
      <c r="J82" t="str">
        <f>IF(COUNTIF(Base!H:H,B82)=1,COUNTIF(Base!H:H,B82)&amp;" contact",IF(COUNTIF(Base!H:H,B82)&gt;1,COUNTIF(Base!H:H,B82)&amp;" contacts"," Pas de contact"))</f>
        <v xml:space="preserve"> Pas de contact</v>
      </c>
      <c r="K82" s="21">
        <v>49490</v>
      </c>
    </row>
    <row r="83" spans="1:11" x14ac:dyDescent="0.25">
      <c r="A83" s="1">
        <v>227</v>
      </c>
      <c r="B83" t="s">
        <v>201</v>
      </c>
      <c r="C83" t="s">
        <v>125</v>
      </c>
      <c r="D83" t="s">
        <v>202</v>
      </c>
      <c r="E83">
        <v>236.18559265136719</v>
      </c>
      <c r="F83">
        <v>722.03546142578125</v>
      </c>
      <c r="G83">
        <v>22.418661117553711</v>
      </c>
      <c r="H83">
        <v>21.288188934326172</v>
      </c>
      <c r="I83">
        <v>2</v>
      </c>
      <c r="J83" t="str">
        <f>IF(COUNTIF(Base!H:H,B83)=1,COUNTIF(Base!H:H,B83)&amp;" contact",IF(COUNTIF(Base!H:H,B83)&gt;1,COUNTIF(Base!H:H,B83)&amp;" contacts"," Pas de contact"))</f>
        <v xml:space="preserve"> Pas de contact</v>
      </c>
      <c r="K83" s="21">
        <v>49430</v>
      </c>
    </row>
    <row r="84" spans="1:11" x14ac:dyDescent="0.25">
      <c r="A84" s="1">
        <v>230</v>
      </c>
      <c r="B84" t="s">
        <v>203</v>
      </c>
      <c r="C84" t="s">
        <v>125</v>
      </c>
      <c r="D84" s="4" t="s">
        <v>204</v>
      </c>
      <c r="E84">
        <v>263.36715698242188</v>
      </c>
      <c r="F84">
        <v>775.48431396484375</v>
      </c>
      <c r="G84">
        <v>11.424488067626953</v>
      </c>
      <c r="H84">
        <v>19.27464485168457</v>
      </c>
      <c r="I84">
        <v>2</v>
      </c>
      <c r="J84" t="str">
        <f>IF(COUNTIF(Base!H:H,B84)=1,COUNTIF(Base!H:H,B84)&amp;" contact",IF(COUNTIF(Base!H:H,B84)&gt;1,COUNTIF(Base!H:H,B84)&amp;" contacts"," Pas de contact"))</f>
        <v xml:space="preserve"> Pas de contact</v>
      </c>
      <c r="K84" s="21">
        <v>49150</v>
      </c>
    </row>
    <row r="85" spans="1:11" x14ac:dyDescent="0.25">
      <c r="A85" s="1">
        <v>245</v>
      </c>
      <c r="B85" t="s">
        <v>161</v>
      </c>
      <c r="C85" t="s">
        <v>125</v>
      </c>
      <c r="D85" s="4" t="s">
        <v>162</v>
      </c>
      <c r="E85">
        <v>307.10888671875</v>
      </c>
      <c r="F85">
        <v>857.74591064453125</v>
      </c>
      <c r="G85">
        <v>48.592124938964844</v>
      </c>
      <c r="H85">
        <v>50.288345336914063</v>
      </c>
      <c r="I85">
        <v>2</v>
      </c>
      <c r="J85" t="str">
        <f>IF(COUNTIF(Base!H:H,B85)=1,COUNTIF(Base!H:H,B85)&amp;" contact",IF(COUNTIF(Base!H:H,B85)&gt;1,COUNTIF(Base!H:H,B85)&amp;" contacts"," Pas de contact"))</f>
        <v>3 contacts</v>
      </c>
      <c r="K85" s="21">
        <v>49490</v>
      </c>
    </row>
    <row r="86" spans="1:11" x14ac:dyDescent="0.25">
      <c r="A86" s="1">
        <v>251</v>
      </c>
      <c r="B86" t="s">
        <v>165</v>
      </c>
      <c r="C86" t="s">
        <v>125</v>
      </c>
      <c r="D86" s="4" t="s">
        <v>166</v>
      </c>
      <c r="E86">
        <v>357.39187622070313</v>
      </c>
      <c r="F86">
        <v>870.72332763671875</v>
      </c>
      <c r="G86">
        <v>46.415824890136719</v>
      </c>
      <c r="H86">
        <v>39.447242736816406</v>
      </c>
      <c r="I86">
        <v>2</v>
      </c>
      <c r="J86" t="str">
        <f>IF(COUNTIF(Base!H:H,B86)=1,COUNTIF(Base!H:H,B86)&amp;" contact",IF(COUNTIF(Base!H:H,B86)&gt;1,COUNTIF(Base!H:H,B86)&amp;" contacts"," Pas de contact"))</f>
        <v xml:space="preserve"> Pas de contact</v>
      </c>
      <c r="K86" s="21">
        <v>49390</v>
      </c>
    </row>
    <row r="87" spans="1:11" x14ac:dyDescent="0.25">
      <c r="A87" s="1">
        <v>255</v>
      </c>
      <c r="B87" t="s">
        <v>195</v>
      </c>
      <c r="C87" t="s">
        <v>125</v>
      </c>
      <c r="D87" t="s">
        <v>196</v>
      </c>
      <c r="E87">
        <v>277.60345458984375</v>
      </c>
      <c r="F87">
        <v>790.15032958984375</v>
      </c>
      <c r="G87">
        <v>34.432518005371094</v>
      </c>
      <c r="H87">
        <v>38.367557525634766</v>
      </c>
      <c r="I87">
        <v>2</v>
      </c>
      <c r="J87" t="str">
        <f>IF(COUNTIF(Base!H:H,B87)=1,COUNTIF(Base!H:H,B87)&amp;" contact",IF(COUNTIF(Base!H:H,B87)&gt;1,COUNTIF(Base!H:H,B87)&amp;" contacts"," Pas de contact"))</f>
        <v xml:space="preserve"> Pas de contact</v>
      </c>
      <c r="K87" s="21">
        <v>49150</v>
      </c>
    </row>
    <row r="88" spans="1:11" x14ac:dyDescent="0.25">
      <c r="A88" s="1">
        <v>279</v>
      </c>
      <c r="B88" t="s">
        <v>139</v>
      </c>
      <c r="C88" t="s">
        <v>125</v>
      </c>
      <c r="D88" t="s">
        <v>140</v>
      </c>
      <c r="E88">
        <v>321.78402709960938</v>
      </c>
      <c r="F88">
        <v>715.0469970703125</v>
      </c>
      <c r="G88">
        <v>25.453701019287109</v>
      </c>
      <c r="H88">
        <v>25.340000152587891</v>
      </c>
      <c r="I88">
        <v>2</v>
      </c>
      <c r="J88" t="str">
        <f>IF(COUNTIF(Base!H:H,B88)=1,COUNTIF(Base!H:H,B88)&amp;" contact",IF(COUNTIF(Base!H:H,B88)&gt;1,COUNTIF(Base!H:H,B88)&amp;" contacts"," Pas de contact"))</f>
        <v xml:space="preserve"> Pas de contact</v>
      </c>
      <c r="K88" s="21">
        <v>49250</v>
      </c>
    </row>
    <row r="89" spans="1:11" x14ac:dyDescent="0.25">
      <c r="A89" s="1">
        <v>298</v>
      </c>
      <c r="B89" t="s">
        <v>193</v>
      </c>
      <c r="C89" t="s">
        <v>125</v>
      </c>
      <c r="D89" s="5" t="s">
        <v>194</v>
      </c>
      <c r="E89">
        <v>264.9833984375</v>
      </c>
      <c r="F89">
        <v>778.88848876953125</v>
      </c>
      <c r="G89">
        <v>26.575038909912109</v>
      </c>
      <c r="H89">
        <v>34.339290618896484</v>
      </c>
      <c r="I89">
        <v>2</v>
      </c>
      <c r="J89" t="str">
        <f>IF(COUNTIF(Base!H:H,B89)=1,COUNTIF(Base!H:H,B89)&amp;" contact",IF(COUNTIF(Base!H:H,B89)&gt;1,COUNTIF(Base!H:H,B89)&amp;" contacts"," Pas de contact"))</f>
        <v xml:space="preserve"> Pas de contact</v>
      </c>
      <c r="K89" s="21">
        <v>49150</v>
      </c>
    </row>
    <row r="90" spans="1:11" x14ac:dyDescent="0.25">
      <c r="A90" s="1">
        <v>310</v>
      </c>
      <c r="B90" t="s">
        <v>189</v>
      </c>
      <c r="C90" t="s">
        <v>125</v>
      </c>
      <c r="D90" s="4" t="s">
        <v>190</v>
      </c>
      <c r="E90">
        <v>223.21701049804688</v>
      </c>
      <c r="F90">
        <v>769.46014404296875</v>
      </c>
      <c r="G90">
        <v>20.016849517822266</v>
      </c>
      <c r="H90">
        <v>34.738582611083984</v>
      </c>
      <c r="I90">
        <v>2</v>
      </c>
      <c r="J90" t="str">
        <f>IF(COUNTIF(Base!H:H,B90)=1,COUNTIF(Base!H:H,B90)&amp;" contact",IF(COUNTIF(Base!H:H,B90)&gt;1,COUNTIF(Base!H:H,B90)&amp;" contacts"," Pas de contact"))</f>
        <v xml:space="preserve"> Pas de contact</v>
      </c>
      <c r="K90" s="21">
        <v>49150</v>
      </c>
    </row>
    <row r="91" spans="1:11" x14ac:dyDescent="0.25">
      <c r="A91" s="1">
        <v>350</v>
      </c>
      <c r="B91" t="s">
        <v>197</v>
      </c>
      <c r="C91" t="s">
        <v>125</v>
      </c>
      <c r="D91" s="4" t="s">
        <v>198</v>
      </c>
      <c r="E91">
        <v>232.52566528320313</v>
      </c>
      <c r="F91">
        <v>796.757080078125</v>
      </c>
      <c r="G91">
        <v>40.832912445068359</v>
      </c>
      <c r="H91">
        <v>47.005592346191406</v>
      </c>
      <c r="I91">
        <v>2</v>
      </c>
      <c r="J91" t="str">
        <f>IF(COUNTIF(Base!H:H,B91)=1,COUNTIF(Base!H:H,B91)&amp;" contact",IF(COUNTIF(Base!H:H,B91)&gt;1,COUNTIF(Base!H:H,B91)&amp;" contacts"," Pas de contact"))</f>
        <v xml:space="preserve"> Pas de contact</v>
      </c>
      <c r="K91" s="21">
        <v>49150</v>
      </c>
    </row>
    <row r="92" spans="1:11" x14ac:dyDescent="0.25">
      <c r="A92" s="1">
        <v>5</v>
      </c>
      <c r="B92" t="s">
        <v>238</v>
      </c>
      <c r="C92" t="s">
        <v>206</v>
      </c>
      <c r="D92" s="4" t="s">
        <v>239</v>
      </c>
      <c r="E92">
        <v>532.48388671875</v>
      </c>
      <c r="F92">
        <v>371.65786743164063</v>
      </c>
      <c r="G92">
        <v>36.671810150146484</v>
      </c>
      <c r="H92">
        <v>31.98866081237793</v>
      </c>
      <c r="I92">
        <v>3</v>
      </c>
      <c r="J92" t="str">
        <f>IF(COUNTIF(Base!H:H,B92)=1,COUNTIF(Base!H:H,B92)&amp;" contact",IF(COUNTIF(Base!H:H,B92)&gt;1,COUNTIF(Base!H:H,B92)&amp;" contacts"," Pas de contact"))</f>
        <v xml:space="preserve"> Pas de contact</v>
      </c>
      <c r="K92" s="21">
        <v>49600</v>
      </c>
    </row>
    <row r="93" spans="1:11" x14ac:dyDescent="0.25">
      <c r="A93" s="1">
        <v>21</v>
      </c>
      <c r="B93" t="s">
        <v>246</v>
      </c>
      <c r="C93" t="s">
        <v>206</v>
      </c>
      <c r="D93" s="4" t="s">
        <v>247</v>
      </c>
      <c r="E93">
        <v>501.32150268554688</v>
      </c>
      <c r="F93">
        <v>351.779052734375</v>
      </c>
      <c r="G93">
        <v>52.009685516357422</v>
      </c>
      <c r="H93">
        <v>36.407321929931641</v>
      </c>
      <c r="I93">
        <v>3</v>
      </c>
      <c r="J93" t="str">
        <f>IF(COUNTIF(Base!H:H,B93)=1,COUNTIF(Base!H:H,B93)&amp;" contact",IF(COUNTIF(Base!H:H,B93)&gt;1,COUNTIF(Base!H:H,B93)&amp;" contacts"," Pas de contact"))</f>
        <v xml:space="preserve"> Pas de contact</v>
      </c>
      <c r="K93" s="21">
        <v>49600</v>
      </c>
    </row>
    <row r="94" spans="1:11" x14ac:dyDescent="0.25">
      <c r="A94" s="1">
        <v>25</v>
      </c>
      <c r="B94" t="s">
        <v>248</v>
      </c>
      <c r="C94" t="s">
        <v>206</v>
      </c>
      <c r="D94" s="4" t="s">
        <v>249</v>
      </c>
      <c r="E94">
        <v>552.40301513671875</v>
      </c>
      <c r="F94">
        <v>389.51141357421875</v>
      </c>
      <c r="G94">
        <v>23.259527206420898</v>
      </c>
      <c r="H94">
        <v>39.901496887207031</v>
      </c>
      <c r="I94">
        <v>3</v>
      </c>
      <c r="J94" t="str">
        <f>IF(COUNTIF(Base!H:H,B94)=1,COUNTIF(Base!H:H,B94)&amp;" contact",IF(COUNTIF(Base!H:H,B94)&gt;1,COUNTIF(Base!H:H,B94)&amp;" contacts"," Pas de contact"))</f>
        <v xml:space="preserve"> Pas de contact</v>
      </c>
      <c r="K94" s="21">
        <v>49122</v>
      </c>
    </row>
    <row r="95" spans="1:11" x14ac:dyDescent="0.25">
      <c r="A95" s="1">
        <v>69</v>
      </c>
      <c r="B95" t="s">
        <v>212</v>
      </c>
      <c r="C95" t="s">
        <v>206</v>
      </c>
      <c r="D95" t="s">
        <v>213</v>
      </c>
      <c r="E95">
        <v>452.83621215820313</v>
      </c>
      <c r="F95">
        <v>361.771728515625</v>
      </c>
      <c r="G95">
        <v>44.307559967041016</v>
      </c>
      <c r="H95">
        <v>40.528190612792969</v>
      </c>
      <c r="I95">
        <v>3</v>
      </c>
      <c r="J95" t="str">
        <f>IF(COUNTIF(Base!H:H,B95)=1,COUNTIF(Base!H:H,B95)&amp;" contact",IF(COUNTIF(Base!H:H,B95)&gt;1,COUNTIF(Base!H:H,B95)&amp;" contacts"," Pas de contact"))</f>
        <v xml:space="preserve"> Pas de contact</v>
      </c>
      <c r="K95" s="21">
        <v>49110</v>
      </c>
    </row>
    <row r="96" spans="1:11" x14ac:dyDescent="0.25">
      <c r="A96" s="1">
        <v>123</v>
      </c>
      <c r="B96" t="s">
        <v>232</v>
      </c>
      <c r="C96" t="s">
        <v>206</v>
      </c>
      <c r="D96" s="4" t="s">
        <v>233</v>
      </c>
      <c r="E96">
        <v>231.73149108886719</v>
      </c>
      <c r="F96">
        <v>446.10330200195313</v>
      </c>
      <c r="G96">
        <v>24.238109588623047</v>
      </c>
      <c r="H96">
        <v>22.952520370483398</v>
      </c>
      <c r="I96">
        <v>3</v>
      </c>
      <c r="J96" t="str">
        <f>IF(COUNTIF(Base!H:H,B96)=1,COUNTIF(Base!H:H,B96)&amp;" contact",IF(COUNTIF(Base!H:H,B96)&gt;1,COUNTIF(Base!H:H,B96)&amp;" contacts"," Pas de contact"))</f>
        <v xml:space="preserve"> Pas de contact</v>
      </c>
      <c r="K96" s="21">
        <v>49220</v>
      </c>
    </row>
    <row r="97" spans="1:11" x14ac:dyDescent="0.25">
      <c r="A97" s="1">
        <v>126</v>
      </c>
      <c r="B97" t="s">
        <v>250</v>
      </c>
      <c r="C97" t="s">
        <v>206</v>
      </c>
      <c r="D97" s="4" t="s">
        <v>251</v>
      </c>
      <c r="E97">
        <v>515.11572265625</v>
      </c>
      <c r="F97">
        <v>291.26583862304688</v>
      </c>
      <c r="G97">
        <v>45.958976745605469</v>
      </c>
      <c r="H97">
        <v>48.284961700439453</v>
      </c>
      <c r="I97">
        <v>3</v>
      </c>
      <c r="J97" t="str">
        <f>IF(COUNTIF(Base!H:H,B97)=1,COUNTIF(Base!H:H,B97)&amp;" contact",IF(COUNTIF(Base!H:H,B97)&gt;1,COUNTIF(Base!H:H,B97)&amp;" contacts"," Pas de contact"))</f>
        <v xml:space="preserve"> Pas de contact</v>
      </c>
      <c r="K97" s="21">
        <v>49600</v>
      </c>
    </row>
    <row r="98" spans="1:11" x14ac:dyDescent="0.25">
      <c r="A98" s="1">
        <v>132</v>
      </c>
      <c r="B98" t="s">
        <v>240</v>
      </c>
      <c r="C98" t="s">
        <v>206</v>
      </c>
      <c r="D98" s="4" t="s">
        <v>241</v>
      </c>
      <c r="E98">
        <v>493.7630615234375</v>
      </c>
      <c r="F98">
        <v>398.27685546875</v>
      </c>
      <c r="G98">
        <v>62.655277252197266</v>
      </c>
      <c r="H98">
        <v>67.239761352539063</v>
      </c>
      <c r="I98">
        <v>3</v>
      </c>
      <c r="J98" t="str">
        <f>IF(COUNTIF(Base!H:H,B98)=1,COUNTIF(Base!H:H,B98)&amp;" contact",IF(COUNTIF(Base!H:H,B98)&gt;1,COUNTIF(Base!H:H,B98)&amp;" contacts"," Pas de contact"))</f>
        <v xml:space="preserve"> Pas de contact</v>
      </c>
      <c r="K98" s="21">
        <v>49510</v>
      </c>
    </row>
    <row r="99" spans="1:11" x14ac:dyDescent="0.25">
      <c r="A99" s="1">
        <v>137</v>
      </c>
      <c r="B99" t="s">
        <v>214</v>
      </c>
      <c r="C99" t="s">
        <v>206</v>
      </c>
      <c r="D99" s="5" t="s">
        <v>215</v>
      </c>
      <c r="E99">
        <v>450.57748413085938</v>
      </c>
      <c r="F99">
        <v>319.958984375</v>
      </c>
      <c r="G99">
        <v>18.317638397216797</v>
      </c>
      <c r="H99">
        <v>17.105276107788086</v>
      </c>
      <c r="I99">
        <v>3</v>
      </c>
      <c r="J99" t="str">
        <f>IF(COUNTIF(Base!H:H,B99)=1,COUNTIF(Base!H:H,B99)&amp;" contact",IF(COUNTIF(Base!H:H,B99)&gt;1,COUNTIF(Base!H:H,B99)&amp;" contacts"," Pas de contact"))</f>
        <v xml:space="preserve"> Pas de contact</v>
      </c>
      <c r="K99" s="21">
        <v>49110</v>
      </c>
    </row>
    <row r="100" spans="1:11" x14ac:dyDescent="0.25">
      <c r="A100" s="1">
        <v>139</v>
      </c>
      <c r="B100" t="s">
        <v>222</v>
      </c>
      <c r="C100" t="s">
        <v>206</v>
      </c>
      <c r="D100" s="4" t="s">
        <v>223</v>
      </c>
      <c r="E100">
        <v>530.7469482421875</v>
      </c>
      <c r="F100">
        <v>354.55755615234375</v>
      </c>
      <c r="G100">
        <v>20.145196914672852</v>
      </c>
      <c r="H100">
        <v>22.455905914306641</v>
      </c>
      <c r="I100">
        <v>3</v>
      </c>
      <c r="J100" t="str">
        <f>IF(COUNTIF(Base!H:H,B100)=1,COUNTIF(Base!H:H,B100)&amp;" contact",IF(COUNTIF(Base!H:H,B100)&gt;1,COUNTIF(Base!H:H,B100)&amp;" contacts"," Pas de contact"))</f>
        <v xml:space="preserve"> Pas de contact</v>
      </c>
      <c r="K100" s="21">
        <v>49600</v>
      </c>
    </row>
    <row r="101" spans="1:11" x14ac:dyDescent="0.25">
      <c r="A101" s="1">
        <v>145</v>
      </c>
      <c r="B101" t="s">
        <v>216</v>
      </c>
      <c r="C101" t="s">
        <v>206</v>
      </c>
      <c r="D101" t="s">
        <v>217</v>
      </c>
      <c r="E101">
        <v>507.36749267578125</v>
      </c>
      <c r="F101">
        <v>286.08724975585938</v>
      </c>
      <c r="G101">
        <v>26.805511474609375</v>
      </c>
      <c r="H101">
        <v>29.983150482177734</v>
      </c>
      <c r="I101">
        <v>3</v>
      </c>
      <c r="J101" t="str">
        <f>IF(COUNTIF(Base!H:H,B101)=1,COUNTIF(Base!H:H,B101)&amp;" contact",IF(COUNTIF(Base!H:H,B101)&gt;1,COUNTIF(Base!H:H,B101)&amp;" contacts"," Pas de contact"))</f>
        <v xml:space="preserve"> Pas de contact</v>
      </c>
      <c r="K101" s="21">
        <v>49600</v>
      </c>
    </row>
    <row r="102" spans="1:11" x14ac:dyDescent="0.25">
      <c r="A102" s="1">
        <v>151</v>
      </c>
      <c r="B102" t="s">
        <v>218</v>
      </c>
      <c r="C102" t="s">
        <v>206</v>
      </c>
      <c r="D102" s="5" t="s">
        <v>219</v>
      </c>
      <c r="E102">
        <v>536.5433349609375</v>
      </c>
      <c r="F102">
        <v>404.26519775390625</v>
      </c>
      <c r="G102">
        <v>34.835826873779297</v>
      </c>
      <c r="H102">
        <v>23.450708389282227</v>
      </c>
      <c r="I102">
        <v>3</v>
      </c>
      <c r="J102" t="str">
        <f>IF(COUNTIF(Base!H:H,B102)=1,COUNTIF(Base!H:H,B102)&amp;" contact",IF(COUNTIF(Base!H:H,B102)&gt;1,COUNTIF(Base!H:H,B102)&amp;" contacts"," Pas de contact"))</f>
        <v xml:space="preserve"> Pas de contact</v>
      </c>
      <c r="K102" s="21">
        <v>49510</v>
      </c>
    </row>
    <row r="103" spans="1:11" x14ac:dyDescent="0.25">
      <c r="A103" s="1">
        <v>159</v>
      </c>
      <c r="B103" t="s">
        <v>220</v>
      </c>
      <c r="C103" t="s">
        <v>206</v>
      </c>
      <c r="D103" s="5" t="s">
        <v>221</v>
      </c>
      <c r="E103">
        <v>489.78488159179688</v>
      </c>
      <c r="F103">
        <v>399.52481079101563</v>
      </c>
      <c r="G103">
        <v>56.603385925292969</v>
      </c>
      <c r="H103">
        <v>37.544567108154297</v>
      </c>
      <c r="I103">
        <v>3</v>
      </c>
      <c r="J103" t="str">
        <f>IF(COUNTIF(Base!H:H,B103)=1,COUNTIF(Base!H:H,B103)&amp;" contact",IF(COUNTIF(Base!H:H,B103)&gt;1,COUNTIF(Base!H:H,B103)&amp;" contacts"," Pas de contact"))</f>
        <v xml:space="preserve"> Pas de contact</v>
      </c>
      <c r="K103" s="21">
        <v>49510</v>
      </c>
    </row>
    <row r="104" spans="1:11" x14ac:dyDescent="0.25">
      <c r="A104" s="1">
        <v>167</v>
      </c>
      <c r="B104" t="s">
        <v>228</v>
      </c>
      <c r="C104" t="s">
        <v>206</v>
      </c>
      <c r="D104" s="4" t="s">
        <v>229</v>
      </c>
      <c r="E104">
        <v>480.2337646484375</v>
      </c>
      <c r="F104">
        <v>363.10748291015625</v>
      </c>
      <c r="G104">
        <v>40.797794342041016</v>
      </c>
      <c r="H104">
        <v>29.38165283203125</v>
      </c>
      <c r="I104">
        <v>3</v>
      </c>
      <c r="J104" t="str">
        <f>IF(COUNTIF(Base!H:H,B104)=1,COUNTIF(Base!H:H,B104)&amp;" contact",IF(COUNTIF(Base!H:H,B104)&gt;1,COUNTIF(Base!H:H,B104)&amp;" contacts"," Pas de contact"))</f>
        <v xml:space="preserve"> Pas de contact</v>
      </c>
      <c r="K104">
        <v>49110</v>
      </c>
    </row>
    <row r="105" spans="1:11" x14ac:dyDescent="0.25">
      <c r="A105" s="1">
        <v>176</v>
      </c>
      <c r="B105" t="s">
        <v>236</v>
      </c>
      <c r="C105" t="s">
        <v>206</v>
      </c>
      <c r="D105" s="4" t="s">
        <v>237</v>
      </c>
      <c r="E105">
        <v>495.52786254882813</v>
      </c>
      <c r="F105">
        <v>322.54251098632813</v>
      </c>
      <c r="G105">
        <v>37.053543090820313</v>
      </c>
      <c r="H105">
        <v>47.317638397216797</v>
      </c>
      <c r="I105">
        <v>3</v>
      </c>
      <c r="J105" t="str">
        <f>IF(COUNTIF(Base!H:H,B105)=1,COUNTIF(Base!H:H,B105)&amp;" contact",IF(COUNTIF(Base!H:H,B105)&gt;1,COUNTIF(Base!H:H,B105)&amp;" contacts"," Pas de contact"))</f>
        <v xml:space="preserve"> Pas de contact</v>
      </c>
      <c r="K105" s="21">
        <v>49600</v>
      </c>
    </row>
    <row r="106" spans="1:11" x14ac:dyDescent="0.25">
      <c r="A106" s="1">
        <v>177</v>
      </c>
      <c r="B106" t="s">
        <v>230</v>
      </c>
      <c r="C106" t="s">
        <v>206</v>
      </c>
      <c r="D106" s="4" t="s">
        <v>231</v>
      </c>
      <c r="E106">
        <v>451.6326904296875</v>
      </c>
      <c r="F106">
        <v>300.98345947265625</v>
      </c>
      <c r="G106">
        <v>27.459606170654297</v>
      </c>
      <c r="H106">
        <v>41.845195770263672</v>
      </c>
      <c r="I106">
        <v>3</v>
      </c>
      <c r="J106" t="str">
        <f>IF(COUNTIF(Base!H:H,B106)=1,COUNTIF(Base!H:H,B106)&amp;" contact",IF(COUNTIF(Base!H:H,B106)&gt;1,COUNTIF(Base!H:H,B106)&amp;" contacts"," Pas de contact"))</f>
        <v xml:space="preserve"> Pas de contact</v>
      </c>
      <c r="K106" s="21">
        <v>49270</v>
      </c>
    </row>
    <row r="107" spans="1:11" x14ac:dyDescent="0.25">
      <c r="A107" s="1">
        <v>185</v>
      </c>
      <c r="B107" t="s">
        <v>234</v>
      </c>
      <c r="C107" t="s">
        <v>206</v>
      </c>
      <c r="D107" s="4" t="s">
        <v>235</v>
      </c>
      <c r="E107">
        <v>478.80905151367188</v>
      </c>
      <c r="F107">
        <v>394.14306640625</v>
      </c>
      <c r="G107">
        <v>40.322284698486328</v>
      </c>
      <c r="H107">
        <v>25.602361679077148</v>
      </c>
      <c r="I107">
        <v>3</v>
      </c>
      <c r="J107" t="str">
        <f>IF(COUNTIF(Base!H:H,B107)=1,COUNTIF(Base!H:H,B107)&amp;" contact",IF(COUNTIF(Base!H:H,B107)&gt;1,COUNTIF(Base!H:H,B107)&amp;" contacts"," Pas de contact"))</f>
        <v xml:space="preserve"> Pas de contact</v>
      </c>
      <c r="K107" s="21">
        <v>49110</v>
      </c>
    </row>
    <row r="108" spans="1:11" x14ac:dyDescent="0.25">
      <c r="A108" s="1">
        <v>188</v>
      </c>
      <c r="B108" t="s">
        <v>210</v>
      </c>
      <c r="C108" t="s">
        <v>206</v>
      </c>
      <c r="D108" s="5" t="s">
        <v>211</v>
      </c>
      <c r="E108">
        <v>486.64599609375</v>
      </c>
      <c r="F108">
        <v>282.52890014648438</v>
      </c>
      <c r="G108">
        <v>43.646297454833984</v>
      </c>
      <c r="H108">
        <v>31.884172439575195</v>
      </c>
      <c r="I108">
        <v>3</v>
      </c>
      <c r="J108" t="str">
        <f>IF(COUNTIF(Base!H:H,B108)=1,COUNTIF(Base!H:H,B108)&amp;" contact",IF(COUNTIF(Base!H:H,B108)&gt;1,COUNTIF(Base!H:H,B108)&amp;" contacts"," Pas de contact"))</f>
        <v xml:space="preserve"> Pas de contact</v>
      </c>
      <c r="K108" s="21">
        <v>49600</v>
      </c>
    </row>
    <row r="109" spans="1:11" x14ac:dyDescent="0.25">
      <c r="A109" s="1">
        <v>235</v>
      </c>
      <c r="B109" t="s">
        <v>226</v>
      </c>
      <c r="C109" t="s">
        <v>206</v>
      </c>
      <c r="D109" s="4" t="s">
        <v>227</v>
      </c>
      <c r="E109">
        <v>482.41763305664063</v>
      </c>
      <c r="F109">
        <v>338.24496459960938</v>
      </c>
      <c r="G109">
        <v>12.51921272277832</v>
      </c>
      <c r="H109">
        <v>14.750551223754883</v>
      </c>
      <c r="I109">
        <v>3</v>
      </c>
      <c r="J109" t="str">
        <f>IF(COUNTIF(Base!H:H,B109)=1,COUNTIF(Base!H:H,B109)&amp;" contact",IF(COUNTIF(Base!H:H,B109)&gt;1,COUNTIF(Base!H:H,B109)&amp;" contacts"," Pas de contact"))</f>
        <v xml:space="preserve"> Pas de contact</v>
      </c>
      <c r="K109" s="21">
        <v>49110</v>
      </c>
    </row>
    <row r="110" spans="1:11" x14ac:dyDescent="0.25">
      <c r="A110" s="1">
        <v>307</v>
      </c>
      <c r="B110" t="s">
        <v>208</v>
      </c>
      <c r="C110" t="s">
        <v>206</v>
      </c>
      <c r="D110" t="s">
        <v>209</v>
      </c>
      <c r="E110">
        <v>548.05645751953125</v>
      </c>
      <c r="F110">
        <v>348.55581665039063</v>
      </c>
      <c r="G110">
        <v>24.891653060913086</v>
      </c>
      <c r="H110">
        <v>16.593778610229492</v>
      </c>
      <c r="I110">
        <v>3</v>
      </c>
      <c r="J110" t="str">
        <f>IF(COUNTIF(Base!H:H,B110)=1,COUNTIF(Base!H:H,B110)&amp;" contact",IF(COUNTIF(Base!H:H,B110)&gt;1,COUNTIF(Base!H:H,B110)&amp;" contacts"," Pas de contact"))</f>
        <v xml:space="preserve"> Pas de contact</v>
      </c>
      <c r="K110" s="21">
        <v>49600</v>
      </c>
    </row>
    <row r="111" spans="1:11" x14ac:dyDescent="0.25">
      <c r="A111" s="1">
        <v>308</v>
      </c>
      <c r="B111" t="s">
        <v>244</v>
      </c>
      <c r="C111" t="s">
        <v>206</v>
      </c>
      <c r="D111" s="4" t="s">
        <v>245</v>
      </c>
      <c r="E111">
        <v>450.65786743164063</v>
      </c>
      <c r="F111">
        <v>335.88897705078125</v>
      </c>
      <c r="G111">
        <v>33.042282104492188</v>
      </c>
      <c r="H111">
        <v>52.796455383300781</v>
      </c>
      <c r="I111">
        <v>3</v>
      </c>
      <c r="J111" t="str">
        <f>IF(COUNTIF(Base!H:H,B111)=1,COUNTIF(Base!H:H,B111)&amp;" contact",IF(COUNTIF(Base!H:H,B111)&gt;1,COUNTIF(Base!H:H,B111)&amp;" contacts"," Pas de contact"))</f>
        <v xml:space="preserve"> Pas de contact</v>
      </c>
      <c r="K111" s="21">
        <v>49110</v>
      </c>
    </row>
    <row r="112" spans="1:11" x14ac:dyDescent="0.25">
      <c r="A112" s="1">
        <v>309</v>
      </c>
      <c r="B112" t="s">
        <v>242</v>
      </c>
      <c r="C112" t="s">
        <v>206</v>
      </c>
      <c r="D112" s="4" t="s">
        <v>243</v>
      </c>
      <c r="E112">
        <v>448.63693237304688</v>
      </c>
      <c r="F112">
        <v>397.5361328125</v>
      </c>
      <c r="G112">
        <v>40.000156402587891</v>
      </c>
      <c r="H112">
        <v>35.200393676757813</v>
      </c>
      <c r="I112">
        <v>3</v>
      </c>
      <c r="J112" t="str">
        <f>IF(COUNTIF(Base!H:H,B112)=1,COUNTIF(Base!H:H,B112)&amp;" contact",IF(COUNTIF(Base!H:H,B112)&gt;1,COUNTIF(Base!H:H,B112)&amp;" contacts"," Pas de contact"))</f>
        <v xml:space="preserve"> Pas de contact</v>
      </c>
      <c r="K112" s="21">
        <v>49110</v>
      </c>
    </row>
    <row r="113" spans="1:11" x14ac:dyDescent="0.25">
      <c r="A113" s="1">
        <v>311</v>
      </c>
      <c r="B113" t="s">
        <v>224</v>
      </c>
      <c r="C113" t="s">
        <v>206</v>
      </c>
      <c r="D113" s="4" t="s">
        <v>225</v>
      </c>
      <c r="E113">
        <v>462.66110229492188</v>
      </c>
      <c r="F113">
        <v>311.55999755859375</v>
      </c>
      <c r="G113">
        <v>36.0303955078125</v>
      </c>
      <c r="H113">
        <v>40.273857116699219</v>
      </c>
      <c r="I113">
        <v>3</v>
      </c>
      <c r="J113" t="str">
        <f>IF(COUNTIF(Base!H:H,B113)=1,COUNTIF(Base!H:H,B113)&amp;" contact",IF(COUNTIF(Base!H:H,B113)&gt;1,COUNTIF(Base!H:H,B113)&amp;" contacts"," Pas de contact"))</f>
        <v xml:space="preserve"> Pas de contact</v>
      </c>
      <c r="K113" s="21">
        <v>49110</v>
      </c>
    </row>
    <row r="114" spans="1:11" x14ac:dyDescent="0.25">
      <c r="A114" s="1">
        <v>359</v>
      </c>
      <c r="B114" t="s">
        <v>205</v>
      </c>
      <c r="C114" t="s">
        <v>206</v>
      </c>
      <c r="D114" t="s">
        <v>207</v>
      </c>
      <c r="E114">
        <v>537.091796875</v>
      </c>
      <c r="F114">
        <v>334.19668579101563</v>
      </c>
      <c r="G114">
        <v>22.463069915771484</v>
      </c>
      <c r="H114">
        <v>35.1929931640625</v>
      </c>
      <c r="I114">
        <v>3</v>
      </c>
      <c r="J114" t="str">
        <f>IF(COUNTIF(Base!H:H,B114)=1,COUNTIF(Base!H:H,B114)&amp;" contact",IF(COUNTIF(Base!H:H,B114)&gt;1,COUNTIF(Base!H:H,B114)&amp;" contacts"," Pas de contact"))</f>
        <v xml:space="preserve"> Pas de contact</v>
      </c>
      <c r="K114" s="21">
        <v>49450</v>
      </c>
    </row>
    <row r="115" spans="1:11" x14ac:dyDescent="0.25">
      <c r="A115" s="1">
        <v>24</v>
      </c>
      <c r="B115" t="s">
        <v>275</v>
      </c>
      <c r="C115" t="s">
        <v>253</v>
      </c>
      <c r="D115" s="4" t="s">
        <v>276</v>
      </c>
      <c r="E115">
        <v>303.6156005859375</v>
      </c>
      <c r="F115">
        <v>430.53314208984375</v>
      </c>
      <c r="G115">
        <v>61.486457824707031</v>
      </c>
      <c r="H115">
        <v>47.490631103515625</v>
      </c>
      <c r="I115">
        <v>4</v>
      </c>
      <c r="J115" t="str">
        <f>IF(COUNTIF(Base!H:H,B115)=1,COUNTIF(Base!H:H,B115)&amp;" contact",IF(COUNTIF(Base!H:H,B115)&gt;1,COUNTIF(Base!H:H,B115)&amp;" contacts"," Pas de contact"))</f>
        <v xml:space="preserve"> Pas de contact</v>
      </c>
      <c r="K115" s="21">
        <v>49370</v>
      </c>
    </row>
    <row r="116" spans="1:11" x14ac:dyDescent="0.25">
      <c r="A116" s="1">
        <v>55</v>
      </c>
      <c r="B116" t="s">
        <v>263</v>
      </c>
      <c r="C116" t="s">
        <v>253</v>
      </c>
      <c r="D116" s="4" t="s">
        <v>264</v>
      </c>
      <c r="E116">
        <v>403.57733154296875</v>
      </c>
      <c r="F116">
        <v>445.77291870117188</v>
      </c>
      <c r="G116">
        <v>59.909290313720703</v>
      </c>
      <c r="H116">
        <v>51.571258544921875</v>
      </c>
      <c r="I116">
        <v>4</v>
      </c>
      <c r="J116" t="str">
        <f>IF(COUNTIF(Base!H:H,B116)=1,COUNTIF(Base!H:H,B116)&amp;" contact",IF(COUNTIF(Base!H:H,B116)&gt;1,COUNTIF(Base!H:H,B116)&amp;" contacts"," Pas de contact"))</f>
        <v xml:space="preserve"> Pas de contact</v>
      </c>
      <c r="K116" s="21">
        <v>49290</v>
      </c>
    </row>
    <row r="117" spans="1:11" x14ac:dyDescent="0.25">
      <c r="A117" s="1">
        <v>61</v>
      </c>
      <c r="B117" t="s">
        <v>269</v>
      </c>
      <c r="C117" t="s">
        <v>253</v>
      </c>
      <c r="D117" s="4" t="s">
        <v>270</v>
      </c>
      <c r="E117">
        <v>354.2440185546875</v>
      </c>
      <c r="F117">
        <v>404.29519653320313</v>
      </c>
      <c r="G117">
        <v>48.321022033691406</v>
      </c>
      <c r="H117">
        <v>46.066616058349609</v>
      </c>
      <c r="I117">
        <v>4</v>
      </c>
      <c r="J117" t="str">
        <f>IF(COUNTIF(Base!H:H,B117)=1,COUNTIF(Base!H:H,B117)&amp;" contact",IF(COUNTIF(Base!H:H,B117)&gt;1,COUNTIF(Base!H:H,B117)&amp;" contacts"," Pas de contact"))</f>
        <v xml:space="preserve"> Pas de contact</v>
      </c>
      <c r="K117" s="21">
        <v>49270</v>
      </c>
    </row>
    <row r="118" spans="1:11" x14ac:dyDescent="0.25">
      <c r="A118" s="1">
        <v>68</v>
      </c>
      <c r="B118" t="s">
        <v>283</v>
      </c>
      <c r="C118" t="s">
        <v>253</v>
      </c>
      <c r="D118" s="4" t="s">
        <v>284</v>
      </c>
      <c r="E118">
        <v>431.34014892578125</v>
      </c>
      <c r="F118">
        <v>476.18984985351563</v>
      </c>
      <c r="G118">
        <v>37.494960784912109</v>
      </c>
      <c r="H118">
        <v>25.370393753051758</v>
      </c>
      <c r="I118">
        <v>4</v>
      </c>
      <c r="J118" t="str">
        <f>IF(COUNTIF(Base!H:H,B118)=1,COUNTIF(Base!H:H,B118)&amp;" contact",IF(COUNTIF(Base!H:H,B118)&gt;1,COUNTIF(Base!H:H,B118)&amp;" contacts"," Pas de contact"))</f>
        <v xml:space="preserve"> Pas de contact</v>
      </c>
      <c r="K118" s="21">
        <v>49290</v>
      </c>
    </row>
    <row r="119" spans="1:11" x14ac:dyDescent="0.25">
      <c r="A119" s="1">
        <v>101</v>
      </c>
      <c r="B119" t="s">
        <v>259</v>
      </c>
      <c r="C119" t="s">
        <v>253</v>
      </c>
      <c r="D119" t="s">
        <v>260</v>
      </c>
      <c r="E119">
        <v>386.3995361328125</v>
      </c>
      <c r="F119">
        <v>534.5516357421875</v>
      </c>
      <c r="G119">
        <v>29.131496429443359</v>
      </c>
      <c r="H119">
        <v>48.42291259765625</v>
      </c>
      <c r="I119">
        <v>4</v>
      </c>
      <c r="J119" t="str">
        <f>IF(COUNTIF(Base!H:H,B119)=1,COUNTIF(Base!H:H,B119)&amp;" contact",IF(COUNTIF(Base!H:H,B119)&gt;1,COUNTIF(Base!H:H,B119)&amp;" contacts"," Pas de contact"))</f>
        <v xml:space="preserve"> Pas de contact</v>
      </c>
      <c r="K119" s="21">
        <v>49190</v>
      </c>
    </row>
    <row r="120" spans="1:11" x14ac:dyDescent="0.25">
      <c r="A120" s="1">
        <v>131</v>
      </c>
      <c r="B120" t="s">
        <v>281</v>
      </c>
      <c r="C120" t="s">
        <v>253</v>
      </c>
      <c r="D120" s="4" t="s">
        <v>282</v>
      </c>
      <c r="E120">
        <v>378.43692016601563</v>
      </c>
      <c r="F120">
        <v>395.85006713867188</v>
      </c>
      <c r="G120">
        <v>20.94354248046875</v>
      </c>
      <c r="H120">
        <v>18.373071670532227</v>
      </c>
      <c r="I120">
        <v>4</v>
      </c>
      <c r="J120" t="str">
        <f>IF(COUNTIF(Base!H:H,B120)=1,COUNTIF(Base!H:H,B120)&amp;" contact",IF(COUNTIF(Base!H:H,B120)&gt;1,COUNTIF(Base!H:H,B120)&amp;" contacts"," Pas de contact"))</f>
        <v xml:space="preserve"> Pas de contact</v>
      </c>
      <c r="K120" s="21">
        <v>49123</v>
      </c>
    </row>
    <row r="121" spans="1:11" x14ac:dyDescent="0.25">
      <c r="A121" s="1">
        <v>146</v>
      </c>
      <c r="B121" t="s">
        <v>287</v>
      </c>
      <c r="C121" t="s">
        <v>253</v>
      </c>
      <c r="D121" s="4" t="s">
        <v>288</v>
      </c>
      <c r="E121">
        <v>290.662353515625</v>
      </c>
      <c r="F121">
        <v>349.06063842773438</v>
      </c>
      <c r="G121">
        <v>46.629447937011719</v>
      </c>
      <c r="H121">
        <v>46.037403106689453</v>
      </c>
      <c r="I121">
        <v>4</v>
      </c>
      <c r="J121" t="str">
        <f>IF(COUNTIF(Base!H:H,B121)=1,COUNTIF(Base!H:H,B121)&amp;" contact",IF(COUNTIF(Base!H:H,B121)&gt;1,COUNTIF(Base!H:H,B121)&amp;" contacts"," Pas de contact"))</f>
        <v xml:space="preserve"> Pas de contact</v>
      </c>
      <c r="K121" s="21">
        <v>49440</v>
      </c>
    </row>
    <row r="122" spans="1:11" x14ac:dyDescent="0.25">
      <c r="A122" s="1">
        <v>161</v>
      </c>
      <c r="B122" t="s">
        <v>257</v>
      </c>
      <c r="C122" t="s">
        <v>253</v>
      </c>
      <c r="D122" t="s">
        <v>258</v>
      </c>
      <c r="E122">
        <v>391.005126953125</v>
      </c>
      <c r="F122">
        <v>488.46307373046875</v>
      </c>
      <c r="G122">
        <v>34.435588836669922</v>
      </c>
      <c r="H122">
        <v>30.215354919433594</v>
      </c>
      <c r="I122">
        <v>4</v>
      </c>
      <c r="J122" t="str">
        <f>IF(COUNTIF(Base!H:H,B122)=1,COUNTIF(Base!H:H,B122)&amp;" contact",IF(COUNTIF(Base!H:H,B122)&gt;1,COUNTIF(Base!H:H,B122)&amp;" contacts"," Pas de contact"))</f>
        <v xml:space="preserve"> Pas de contact</v>
      </c>
      <c r="K122" s="21">
        <v>49170</v>
      </c>
    </row>
    <row r="123" spans="1:11" x14ac:dyDescent="0.25">
      <c r="A123" s="1">
        <v>162</v>
      </c>
      <c r="B123" t="s">
        <v>265</v>
      </c>
      <c r="C123" t="s">
        <v>253</v>
      </c>
      <c r="D123" s="4" t="s">
        <v>266</v>
      </c>
      <c r="E123">
        <v>280.48245239257813</v>
      </c>
      <c r="F123">
        <v>436.67864990234375</v>
      </c>
      <c r="G123">
        <v>43.490943908691406</v>
      </c>
      <c r="H123">
        <v>30.364410400390625</v>
      </c>
      <c r="I123">
        <v>4</v>
      </c>
      <c r="J123" t="str">
        <f>IF(COUNTIF(Base!H:H,B123)=1,COUNTIF(Base!H:H,B123)&amp;" contact",IF(COUNTIF(Base!H:H,B123)&gt;1,COUNTIF(Base!H:H,B123)&amp;" contacts"," Pas de contact"))</f>
        <v xml:space="preserve"> Pas de contact</v>
      </c>
      <c r="K123" s="21">
        <v>49370</v>
      </c>
    </row>
    <row r="124" spans="1:11" x14ac:dyDescent="0.25">
      <c r="A124" s="1">
        <v>181</v>
      </c>
      <c r="B124" t="s">
        <v>277</v>
      </c>
      <c r="C124" t="s">
        <v>253</v>
      </c>
      <c r="D124" s="4" t="s">
        <v>278</v>
      </c>
      <c r="E124">
        <v>292.80551147460938</v>
      </c>
      <c r="F124">
        <v>385.048828125</v>
      </c>
      <c r="G124">
        <v>62.534172058105469</v>
      </c>
      <c r="H124">
        <v>52.383308410644531</v>
      </c>
      <c r="I124">
        <v>4</v>
      </c>
      <c r="J124" t="str">
        <f>IF(COUNTIF(Base!H:H,B124)=1,COUNTIF(Base!H:H,B124)&amp;" contact",IF(COUNTIF(Base!H:H,B124)&gt;1,COUNTIF(Base!H:H,B124)&amp;" contacts"," Pas de contact"))</f>
        <v xml:space="preserve"> Pas de contact</v>
      </c>
      <c r="K124" s="21">
        <v>49370</v>
      </c>
    </row>
    <row r="125" spans="1:11" x14ac:dyDescent="0.25">
      <c r="A125" s="1">
        <v>211</v>
      </c>
      <c r="B125" t="s">
        <v>273</v>
      </c>
      <c r="C125" t="s">
        <v>253</v>
      </c>
      <c r="D125" s="4" t="s">
        <v>274</v>
      </c>
      <c r="E125">
        <v>461.19329833984375</v>
      </c>
      <c r="F125">
        <v>634.5870361328125</v>
      </c>
      <c r="G125">
        <v>23.925668716430664</v>
      </c>
      <c r="H125">
        <v>25.031417846679688</v>
      </c>
      <c r="I125">
        <v>4</v>
      </c>
      <c r="J125" t="str">
        <f>IF(COUNTIF(Base!H:H,B125)=1,COUNTIF(Base!H:H,B125)&amp;" contact",IF(COUNTIF(Base!H:H,B125)&gt;1,COUNTIF(Base!H:H,B125)&amp;" contacts"," Pas de contact"))</f>
        <v xml:space="preserve"> Pas de contact</v>
      </c>
      <c r="K125" s="21">
        <v>49320</v>
      </c>
    </row>
    <row r="126" spans="1:11" x14ac:dyDescent="0.25">
      <c r="A126" s="1">
        <v>260</v>
      </c>
      <c r="B126" t="s">
        <v>252</v>
      </c>
      <c r="C126" t="s">
        <v>253</v>
      </c>
      <c r="D126" t="s">
        <v>254</v>
      </c>
      <c r="E126">
        <v>411.12423706054688</v>
      </c>
      <c r="F126">
        <v>502.35653686523438</v>
      </c>
      <c r="G126">
        <v>52.701732635498047</v>
      </c>
      <c r="H126">
        <v>40.737953186035156</v>
      </c>
      <c r="I126">
        <v>4</v>
      </c>
      <c r="J126" t="str">
        <f>IF(COUNTIF(Base!H:H,B126)=1,COUNTIF(Base!H:H,B126)&amp;" contact",IF(COUNTIF(Base!H:H,B126)&gt;1,COUNTIF(Base!H:H,B126)&amp;" contacts"," Pas de contact"))</f>
        <v xml:space="preserve"> Pas de contact</v>
      </c>
      <c r="K126" s="21">
        <v>49190</v>
      </c>
    </row>
    <row r="127" spans="1:11" x14ac:dyDescent="0.25">
      <c r="A127" s="1">
        <v>264</v>
      </c>
      <c r="B127" t="s">
        <v>261</v>
      </c>
      <c r="C127" t="s">
        <v>253</v>
      </c>
      <c r="D127" t="s">
        <v>262</v>
      </c>
      <c r="E127">
        <v>430.89938354492188</v>
      </c>
      <c r="F127">
        <v>504.82968139648438</v>
      </c>
      <c r="G127">
        <v>26.913228988647461</v>
      </c>
      <c r="H127">
        <v>36.112125396728516</v>
      </c>
      <c r="I127">
        <v>4</v>
      </c>
      <c r="J127" t="str">
        <f>IF(COUNTIF(Base!H:H,B127)=1,COUNTIF(Base!H:H,B127)&amp;" contact",IF(COUNTIF(Base!H:H,B127)&gt;1,COUNTIF(Base!H:H,B127)&amp;" contacts"," Pas de contact"))</f>
        <v xml:space="preserve"> Pas de contact</v>
      </c>
      <c r="K127" s="21">
        <v>49190</v>
      </c>
    </row>
    <row r="128" spans="1:11" x14ac:dyDescent="0.25">
      <c r="A128" s="1">
        <v>265</v>
      </c>
      <c r="B128" t="s">
        <v>255</v>
      </c>
      <c r="C128" t="s">
        <v>253</v>
      </c>
      <c r="D128" s="4" t="s">
        <v>256</v>
      </c>
      <c r="E128">
        <v>344.80023193359375</v>
      </c>
      <c r="F128">
        <v>432.54708862304688</v>
      </c>
      <c r="G128">
        <v>54.200000762939453</v>
      </c>
      <c r="H128">
        <v>30.254487991333008</v>
      </c>
      <c r="I128">
        <v>4</v>
      </c>
      <c r="J128" t="str">
        <f>IF(COUNTIF(Base!H:H,B128)=1,COUNTIF(Base!H:H,B128)&amp;" contact",IF(COUNTIF(Base!H:H,B128)&gt;1,COUNTIF(Base!H:H,B128)&amp;" contacts"," Pas de contact"))</f>
        <v xml:space="preserve"> Pas de contact</v>
      </c>
      <c r="K128" s="21">
        <v>49170</v>
      </c>
    </row>
    <row r="129" spans="1:11" x14ac:dyDescent="0.25">
      <c r="A129" s="1">
        <v>281</v>
      </c>
      <c r="B129" t="s">
        <v>267</v>
      </c>
      <c r="C129" t="s">
        <v>253</v>
      </c>
      <c r="D129" s="4" t="s">
        <v>268</v>
      </c>
      <c r="E129">
        <v>369.5849609375</v>
      </c>
      <c r="F129">
        <v>457.63763427734375</v>
      </c>
      <c r="G129">
        <v>51.773464202880859</v>
      </c>
      <c r="H129">
        <v>48.789527893066406</v>
      </c>
      <c r="I129">
        <v>4</v>
      </c>
      <c r="J129" t="str">
        <f>IF(COUNTIF(Base!H:H,B129)=1,COUNTIF(Base!H:H,B129)&amp;" contact",IF(COUNTIF(Base!H:H,B129)&gt;1,COUNTIF(Base!H:H,B129)&amp;" contacts"," Pas de contact"))</f>
        <v xml:space="preserve"> Pas de contact</v>
      </c>
      <c r="K129" s="21">
        <v>49170</v>
      </c>
    </row>
    <row r="130" spans="1:11" x14ac:dyDescent="0.25">
      <c r="A130" s="1">
        <v>282</v>
      </c>
      <c r="B130" t="s">
        <v>279</v>
      </c>
      <c r="C130" t="s">
        <v>253</v>
      </c>
      <c r="D130" s="4" t="s">
        <v>280</v>
      </c>
      <c r="E130">
        <v>370.9014892578125</v>
      </c>
      <c r="F130">
        <v>441.6470947265625</v>
      </c>
      <c r="G130">
        <v>33.325984954833984</v>
      </c>
      <c r="H130">
        <v>37.638740539550781</v>
      </c>
      <c r="I130">
        <v>4</v>
      </c>
      <c r="J130" t="str">
        <f>IF(COUNTIF(Base!H:H,B130)=1,COUNTIF(Base!H:H,B130)&amp;" contact",IF(COUNTIF(Base!H:H,B130)&gt;1,COUNTIF(Base!H:H,B130)&amp;" contacts"," Pas de contact"))</f>
        <v xml:space="preserve"> Pas de contact</v>
      </c>
      <c r="K130" s="21">
        <v>49170</v>
      </c>
    </row>
    <row r="131" spans="1:11" x14ac:dyDescent="0.25">
      <c r="A131" s="1">
        <v>316</v>
      </c>
      <c r="B131" t="s">
        <v>285</v>
      </c>
      <c r="C131" t="s">
        <v>253</v>
      </c>
      <c r="D131" s="4" t="s">
        <v>286</v>
      </c>
      <c r="E131">
        <v>342.38937377929688</v>
      </c>
      <c r="F131">
        <v>384.44534301757813</v>
      </c>
      <c r="G131">
        <v>20.833621978759766</v>
      </c>
      <c r="H131">
        <v>41.327716827392578</v>
      </c>
      <c r="I131">
        <v>4</v>
      </c>
      <c r="J131" t="str">
        <f>IF(COUNTIF(Base!H:H,B131)=1,COUNTIF(Base!H:H,B131)&amp;" contact",IF(COUNTIF(Base!H:H,B131)&gt;1,COUNTIF(Base!H:H,B131)&amp;" contacts"," Pas de contact"))</f>
        <v xml:space="preserve"> Pas de contact</v>
      </c>
      <c r="K131" s="21">
        <v>74300</v>
      </c>
    </row>
    <row r="132" spans="1:11" x14ac:dyDescent="0.25">
      <c r="A132" s="1">
        <v>360</v>
      </c>
      <c r="B132" t="s">
        <v>271</v>
      </c>
      <c r="C132" t="s">
        <v>253</v>
      </c>
      <c r="D132" s="4" t="s">
        <v>272</v>
      </c>
      <c r="E132">
        <v>337.19827270507813</v>
      </c>
      <c r="F132">
        <v>393.74298095703125</v>
      </c>
      <c r="G132">
        <v>51.975513458251953</v>
      </c>
      <c r="H132">
        <v>24.968267440795898</v>
      </c>
      <c r="I132">
        <v>4</v>
      </c>
      <c r="J132" t="str">
        <f>IF(COUNTIF(Base!H:H,B132)=1,COUNTIF(Base!H:H,B132)&amp;" contact",IF(COUNTIF(Base!H:H,B132)&gt;1,COUNTIF(Base!H:H,B132)&amp;" contacts"," Pas de contact"))</f>
        <v xml:space="preserve"> Pas de contact</v>
      </c>
      <c r="K132" s="21">
        <v>49370</v>
      </c>
    </row>
    <row r="133" spans="1:11" x14ac:dyDescent="0.25">
      <c r="A133" s="1">
        <v>11</v>
      </c>
      <c r="B133" t="s">
        <v>294</v>
      </c>
      <c r="C133" t="s">
        <v>290</v>
      </c>
      <c r="D133" t="s">
        <v>295</v>
      </c>
      <c r="E133">
        <v>510.3094482421875</v>
      </c>
      <c r="F133">
        <v>602.656005859375</v>
      </c>
      <c r="G133">
        <v>19.064409255981445</v>
      </c>
      <c r="H133">
        <v>19.191574096679688</v>
      </c>
      <c r="I133">
        <v>5</v>
      </c>
      <c r="J133" t="str">
        <f>IF(COUNTIF(Base!H:H,B133)=1,COUNTIF(Base!H:H,B133)&amp;" contact",IF(COUNTIF(Base!H:H,B133)&gt;1,COUNTIF(Base!H:H,B133)&amp;" contacts"," Pas de contact"))</f>
        <v xml:space="preserve"> Pas de contact</v>
      </c>
      <c r="K133" s="21">
        <v>49540</v>
      </c>
    </row>
    <row r="134" spans="1:11" x14ac:dyDescent="0.25">
      <c r="A134" s="1">
        <v>20</v>
      </c>
      <c r="B134" t="s">
        <v>324</v>
      </c>
      <c r="C134" t="s">
        <v>290</v>
      </c>
      <c r="D134" s="4" t="s">
        <v>325</v>
      </c>
      <c r="E134">
        <v>439.72274780273438</v>
      </c>
      <c r="F134">
        <v>536.3526611328125</v>
      </c>
      <c r="G134">
        <v>32.656143188476563</v>
      </c>
      <c r="H134">
        <v>24.553306579589844</v>
      </c>
      <c r="I134">
        <v>5</v>
      </c>
      <c r="J134" t="str">
        <f>IF(COUNTIF(Base!H:H,B134)=1,COUNTIF(Base!H:H,B134)&amp;" contact",IF(COUNTIF(Base!H:H,B134)&gt;1,COUNTIF(Base!H:H,B134)&amp;" contacts"," Pas de contact"))</f>
        <v xml:space="preserve"> Pas de contact</v>
      </c>
      <c r="K134" s="21">
        <v>49750</v>
      </c>
    </row>
    <row r="135" spans="1:11" x14ac:dyDescent="0.25">
      <c r="A135" s="1">
        <v>58</v>
      </c>
      <c r="B135" t="s">
        <v>298</v>
      </c>
      <c r="C135" t="s">
        <v>290</v>
      </c>
      <c r="D135" t="s">
        <v>299</v>
      </c>
      <c r="E135">
        <v>466.08819580078125</v>
      </c>
      <c r="F135">
        <v>546.88427734375</v>
      </c>
      <c r="G135">
        <v>39.654804229736328</v>
      </c>
      <c r="H135">
        <v>36.08740234375</v>
      </c>
      <c r="I135">
        <v>5</v>
      </c>
      <c r="J135" t="str">
        <f>IF(COUNTIF(Base!H:H,B135)=1,COUNTIF(Base!H:H,B135)&amp;" contact",IF(COUNTIF(Base!H:H,B135)&gt;1,COUNTIF(Base!H:H,B135)&amp;" contacts"," Pas de contact"))</f>
        <v xml:space="preserve"> Pas de contact</v>
      </c>
      <c r="K135" s="21">
        <v>49330</v>
      </c>
    </row>
    <row r="136" spans="1:11" x14ac:dyDescent="0.25">
      <c r="A136" s="1">
        <v>63</v>
      </c>
      <c r="B136" t="s">
        <v>320</v>
      </c>
      <c r="C136" t="s">
        <v>290</v>
      </c>
      <c r="D136" s="4" t="s">
        <v>321</v>
      </c>
      <c r="E136">
        <v>461.0146484375</v>
      </c>
      <c r="F136">
        <v>503.38046264648438</v>
      </c>
      <c r="G136">
        <v>53.812755584716797</v>
      </c>
      <c r="H136">
        <v>41.940235137939453</v>
      </c>
      <c r="I136">
        <v>5</v>
      </c>
      <c r="J136" t="str">
        <f>IF(COUNTIF(Base!H:H,B136)=1,COUNTIF(Base!H:H,B136)&amp;" contact",IF(COUNTIF(Base!H:H,B136)&gt;1,COUNTIF(Base!H:H,B136)&amp;" contacts"," Pas de contact"))</f>
        <v xml:space="preserve"> Pas de contact</v>
      </c>
      <c r="K136" s="21">
        <v>49750</v>
      </c>
    </row>
    <row r="137" spans="1:11" x14ac:dyDescent="0.25">
      <c r="A137" s="1">
        <v>71</v>
      </c>
      <c r="B137" t="s">
        <v>332</v>
      </c>
      <c r="C137" t="s">
        <v>290</v>
      </c>
      <c r="D137" s="4" t="s">
        <v>333</v>
      </c>
      <c r="E137">
        <v>458.77825927734375</v>
      </c>
      <c r="F137">
        <v>612.9609375</v>
      </c>
      <c r="G137">
        <v>32.648109436035156</v>
      </c>
      <c r="H137">
        <v>35.671890258789063</v>
      </c>
      <c r="I137">
        <v>5</v>
      </c>
      <c r="J137" t="str">
        <f>IF(COUNTIF(Base!H:H,B137)=1,COUNTIF(Base!H:H,B137)&amp;" contact",IF(COUNTIF(Base!H:H,B137)&gt;1,COUNTIF(Base!H:H,B137)&amp;" contacts"," Pas de contact"))</f>
        <v xml:space="preserve"> Pas de contact</v>
      </c>
      <c r="K137" s="21">
        <v>49380</v>
      </c>
    </row>
    <row r="138" spans="1:11" x14ac:dyDescent="0.25">
      <c r="A138" s="1">
        <v>77</v>
      </c>
      <c r="B138" t="s">
        <v>326</v>
      </c>
      <c r="C138" t="s">
        <v>290</v>
      </c>
      <c r="D138" s="4" t="s">
        <v>327</v>
      </c>
      <c r="E138">
        <v>484.02032470703125</v>
      </c>
      <c r="F138">
        <v>464.02410888671875</v>
      </c>
      <c r="G138">
        <v>58.672439575195313</v>
      </c>
      <c r="H138">
        <v>47.680946350097656</v>
      </c>
      <c r="I138">
        <v>5</v>
      </c>
      <c r="J138" t="str">
        <f>IF(COUNTIF(Base!H:H,B138)=1,COUNTIF(Base!H:H,B138)&amp;" contact",IF(COUNTIF(Base!H:H,B138)&gt;1,COUNTIF(Base!H:H,B138)&amp;" contacts"," Pas de contact"))</f>
        <v xml:space="preserve"> Pas de contact</v>
      </c>
      <c r="K138" s="21">
        <v>49120</v>
      </c>
    </row>
    <row r="139" spans="1:11" x14ac:dyDescent="0.25">
      <c r="A139" s="1">
        <v>95</v>
      </c>
      <c r="B139" t="s">
        <v>334</v>
      </c>
      <c r="C139" t="s">
        <v>290</v>
      </c>
      <c r="D139" s="4" t="s">
        <v>335</v>
      </c>
      <c r="E139">
        <v>523.362060546875</v>
      </c>
      <c r="F139">
        <v>510.58297729492188</v>
      </c>
      <c r="G139">
        <v>33.231338500976563</v>
      </c>
      <c r="H139">
        <v>33.043148040771484</v>
      </c>
      <c r="I139">
        <v>5</v>
      </c>
      <c r="J139" t="str">
        <f>IF(COUNTIF(Base!H:H,B139)=1,COUNTIF(Base!H:H,B139)&amp;" contact",IF(COUNTIF(Base!H:H,B139)&gt;1,COUNTIF(Base!H:H,B139)&amp;" contacts"," Pas de contact"))</f>
        <v xml:space="preserve"> Pas de contact</v>
      </c>
      <c r="K139" s="21">
        <v>49120</v>
      </c>
    </row>
    <row r="140" spans="1:11" x14ac:dyDescent="0.25">
      <c r="A140" s="1">
        <v>113</v>
      </c>
      <c r="B140" t="s">
        <v>328</v>
      </c>
      <c r="C140" t="s">
        <v>290</v>
      </c>
      <c r="D140" s="4" t="s">
        <v>329</v>
      </c>
      <c r="E140">
        <v>485.91409301757813</v>
      </c>
      <c r="F140">
        <v>578.343017578125</v>
      </c>
      <c r="G140">
        <v>33.070865631103516</v>
      </c>
      <c r="H140">
        <v>37.287952423095703</v>
      </c>
      <c r="I140">
        <v>5</v>
      </c>
      <c r="J140" t="str">
        <f>IF(COUNTIF(Base!H:H,B140)=1,COUNTIF(Base!H:H,B140)&amp;" contact",IF(COUNTIF(Base!H:H,B140)&gt;1,COUNTIF(Base!H:H,B140)&amp;" contacts"," Pas de contact"))</f>
        <v xml:space="preserve"> Pas de contact</v>
      </c>
      <c r="K140" s="21">
        <v>49380</v>
      </c>
    </row>
    <row r="141" spans="1:11" x14ac:dyDescent="0.25">
      <c r="A141" s="1">
        <v>114</v>
      </c>
      <c r="B141" t="s">
        <v>340</v>
      </c>
      <c r="C141" t="s">
        <v>290</v>
      </c>
      <c r="D141" s="4" t="s">
        <v>341</v>
      </c>
      <c r="E141">
        <v>438.20465087890625</v>
      </c>
      <c r="F141">
        <v>563.51837158203125</v>
      </c>
      <c r="G141">
        <v>49.510944366455078</v>
      </c>
      <c r="H141">
        <v>42.393150329589844</v>
      </c>
      <c r="I141">
        <v>5</v>
      </c>
      <c r="J141" t="str">
        <f>IF(COUNTIF(Base!H:H,B141)=1,COUNTIF(Base!H:H,B141)&amp;" contact",IF(COUNTIF(Base!H:H,B141)&gt;1,COUNTIF(Base!H:H,B141)&amp;" contacts"," Pas de contact"))</f>
        <v xml:space="preserve"> Pas de contact</v>
      </c>
      <c r="K141" s="21">
        <v>49380</v>
      </c>
    </row>
    <row r="142" spans="1:11" x14ac:dyDescent="0.25">
      <c r="A142" s="1">
        <v>141</v>
      </c>
      <c r="B142" t="s">
        <v>330</v>
      </c>
      <c r="C142" t="s">
        <v>290</v>
      </c>
      <c r="D142" s="4" t="s">
        <v>331</v>
      </c>
      <c r="E142">
        <v>511.88717651367188</v>
      </c>
      <c r="F142">
        <v>449.096923828125</v>
      </c>
      <c r="G142">
        <v>21.080236434936523</v>
      </c>
      <c r="H142">
        <v>45.846061706542969</v>
      </c>
      <c r="I142">
        <v>5</v>
      </c>
      <c r="J142" t="str">
        <f>IF(COUNTIF(Base!H:H,B142)=1,COUNTIF(Base!H:H,B142)&amp;" contact",IF(COUNTIF(Base!H:H,B142)&gt;1,COUNTIF(Base!H:H,B142)&amp;" contacts"," Pas de contact"))</f>
        <v xml:space="preserve"> Pas de contact</v>
      </c>
      <c r="K142" s="21">
        <v>49120</v>
      </c>
    </row>
    <row r="143" spans="1:11" x14ac:dyDescent="0.25">
      <c r="A143" s="1">
        <v>152</v>
      </c>
      <c r="B143" t="s">
        <v>342</v>
      </c>
      <c r="C143" t="s">
        <v>290</v>
      </c>
      <c r="D143" s="4" t="s">
        <v>343</v>
      </c>
      <c r="E143">
        <v>452.55023193359375</v>
      </c>
      <c r="F143">
        <v>472.60479736328125</v>
      </c>
      <c r="G143">
        <v>45.635589599609375</v>
      </c>
      <c r="H143">
        <v>35.813385009765625</v>
      </c>
      <c r="I143">
        <v>5</v>
      </c>
      <c r="J143" t="str">
        <f>IF(COUNTIF(Base!H:H,B143)=1,COUNTIF(Base!H:H,B143)&amp;" contact",IF(COUNTIF(Base!H:H,B143)&gt;1,COUNTIF(Base!H:H,B143)&amp;" contacts"," Pas de contact"))</f>
        <v xml:space="preserve"> Pas de contact</v>
      </c>
      <c r="K143" s="21">
        <v>49120</v>
      </c>
    </row>
    <row r="144" spans="1:11" x14ac:dyDescent="0.25">
      <c r="A144" s="1">
        <v>166</v>
      </c>
      <c r="B144" t="s">
        <v>318</v>
      </c>
      <c r="C144" t="s">
        <v>290</v>
      </c>
      <c r="D144" s="4" t="s">
        <v>319</v>
      </c>
      <c r="E144">
        <v>532.7503662109375</v>
      </c>
      <c r="F144">
        <v>524.8951416015625</v>
      </c>
      <c r="G144">
        <v>34.601181030273438</v>
      </c>
      <c r="H144">
        <v>29.581260681152344</v>
      </c>
      <c r="I144">
        <v>5</v>
      </c>
      <c r="J144" t="str">
        <f>IF(COUNTIF(Base!H:H,B144)=1,COUNTIF(Base!H:H,B144)&amp;" contact",IF(COUNTIF(Base!H:H,B144)&gt;1,COUNTIF(Base!H:H,B144)&amp;" contacts"," Pas de contact"))</f>
        <v xml:space="preserve"> Pas de contact</v>
      </c>
      <c r="K144" s="21">
        <v>49310</v>
      </c>
    </row>
    <row r="145" spans="1:11" x14ac:dyDescent="0.25">
      <c r="A145" s="1">
        <v>170</v>
      </c>
      <c r="B145" t="s">
        <v>300</v>
      </c>
      <c r="C145" t="s">
        <v>290</v>
      </c>
      <c r="D145" t="s">
        <v>301</v>
      </c>
      <c r="E145">
        <v>553.498291015625</v>
      </c>
      <c r="F145">
        <v>478.2000732421875</v>
      </c>
      <c r="G145">
        <v>56.966064453125</v>
      </c>
      <c r="H145">
        <v>22.912363052368164</v>
      </c>
      <c r="I145">
        <v>5</v>
      </c>
      <c r="J145" t="str">
        <f>IF(COUNTIF(Base!H:H,B145)=1,COUNTIF(Base!H:H,B145)&amp;" contact",IF(COUNTIF(Base!H:H,B145)&gt;1,COUNTIF(Base!H:H,B145)&amp;" contacts"," Pas de contact"))</f>
        <v xml:space="preserve"> Pas de contact</v>
      </c>
      <c r="K145" s="21">
        <v>49120</v>
      </c>
    </row>
    <row r="146" spans="1:11" x14ac:dyDescent="0.25">
      <c r="A146" s="1">
        <v>215</v>
      </c>
      <c r="B146" t="s">
        <v>312</v>
      </c>
      <c r="C146" t="s">
        <v>290</v>
      </c>
      <c r="D146" s="4" t="s">
        <v>313</v>
      </c>
      <c r="E146">
        <v>482.53497314453125</v>
      </c>
      <c r="F146">
        <v>602.1510009765625</v>
      </c>
      <c r="G146">
        <v>49.984016418457031</v>
      </c>
      <c r="H146">
        <v>35.710391998291016</v>
      </c>
      <c r="I146">
        <v>5</v>
      </c>
      <c r="J146" t="str">
        <f>IF(COUNTIF(Base!H:H,B146)=1,COUNTIF(Base!H:H,B146)&amp;" contact",IF(COUNTIF(Base!H:H,B146)&gt;1,COUNTIF(Base!H:H,B146)&amp;" contacts"," Pas de contact"))</f>
        <v xml:space="preserve"> Pas de contact</v>
      </c>
      <c r="K146" s="21">
        <v>49540</v>
      </c>
    </row>
    <row r="147" spans="1:11" x14ac:dyDescent="0.25">
      <c r="A147" s="1">
        <v>221</v>
      </c>
      <c r="B147" t="s">
        <v>336</v>
      </c>
      <c r="C147" t="s">
        <v>290</v>
      </c>
      <c r="D147" s="4" t="s">
        <v>337</v>
      </c>
      <c r="E147">
        <v>523.79754638671875</v>
      </c>
      <c r="F147">
        <v>487.63543701171875</v>
      </c>
      <c r="G147">
        <v>32.608505249023438</v>
      </c>
      <c r="H147">
        <v>35.134803771972656</v>
      </c>
      <c r="I147">
        <v>5</v>
      </c>
      <c r="J147" t="str">
        <f>IF(COUNTIF(Base!H:H,B147)=1,COUNTIF(Base!H:H,B147)&amp;" contact",IF(COUNTIF(Base!H:H,B147)&gt;1,COUNTIF(Base!H:H,B147)&amp;" contacts"," Pas de contact"))</f>
        <v xml:space="preserve"> Pas de contact</v>
      </c>
      <c r="K147" s="10">
        <v>49120</v>
      </c>
    </row>
    <row r="148" spans="1:11" x14ac:dyDescent="0.25">
      <c r="A148" s="1">
        <v>239</v>
      </c>
      <c r="B148" t="s">
        <v>316</v>
      </c>
      <c r="C148" t="s">
        <v>290</v>
      </c>
      <c r="D148" s="4" t="s">
        <v>317</v>
      </c>
      <c r="E148">
        <v>393.01394653320313</v>
      </c>
      <c r="F148">
        <v>552.24664306640625</v>
      </c>
      <c r="G148">
        <v>32.654487609863281</v>
      </c>
      <c r="H148">
        <v>53.992519378662109</v>
      </c>
      <c r="I148">
        <v>5</v>
      </c>
      <c r="J148" t="str">
        <f>IF(COUNTIF(Base!H:H,B148)=1,COUNTIF(Base!H:H,B148)&amp;" contact",IF(COUNTIF(Base!H:H,B148)&gt;1,COUNTIF(Base!H:H,B148)&amp;" contacts"," Pas de contact"))</f>
        <v xml:space="preserve"> Pas de contact</v>
      </c>
      <c r="K148" s="21">
        <v>49610</v>
      </c>
    </row>
    <row r="149" spans="1:11" x14ac:dyDescent="0.25">
      <c r="A149" s="1">
        <v>242</v>
      </c>
      <c r="B149" t="s">
        <v>289</v>
      </c>
      <c r="C149" t="s">
        <v>290</v>
      </c>
      <c r="D149" s="5" t="s">
        <v>291</v>
      </c>
      <c r="E149">
        <v>470.73330688476563</v>
      </c>
      <c r="F149">
        <v>432.78189086914063</v>
      </c>
      <c r="G149">
        <v>46.368423461914063</v>
      </c>
      <c r="H149">
        <v>23.577322006225586</v>
      </c>
      <c r="I149">
        <v>5</v>
      </c>
      <c r="J149" t="str">
        <f>IF(COUNTIF(Base!H:H,B149)=1,COUNTIF(Base!H:H,B149)&amp;" contact",IF(COUNTIF(Base!H:H,B149)&gt;1,COUNTIF(Base!H:H,B149)&amp;" contacts"," Pas de contact"))</f>
        <v xml:space="preserve"> Pas de contact</v>
      </c>
      <c r="K149" s="21">
        <v>49120</v>
      </c>
    </row>
    <row r="150" spans="1:11" x14ac:dyDescent="0.25">
      <c r="A150" s="1">
        <v>244</v>
      </c>
      <c r="B150" t="s">
        <v>304</v>
      </c>
      <c r="C150" t="s">
        <v>290</v>
      </c>
      <c r="D150" s="4" t="s">
        <v>305</v>
      </c>
      <c r="E150">
        <v>446.417724609375</v>
      </c>
      <c r="F150">
        <v>601.6053466796875</v>
      </c>
      <c r="G150">
        <v>25.509134292602539</v>
      </c>
      <c r="H150">
        <v>31.574331283569336</v>
      </c>
      <c r="I150">
        <v>5</v>
      </c>
      <c r="J150" t="str">
        <f>IF(COUNTIF(Base!H:H,B150)=1,COUNTIF(Base!H:H,B150)&amp;" contact",IF(COUNTIF(Base!H:H,B150)&gt;1,COUNTIF(Base!H:H,B150)&amp;" contacts"," Pas de contact"))</f>
        <v xml:space="preserve"> Pas de contact</v>
      </c>
      <c r="K150" s="21">
        <v>49380</v>
      </c>
    </row>
    <row r="151" spans="1:11" x14ac:dyDescent="0.25">
      <c r="A151" s="1">
        <v>259</v>
      </c>
      <c r="B151" t="s">
        <v>314</v>
      </c>
      <c r="C151" t="s">
        <v>290</v>
      </c>
      <c r="D151" s="4" t="s">
        <v>315</v>
      </c>
      <c r="E151">
        <v>463.30072021484375</v>
      </c>
      <c r="F151">
        <v>548.3055419921875</v>
      </c>
      <c r="G151">
        <v>25.403621673583984</v>
      </c>
      <c r="H151">
        <v>24.17432975769043</v>
      </c>
      <c r="I151">
        <v>5</v>
      </c>
      <c r="J151" t="str">
        <f>IF(COUNTIF(Base!H:H,B151)=1,COUNTIF(Base!H:H,B151)&amp;" contact",IF(COUNTIF(Base!H:H,B151)&gt;1,COUNTIF(Base!H:H,B151)&amp;" contacts"," Pas de contact"))</f>
        <v xml:space="preserve"> Pas de contact</v>
      </c>
      <c r="K151" s="21">
        <v>49750</v>
      </c>
    </row>
    <row r="152" spans="1:11" x14ac:dyDescent="0.25">
      <c r="A152" s="1">
        <v>273</v>
      </c>
      <c r="B152" t="s">
        <v>308</v>
      </c>
      <c r="C152" t="s">
        <v>290</v>
      </c>
      <c r="D152" s="4" t="s">
        <v>309</v>
      </c>
      <c r="E152">
        <v>456.9066162109375</v>
      </c>
      <c r="F152">
        <v>430.67779541015625</v>
      </c>
      <c r="G152">
        <v>31.594173431396484</v>
      </c>
      <c r="H152">
        <v>21.578189849853516</v>
      </c>
      <c r="I152">
        <v>5</v>
      </c>
      <c r="J152" t="str">
        <f>IF(COUNTIF(Base!H:H,B152)=1,COUNTIF(Base!H:H,B152)&amp;" contact",IF(COUNTIF(Base!H:H,B152)&gt;1,COUNTIF(Base!H:H,B152)&amp;" contacts"," Pas de contact"))</f>
        <v xml:space="preserve"> Pas de contact</v>
      </c>
      <c r="K152" s="21">
        <v>49320</v>
      </c>
    </row>
    <row r="153" spans="1:11" x14ac:dyDescent="0.25">
      <c r="A153" s="1">
        <v>277</v>
      </c>
      <c r="B153" t="s">
        <v>338</v>
      </c>
      <c r="C153" t="s">
        <v>290</v>
      </c>
      <c r="D153" s="4" t="s">
        <v>339</v>
      </c>
      <c r="E153">
        <v>528.92022705078125</v>
      </c>
      <c r="F153">
        <v>460.84597778320313</v>
      </c>
      <c r="G153">
        <v>34.881416320800781</v>
      </c>
      <c r="H153">
        <v>40.689922332763672</v>
      </c>
      <c r="I153">
        <v>5</v>
      </c>
      <c r="J153" t="str">
        <f>IF(COUNTIF(Base!H:H,B153)=1,COUNTIF(Base!H:H,B153)&amp;" contact",IF(COUNTIF(Base!H:H,B153)&gt;1,COUNTIF(Base!H:H,B153)&amp;" contacts"," Pas de contact"))</f>
        <v xml:space="preserve"> Pas de contact</v>
      </c>
      <c r="K153" s="21">
        <v>49120</v>
      </c>
    </row>
    <row r="154" spans="1:11" x14ac:dyDescent="0.25">
      <c r="A154" s="1">
        <v>288</v>
      </c>
      <c r="B154" t="s">
        <v>306</v>
      </c>
      <c r="C154" t="s">
        <v>290</v>
      </c>
      <c r="D154" s="4" t="s">
        <v>307</v>
      </c>
      <c r="E154">
        <v>449.29898071289063</v>
      </c>
      <c r="F154">
        <v>517.50714111328125</v>
      </c>
      <c r="G154">
        <v>37.849998474121094</v>
      </c>
      <c r="H154">
        <v>26.964960098266602</v>
      </c>
      <c r="I154">
        <v>5</v>
      </c>
      <c r="J154" t="str">
        <f>IF(COUNTIF(Base!H:H,B154)=1,COUNTIF(Base!H:H,B154)&amp;" contact",IF(COUNTIF(Base!H:H,B154)&gt;1,COUNTIF(Base!H:H,B154)&amp;" contacts"," Pas de contact"))</f>
        <v xml:space="preserve"> Pas de contact</v>
      </c>
      <c r="K154" s="21">
        <v>49750</v>
      </c>
    </row>
    <row r="155" spans="1:11" x14ac:dyDescent="0.25">
      <c r="A155" s="1">
        <v>295</v>
      </c>
      <c r="B155" t="s">
        <v>292</v>
      </c>
      <c r="C155" t="s">
        <v>290</v>
      </c>
      <c r="D155" t="s">
        <v>293</v>
      </c>
      <c r="E155">
        <v>481.7027587890625</v>
      </c>
      <c r="F155">
        <v>457.905029296875</v>
      </c>
      <c r="G155">
        <v>37.118583679199219</v>
      </c>
      <c r="H155">
        <v>31.822048187255859</v>
      </c>
      <c r="I155">
        <v>5</v>
      </c>
      <c r="J155" t="str">
        <f>IF(COUNTIF(Base!H:H,B155)=1,COUNTIF(Base!H:H,B155)&amp;" contact",IF(COUNTIF(Base!H:H,B155)&gt;1,COUNTIF(Base!H:H,B155)&amp;" contacts"," Pas de contact"))</f>
        <v xml:space="preserve"> Pas de contact</v>
      </c>
      <c r="K155" s="21">
        <v>49120</v>
      </c>
    </row>
    <row r="156" spans="1:11" x14ac:dyDescent="0.25">
      <c r="A156" s="1">
        <v>335</v>
      </c>
      <c r="B156" t="s">
        <v>302</v>
      </c>
      <c r="C156" t="s">
        <v>290</v>
      </c>
      <c r="D156" t="s">
        <v>303</v>
      </c>
      <c r="E156">
        <v>471.32763671875</v>
      </c>
      <c r="F156">
        <v>569.317138671875</v>
      </c>
      <c r="G156">
        <v>48.474567413330078</v>
      </c>
      <c r="H156">
        <v>34.628974914550781</v>
      </c>
      <c r="I156">
        <v>5</v>
      </c>
      <c r="J156" t="str">
        <f>IF(COUNTIF(Base!H:H,B156)=1,COUNTIF(Base!H:H,B156)&amp;" contact",IF(COUNTIF(Base!H:H,B156)&gt;1,COUNTIF(Base!H:H,B156)&amp;" contacts"," Pas de contact"))</f>
        <v xml:space="preserve"> Pas de contact</v>
      </c>
      <c r="K156" s="21">
        <v>49380</v>
      </c>
    </row>
    <row r="157" spans="1:11" x14ac:dyDescent="0.25">
      <c r="A157" s="1">
        <v>337</v>
      </c>
      <c r="B157" t="s">
        <v>296</v>
      </c>
      <c r="C157" t="s">
        <v>290</v>
      </c>
      <c r="D157" s="5" t="s">
        <v>297</v>
      </c>
      <c r="E157">
        <v>512.70758056640625</v>
      </c>
      <c r="F157">
        <v>612.59942626953125</v>
      </c>
      <c r="G157">
        <v>33.614723205566406</v>
      </c>
      <c r="H157">
        <v>34.112442016601563</v>
      </c>
      <c r="I157">
        <v>5</v>
      </c>
      <c r="J157" t="str">
        <f>IF(COUNTIF(Base!H:H,B157)=1,COUNTIF(Base!H:H,B157)&amp;" contact",IF(COUNTIF(Base!H:H,B157)&gt;1,COUNTIF(Base!H:H,B157)&amp;" contacts"," Pas de contact"))</f>
        <v>1 contact</v>
      </c>
      <c r="K157" s="21">
        <v>49540</v>
      </c>
    </row>
    <row r="158" spans="1:11" x14ac:dyDescent="0.25">
      <c r="A158" s="1">
        <v>345</v>
      </c>
      <c r="B158" t="s">
        <v>310</v>
      </c>
      <c r="C158" t="s">
        <v>290</v>
      </c>
      <c r="D158" s="4" t="s">
        <v>311</v>
      </c>
      <c r="E158">
        <v>490.82110595703125</v>
      </c>
      <c r="F158">
        <v>518.61407470703125</v>
      </c>
      <c r="G158">
        <v>70.738662719726563</v>
      </c>
      <c r="H158">
        <v>53.399684906005859</v>
      </c>
      <c r="I158">
        <v>5</v>
      </c>
      <c r="J158" t="str">
        <f>IF(COUNTIF(Base!H:H,B158)=1,COUNTIF(Base!H:H,B158)&amp;" contact",IF(COUNTIF(Base!H:H,B158)&gt;1,COUNTIF(Base!H:H,B158)&amp;" contacts"," Pas de contact"))</f>
        <v xml:space="preserve"> Pas de contact</v>
      </c>
      <c r="K158" s="21">
        <v>49670</v>
      </c>
    </row>
    <row r="159" spans="1:11" x14ac:dyDescent="0.25">
      <c r="A159" s="1">
        <v>357</v>
      </c>
      <c r="B159" t="s">
        <v>322</v>
      </c>
      <c r="C159" t="s">
        <v>290</v>
      </c>
      <c r="D159" s="4" t="s">
        <v>323</v>
      </c>
      <c r="E159">
        <v>534.00494384765625</v>
      </c>
      <c r="F159">
        <v>549.21551513671875</v>
      </c>
      <c r="G159">
        <v>57.477951049804688</v>
      </c>
      <c r="H159">
        <v>74.980316162109375</v>
      </c>
      <c r="I159">
        <v>5</v>
      </c>
      <c r="J159" t="str">
        <f>IF(COUNTIF(Base!H:H,B159)=1,COUNTIF(Base!H:H,B159)&amp;" contact",IF(COUNTIF(Base!H:H,B159)&gt;1,COUNTIF(Base!H:H,B159)&amp;" contacts"," Pas de contact"))</f>
        <v xml:space="preserve"> Pas de contact</v>
      </c>
      <c r="K159" s="21">
        <v>49310</v>
      </c>
    </row>
    <row r="160" spans="1:11" x14ac:dyDescent="0.25">
      <c r="A160" s="1">
        <v>84</v>
      </c>
      <c r="B160" t="s">
        <v>344</v>
      </c>
      <c r="C160" t="s">
        <v>345</v>
      </c>
      <c r="D160" s="4" t="s">
        <v>346</v>
      </c>
      <c r="E160">
        <v>592.84033203125</v>
      </c>
      <c r="F160">
        <v>395.07473754882813</v>
      </c>
      <c r="G160">
        <v>64.058189392089844</v>
      </c>
      <c r="H160">
        <v>86.652519226074219</v>
      </c>
      <c r="I160">
        <v>0</v>
      </c>
      <c r="J160" t="str">
        <f>IF(COUNTIF(Base!H:H,B160)=1,COUNTIF(Base!H:H,B160)&amp;" contact",IF(COUNTIF(Base!H:H,B160)&gt;1,COUNTIF(Base!H:H,B160)&amp;" contacts"," Pas de contact"))</f>
        <v xml:space="preserve"> Pas de contact</v>
      </c>
      <c r="K160" s="21">
        <v>49300</v>
      </c>
    </row>
    <row r="161" spans="1:11" x14ac:dyDescent="0.25">
      <c r="A161" s="1">
        <v>51</v>
      </c>
      <c r="B161" t="s">
        <v>356</v>
      </c>
      <c r="C161" t="s">
        <v>348</v>
      </c>
      <c r="D161" t="s">
        <v>357</v>
      </c>
      <c r="E161">
        <v>534.48907470703125</v>
      </c>
      <c r="F161">
        <v>596.33966064453125</v>
      </c>
      <c r="G161">
        <v>22.094802856445313</v>
      </c>
      <c r="H161">
        <v>28.340236663818359</v>
      </c>
      <c r="I161">
        <v>1</v>
      </c>
      <c r="J161" t="str">
        <f>IF(COUNTIF(Base!H:H,B161)=1,COUNTIF(Base!H:H,B161)&amp;" contact",IF(COUNTIF(Base!H:H,B161)&gt;1,COUNTIF(Base!H:H,B161)&amp;" contacts"," Pas de contact"))</f>
        <v xml:space="preserve"> Pas de contact</v>
      </c>
      <c r="K161" s="21">
        <v>49310</v>
      </c>
    </row>
    <row r="162" spans="1:11" x14ac:dyDescent="0.25">
      <c r="A162" s="1">
        <v>62</v>
      </c>
      <c r="B162" t="s">
        <v>376</v>
      </c>
      <c r="C162" t="s">
        <v>348</v>
      </c>
      <c r="D162" s="4" t="s">
        <v>377</v>
      </c>
      <c r="E162">
        <v>585.962890625</v>
      </c>
      <c r="F162">
        <v>487.67630004882813</v>
      </c>
      <c r="G162">
        <v>49.293857574462891</v>
      </c>
      <c r="H162">
        <v>34.549449920654297</v>
      </c>
      <c r="I162">
        <v>1</v>
      </c>
      <c r="J162" t="str">
        <f>IF(COUNTIF(Base!H:H,B162)=1,COUNTIF(Base!H:H,B162)&amp;" contact",IF(COUNTIF(Base!H:H,B162)&gt;1,COUNTIF(Base!H:H,B162)&amp;" contacts"," Pas de contact"))</f>
        <v xml:space="preserve"> Pas de contact</v>
      </c>
      <c r="K162" s="21">
        <v>49340</v>
      </c>
    </row>
    <row r="163" spans="1:11" x14ac:dyDescent="0.25">
      <c r="A163" s="1">
        <v>87</v>
      </c>
      <c r="B163" t="s">
        <v>390</v>
      </c>
      <c r="C163" t="s">
        <v>348</v>
      </c>
      <c r="D163" s="4" t="s">
        <v>391</v>
      </c>
      <c r="E163">
        <v>585.71044921875</v>
      </c>
      <c r="F163">
        <v>608.10662841796875</v>
      </c>
      <c r="G163">
        <v>44.671024322509766</v>
      </c>
      <c r="H163">
        <v>38.888504028320313</v>
      </c>
      <c r="I163">
        <v>1</v>
      </c>
      <c r="J163" t="str">
        <f>IF(COUNTIF(Base!H:H,B163)=1,COUNTIF(Base!H:H,B163)&amp;" contact",IF(COUNTIF(Base!H:H,B163)&gt;1,COUNTIF(Base!H:H,B163)&amp;" contacts"," Pas de contact"))</f>
        <v xml:space="preserve"> Pas de contact</v>
      </c>
      <c r="K163" s="21">
        <v>49560</v>
      </c>
    </row>
    <row r="164" spans="1:11" x14ac:dyDescent="0.25">
      <c r="A164" s="1">
        <v>93</v>
      </c>
      <c r="B164" t="s">
        <v>370</v>
      </c>
      <c r="C164" t="s">
        <v>348</v>
      </c>
      <c r="D164" s="4" t="s">
        <v>371</v>
      </c>
      <c r="E164">
        <v>560.14141845703125</v>
      </c>
      <c r="F164">
        <v>513.32537841796875</v>
      </c>
      <c r="G164">
        <v>45.86834716796875</v>
      </c>
      <c r="H164">
        <v>39.978504180908203</v>
      </c>
      <c r="I164">
        <v>1</v>
      </c>
      <c r="J164" t="str">
        <f>IF(COUNTIF(Base!H:H,B164)=1,COUNTIF(Base!H:H,B164)&amp;" contact",IF(COUNTIF(Base!H:H,B164)&gt;1,COUNTIF(Base!H:H,B164)&amp;" contacts"," Pas de contact"))</f>
        <v xml:space="preserve"> Pas de contact</v>
      </c>
      <c r="K164" s="21">
        <v>49690</v>
      </c>
    </row>
    <row r="165" spans="1:11" x14ac:dyDescent="0.25">
      <c r="A165" s="1">
        <v>149</v>
      </c>
      <c r="B165" t="s">
        <v>368</v>
      </c>
      <c r="C165" t="s">
        <v>348</v>
      </c>
      <c r="D165" s="4" t="s">
        <v>369</v>
      </c>
      <c r="E165">
        <v>535.49456787109375</v>
      </c>
      <c r="F165">
        <v>616.38104248046875</v>
      </c>
      <c r="G165">
        <v>24.091495513916016</v>
      </c>
      <c r="H165">
        <v>16.624725341796875</v>
      </c>
      <c r="I165">
        <v>1</v>
      </c>
      <c r="J165" t="str">
        <f>IF(COUNTIF(Base!H:H,B165)=1,COUNTIF(Base!H:H,B165)&amp;" contact",IF(COUNTIF(Base!H:H,B165)&gt;1,COUNTIF(Base!H:H,B165)&amp;" contacts"," Pas de contact"))</f>
        <v xml:space="preserve"> Pas de contact</v>
      </c>
      <c r="K165" s="21">
        <v>49540</v>
      </c>
    </row>
    <row r="166" spans="1:11" x14ac:dyDescent="0.25">
      <c r="A166" s="1">
        <v>158</v>
      </c>
      <c r="B166" t="s">
        <v>392</v>
      </c>
      <c r="C166" t="s">
        <v>348</v>
      </c>
      <c r="D166" t="s">
        <v>393</v>
      </c>
      <c r="E166">
        <v>599.4381103515625</v>
      </c>
      <c r="F166">
        <v>521.5987548828125</v>
      </c>
      <c r="G166">
        <v>38.344173431396484</v>
      </c>
      <c r="H166">
        <v>34.973701477050781</v>
      </c>
      <c r="I166">
        <v>1</v>
      </c>
      <c r="J166" t="str">
        <f>IF(COUNTIF(Base!H:H,B166)=1,COUNTIF(Base!H:H,B166)&amp;" contact",IF(COUNTIF(Base!H:H,B166)&gt;1,COUNTIF(Base!H:H,B166)&amp;" contacts"," Pas de contact"))</f>
        <v xml:space="preserve"> Pas de contact</v>
      </c>
      <c r="K166" s="21">
        <v>49360</v>
      </c>
    </row>
    <row r="167" spans="1:11" x14ac:dyDescent="0.25">
      <c r="A167" s="1">
        <v>169</v>
      </c>
      <c r="B167" t="s">
        <v>378</v>
      </c>
      <c r="C167" t="s">
        <v>348</v>
      </c>
      <c r="D167" s="4" t="s">
        <v>379</v>
      </c>
      <c r="E167">
        <v>635.84967041015625</v>
      </c>
      <c r="F167">
        <v>426.15182495117188</v>
      </c>
      <c r="G167">
        <v>41.587638854980469</v>
      </c>
      <c r="H167">
        <v>33.288188934326172</v>
      </c>
      <c r="I167">
        <v>1</v>
      </c>
      <c r="J167" t="str">
        <f>IF(COUNTIF(Base!H:H,B167)=1,COUNTIF(Base!H:H,B167)&amp;" contact",IF(COUNTIF(Base!H:H,B167)&gt;1,COUNTIF(Base!H:H,B167)&amp;" contacts"," Pas de contact"))</f>
        <v xml:space="preserve"> Pas de contact</v>
      </c>
      <c r="K167" s="21">
        <v>49280</v>
      </c>
    </row>
    <row r="168" spans="1:11" x14ac:dyDescent="0.25">
      <c r="A168" s="1">
        <v>194</v>
      </c>
      <c r="B168" t="s">
        <v>364</v>
      </c>
      <c r="C168" t="s">
        <v>348</v>
      </c>
      <c r="D168" s="4" t="s">
        <v>365</v>
      </c>
      <c r="E168">
        <v>644.21832275390625</v>
      </c>
      <c r="F168">
        <v>513.873779296875</v>
      </c>
      <c r="G168">
        <v>46.415985107421875</v>
      </c>
      <c r="H168">
        <v>20.243148803710938</v>
      </c>
      <c r="I168">
        <v>1</v>
      </c>
      <c r="J168" t="str">
        <f>IF(COUNTIF(Base!H:H,B168)=1,COUNTIF(Base!H:H,B168)&amp;" contact",IF(COUNTIF(Base!H:H,B168)&gt;1,COUNTIF(Base!H:H,B168)&amp;" contacts"," Pas de contact"))</f>
        <v xml:space="preserve"> Pas de contact</v>
      </c>
      <c r="K168" s="10">
        <v>49360</v>
      </c>
    </row>
    <row r="169" spans="1:11" x14ac:dyDescent="0.25">
      <c r="A169" s="1">
        <v>195</v>
      </c>
      <c r="B169" t="s">
        <v>362</v>
      </c>
      <c r="C169" t="s">
        <v>348</v>
      </c>
      <c r="D169" s="4" t="s">
        <v>363</v>
      </c>
      <c r="E169">
        <v>568.83038330078125</v>
      </c>
      <c r="F169">
        <v>593.6097412109375</v>
      </c>
      <c r="G169">
        <v>36.120079040527344</v>
      </c>
      <c r="H169">
        <v>39.731575012207031</v>
      </c>
      <c r="I169">
        <v>1</v>
      </c>
      <c r="J169" t="str">
        <f>IF(COUNTIF(Base!H:H,B169)=1,COUNTIF(Base!H:H,B169)&amp;" contact",IF(COUNTIF(Base!H:H,B169)&gt;1,COUNTIF(Base!H:H,B169)&amp;" contacts"," Pas de contact"))</f>
        <v xml:space="preserve"> Pas de contact</v>
      </c>
      <c r="K169" s="10">
        <v>49310</v>
      </c>
    </row>
    <row r="170" spans="1:11" x14ac:dyDescent="0.25">
      <c r="A170" s="1">
        <v>216</v>
      </c>
      <c r="B170" t="s">
        <v>347</v>
      </c>
      <c r="C170" t="s">
        <v>348</v>
      </c>
      <c r="D170" t="s">
        <v>349</v>
      </c>
      <c r="E170">
        <v>629.3927001953125</v>
      </c>
      <c r="F170">
        <v>447.00164794921875</v>
      </c>
      <c r="G170">
        <v>61.90716552734375</v>
      </c>
      <c r="H170">
        <v>39.86102294921875</v>
      </c>
      <c r="I170">
        <v>1</v>
      </c>
      <c r="J170" t="str">
        <f>IF(COUNTIF(Base!H:H,B170)=1,COUNTIF(Base!H:H,B170)&amp;" contact",IF(COUNTIF(Base!H:H,B170)&gt;1,COUNTIF(Base!H:H,B170)&amp;" contacts"," Pas de contact"))</f>
        <v xml:space="preserve"> Pas de contact</v>
      </c>
      <c r="K170" s="21">
        <v>49360</v>
      </c>
    </row>
    <row r="171" spans="1:11" x14ac:dyDescent="0.25">
      <c r="A171" s="1">
        <v>218</v>
      </c>
      <c r="B171" t="s">
        <v>350</v>
      </c>
      <c r="C171" t="s">
        <v>348</v>
      </c>
      <c r="D171" t="s">
        <v>351</v>
      </c>
      <c r="E171">
        <v>606.25604248046875</v>
      </c>
      <c r="F171">
        <v>451.15322875976563</v>
      </c>
      <c r="G171">
        <v>24.615196228027344</v>
      </c>
      <c r="H171">
        <v>27.082756042480469</v>
      </c>
      <c r="I171">
        <v>1</v>
      </c>
      <c r="J171" t="str">
        <f>IF(COUNTIF(Base!H:H,B171)=1,COUNTIF(Base!H:H,B171)&amp;" contact",IF(COUNTIF(Base!H:H,B171)&gt;1,COUNTIF(Base!H:H,B171)&amp;" contacts"," Pas de contact"))</f>
        <v xml:space="preserve"> Pas de contact</v>
      </c>
      <c r="K171" s="21">
        <v>49280</v>
      </c>
    </row>
    <row r="172" spans="1:11" x14ac:dyDescent="0.25">
      <c r="A172" s="1">
        <v>228</v>
      </c>
      <c r="B172" t="s">
        <v>384</v>
      </c>
      <c r="C172" t="s">
        <v>348</v>
      </c>
      <c r="D172" s="4" t="s">
        <v>385</v>
      </c>
      <c r="E172">
        <v>521.32037353515625</v>
      </c>
      <c r="F172">
        <v>569.261962890625</v>
      </c>
      <c r="G172">
        <v>45.116298675537109</v>
      </c>
      <c r="H172">
        <v>38.212360382080078</v>
      </c>
      <c r="I172">
        <v>1</v>
      </c>
      <c r="J172" t="str">
        <f>IF(COUNTIF(Base!H:H,B172)=1,COUNTIF(Base!H:H,B172)&amp;" contact",IF(COUNTIF(Base!H:H,B172)&gt;1,COUNTIF(Base!H:H,B172)&amp;" contacts"," Pas de contact"))</f>
        <v xml:space="preserve"> Pas de contact</v>
      </c>
      <c r="K172" s="21">
        <v>49310</v>
      </c>
    </row>
    <row r="173" spans="1:11" x14ac:dyDescent="0.25">
      <c r="A173" s="1">
        <v>248</v>
      </c>
      <c r="B173" t="s">
        <v>352</v>
      </c>
      <c r="C173" t="s">
        <v>348</v>
      </c>
      <c r="D173" s="4" t="s">
        <v>353</v>
      </c>
      <c r="E173">
        <v>594.5748291015625</v>
      </c>
      <c r="F173">
        <v>455.05953979492188</v>
      </c>
      <c r="G173">
        <v>37.008819580078125</v>
      </c>
      <c r="H173">
        <v>23.522205352783203</v>
      </c>
      <c r="I173">
        <v>1</v>
      </c>
      <c r="J173" t="str">
        <f>IF(COUNTIF(Base!H:H,B173)=1,COUNTIF(Base!H:H,B173)&amp;" contact",IF(COUNTIF(Base!H:H,B173)&gt;1,COUNTIF(Base!H:H,B173)&amp;" contacts"," Pas de contact"))</f>
        <v xml:space="preserve"> Pas de contact</v>
      </c>
      <c r="K173" s="21">
        <v>49340</v>
      </c>
    </row>
    <row r="174" spans="1:11" x14ac:dyDescent="0.25">
      <c r="A174" s="1">
        <v>249</v>
      </c>
      <c r="B174" t="s">
        <v>380</v>
      </c>
      <c r="C174" t="s">
        <v>348</v>
      </c>
      <c r="D174" s="4" t="s">
        <v>381</v>
      </c>
      <c r="E174">
        <v>555.15545654296875</v>
      </c>
      <c r="F174">
        <v>596.14306640625</v>
      </c>
      <c r="G174">
        <v>91.019058227539063</v>
      </c>
      <c r="H174">
        <v>47.243938446044922</v>
      </c>
      <c r="I174">
        <v>1</v>
      </c>
      <c r="J174" t="str">
        <f>IF(COUNTIF(Base!H:H,B174)=1,COUNTIF(Base!H:H,B174)&amp;" contact",IF(COUNTIF(Base!H:H,B174)&gt;1,COUNTIF(Base!H:H,B174)&amp;" contacts"," Pas de contact"))</f>
        <v xml:space="preserve"> Pas de contact</v>
      </c>
      <c r="K174" s="21">
        <v>49560</v>
      </c>
    </row>
    <row r="175" spans="1:11" x14ac:dyDescent="0.25">
      <c r="A175" s="1">
        <v>253</v>
      </c>
      <c r="B175" t="s">
        <v>360</v>
      </c>
      <c r="C175" t="s">
        <v>348</v>
      </c>
      <c r="D175" t="s">
        <v>361</v>
      </c>
      <c r="E175">
        <v>584.5396728515625</v>
      </c>
      <c r="F175">
        <v>641.677978515625</v>
      </c>
      <c r="G175">
        <v>24.014410018920898</v>
      </c>
      <c r="H175">
        <v>17.014724731445313</v>
      </c>
      <c r="I175">
        <v>1</v>
      </c>
      <c r="J175" t="str">
        <f>IF(COUNTIF(Base!H:H,B175)=1,COUNTIF(Base!H:H,B175)&amp;" contact",IF(COUNTIF(Base!H:H,B175)&gt;1,COUNTIF(Base!H:H,B175)&amp;" contacts"," Pas de contact"))</f>
        <v xml:space="preserve"> Pas de contact</v>
      </c>
      <c r="K175" s="21">
        <v>49560</v>
      </c>
    </row>
    <row r="176" spans="1:11" x14ac:dyDescent="0.25">
      <c r="A176" s="1">
        <v>305</v>
      </c>
      <c r="B176" t="s">
        <v>388</v>
      </c>
      <c r="C176" t="s">
        <v>348</v>
      </c>
      <c r="D176" s="4" t="s">
        <v>389</v>
      </c>
      <c r="E176">
        <v>580.8629150390625</v>
      </c>
      <c r="F176">
        <v>557.8580322265625</v>
      </c>
      <c r="G176">
        <v>48.805198669433594</v>
      </c>
      <c r="H176">
        <v>38.487873077392578</v>
      </c>
      <c r="I176">
        <v>1</v>
      </c>
      <c r="J176" t="str">
        <f>IF(COUNTIF(Base!H:H,B176)=1,COUNTIF(Base!H:H,B176)&amp;" contact",IF(COUNTIF(Base!H:H,B176)&gt;1,COUNTIF(Base!H:H,B176)&amp;" contacts"," Pas de contact"))</f>
        <v xml:space="preserve"> Pas de contact</v>
      </c>
      <c r="K176" s="21">
        <v>49310</v>
      </c>
    </row>
    <row r="177" spans="1:11" x14ac:dyDescent="0.25">
      <c r="A177" s="1">
        <v>328</v>
      </c>
      <c r="B177" t="s">
        <v>374</v>
      </c>
      <c r="C177" t="s">
        <v>348</v>
      </c>
      <c r="D177" s="4" t="s">
        <v>375</v>
      </c>
      <c r="E177">
        <v>616.29669189453125</v>
      </c>
      <c r="F177">
        <v>530.3697509765625</v>
      </c>
      <c r="G177">
        <v>50.150630950927734</v>
      </c>
      <c r="H177">
        <v>40.38165283203125</v>
      </c>
      <c r="I177">
        <v>1</v>
      </c>
      <c r="J177" t="str">
        <f>IF(COUNTIF(Base!H:H,B177)=1,COUNTIF(Base!H:H,B177)&amp;" contact",IF(COUNTIF(Base!H:H,B177)&gt;1,COUNTIF(Base!H:H,B177)&amp;" contacts"," Pas de contact"))</f>
        <v xml:space="preserve"> Pas de contact</v>
      </c>
      <c r="K177" s="21">
        <v>49360</v>
      </c>
    </row>
    <row r="178" spans="1:11" x14ac:dyDescent="0.25">
      <c r="A178" s="1">
        <v>333</v>
      </c>
      <c r="B178" t="s">
        <v>354</v>
      </c>
      <c r="C178" t="s">
        <v>348</v>
      </c>
      <c r="D178" s="5" t="s">
        <v>355</v>
      </c>
      <c r="E178">
        <v>541.07183837890625</v>
      </c>
      <c r="F178">
        <v>630.134033203125</v>
      </c>
      <c r="G178">
        <v>20.597322463989258</v>
      </c>
      <c r="H178">
        <v>14.56330680847168</v>
      </c>
      <c r="I178">
        <v>1</v>
      </c>
      <c r="J178" t="str">
        <f>IF(COUNTIF(Base!H:H,B178)=1,COUNTIF(Base!H:H,B178)&amp;" contact",IF(COUNTIF(Base!H:H,B178)&gt;1,COUNTIF(Base!H:H,B178)&amp;" contacts"," Pas de contact"))</f>
        <v xml:space="preserve"> Pas de contact</v>
      </c>
      <c r="K178" s="21">
        <v>49310</v>
      </c>
    </row>
    <row r="179" spans="1:11" x14ac:dyDescent="0.25">
      <c r="A179" s="1">
        <v>340</v>
      </c>
      <c r="B179" t="s">
        <v>382</v>
      </c>
      <c r="C179" t="s">
        <v>348</v>
      </c>
      <c r="D179" s="4" t="s">
        <v>383</v>
      </c>
      <c r="E179">
        <v>605.72119140625</v>
      </c>
      <c r="F179">
        <v>464.64581298828125</v>
      </c>
      <c r="G179">
        <v>32.329921722412109</v>
      </c>
      <c r="H179">
        <v>29.670709609985352</v>
      </c>
      <c r="I179">
        <v>1</v>
      </c>
      <c r="J179" t="str">
        <f>IF(COUNTIF(Base!H:H,B179)=1,COUNTIF(Base!H:H,B179)&amp;" contact",IF(COUNTIF(Base!H:H,B179)&gt;1,COUNTIF(Base!H:H,B179)&amp;" contacts"," Pas de contact"))</f>
        <v xml:space="preserve"> Pas de contact</v>
      </c>
      <c r="K179" s="21">
        <v>49360</v>
      </c>
    </row>
    <row r="180" spans="1:11" x14ac:dyDescent="0.25">
      <c r="A180" s="1">
        <v>342</v>
      </c>
      <c r="B180" t="s">
        <v>358</v>
      </c>
      <c r="C180" t="s">
        <v>348</v>
      </c>
      <c r="D180" s="5" t="s">
        <v>359</v>
      </c>
      <c r="E180">
        <v>556.4171142578125</v>
      </c>
      <c r="F180">
        <v>437.64495849609375</v>
      </c>
      <c r="G180">
        <v>45.623699188232422</v>
      </c>
      <c r="H180">
        <v>40.837165832519531</v>
      </c>
      <c r="I180">
        <v>1</v>
      </c>
      <c r="J180" t="str">
        <f>IF(COUNTIF(Base!H:H,B180)=1,COUNTIF(Base!H:H,B180)&amp;" contact",IF(COUNTIF(Base!H:H,B180)&gt;1,COUNTIF(Base!H:H,B180)&amp;" contacts"," Pas de contact"))</f>
        <v xml:space="preserve"> Pas de contact</v>
      </c>
      <c r="K180" s="21">
        <v>49340</v>
      </c>
    </row>
    <row r="181" spans="1:11" x14ac:dyDescent="0.25">
      <c r="A181" s="1">
        <v>343</v>
      </c>
      <c r="B181" t="s">
        <v>372</v>
      </c>
      <c r="C181" t="s">
        <v>348</v>
      </c>
      <c r="D181" s="4" t="s">
        <v>373</v>
      </c>
      <c r="E181">
        <v>549.92718505859375</v>
      </c>
      <c r="F181">
        <v>604.4510498046875</v>
      </c>
      <c r="G181">
        <v>33.250080108642578</v>
      </c>
      <c r="H181">
        <v>13.246298789978027</v>
      </c>
      <c r="I181">
        <v>1</v>
      </c>
      <c r="J181" t="str">
        <f>IF(COUNTIF(Base!H:H,B181)=1,COUNTIF(Base!H:H,B181)&amp;" contact",IF(COUNTIF(Base!H:H,B181)&gt;1,COUNTIF(Base!H:H,B181)&amp;" contacts"," Pas de contact"))</f>
        <v xml:space="preserve"> Pas de contact</v>
      </c>
      <c r="K181" s="21">
        <v>49310</v>
      </c>
    </row>
    <row r="182" spans="1:11" x14ac:dyDescent="0.25">
      <c r="A182" s="1">
        <v>356</v>
      </c>
      <c r="B182" t="s">
        <v>386</v>
      </c>
      <c r="C182" t="s">
        <v>348</v>
      </c>
      <c r="D182" s="4" t="s">
        <v>387</v>
      </c>
      <c r="E182">
        <v>572.58056640625</v>
      </c>
      <c r="F182">
        <v>477.63400268554688</v>
      </c>
      <c r="G182">
        <v>41.796298980712891</v>
      </c>
      <c r="H182">
        <v>24.775983810424805</v>
      </c>
      <c r="I182">
        <v>1</v>
      </c>
      <c r="J182" t="str">
        <f>IF(COUNTIF(Base!H:H,B182)=1,COUNTIF(Base!H:H,B182)&amp;" contact",IF(COUNTIF(Base!H:H,B182)&gt;1,COUNTIF(Base!H:H,B182)&amp;" contacts"," Pas de contact"))</f>
        <v xml:space="preserve"> Pas de contact</v>
      </c>
      <c r="K182" s="21">
        <v>49340</v>
      </c>
    </row>
    <row r="183" spans="1:11" x14ac:dyDescent="0.25">
      <c r="A183" s="1">
        <v>363</v>
      </c>
      <c r="B183" t="s">
        <v>366</v>
      </c>
      <c r="C183" t="s">
        <v>348</v>
      </c>
      <c r="D183" s="4" t="s">
        <v>367</v>
      </c>
      <c r="E183">
        <v>613.8533935546875</v>
      </c>
      <c r="F183">
        <v>485.79275512695313</v>
      </c>
      <c r="G183">
        <v>51.774646759033203</v>
      </c>
      <c r="H183">
        <v>54.292518615722656</v>
      </c>
      <c r="I183">
        <v>1</v>
      </c>
      <c r="J183" t="str">
        <f>IF(COUNTIF(Base!H:H,B183)=1,COUNTIF(Base!H:H,B183)&amp;" contact",IF(COUNTIF(Base!H:H,B183)&gt;1,COUNTIF(Base!H:H,B183)&amp;" contacts"," Pas de contact"))</f>
        <v xml:space="preserve"> Pas de contact</v>
      </c>
      <c r="K183" s="21">
        <v>49360</v>
      </c>
    </row>
    <row r="184" spans="1:11" x14ac:dyDescent="0.25">
      <c r="A184" s="1">
        <v>2</v>
      </c>
      <c r="B184" t="s">
        <v>419</v>
      </c>
      <c r="C184" t="s">
        <v>395</v>
      </c>
      <c r="D184" s="4" t="s">
        <v>420</v>
      </c>
      <c r="E184">
        <v>467.25103759765625</v>
      </c>
      <c r="F184">
        <v>657.28753662109375</v>
      </c>
      <c r="G184">
        <v>40.871101379394531</v>
      </c>
      <c r="H184">
        <v>42.934486389160156</v>
      </c>
      <c r="I184">
        <v>2</v>
      </c>
      <c r="J184" t="str">
        <f>IF(COUNTIF(Base!H:H,B184)=1,COUNTIF(Base!H:H,B184)&amp;" contact",IF(COUNTIF(Base!H:H,B184)&gt;1,COUNTIF(Base!H:H,B184)&amp;" contacts"," Pas de contact"))</f>
        <v xml:space="preserve"> Pas de contact</v>
      </c>
      <c r="K184" s="21">
        <v>49700</v>
      </c>
    </row>
    <row r="185" spans="1:11" x14ac:dyDescent="0.25">
      <c r="A185" s="1">
        <v>8</v>
      </c>
      <c r="B185" t="s">
        <v>397</v>
      </c>
      <c r="C185" t="s">
        <v>395</v>
      </c>
      <c r="D185" t="s">
        <v>398</v>
      </c>
      <c r="E185">
        <v>591.58770751953125</v>
      </c>
      <c r="F185">
        <v>749.1080322265625</v>
      </c>
      <c r="G185">
        <v>37.190395355224609</v>
      </c>
      <c r="H185">
        <v>32.616771697998047</v>
      </c>
      <c r="I185">
        <v>2</v>
      </c>
      <c r="J185" t="str">
        <f>IF(COUNTIF(Base!H:H,B185)=1,COUNTIF(Base!H:H,B185)&amp;" contact",IF(COUNTIF(Base!H:H,B185)&gt;1,COUNTIF(Base!H:H,B185)&amp;" contacts"," Pas de contact"))</f>
        <v xml:space="preserve"> Pas de contact</v>
      </c>
      <c r="K185" s="21">
        <v>49260</v>
      </c>
    </row>
    <row r="186" spans="1:11" x14ac:dyDescent="0.25">
      <c r="A186" s="1">
        <v>40</v>
      </c>
      <c r="B186" t="s">
        <v>431</v>
      </c>
      <c r="C186" t="s">
        <v>395</v>
      </c>
      <c r="D186" s="4" t="s">
        <v>432</v>
      </c>
      <c r="E186">
        <v>535.2774658203125</v>
      </c>
      <c r="F186">
        <v>791.06524658203125</v>
      </c>
      <c r="G186">
        <v>40.349212646484375</v>
      </c>
      <c r="H186">
        <v>41.517478942871094</v>
      </c>
      <c r="I186">
        <v>2</v>
      </c>
      <c r="J186" t="str">
        <f>IF(COUNTIF(Base!H:H,B186)=1,COUNTIF(Base!H:H,B186)&amp;" contact",IF(COUNTIF(Base!H:H,B186)&gt;1,COUNTIF(Base!H:H,B186)&amp;" contacts"," Pas de contact"))</f>
        <v xml:space="preserve"> Pas de contact</v>
      </c>
      <c r="K186" s="21">
        <v>49260</v>
      </c>
    </row>
    <row r="187" spans="1:11" x14ac:dyDescent="0.25">
      <c r="A187" s="1">
        <v>41</v>
      </c>
      <c r="B187" t="s">
        <v>437</v>
      </c>
      <c r="C187" t="s">
        <v>395</v>
      </c>
      <c r="D187" s="4" t="s">
        <v>438</v>
      </c>
      <c r="E187">
        <v>477.81069946289063</v>
      </c>
      <c r="F187">
        <v>644.62884521484375</v>
      </c>
      <c r="G187">
        <v>27.422834396362305</v>
      </c>
      <c r="H187">
        <v>40.214645385742188</v>
      </c>
      <c r="I187">
        <v>2</v>
      </c>
      <c r="J187" t="str">
        <f>IF(COUNTIF(Base!H:H,B187)=1,COUNTIF(Base!H:H,B187)&amp;" contact",IF(COUNTIF(Base!H:H,B187)&gt;1,COUNTIF(Base!H:H,B187)&amp;" contacts"," Pas de contact"))</f>
        <v xml:space="preserve"> Pas de contact</v>
      </c>
      <c r="K187" s="21">
        <v>49700</v>
      </c>
    </row>
    <row r="188" spans="1:11" x14ac:dyDescent="0.25">
      <c r="A188" s="1">
        <v>47</v>
      </c>
      <c r="B188" t="s">
        <v>457</v>
      </c>
      <c r="C188" t="s">
        <v>395</v>
      </c>
      <c r="D188" s="4" t="s">
        <v>458</v>
      </c>
      <c r="E188">
        <v>539.79339599609375</v>
      </c>
      <c r="F188">
        <v>723.8031005859375</v>
      </c>
      <c r="G188">
        <v>16.665668487548828</v>
      </c>
      <c r="H188">
        <v>15.802362442016602</v>
      </c>
      <c r="I188">
        <v>2</v>
      </c>
      <c r="J188" t="str">
        <f>IF(COUNTIF(Base!H:H,B188)=1,COUNTIF(Base!H:H,B188)&amp;" contact",IF(COUNTIF(Base!H:H,B188)&gt;1,COUNTIF(Base!H:H,B188)&amp;" contacts"," Pas de contact"))</f>
        <v xml:space="preserve"> Pas de contact</v>
      </c>
      <c r="K188" s="21">
        <v>49700</v>
      </c>
    </row>
    <row r="189" spans="1:11" x14ac:dyDescent="0.25">
      <c r="A189" s="1">
        <v>76</v>
      </c>
      <c r="B189" t="s">
        <v>441</v>
      </c>
      <c r="C189" t="s">
        <v>395</v>
      </c>
      <c r="D189" s="4" t="s">
        <v>442</v>
      </c>
      <c r="E189">
        <v>415.93881225585938</v>
      </c>
      <c r="F189">
        <v>652.38238525390625</v>
      </c>
      <c r="G189">
        <v>31.502756118774414</v>
      </c>
      <c r="H189">
        <v>44.633308410644531</v>
      </c>
      <c r="I189">
        <v>2</v>
      </c>
      <c r="J189" t="str">
        <f>IF(COUNTIF(Base!H:H,B189)=1,COUNTIF(Base!H:H,B189)&amp;" contact",IF(COUNTIF(Base!H:H,B189)&gt;1,COUNTIF(Base!H:H,B189)&amp;" contacts"," Pas de contact"))</f>
        <v xml:space="preserve"> Pas de contact</v>
      </c>
      <c r="K189" s="21">
        <v>49320</v>
      </c>
    </row>
    <row r="190" spans="1:11" x14ac:dyDescent="0.25">
      <c r="A190" s="1">
        <v>79</v>
      </c>
      <c r="B190" t="s">
        <v>423</v>
      </c>
      <c r="C190" t="s">
        <v>395</v>
      </c>
      <c r="D190" s="4" t="s">
        <v>424</v>
      </c>
      <c r="E190">
        <v>436.02542114257813</v>
      </c>
      <c r="F190">
        <v>723.5137939453125</v>
      </c>
      <c r="G190">
        <v>45.216300964355469</v>
      </c>
      <c r="H190">
        <v>37.493541717529297</v>
      </c>
      <c r="I190">
        <v>2</v>
      </c>
      <c r="J190" t="str">
        <f>IF(COUNTIF(Base!H:H,B190)=1,COUNTIF(Base!H:H,B190)&amp;" contact",IF(COUNTIF(Base!H:H,B190)&gt;1,COUNTIF(Base!H:H,B190)&amp;" contacts"," Pas de contact"))</f>
        <v xml:space="preserve"> Pas de contact</v>
      </c>
      <c r="K190" s="21">
        <v>49350</v>
      </c>
    </row>
    <row r="191" spans="1:11" x14ac:dyDescent="0.25">
      <c r="A191" s="1">
        <v>85</v>
      </c>
      <c r="B191" t="s">
        <v>405</v>
      </c>
      <c r="C191" t="s">
        <v>395</v>
      </c>
      <c r="D191" t="s">
        <v>406</v>
      </c>
      <c r="E191">
        <v>516.81268310546875</v>
      </c>
      <c r="F191">
        <v>731.48651123046875</v>
      </c>
      <c r="G191">
        <v>30.557086944580078</v>
      </c>
      <c r="H191">
        <v>45.565906524658203</v>
      </c>
      <c r="I191">
        <v>2</v>
      </c>
      <c r="J191" t="str">
        <f>IF(COUNTIF(Base!H:H,B191)=1,COUNTIF(Base!H:H,B191)&amp;" contact",IF(COUNTIF(Base!H:H,B191)&gt;1,COUNTIF(Base!H:H,B191)&amp;" contacts"," Pas de contact"))</f>
        <v xml:space="preserve"> Pas de contact</v>
      </c>
      <c r="K191" s="21">
        <v>49700</v>
      </c>
    </row>
    <row r="192" spans="1:11" x14ac:dyDescent="0.25">
      <c r="A192" s="1">
        <v>89</v>
      </c>
      <c r="B192" t="s">
        <v>427</v>
      </c>
      <c r="C192" t="s">
        <v>395</v>
      </c>
      <c r="D192" s="4" t="s">
        <v>428</v>
      </c>
      <c r="E192">
        <v>528.47802734375</v>
      </c>
      <c r="F192">
        <v>652.81072998046875</v>
      </c>
      <c r="G192">
        <v>33.582992553710938</v>
      </c>
      <c r="H192">
        <v>32.719528198242188</v>
      </c>
      <c r="I192">
        <v>2</v>
      </c>
      <c r="J192" t="str">
        <f>IF(COUNTIF(Base!H:H,B192)=1,COUNTIF(Base!H:H,B192)&amp;" contact",IF(COUNTIF(Base!H:H,B192)&gt;1,COUNTIF(Base!H:H,B192)&amp;" contacts"," Pas de contact"))</f>
        <v xml:space="preserve"> Pas de contact</v>
      </c>
      <c r="K192" s="21">
        <v>49700</v>
      </c>
    </row>
    <row r="193" spans="1:11" x14ac:dyDescent="0.25">
      <c r="A193" s="1">
        <v>96</v>
      </c>
      <c r="B193" t="s">
        <v>435</v>
      </c>
      <c r="C193" t="s">
        <v>395</v>
      </c>
      <c r="D193" s="4" t="s">
        <v>436</v>
      </c>
      <c r="E193">
        <v>520.74481201171875</v>
      </c>
      <c r="F193">
        <v>748.03265380859375</v>
      </c>
      <c r="G193">
        <v>21.029449462890625</v>
      </c>
      <c r="H193">
        <v>20.956850051879883</v>
      </c>
      <c r="I193">
        <v>2</v>
      </c>
      <c r="J193" t="str">
        <f>IF(COUNTIF(Base!H:H,B193)=1,COUNTIF(Base!H:H,B193)&amp;" contact",IF(COUNTIF(Base!H:H,B193)&gt;1,COUNTIF(Base!H:H,B193)&amp;" contacts"," Pas de contact"))</f>
        <v xml:space="preserve"> Pas de contact</v>
      </c>
      <c r="K193" s="21">
        <v>49260</v>
      </c>
    </row>
    <row r="194" spans="1:11" x14ac:dyDescent="0.25">
      <c r="A194" s="1">
        <v>98</v>
      </c>
      <c r="B194" t="s">
        <v>411</v>
      </c>
      <c r="C194" t="s">
        <v>395</v>
      </c>
      <c r="D194" s="5" t="s">
        <v>412</v>
      </c>
      <c r="E194">
        <v>398.62802124023438</v>
      </c>
      <c r="F194">
        <v>660.26202392578125</v>
      </c>
      <c r="G194">
        <v>19.027164459228516</v>
      </c>
      <c r="H194">
        <v>29.318975448608398</v>
      </c>
      <c r="I194">
        <v>2</v>
      </c>
      <c r="J194" t="str">
        <f>IF(COUNTIF(Base!H:H,B194)=1,COUNTIF(Base!H:H,B194)&amp;" contact",IF(COUNTIF(Base!H:H,B194)&gt;1,COUNTIF(Base!H:H,B194)&amp;" contacts"," Pas de contact"))</f>
        <v xml:space="preserve"> Pas de contact</v>
      </c>
      <c r="K194" s="21">
        <v>49320</v>
      </c>
    </row>
    <row r="195" spans="1:11" x14ac:dyDescent="0.25">
      <c r="A195" s="1">
        <v>102</v>
      </c>
      <c r="B195" t="s">
        <v>417</v>
      </c>
      <c r="C195" t="s">
        <v>395</v>
      </c>
      <c r="D195" s="4" t="s">
        <v>418</v>
      </c>
      <c r="E195">
        <v>473.05157470703125</v>
      </c>
      <c r="F195">
        <v>694.09600830078125</v>
      </c>
      <c r="G195">
        <v>35.733226776123047</v>
      </c>
      <c r="H195">
        <v>40.897796630859375</v>
      </c>
      <c r="I195">
        <v>2</v>
      </c>
      <c r="J195" t="str">
        <f>IF(COUNTIF(Base!H:H,B195)=1,COUNTIF(Base!H:H,B195)&amp;" contact",IF(COUNTIF(Base!H:H,B195)&gt;1,COUNTIF(Base!H:H,B195)&amp;" contacts"," Pas de contact"))</f>
        <v xml:space="preserve"> Pas de contact</v>
      </c>
      <c r="K195" s="21">
        <v>49700</v>
      </c>
    </row>
    <row r="196" spans="1:11" x14ac:dyDescent="0.25">
      <c r="A196" s="1">
        <v>105</v>
      </c>
      <c r="B196" t="s">
        <v>459</v>
      </c>
      <c r="C196" t="s">
        <v>395</v>
      </c>
      <c r="D196" s="4" t="s">
        <v>460</v>
      </c>
      <c r="E196">
        <v>512.9884033203125</v>
      </c>
      <c r="F196">
        <v>675.6912841796875</v>
      </c>
      <c r="G196">
        <v>52.321022033691406</v>
      </c>
      <c r="H196">
        <v>40.394802093505859</v>
      </c>
      <c r="I196">
        <v>2</v>
      </c>
      <c r="J196" t="str">
        <f>IF(COUNTIF(Base!H:H,B196)=1,COUNTIF(Base!H:H,B196)&amp;" contact",IF(COUNTIF(Base!H:H,B196)&gt;1,COUNTIF(Base!H:H,B196)&amp;" contacts"," Pas de contact"))</f>
        <v>12 contacts</v>
      </c>
      <c r="K196" s="21">
        <v>49700</v>
      </c>
    </row>
    <row r="197" spans="1:11" x14ac:dyDescent="0.25">
      <c r="A197" s="1">
        <v>111</v>
      </c>
      <c r="B197" t="s">
        <v>445</v>
      </c>
      <c r="C197" t="s">
        <v>395</v>
      </c>
      <c r="D197" s="4" t="s">
        <v>446</v>
      </c>
      <c r="E197">
        <v>537.18963623046875</v>
      </c>
      <c r="F197">
        <v>791.912353515625</v>
      </c>
      <c r="G197">
        <v>48.472599029541016</v>
      </c>
      <c r="H197">
        <v>65.576614379882813</v>
      </c>
      <c r="I197">
        <v>2</v>
      </c>
      <c r="J197" t="str">
        <f>IF(COUNTIF(Base!H:H,B197)=1,COUNTIF(Base!H:H,B197)&amp;" contact",IF(COUNTIF(Base!H:H,B197)&gt;1,COUNTIF(Base!H:H,B197)&amp;" contacts"," Pas de contact"))</f>
        <v xml:space="preserve"> Pas de contact</v>
      </c>
      <c r="K197" s="21">
        <v>49260</v>
      </c>
    </row>
    <row r="198" spans="1:11" x14ac:dyDescent="0.25">
      <c r="A198" s="1">
        <v>119</v>
      </c>
      <c r="B198" t="s">
        <v>449</v>
      </c>
      <c r="C198" t="s">
        <v>395</v>
      </c>
      <c r="D198" s="4" t="s">
        <v>450</v>
      </c>
      <c r="E198">
        <v>508.97967529296875</v>
      </c>
      <c r="F198">
        <v>706.91033935546875</v>
      </c>
      <c r="G198">
        <v>28.839921951293945</v>
      </c>
      <c r="H198">
        <v>18.000551223754883</v>
      </c>
      <c r="I198">
        <v>2</v>
      </c>
      <c r="J198" t="str">
        <f>IF(COUNTIF(Base!H:H,B198)=1,COUNTIF(Base!H:H,B198)&amp;" contact",IF(COUNTIF(Base!H:H,B198)&gt;1,COUNTIF(Base!H:H,B198)&amp;" contacts"," Pas de contact"))</f>
        <v xml:space="preserve"> Pas de contact</v>
      </c>
      <c r="K198" s="21">
        <v>49700</v>
      </c>
    </row>
    <row r="199" spans="1:11" x14ac:dyDescent="0.25">
      <c r="A199" s="1">
        <v>124</v>
      </c>
      <c r="B199" t="s">
        <v>403</v>
      </c>
      <c r="C199" t="s">
        <v>395</v>
      </c>
      <c r="D199" s="4" t="s">
        <v>404</v>
      </c>
      <c r="E199">
        <v>426.1302490234375</v>
      </c>
      <c r="F199">
        <v>691.51934814453125</v>
      </c>
      <c r="G199">
        <v>42.029132843017578</v>
      </c>
      <c r="H199">
        <v>55.092990875244141</v>
      </c>
      <c r="I199">
        <v>2</v>
      </c>
      <c r="J199" t="str">
        <f>IF(COUNTIF(Base!H:H,B199)=1,COUNTIF(Base!H:H,B199)&amp;" contact",IF(COUNTIF(Base!H:H,B199)&gt;1,COUNTIF(Base!H:H,B199)&amp;" contacts"," Pas de contact"))</f>
        <v>1 contact</v>
      </c>
      <c r="K199" s="21">
        <v>49350</v>
      </c>
    </row>
    <row r="200" spans="1:11" x14ac:dyDescent="0.25">
      <c r="A200" s="1">
        <v>127</v>
      </c>
      <c r="B200" t="s">
        <v>439</v>
      </c>
      <c r="C200" t="s">
        <v>395</v>
      </c>
      <c r="D200" s="4" t="s">
        <v>440</v>
      </c>
      <c r="E200">
        <v>433.76708984375</v>
      </c>
      <c r="F200">
        <v>658.47998046875</v>
      </c>
      <c r="G200">
        <v>36.980392456054688</v>
      </c>
      <c r="H200">
        <v>28.111574172973633</v>
      </c>
      <c r="I200">
        <v>2</v>
      </c>
      <c r="J200" t="str">
        <f>IF(COUNTIF(Base!H:H,B200)=1,COUNTIF(Base!H:H,B200)&amp;" contact",IF(COUNTIF(Base!H:H,B200)&gt;1,COUNTIF(Base!H:H,B200)&amp;" contacts"," Pas de contact"))</f>
        <v xml:space="preserve"> Pas de contact</v>
      </c>
      <c r="K200" s="21">
        <v>49220</v>
      </c>
    </row>
    <row r="201" spans="1:11" x14ac:dyDescent="0.25">
      <c r="A201" s="1">
        <v>175</v>
      </c>
      <c r="B201" t="s">
        <v>447</v>
      </c>
      <c r="C201" t="s">
        <v>395</v>
      </c>
      <c r="D201" s="4" t="s">
        <v>448</v>
      </c>
      <c r="E201">
        <v>519.8145751953125</v>
      </c>
      <c r="F201">
        <v>758.2786865234375</v>
      </c>
      <c r="G201">
        <v>26.442520141601563</v>
      </c>
      <c r="H201">
        <v>35.835826873779297</v>
      </c>
      <c r="I201">
        <v>2</v>
      </c>
      <c r="J201" t="str">
        <f>IF(COUNTIF(Base!H:H,B201)=1,COUNTIF(Base!H:H,B201)&amp;" contact",IF(COUNTIF(Base!H:H,B201)&gt;1,COUNTIF(Base!H:H,B201)&amp;" contacts"," Pas de contact"))</f>
        <v xml:space="preserve"> Pas de contact</v>
      </c>
      <c r="K201" s="21">
        <v>49260</v>
      </c>
    </row>
    <row r="202" spans="1:11" x14ac:dyDescent="0.25">
      <c r="A202" s="1">
        <v>189</v>
      </c>
      <c r="B202" t="s">
        <v>394</v>
      </c>
      <c r="C202" t="s">
        <v>395</v>
      </c>
      <c r="D202" s="5" t="s">
        <v>396</v>
      </c>
      <c r="E202">
        <v>570.78021240234375</v>
      </c>
      <c r="F202">
        <v>706.471435546875</v>
      </c>
      <c r="G202">
        <v>39.547557830810547</v>
      </c>
      <c r="H202">
        <v>27.712677001953125</v>
      </c>
      <c r="I202">
        <v>2</v>
      </c>
      <c r="J202" t="str">
        <f>IF(COUNTIF(Base!H:H,B202)=1,COUNTIF(Base!H:H,B202)&amp;" contact",IF(COUNTIF(Base!H:H,B202)&gt;1,COUNTIF(Base!H:H,B202)&amp;" contacts"," Pas de contact"))</f>
        <v>1 contact</v>
      </c>
      <c r="K202" s="21">
        <v>49260</v>
      </c>
    </row>
    <row r="203" spans="1:11" x14ac:dyDescent="0.25">
      <c r="A203" s="1">
        <v>190</v>
      </c>
      <c r="B203" t="s">
        <v>399</v>
      </c>
      <c r="C203" t="s">
        <v>395</v>
      </c>
      <c r="D203" t="s">
        <v>400</v>
      </c>
      <c r="E203">
        <v>395.5352783203125</v>
      </c>
      <c r="F203">
        <v>693.81842041015625</v>
      </c>
      <c r="G203">
        <v>25.661968231201172</v>
      </c>
      <c r="H203">
        <v>39.838977813720703</v>
      </c>
      <c r="I203">
        <v>2</v>
      </c>
      <c r="J203" t="str">
        <f>IF(COUNTIF(Base!H:H,B203)=1,COUNTIF(Base!H:H,B203)&amp;" contact",IF(COUNTIF(Base!H:H,B203)&gt;1,COUNTIF(Base!H:H,B203)&amp;" contacts"," Pas de contact"))</f>
        <v xml:space="preserve"> Pas de contact</v>
      </c>
      <c r="K203" s="21">
        <v>49350</v>
      </c>
    </row>
    <row r="204" spans="1:11" x14ac:dyDescent="0.25">
      <c r="A204" s="1">
        <v>199</v>
      </c>
      <c r="B204" t="s">
        <v>421</v>
      </c>
      <c r="C204" t="s">
        <v>395</v>
      </c>
      <c r="D204" s="4" t="s">
        <v>422</v>
      </c>
      <c r="E204">
        <v>499.60324096679688</v>
      </c>
      <c r="F204">
        <v>735.41778564453125</v>
      </c>
      <c r="G204">
        <v>23.705118179321289</v>
      </c>
      <c r="H204">
        <v>24.027637481689453</v>
      </c>
      <c r="I204">
        <v>2</v>
      </c>
      <c r="J204" t="str">
        <f>IF(COUNTIF(Base!H:H,B204)=1,COUNTIF(Base!H:H,B204)&amp;" contact",IF(COUNTIF(Base!H:H,B204)&gt;1,COUNTIF(Base!H:H,B204)&amp;" contacts"," Pas de contact"))</f>
        <v xml:space="preserve"> Pas de contact</v>
      </c>
      <c r="K204" s="21">
        <v>49700</v>
      </c>
    </row>
    <row r="205" spans="1:11" x14ac:dyDescent="0.25">
      <c r="A205" s="1">
        <v>200</v>
      </c>
      <c r="B205" t="s">
        <v>429</v>
      </c>
      <c r="C205" t="s">
        <v>395</v>
      </c>
      <c r="D205" s="4" t="s">
        <v>430</v>
      </c>
      <c r="E205">
        <v>546.2779541015625</v>
      </c>
      <c r="F205">
        <v>668.3094482421875</v>
      </c>
      <c r="G205">
        <v>49.343620300292969</v>
      </c>
      <c r="H205">
        <v>33.825119018554688</v>
      </c>
      <c r="I205">
        <v>2</v>
      </c>
      <c r="J205" t="str">
        <f>IF(COUNTIF(Base!H:H,B205)=1,COUNTIF(Base!H:H,B205)&amp;" contact",IF(COUNTIF(Base!H:H,B205)&gt;1,COUNTIF(Base!H:H,B205)&amp;" contacts"," Pas de contact"))</f>
        <v xml:space="preserve"> Pas de contact</v>
      </c>
      <c r="K205" s="21">
        <v>49700</v>
      </c>
    </row>
    <row r="206" spans="1:11" x14ac:dyDescent="0.25">
      <c r="A206" s="1">
        <v>207</v>
      </c>
      <c r="B206" t="s">
        <v>407</v>
      </c>
      <c r="C206" t="s">
        <v>395</v>
      </c>
      <c r="D206" t="s">
        <v>408</v>
      </c>
      <c r="E206">
        <v>453.91290283203125</v>
      </c>
      <c r="F206">
        <v>664.17254638671875</v>
      </c>
      <c r="G206">
        <v>44.346534729003906</v>
      </c>
      <c r="H206">
        <v>23.112991333007813</v>
      </c>
      <c r="I206">
        <v>2</v>
      </c>
      <c r="J206" t="str">
        <f>IF(COUNTIF(Base!H:H,B206)=1,COUNTIF(Base!H:H,B206)&amp;" contact",IF(COUNTIF(Base!H:H,B206)&gt;1,COUNTIF(Base!H:H,B206)&amp;" contacts"," Pas de contact"))</f>
        <v xml:space="preserve"> Pas de contact</v>
      </c>
      <c r="K206" s="21">
        <v>49700</v>
      </c>
    </row>
    <row r="207" spans="1:11" x14ac:dyDescent="0.25">
      <c r="A207" s="1">
        <v>208</v>
      </c>
      <c r="B207" t="s">
        <v>443</v>
      </c>
      <c r="C207" t="s">
        <v>395</v>
      </c>
      <c r="D207" s="4" t="s">
        <v>444</v>
      </c>
      <c r="E207">
        <v>468.81573486328125</v>
      </c>
      <c r="F207">
        <v>666.8330078125</v>
      </c>
      <c r="G207">
        <v>40.334175109863281</v>
      </c>
      <c r="H207">
        <v>52.983070373535156</v>
      </c>
      <c r="I207">
        <v>2</v>
      </c>
      <c r="J207" t="str">
        <f>IF(COUNTIF(Base!H:H,B207)=1,COUNTIF(Base!H:H,B207)&amp;" contact",IF(COUNTIF(Base!H:H,B207)&gt;1,COUNTIF(Base!H:H,B207)&amp;" contacts"," Pas de contact"))</f>
        <v xml:space="preserve"> Pas de contact</v>
      </c>
      <c r="K207" s="21">
        <v>49700</v>
      </c>
    </row>
    <row r="208" spans="1:11" x14ac:dyDescent="0.25">
      <c r="A208" s="1">
        <v>219</v>
      </c>
      <c r="B208" t="s">
        <v>133</v>
      </c>
      <c r="C208" t="s">
        <v>395</v>
      </c>
      <c r="D208" s="5" t="s">
        <v>134</v>
      </c>
      <c r="E208">
        <v>484.64266967773438</v>
      </c>
      <c r="F208">
        <v>720.93756103515625</v>
      </c>
      <c r="G208">
        <v>21.652362823486328</v>
      </c>
      <c r="H208">
        <v>31.205432891845703</v>
      </c>
      <c r="I208">
        <v>2</v>
      </c>
      <c r="J208" t="str">
        <f>IF(COUNTIF(Base!H:H,B208)=1,COUNTIF(Base!H:H,B208)&amp;" contact",IF(COUNTIF(Base!H:H,B208)&gt;1,COUNTIF(Base!H:H,B208)&amp;" contacts"," Pas de contact"))</f>
        <v xml:space="preserve"> Pas de contact</v>
      </c>
      <c r="K208" s="21">
        <v>49700</v>
      </c>
    </row>
    <row r="209" spans="1:11" x14ac:dyDescent="0.25">
      <c r="A209" s="1">
        <v>225</v>
      </c>
      <c r="B209" t="s">
        <v>453</v>
      </c>
      <c r="C209" t="s">
        <v>395</v>
      </c>
      <c r="D209" s="4" t="s">
        <v>454</v>
      </c>
      <c r="E209">
        <v>526.08477783203125</v>
      </c>
      <c r="F209">
        <v>725.020263671875</v>
      </c>
      <c r="G209">
        <v>13.760078430175781</v>
      </c>
      <c r="H209">
        <v>19.371181488037109</v>
      </c>
      <c r="I209">
        <v>2</v>
      </c>
      <c r="J209" t="str">
        <f>IF(COUNTIF(Base!H:H,B209)=1,COUNTIF(Base!H:H,B209)&amp;" contact",IF(COUNTIF(Base!H:H,B209)&gt;1,COUNTIF(Base!H:H,B209)&amp;" contacts"," Pas de contact"))</f>
        <v xml:space="preserve"> Pas de contact</v>
      </c>
      <c r="K209" s="21">
        <v>49700</v>
      </c>
    </row>
    <row r="210" spans="1:11" x14ac:dyDescent="0.25">
      <c r="A210" s="1">
        <v>231</v>
      </c>
      <c r="B210" t="s">
        <v>433</v>
      </c>
      <c r="C210" t="s">
        <v>395</v>
      </c>
      <c r="D210" s="4" t="s">
        <v>434</v>
      </c>
      <c r="E210">
        <v>549.62640380859375</v>
      </c>
      <c r="F210">
        <v>745.5374755859375</v>
      </c>
      <c r="G210">
        <v>57.035667419433594</v>
      </c>
      <c r="H210">
        <v>50.082046508789063</v>
      </c>
      <c r="I210">
        <v>2</v>
      </c>
      <c r="J210" t="str">
        <f>IF(COUNTIF(Base!H:H,B210)=1,COUNTIF(Base!H:H,B210)&amp;" contact",IF(COUNTIF(Base!H:H,B210)&gt;1,COUNTIF(Base!H:H,B210)&amp;" contacts"," Pas de contact"))</f>
        <v>1 contact</v>
      </c>
      <c r="K210" s="21">
        <v>49260</v>
      </c>
    </row>
    <row r="211" spans="1:11" x14ac:dyDescent="0.25">
      <c r="A211" s="1">
        <v>247</v>
      </c>
      <c r="B211" t="s">
        <v>451</v>
      </c>
      <c r="C211" t="s">
        <v>395</v>
      </c>
      <c r="D211" s="4" t="s">
        <v>452</v>
      </c>
      <c r="E211">
        <v>469.5159912109375</v>
      </c>
      <c r="F211">
        <v>656.09417724609375</v>
      </c>
      <c r="G211">
        <v>18.530393600463867</v>
      </c>
      <c r="H211">
        <v>17.831811904907227</v>
      </c>
      <c r="I211">
        <v>2</v>
      </c>
      <c r="J211" t="str">
        <f>IF(COUNTIF(Base!H:H,B211)=1,COUNTIF(Base!H:H,B211)&amp;" contact",IF(COUNTIF(Base!H:H,B211)&gt;1,COUNTIF(Base!H:H,B211)&amp;" contacts"," Pas de contact"))</f>
        <v xml:space="preserve"> Pas de contact</v>
      </c>
      <c r="K211" s="21">
        <v>49700</v>
      </c>
    </row>
    <row r="212" spans="1:11" x14ac:dyDescent="0.25">
      <c r="A212" s="1">
        <v>272</v>
      </c>
      <c r="B212" t="s">
        <v>425</v>
      </c>
      <c r="C212" t="s">
        <v>395</v>
      </c>
      <c r="D212" s="4" t="s">
        <v>426</v>
      </c>
      <c r="E212">
        <v>524.3531494140625</v>
      </c>
      <c r="F212">
        <v>794.303466796875</v>
      </c>
      <c r="G212">
        <v>37.11102294921875</v>
      </c>
      <c r="H212">
        <v>13.208503723144531</v>
      </c>
      <c r="I212">
        <v>2</v>
      </c>
      <c r="J212" t="str">
        <f>IF(COUNTIF(Base!H:H,B212)=1,COUNTIF(Base!H:H,B212)&amp;" contact",IF(COUNTIF(Base!H:H,B212)&gt;1,COUNTIF(Base!H:H,B212)&amp;" contacts"," Pas de contact"))</f>
        <v xml:space="preserve"> Pas de contact</v>
      </c>
      <c r="K212" s="21">
        <v>49260</v>
      </c>
    </row>
    <row r="213" spans="1:11" x14ac:dyDescent="0.25">
      <c r="A213" s="1">
        <v>278</v>
      </c>
      <c r="B213" t="s">
        <v>415</v>
      </c>
      <c r="C213" t="s">
        <v>395</v>
      </c>
      <c r="D213" s="4" t="s">
        <v>416</v>
      </c>
      <c r="E213">
        <v>417.51284790039063</v>
      </c>
      <c r="F213">
        <v>678.5382080078125</v>
      </c>
      <c r="G213">
        <v>31.004251480102539</v>
      </c>
      <c r="H213">
        <v>31.531888961791992</v>
      </c>
      <c r="I213">
        <v>2</v>
      </c>
      <c r="J213" t="str">
        <f>IF(COUNTIF(Base!H:H,B213)=1,COUNTIF(Base!H:H,B213)&amp;" contact",IF(COUNTIF(Base!H:H,B213)&gt;1,COUNTIF(Base!H:H,B213)&amp;" contacts"," Pas de contact"))</f>
        <v xml:space="preserve"> Pas de contact</v>
      </c>
      <c r="K213" s="21">
        <v>49350</v>
      </c>
    </row>
    <row r="214" spans="1:11" x14ac:dyDescent="0.25">
      <c r="A214" s="1">
        <v>280</v>
      </c>
      <c r="B214" t="s">
        <v>409</v>
      </c>
      <c r="C214" t="s">
        <v>395</v>
      </c>
      <c r="D214" s="5" t="s">
        <v>410</v>
      </c>
      <c r="E214">
        <v>512.03997802734375</v>
      </c>
      <c r="F214">
        <v>638.5482177734375</v>
      </c>
      <c r="G214">
        <v>37.155982971191406</v>
      </c>
      <c r="H214">
        <v>44.090236663818359</v>
      </c>
      <c r="I214">
        <v>2</v>
      </c>
      <c r="J214" t="str">
        <f>IF(COUNTIF(Base!H:H,B214)=1,COUNTIF(Base!H:H,B214)&amp;" contact",IF(COUNTIF(Base!H:H,B214)&gt;1,COUNTIF(Base!H:H,B214)&amp;" contacts"," Pas de contact"))</f>
        <v xml:space="preserve"> Pas de contact</v>
      </c>
      <c r="K214" s="21">
        <v>49700</v>
      </c>
    </row>
    <row r="215" spans="1:11" x14ac:dyDescent="0.25">
      <c r="A215" s="1">
        <v>287</v>
      </c>
      <c r="B215" t="s">
        <v>413</v>
      </c>
      <c r="C215" t="s">
        <v>395</v>
      </c>
      <c r="D215" s="4" t="s">
        <v>414</v>
      </c>
      <c r="E215">
        <v>535.17431640625</v>
      </c>
      <c r="F215">
        <v>774.09710693359375</v>
      </c>
      <c r="G215">
        <v>20.191181182861328</v>
      </c>
      <c r="H215">
        <v>22.197637557983398</v>
      </c>
      <c r="I215">
        <v>2</v>
      </c>
      <c r="J215" t="str">
        <f>IF(COUNTIF(Base!H:H,B215)=1,COUNTIF(Base!H:H,B215)&amp;" contact",IF(COUNTIF(Base!H:H,B215)&gt;1,COUNTIF(Base!H:H,B215)&amp;" contacts"," Pas de contact"))</f>
        <v xml:space="preserve"> Pas de contact</v>
      </c>
      <c r="K215" s="21">
        <v>49260</v>
      </c>
    </row>
    <row r="216" spans="1:11" x14ac:dyDescent="0.25">
      <c r="A216" s="1">
        <v>296</v>
      </c>
      <c r="B216" t="s">
        <v>401</v>
      </c>
      <c r="C216" t="s">
        <v>395</v>
      </c>
      <c r="D216" t="s">
        <v>402</v>
      </c>
      <c r="E216">
        <v>572.24676513671875</v>
      </c>
      <c r="F216">
        <v>682.82501220703125</v>
      </c>
      <c r="G216">
        <v>31.967716217041016</v>
      </c>
      <c r="H216">
        <v>27.001260757446289</v>
      </c>
      <c r="I216">
        <v>2</v>
      </c>
      <c r="J216" t="str">
        <f>IF(COUNTIF(Base!H:H,B216)=1,COUNTIF(Base!H:H,B216)&amp;" contact",IF(COUNTIF(Base!H:H,B216)&gt;1,COUNTIF(Base!H:H,B216)&amp;" contacts"," Pas de contact"))</f>
        <v xml:space="preserve"> Pas de contact</v>
      </c>
      <c r="K216" s="21">
        <v>49260</v>
      </c>
    </row>
    <row r="217" spans="1:11" x14ac:dyDescent="0.25">
      <c r="A217" s="1">
        <v>349</v>
      </c>
      <c r="B217" t="s">
        <v>455</v>
      </c>
      <c r="C217" t="s">
        <v>395</v>
      </c>
      <c r="D217" s="4" t="s">
        <v>456</v>
      </c>
      <c r="E217">
        <v>548.5164794921875</v>
      </c>
      <c r="F217">
        <v>709.62896728515625</v>
      </c>
      <c r="G217">
        <v>44.769763946533203</v>
      </c>
      <c r="H217">
        <v>39.198661804199219</v>
      </c>
      <c r="I217">
        <v>2</v>
      </c>
      <c r="J217" t="str">
        <f>IF(COUNTIF(Base!H:H,B217)=1,COUNTIF(Base!H:H,B217)&amp;" contact",IF(COUNTIF(Base!H:H,B217)&gt;1,COUNTIF(Base!H:H,B217)&amp;" contacts"," Pas de contact"))</f>
        <v xml:space="preserve"> Pas de contact</v>
      </c>
      <c r="K217" s="21">
        <v>49260</v>
      </c>
    </row>
    <row r="218" spans="1:11" x14ac:dyDescent="0.25">
      <c r="A218" s="1">
        <v>22</v>
      </c>
      <c r="B218" t="s">
        <v>500</v>
      </c>
      <c r="C218" t="s">
        <v>462</v>
      </c>
      <c r="D218" s="4" t="s">
        <v>501</v>
      </c>
      <c r="E218">
        <v>436.8314208984375</v>
      </c>
      <c r="F218">
        <v>385.86376953125</v>
      </c>
      <c r="G218">
        <v>22.705276489257813</v>
      </c>
      <c r="H218">
        <v>19.59425163269043</v>
      </c>
      <c r="I218">
        <v>3</v>
      </c>
      <c r="J218" t="str">
        <f>IF(COUNTIF(Base!H:H,B218)=1,COUNTIF(Base!H:H,B218)&amp;" contact",IF(COUNTIF(Base!H:H,B218)&gt;1,COUNTIF(Base!H:H,B218)&amp;" contacts"," Pas de contact"))</f>
        <v xml:space="preserve"> Pas de contact</v>
      </c>
      <c r="K218" s="21">
        <v>49410</v>
      </c>
    </row>
    <row r="219" spans="1:11" x14ac:dyDescent="0.25">
      <c r="A219" s="1">
        <v>30</v>
      </c>
      <c r="B219" t="s">
        <v>494</v>
      </c>
      <c r="C219" t="s">
        <v>462</v>
      </c>
      <c r="D219" s="4" t="s">
        <v>495</v>
      </c>
      <c r="E219">
        <v>445.76495361328125</v>
      </c>
      <c r="F219">
        <v>355.094970703125</v>
      </c>
      <c r="G219">
        <v>40.392124176025391</v>
      </c>
      <c r="H219">
        <v>24.778032302856445</v>
      </c>
      <c r="I219">
        <v>3</v>
      </c>
      <c r="J219" t="str">
        <f>IF(COUNTIF(Base!H:H,B219)=1,COUNTIF(Base!H:H,B219)&amp;" contact",IF(COUNTIF(Base!H:H,B219)&gt;1,COUNTIF(Base!H:H,B219)&amp;" contacts"," Pas de contact"))</f>
        <v xml:space="preserve"> Pas de contact</v>
      </c>
      <c r="K219" s="21">
        <v>49110</v>
      </c>
    </row>
    <row r="220" spans="1:11" x14ac:dyDescent="0.25">
      <c r="A220" s="1">
        <v>34</v>
      </c>
      <c r="B220" t="s">
        <v>482</v>
      </c>
      <c r="C220" t="s">
        <v>462</v>
      </c>
      <c r="D220" s="4" t="s">
        <v>483</v>
      </c>
      <c r="E220">
        <v>444.3289794921875</v>
      </c>
      <c r="F220">
        <v>414.58197021484375</v>
      </c>
      <c r="G220">
        <v>37.194644927978516</v>
      </c>
      <c r="H220">
        <v>21.881574630737305</v>
      </c>
      <c r="I220">
        <v>3</v>
      </c>
      <c r="J220" t="str">
        <f>IF(COUNTIF(Base!H:H,B220)=1,COUNTIF(Base!H:H,B220)&amp;" contact",IF(COUNTIF(Base!H:H,B220)&gt;1,COUNTIF(Base!H:H,B220)&amp;" contacts"," Pas de contact"))</f>
        <v xml:space="preserve"> Pas de contact</v>
      </c>
      <c r="K220" s="21">
        <v>49290</v>
      </c>
    </row>
    <row r="221" spans="1:11" x14ac:dyDescent="0.25">
      <c r="A221" s="1">
        <v>35</v>
      </c>
      <c r="B221" t="s">
        <v>474</v>
      </c>
      <c r="C221" t="s">
        <v>462</v>
      </c>
      <c r="D221" s="4" t="s">
        <v>475</v>
      </c>
      <c r="E221">
        <v>418.01629638671875</v>
      </c>
      <c r="F221">
        <v>304.81558227539063</v>
      </c>
      <c r="G221">
        <v>31.159526824951172</v>
      </c>
      <c r="H221">
        <v>36.053699493408203</v>
      </c>
      <c r="I221">
        <v>3</v>
      </c>
      <c r="J221" t="str">
        <f>IF(COUNTIF(Base!H:H,B221)=1,COUNTIF(Base!H:H,B221)&amp;" contact",IF(COUNTIF(Base!H:H,B221)&gt;1,COUNTIF(Base!H:H,B221)&amp;" contacts"," Pas de contact"))</f>
        <v xml:space="preserve"> Pas de contact</v>
      </c>
      <c r="K221" s="21">
        <v>49530</v>
      </c>
    </row>
    <row r="222" spans="1:11" x14ac:dyDescent="0.25">
      <c r="A222" s="1">
        <v>60</v>
      </c>
      <c r="B222" t="s">
        <v>464</v>
      </c>
      <c r="C222" t="s">
        <v>462</v>
      </c>
      <c r="D222" t="s">
        <v>465</v>
      </c>
      <c r="E222">
        <v>430.36968994140625</v>
      </c>
      <c r="F222">
        <v>233.41598510742188</v>
      </c>
      <c r="G222">
        <v>29.326770782470703</v>
      </c>
      <c r="H222">
        <v>36.31488037109375</v>
      </c>
      <c r="I222">
        <v>3</v>
      </c>
      <c r="J222" t="str">
        <f>IF(COUNTIF(Base!H:H,B222)=1,COUNTIF(Base!H:H,B222)&amp;" contact",IF(COUNTIF(Base!H:H,B222)&gt;1,COUNTIF(Base!H:H,B222)&amp;" contacts"," Pas de contact"))</f>
        <v xml:space="preserve"> Pas de contact</v>
      </c>
      <c r="K222" s="21">
        <v>49123</v>
      </c>
    </row>
    <row r="223" spans="1:11" x14ac:dyDescent="0.25">
      <c r="A223" s="1">
        <v>106</v>
      </c>
      <c r="B223" t="s">
        <v>488</v>
      </c>
      <c r="C223" t="s">
        <v>462</v>
      </c>
      <c r="D223" s="4" t="s">
        <v>489</v>
      </c>
      <c r="E223">
        <v>426.1552734375</v>
      </c>
      <c r="F223">
        <v>258.09323120117188</v>
      </c>
      <c r="G223">
        <v>30.27708625793457</v>
      </c>
      <c r="H223">
        <v>37.114883422851563</v>
      </c>
      <c r="I223">
        <v>3</v>
      </c>
      <c r="J223" t="str">
        <f>IF(COUNTIF(Base!H:H,B223)=1,COUNTIF(Base!H:H,B223)&amp;" contact",IF(COUNTIF(Base!H:H,B223)&gt;1,COUNTIF(Base!H:H,B223)&amp;" contacts"," Pas de contact"))</f>
        <v xml:space="preserve"> Pas de contact</v>
      </c>
      <c r="K223" s="21">
        <v>49530</v>
      </c>
    </row>
    <row r="224" spans="1:11" x14ac:dyDescent="0.25">
      <c r="A224" s="1">
        <v>142</v>
      </c>
      <c r="B224" t="s">
        <v>478</v>
      </c>
      <c r="C224" t="s">
        <v>462</v>
      </c>
      <c r="D224" s="4" t="s">
        <v>479</v>
      </c>
      <c r="E224">
        <v>427.4451904296875</v>
      </c>
      <c r="F224">
        <v>328.78070068359375</v>
      </c>
      <c r="G224">
        <v>29.91346549987793</v>
      </c>
      <c r="H224">
        <v>33.027244567871094</v>
      </c>
      <c r="I224">
        <v>3</v>
      </c>
      <c r="J224" t="str">
        <f>IF(COUNTIF(Base!H:H,B224)=1,COUNTIF(Base!H:H,B224)&amp;" contact",IF(COUNTIF(Base!H:H,B224)&gt;1,COUNTIF(Base!H:H,B224)&amp;" contacts"," Pas de contact"))</f>
        <v xml:space="preserve"> Pas de contact</v>
      </c>
      <c r="K224" s="21">
        <v>49410</v>
      </c>
    </row>
    <row r="225" spans="1:11" x14ac:dyDescent="0.25">
      <c r="A225" s="1">
        <v>160</v>
      </c>
      <c r="B225" t="s">
        <v>498</v>
      </c>
      <c r="C225" t="s">
        <v>462</v>
      </c>
      <c r="D225" s="4" t="s">
        <v>499</v>
      </c>
      <c r="E225">
        <v>414.86849975585938</v>
      </c>
      <c r="F225">
        <v>406.77764892578125</v>
      </c>
      <c r="G225">
        <v>50.558032989501953</v>
      </c>
      <c r="H225">
        <v>43.321338653564453</v>
      </c>
      <c r="I225">
        <v>3</v>
      </c>
      <c r="J225" t="str">
        <f>IF(COUNTIF(Base!H:H,B225)=1,COUNTIF(Base!H:H,B225)&amp;" contact",IF(COUNTIF(Base!H:H,B225)&gt;1,COUNTIF(Base!H:H,B225)&amp;" contacts"," Pas de contact"))</f>
        <v xml:space="preserve"> Pas de contact</v>
      </c>
      <c r="K225" s="21">
        <v>49620</v>
      </c>
    </row>
    <row r="226" spans="1:11" x14ac:dyDescent="0.25">
      <c r="A226" s="1">
        <v>171</v>
      </c>
      <c r="B226" t="s">
        <v>470</v>
      </c>
      <c r="C226" t="s">
        <v>462</v>
      </c>
      <c r="D226" s="4" t="s">
        <v>471</v>
      </c>
      <c r="E226">
        <v>435.22677612304688</v>
      </c>
      <c r="F226">
        <v>205.95794677734375</v>
      </c>
      <c r="G226">
        <v>35.238109588623047</v>
      </c>
      <c r="H226">
        <v>26.129447937011719</v>
      </c>
      <c r="I226">
        <v>3</v>
      </c>
      <c r="J226" t="str">
        <f>IF(COUNTIF(Base!H:H,B226)=1,COUNTIF(Base!H:H,B226)&amp;" contact",IF(COUNTIF(Base!H:H,B226)&gt;1,COUNTIF(Base!H:H,B226)&amp;" contacts"," Pas de contact"))</f>
        <v xml:space="preserve"> Pas de contact</v>
      </c>
      <c r="K226" s="21">
        <v>49270</v>
      </c>
    </row>
    <row r="227" spans="1:11" x14ac:dyDescent="0.25">
      <c r="A227" s="1">
        <v>172</v>
      </c>
      <c r="B227" t="s">
        <v>468</v>
      </c>
      <c r="C227" t="s">
        <v>462</v>
      </c>
      <c r="D227" t="s">
        <v>469</v>
      </c>
      <c r="E227">
        <v>469.88345336914063</v>
      </c>
      <c r="F227">
        <v>241.75550842285156</v>
      </c>
      <c r="G227">
        <v>34.874095916748047</v>
      </c>
      <c r="H227">
        <v>31.994487762451172</v>
      </c>
      <c r="I227">
        <v>3</v>
      </c>
      <c r="J227" t="str">
        <f>IF(COUNTIF(Base!H:H,B227)=1,COUNTIF(Base!H:H,B227)&amp;" contact",IF(COUNTIF(Base!H:H,B227)&gt;1,COUNTIF(Base!H:H,B227)&amp;" contacts"," Pas de contact"))</f>
        <v xml:space="preserve"> Pas de contact</v>
      </c>
      <c r="K227" s="21">
        <v>49270</v>
      </c>
    </row>
    <row r="228" spans="1:11" x14ac:dyDescent="0.25">
      <c r="A228" s="1">
        <v>182</v>
      </c>
      <c r="B228" t="s">
        <v>486</v>
      </c>
      <c r="C228" t="s">
        <v>462</v>
      </c>
      <c r="D228" s="4" t="s">
        <v>487</v>
      </c>
      <c r="E228">
        <v>415.27267456054688</v>
      </c>
      <c r="F228">
        <v>322.54190063476563</v>
      </c>
      <c r="G228">
        <v>32.219684600830078</v>
      </c>
      <c r="H228">
        <v>16.971338272094727</v>
      </c>
      <c r="I228">
        <v>3</v>
      </c>
      <c r="J228" t="str">
        <f>IF(COUNTIF(Base!H:H,B228)=1,COUNTIF(Base!H:H,B228)&amp;" contact",IF(COUNTIF(Base!H:H,B228)&gt;1,COUNTIF(Base!H:H,B228)&amp;" contacts"," Pas de contact"))</f>
        <v xml:space="preserve"> Pas de contact</v>
      </c>
      <c r="K228" s="21">
        <v>49410</v>
      </c>
    </row>
    <row r="229" spans="1:11" x14ac:dyDescent="0.25">
      <c r="A229" s="1">
        <v>184</v>
      </c>
      <c r="B229" t="s">
        <v>461</v>
      </c>
      <c r="C229" t="s">
        <v>462</v>
      </c>
      <c r="D229" s="5" t="s">
        <v>463</v>
      </c>
      <c r="E229">
        <v>394.63134765625</v>
      </c>
      <c r="F229">
        <v>389.07534790039063</v>
      </c>
      <c r="G229">
        <v>27.682756423950195</v>
      </c>
      <c r="H229">
        <v>42.687717437744141</v>
      </c>
      <c r="I229">
        <v>3</v>
      </c>
      <c r="J229" t="str">
        <f>IF(COUNTIF(Base!H:H,B229)=1,COUNTIF(Base!H:H,B229)&amp;" contact",IF(COUNTIF(Base!H:H,B229)&gt;1,COUNTIF(Base!H:H,B229)&amp;" contacts"," Pas de contact"))</f>
        <v xml:space="preserve"> Pas de contact</v>
      </c>
      <c r="K229" s="21">
        <v>49410</v>
      </c>
    </row>
    <row r="230" spans="1:11" x14ac:dyDescent="0.25">
      <c r="A230" s="1">
        <v>204</v>
      </c>
      <c r="B230" t="s">
        <v>492</v>
      </c>
      <c r="C230" t="s">
        <v>462</v>
      </c>
      <c r="D230" s="4" t="s">
        <v>493</v>
      </c>
      <c r="E230">
        <v>417.11929321289063</v>
      </c>
      <c r="F230">
        <v>282.2247314453125</v>
      </c>
      <c r="G230">
        <v>35.652675628662109</v>
      </c>
      <c r="H230">
        <v>64.380233764648438</v>
      </c>
      <c r="I230">
        <v>3</v>
      </c>
      <c r="J230" t="str">
        <f>IF(COUNTIF(Base!H:H,B230)=1,COUNTIF(Base!H:H,B230)&amp;" contact",IF(COUNTIF(Base!H:H,B230)&gt;1,COUNTIF(Base!H:H,B230)&amp;" contacts"," Pas de contact"))</f>
        <v xml:space="preserve"> Pas de contact</v>
      </c>
      <c r="K230" s="21">
        <v>49530</v>
      </c>
    </row>
    <row r="231" spans="1:11" x14ac:dyDescent="0.25">
      <c r="A231" s="1">
        <v>229</v>
      </c>
      <c r="B231" t="s">
        <v>484</v>
      </c>
      <c r="C231" t="s">
        <v>462</v>
      </c>
      <c r="D231" s="4" t="s">
        <v>485</v>
      </c>
      <c r="E231">
        <v>392.39865112304688</v>
      </c>
      <c r="F231">
        <v>408.07174682617188</v>
      </c>
      <c r="G231">
        <v>49.263938903808594</v>
      </c>
      <c r="H231">
        <v>29.086929321289063</v>
      </c>
      <c r="I231">
        <v>3</v>
      </c>
      <c r="J231" t="str">
        <f>IF(COUNTIF(Base!H:H,B231)=1,COUNTIF(Base!H:H,B231)&amp;" contact",IF(COUNTIF(Base!H:H,B231)&gt;1,COUNTIF(Base!H:H,B231)&amp;" contacts"," Pas de contact"))</f>
        <v xml:space="preserve"> Pas de contact</v>
      </c>
      <c r="K231" s="21">
        <v>49570</v>
      </c>
    </row>
    <row r="232" spans="1:11" x14ac:dyDescent="0.25">
      <c r="A232" s="1">
        <v>268</v>
      </c>
      <c r="B232" t="s">
        <v>480</v>
      </c>
      <c r="C232" t="s">
        <v>462</v>
      </c>
      <c r="D232" s="4" t="s">
        <v>481</v>
      </c>
      <c r="E232">
        <v>480.47103881835938</v>
      </c>
      <c r="F232">
        <v>274.92764282226563</v>
      </c>
      <c r="G232">
        <v>26.988819122314453</v>
      </c>
      <c r="H232">
        <v>20.537952423095703</v>
      </c>
      <c r="I232">
        <v>3</v>
      </c>
      <c r="J232" t="str">
        <f>IF(COUNTIF(Base!H:H,B232)=1,COUNTIF(Base!H:H,B232)&amp;" contact",IF(COUNTIF(Base!H:H,B232)&gt;1,COUNTIF(Base!H:H,B232)&amp;" contacts"," Pas de contact"))</f>
        <v xml:space="preserve"> Pas de contact</v>
      </c>
      <c r="K232" s="21">
        <v>49280</v>
      </c>
    </row>
    <row r="233" spans="1:11" x14ac:dyDescent="0.25">
      <c r="A233" s="1">
        <v>276</v>
      </c>
      <c r="B233" t="s">
        <v>466</v>
      </c>
      <c r="C233" t="s">
        <v>462</v>
      </c>
      <c r="D233" t="s">
        <v>467</v>
      </c>
      <c r="E233">
        <v>414.08206176757813</v>
      </c>
      <c r="F233">
        <v>349.52835083007813</v>
      </c>
      <c r="G233">
        <v>37.671733856201172</v>
      </c>
      <c r="H233">
        <v>35.278423309326172</v>
      </c>
      <c r="I233">
        <v>3</v>
      </c>
      <c r="J233" t="str">
        <f>IF(COUNTIF(Base!H:H,B233)=1,COUNTIF(Base!H:H,B233)&amp;" contact",IF(COUNTIF(Base!H:H,B233)&gt;1,COUNTIF(Base!H:H,B233)&amp;" contacts"," Pas de contact"))</f>
        <v xml:space="preserve"> Pas de contact</v>
      </c>
      <c r="K233" s="21">
        <v>49410</v>
      </c>
    </row>
    <row r="234" spans="1:11" x14ac:dyDescent="0.25">
      <c r="A234" s="1">
        <v>290</v>
      </c>
      <c r="B234" t="s">
        <v>472</v>
      </c>
      <c r="C234" t="s">
        <v>462</v>
      </c>
      <c r="D234" s="4" t="s">
        <v>473</v>
      </c>
      <c r="E234">
        <v>436.67251586914063</v>
      </c>
      <c r="F234">
        <v>445.68008422851563</v>
      </c>
      <c r="G234">
        <v>30.819292068481445</v>
      </c>
      <c r="H234">
        <v>37.701812744140625</v>
      </c>
      <c r="I234">
        <v>3</v>
      </c>
      <c r="J234" t="str">
        <f>IF(COUNTIF(Base!H:H,B234)=1,COUNTIF(Base!H:H,B234)&amp;" contact",IF(COUNTIF(Base!H:H,B234)&gt;1,COUNTIF(Base!H:H,B234)&amp;" contacts"," Pas de contact"))</f>
        <v xml:space="preserve"> Pas de contact</v>
      </c>
      <c r="K234" s="21">
        <v>49290</v>
      </c>
    </row>
    <row r="235" spans="1:11" x14ac:dyDescent="0.25">
      <c r="A235" s="1">
        <v>291</v>
      </c>
      <c r="B235" t="s">
        <v>476</v>
      </c>
      <c r="C235" t="s">
        <v>462</v>
      </c>
      <c r="D235" s="4" t="s">
        <v>477</v>
      </c>
      <c r="E235">
        <v>452.46835327148438</v>
      </c>
      <c r="F235">
        <v>266.84228515625</v>
      </c>
      <c r="G235">
        <v>34.573387145996094</v>
      </c>
      <c r="H235">
        <v>31.831417083740234</v>
      </c>
      <c r="I235">
        <v>3</v>
      </c>
      <c r="J235" t="str">
        <f>IF(COUNTIF(Base!H:H,B235)=1,COUNTIF(Base!H:H,B235)&amp;" contact",IF(COUNTIF(Base!H:H,B235)&gt;1,COUNTIF(Base!H:H,B235)&amp;" contacts"," Pas de contact"))</f>
        <v xml:space="preserve"> Pas de contact</v>
      </c>
      <c r="K235" s="21">
        <v>49270</v>
      </c>
    </row>
    <row r="236" spans="1:11" x14ac:dyDescent="0.25">
      <c r="A236" s="1">
        <v>292</v>
      </c>
      <c r="B236" t="s">
        <v>496</v>
      </c>
      <c r="C236" t="s">
        <v>462</v>
      </c>
      <c r="D236" s="4" t="s">
        <v>497</v>
      </c>
      <c r="E236">
        <v>409.0665283203125</v>
      </c>
      <c r="F236">
        <v>379.96078491210938</v>
      </c>
      <c r="G236">
        <v>21.381338119506836</v>
      </c>
      <c r="H236">
        <v>35.489604949951172</v>
      </c>
      <c r="I236">
        <v>3</v>
      </c>
      <c r="J236" t="str">
        <f>IF(COUNTIF(Base!H:H,B236)=1,COUNTIF(Base!H:H,B236)&amp;" contact",IF(COUNTIF(Base!H:H,B236)&gt;1,COUNTIF(Base!H:H,B236)&amp;" contacts"," Pas de contact"))</f>
        <v xml:space="preserve"> Pas de contact</v>
      </c>
      <c r="K236" s="21">
        <v>49410</v>
      </c>
    </row>
    <row r="237" spans="1:11" x14ac:dyDescent="0.25">
      <c r="A237" s="1">
        <v>315</v>
      </c>
      <c r="B237" t="s">
        <v>490</v>
      </c>
      <c r="C237" t="s">
        <v>462</v>
      </c>
      <c r="D237" s="4" t="s">
        <v>491</v>
      </c>
      <c r="E237">
        <v>455.39794921875</v>
      </c>
      <c r="F237">
        <v>240.1322021484375</v>
      </c>
      <c r="G237">
        <v>31.487873077392578</v>
      </c>
      <c r="H237">
        <v>23.841102600097656</v>
      </c>
      <c r="I237">
        <v>3</v>
      </c>
      <c r="J237" t="str">
        <f>IF(COUNTIF(Base!H:H,B237)=1,COUNTIF(Base!H:H,B237)&amp;" contact",IF(COUNTIF(Base!H:H,B237)&gt;1,COUNTIF(Base!H:H,B237)&amp;" contacts"," Pas de contact"))</f>
        <v xml:space="preserve"> Pas de contact</v>
      </c>
      <c r="K237" s="21">
        <v>49270</v>
      </c>
    </row>
    <row r="238" spans="1:11" x14ac:dyDescent="0.25">
      <c r="A238" s="1">
        <v>27</v>
      </c>
      <c r="B238" t="s">
        <v>511</v>
      </c>
      <c r="C238" t="s">
        <v>503</v>
      </c>
      <c r="D238" t="s">
        <v>512</v>
      </c>
      <c r="E238">
        <v>384.32070922851563</v>
      </c>
      <c r="F238">
        <v>638.99102783203125</v>
      </c>
      <c r="G238">
        <v>34.514015197753906</v>
      </c>
      <c r="H238">
        <v>51.911888122558594</v>
      </c>
      <c r="I238">
        <v>4</v>
      </c>
      <c r="J238" t="str">
        <f>IF(COUNTIF(Base!H:H,B238)=1,COUNTIF(Base!H:H,B238)&amp;" contact",IF(COUNTIF(Base!H:H,B238)&gt;1,COUNTIF(Base!H:H,B238)&amp;" contacts"," Pas de contact"))</f>
        <v xml:space="preserve"> Pas de contact</v>
      </c>
      <c r="K238" s="21">
        <v>49320</v>
      </c>
    </row>
    <row r="239" spans="1:11" x14ac:dyDescent="0.25">
      <c r="A239" s="1">
        <v>44</v>
      </c>
      <c r="B239" t="s">
        <v>521</v>
      </c>
      <c r="C239" t="s">
        <v>503</v>
      </c>
      <c r="D239" s="4" t="s">
        <v>522</v>
      </c>
      <c r="E239">
        <v>420.514892578125</v>
      </c>
      <c r="F239">
        <v>617.28961181640625</v>
      </c>
      <c r="G239">
        <v>20.778898239135742</v>
      </c>
      <c r="H239">
        <v>28.337873458862305</v>
      </c>
      <c r="I239">
        <v>4</v>
      </c>
      <c r="J239" t="str">
        <f>IF(COUNTIF(Base!H:H,B239)=1,COUNTIF(Base!H:H,B239)&amp;" contact",IF(COUNTIF(Base!H:H,B239)&gt;1,COUNTIF(Base!H:H,B239)&amp;" contacts"," Pas de contact"))</f>
        <v xml:space="preserve"> Pas de contact</v>
      </c>
      <c r="K239" s="21">
        <v>49320</v>
      </c>
    </row>
    <row r="240" spans="1:11" x14ac:dyDescent="0.25">
      <c r="A240" s="1">
        <v>64</v>
      </c>
      <c r="B240" t="s">
        <v>533</v>
      </c>
      <c r="C240" t="s">
        <v>503</v>
      </c>
      <c r="D240" s="4" t="s">
        <v>534</v>
      </c>
      <c r="E240">
        <v>410.55032348632813</v>
      </c>
      <c r="F240">
        <v>630.1705322265625</v>
      </c>
      <c r="G240">
        <v>28.942283630371094</v>
      </c>
      <c r="H240">
        <v>36.094329833984375</v>
      </c>
      <c r="I240">
        <v>4</v>
      </c>
      <c r="J240" t="str">
        <f>IF(COUNTIF(Base!H:H,B240)=1,COUNTIF(Base!H:H,B240)&amp;" contact",IF(COUNTIF(Base!H:H,B240)&gt;1,COUNTIF(Base!H:H,B240)&amp;" contacts"," Pas de contact"))</f>
        <v xml:space="preserve"> Pas de contact</v>
      </c>
      <c r="K240" s="21">
        <v>49320</v>
      </c>
    </row>
    <row r="241" spans="1:11" x14ac:dyDescent="0.25">
      <c r="A241" s="1">
        <v>134</v>
      </c>
      <c r="B241" t="s">
        <v>523</v>
      </c>
      <c r="C241" t="s">
        <v>503</v>
      </c>
      <c r="D241" s="4" t="s">
        <v>524</v>
      </c>
      <c r="E241">
        <v>384.03085327148438</v>
      </c>
      <c r="F241">
        <v>594.89794921875</v>
      </c>
      <c r="G241">
        <v>25.642047882080078</v>
      </c>
      <c r="H241">
        <v>25.305118560791016</v>
      </c>
      <c r="I241">
        <v>4</v>
      </c>
      <c r="J241" t="str">
        <f>IF(COUNTIF(Base!H:H,B241)=1,COUNTIF(Base!H:H,B241)&amp;" contact",IF(COUNTIF(Base!H:H,B241)&gt;1,COUNTIF(Base!H:H,B241)&amp;" contacts"," Pas de contact"))</f>
        <v xml:space="preserve"> Pas de contact</v>
      </c>
      <c r="K241" s="21">
        <v>49610</v>
      </c>
    </row>
    <row r="242" spans="1:11" x14ac:dyDescent="0.25">
      <c r="A242" s="1">
        <v>193</v>
      </c>
      <c r="B242" t="s">
        <v>519</v>
      </c>
      <c r="C242" t="s">
        <v>503</v>
      </c>
      <c r="D242" s="4" t="s">
        <v>520</v>
      </c>
      <c r="E242">
        <v>439.76165771484375</v>
      </c>
      <c r="F242">
        <v>626.32659912109375</v>
      </c>
      <c r="G242">
        <v>25.937166213989258</v>
      </c>
      <c r="H242">
        <v>23.890157699584961</v>
      </c>
      <c r="I242">
        <v>4</v>
      </c>
      <c r="J242" t="str">
        <f>IF(COUNTIF(Base!H:H,B242)=1,COUNTIF(Base!H:H,B242)&amp;" contact",IF(COUNTIF(Base!H:H,B242)&gt;1,COUNTIF(Base!H:H,B242)&amp;" contacts"," Pas de contact"))</f>
        <v xml:space="preserve"> Pas de contact</v>
      </c>
      <c r="K242" s="10">
        <v>49320</v>
      </c>
    </row>
    <row r="243" spans="1:11" x14ac:dyDescent="0.25">
      <c r="A243" s="1">
        <v>196</v>
      </c>
      <c r="B243" t="s">
        <v>527</v>
      </c>
      <c r="C243" t="s">
        <v>503</v>
      </c>
      <c r="D243" s="4" t="s">
        <v>528</v>
      </c>
      <c r="E243">
        <v>362.73062133789063</v>
      </c>
      <c r="F243">
        <v>576.1234130859375</v>
      </c>
      <c r="G243">
        <v>38.862991333007813</v>
      </c>
      <c r="H243">
        <v>31.548662185668945</v>
      </c>
      <c r="I243">
        <v>4</v>
      </c>
      <c r="J243" t="str">
        <f>IF(COUNTIF(Base!H:H,B243)=1,COUNTIF(Base!H:H,B243)&amp;" contact",IF(COUNTIF(Base!H:H,B243)&gt;1,COUNTIF(Base!H:H,B243)&amp;" contacts"," Pas de contact"))</f>
        <v xml:space="preserve"> Pas de contact</v>
      </c>
      <c r="K243" s="21">
        <v>49130</v>
      </c>
    </row>
    <row r="244" spans="1:11" x14ac:dyDescent="0.25">
      <c r="A244" s="1">
        <v>240</v>
      </c>
      <c r="B244" t="s">
        <v>502</v>
      </c>
      <c r="C244" t="s">
        <v>503</v>
      </c>
      <c r="D244" s="4" t="s">
        <v>504</v>
      </c>
      <c r="E244">
        <v>384.0401611328125</v>
      </c>
      <c r="F244">
        <v>559.56805419921875</v>
      </c>
      <c r="G244">
        <v>33.093463897705078</v>
      </c>
      <c r="H244">
        <v>30.910787582397461</v>
      </c>
      <c r="I244">
        <v>4</v>
      </c>
      <c r="J244" t="str">
        <f>IF(COUNTIF(Base!H:H,B244)=1,COUNTIF(Base!H:H,B244)&amp;" contact",IF(COUNTIF(Base!H:H,B244)&gt;1,COUNTIF(Base!H:H,B244)&amp;" contacts"," Pas de contact"))</f>
        <v xml:space="preserve"> Pas de contact</v>
      </c>
      <c r="K244" s="21">
        <v>49130</v>
      </c>
    </row>
    <row r="245" spans="1:11" x14ac:dyDescent="0.25">
      <c r="A245" s="1">
        <v>284</v>
      </c>
      <c r="B245" t="s">
        <v>525</v>
      </c>
      <c r="C245" t="s">
        <v>503</v>
      </c>
      <c r="D245" s="4" t="s">
        <v>526</v>
      </c>
      <c r="E245">
        <v>385.59976196289063</v>
      </c>
      <c r="F245">
        <v>553.52923583984375</v>
      </c>
      <c r="G245">
        <v>16.327402114868164</v>
      </c>
      <c r="H245">
        <v>7.4807872772216797</v>
      </c>
      <c r="I245">
        <v>4</v>
      </c>
      <c r="J245" t="str">
        <f>IF(COUNTIF(Base!H:H,B245)=1,COUNTIF(Base!H:H,B245)&amp;" contact",IF(COUNTIF(Base!H:H,B245)&gt;1,COUNTIF(Base!H:H,B245)&amp;" contacts"," Pas de contact"))</f>
        <v xml:space="preserve"> Pas de contact</v>
      </c>
      <c r="K245" s="21">
        <v>49130</v>
      </c>
    </row>
    <row r="246" spans="1:11" x14ac:dyDescent="0.25">
      <c r="A246" s="1">
        <v>286</v>
      </c>
      <c r="B246" t="s">
        <v>515</v>
      </c>
      <c r="C246" t="s">
        <v>503</v>
      </c>
      <c r="D246" s="4" t="s">
        <v>516</v>
      </c>
      <c r="E246">
        <v>385.03363037109375</v>
      </c>
      <c r="F246">
        <v>603.6011962890625</v>
      </c>
      <c r="G246">
        <v>27.318740844726563</v>
      </c>
      <c r="H246">
        <v>41.644882202148438</v>
      </c>
      <c r="I246">
        <v>4</v>
      </c>
      <c r="J246" t="str">
        <f>IF(COUNTIF(Base!H:H,B246)=1,COUNTIF(Base!H:H,B246)&amp;" contact",IF(COUNTIF(Base!H:H,B246)&gt;1,COUNTIF(Base!H:H,B246)&amp;" contacts"," Pas de contact"))</f>
        <v xml:space="preserve"> Pas de contact</v>
      </c>
      <c r="K246" s="21">
        <v>49320</v>
      </c>
    </row>
    <row r="247" spans="1:11" x14ac:dyDescent="0.25">
      <c r="A247" s="1">
        <v>303</v>
      </c>
      <c r="B247" t="s">
        <v>513</v>
      </c>
      <c r="C247" t="s">
        <v>503</v>
      </c>
      <c r="D247" s="4" t="s">
        <v>514</v>
      </c>
      <c r="E247">
        <v>394.17959594726563</v>
      </c>
      <c r="F247">
        <v>590.94195556640625</v>
      </c>
      <c r="G247">
        <v>19.990077972412109</v>
      </c>
      <c r="H247">
        <v>27.347795486450195</v>
      </c>
      <c r="I247">
        <v>4</v>
      </c>
      <c r="J247" t="str">
        <f>IF(COUNTIF(Base!H:H,B247)=1,COUNTIF(Base!H:H,B247)&amp;" contact",IF(COUNTIF(Base!H:H,B247)&gt;1,COUNTIF(Base!H:H,B247)&amp;" contacts"," Pas de contact"))</f>
        <v xml:space="preserve"> Pas de contact</v>
      </c>
      <c r="K247" s="21">
        <v>49610</v>
      </c>
    </row>
    <row r="248" spans="1:11" x14ac:dyDescent="0.25">
      <c r="A248" s="1">
        <v>312</v>
      </c>
      <c r="B248" t="s">
        <v>505</v>
      </c>
      <c r="C248" t="s">
        <v>503</v>
      </c>
      <c r="D248" t="s">
        <v>506</v>
      </c>
      <c r="E248">
        <v>388.09780883789063</v>
      </c>
      <c r="F248">
        <v>668.9775390625</v>
      </c>
      <c r="G248">
        <v>28.023700714111328</v>
      </c>
      <c r="H248">
        <v>31.667243957519531</v>
      </c>
      <c r="I248">
        <v>4</v>
      </c>
      <c r="J248" t="str">
        <f>IF(COUNTIF(Base!H:H,B248)=1,COUNTIF(Base!H:H,B248)&amp;" contact",IF(COUNTIF(Base!H:H,B248)&gt;1,COUNTIF(Base!H:H,B248)&amp;" contacts"," Pas de contact"))</f>
        <v xml:space="preserve"> Pas de contact</v>
      </c>
      <c r="K248" s="21">
        <v>49250</v>
      </c>
    </row>
    <row r="249" spans="1:11" x14ac:dyDescent="0.25">
      <c r="A249" s="1">
        <v>313</v>
      </c>
      <c r="B249" t="s">
        <v>507</v>
      </c>
      <c r="C249" t="s">
        <v>503</v>
      </c>
      <c r="D249" t="s">
        <v>508</v>
      </c>
      <c r="E249">
        <v>386.10015869140625</v>
      </c>
      <c r="F249">
        <v>622.05133056640625</v>
      </c>
      <c r="G249">
        <v>25.556062698364258</v>
      </c>
      <c r="H249">
        <v>36.800865173339844</v>
      </c>
      <c r="I249">
        <v>4</v>
      </c>
      <c r="J249" t="str">
        <f>IF(COUNTIF(Base!H:H,B249)=1,COUNTIF(Base!H:H,B249)&amp;" contact",IF(COUNTIF(Base!H:H,B249)&gt;1,COUNTIF(Base!H:H,B249)&amp;" contacts"," Pas de contact"))</f>
        <v xml:space="preserve"> Pas de contact</v>
      </c>
      <c r="K249" s="21">
        <v>49320</v>
      </c>
    </row>
    <row r="250" spans="1:11" x14ac:dyDescent="0.25">
      <c r="A250" s="1">
        <v>317</v>
      </c>
      <c r="B250" t="s">
        <v>529</v>
      </c>
      <c r="C250" t="s">
        <v>503</v>
      </c>
      <c r="D250" s="4" t="s">
        <v>530</v>
      </c>
      <c r="E250">
        <v>387.29330444335938</v>
      </c>
      <c r="F250">
        <v>635.30072021484375</v>
      </c>
      <c r="G250">
        <v>7.5414962768554688</v>
      </c>
      <c r="H250">
        <v>14.505984306335449</v>
      </c>
      <c r="I250">
        <v>4</v>
      </c>
      <c r="J250" t="str">
        <f>IF(COUNTIF(Base!H:H,B250)=1,COUNTIF(Base!H:H,B250)&amp;" contact",IF(COUNTIF(Base!H:H,B250)&gt;1,COUNTIF(Base!H:H,B250)&amp;" contacts"," Pas de contact"))</f>
        <v xml:space="preserve"> Pas de contact</v>
      </c>
      <c r="K250" s="10">
        <v>49320</v>
      </c>
    </row>
    <row r="251" spans="1:11" x14ac:dyDescent="0.25">
      <c r="A251" s="1">
        <v>320</v>
      </c>
      <c r="B251" t="s">
        <v>531</v>
      </c>
      <c r="C251" t="s">
        <v>503</v>
      </c>
      <c r="D251" s="4" t="s">
        <v>532</v>
      </c>
      <c r="E251">
        <v>441.40298461914063</v>
      </c>
      <c r="F251">
        <v>645.01934814453125</v>
      </c>
      <c r="G251">
        <v>24.765983581542969</v>
      </c>
      <c r="H251">
        <v>31.069921493530273</v>
      </c>
      <c r="I251">
        <v>4</v>
      </c>
      <c r="J251" t="str">
        <f>IF(COUNTIF(Base!H:H,B251)=1,COUNTIF(Base!H:H,B251)&amp;" contact",IF(COUNTIF(Base!H:H,B251)&gt;1,COUNTIF(Base!H:H,B251)&amp;" contacts"," Pas de contact"))</f>
        <v xml:space="preserve"> Pas de contact</v>
      </c>
      <c r="K251" s="21">
        <v>49320</v>
      </c>
    </row>
    <row r="252" spans="1:11" x14ac:dyDescent="0.25">
      <c r="A252" s="1">
        <v>330</v>
      </c>
      <c r="B252" t="s">
        <v>509</v>
      </c>
      <c r="C252" t="s">
        <v>503</v>
      </c>
      <c r="D252" t="s">
        <v>510</v>
      </c>
      <c r="E252">
        <v>404.63558959960938</v>
      </c>
      <c r="F252">
        <v>580.81683349609375</v>
      </c>
      <c r="G252">
        <v>20.09283447265625</v>
      </c>
      <c r="H252">
        <v>34.618503570556641</v>
      </c>
      <c r="I252">
        <v>4</v>
      </c>
      <c r="J252" t="str">
        <f>IF(COUNTIF(Base!H:H,B252)=1,COUNTIF(Base!H:H,B252)&amp;" contact",IF(COUNTIF(Base!H:H,B252)&gt;1,COUNTIF(Base!H:H,B252)&amp;" contacts"," Pas de contact"))</f>
        <v xml:space="preserve"> Pas de contact</v>
      </c>
      <c r="K252" s="21">
        <v>49610</v>
      </c>
    </row>
    <row r="253" spans="1:11" x14ac:dyDescent="0.25">
      <c r="A253" s="1">
        <v>348</v>
      </c>
      <c r="B253" t="s">
        <v>517</v>
      </c>
      <c r="C253" t="s">
        <v>503</v>
      </c>
      <c r="D253" s="4" t="s">
        <v>518</v>
      </c>
      <c r="E253">
        <v>418.36984252929688</v>
      </c>
      <c r="F253">
        <v>588.0274658203125</v>
      </c>
      <c r="G253">
        <v>36.213779449462891</v>
      </c>
      <c r="H253">
        <v>34.396533966064453</v>
      </c>
      <c r="I253">
        <v>4</v>
      </c>
      <c r="J253" t="str">
        <f>IF(COUNTIF(Base!H:H,B253)=1,COUNTIF(Base!H:H,B253)&amp;" contact",IF(COUNTIF(Base!H:H,B253)&gt;1,COUNTIF(Base!H:H,B253)&amp;" contacts"," Pas de contact"))</f>
        <v xml:space="preserve"> Pas de contact</v>
      </c>
      <c r="K253" s="21">
        <v>49320</v>
      </c>
    </row>
    <row r="254" spans="1:11" x14ac:dyDescent="0.25">
      <c r="A254" s="1">
        <v>1</v>
      </c>
      <c r="B254" t="s">
        <v>540</v>
      </c>
      <c r="C254" t="s">
        <v>536</v>
      </c>
      <c r="D254" s="5" t="s">
        <v>541</v>
      </c>
      <c r="E254">
        <v>430.08670043945313</v>
      </c>
      <c r="F254">
        <v>814.496826171875</v>
      </c>
      <c r="G254">
        <v>40.699054718017578</v>
      </c>
      <c r="H254">
        <v>54.648738861083984</v>
      </c>
      <c r="I254">
        <v>5</v>
      </c>
      <c r="J254" t="str">
        <f>IF(COUNTIF(Base!H:H,B254)=1,COUNTIF(Base!H:H,B254)&amp;" contact",IF(COUNTIF(Base!H:H,B254)&gt;1,COUNTIF(Base!H:H,B254)&amp;" contacts"," Pas de contact"))</f>
        <v>1 contact</v>
      </c>
      <c r="K254" s="21">
        <v>49650</v>
      </c>
    </row>
    <row r="255" spans="1:11" x14ac:dyDescent="0.25">
      <c r="A255" s="1">
        <v>28</v>
      </c>
      <c r="B255" t="s">
        <v>535</v>
      </c>
      <c r="C255" t="s">
        <v>536</v>
      </c>
      <c r="D255" s="4" t="s">
        <v>537</v>
      </c>
      <c r="E255">
        <v>407.04061889648438</v>
      </c>
      <c r="F255">
        <v>785.24493408203125</v>
      </c>
      <c r="G255">
        <v>44.507164001464844</v>
      </c>
      <c r="H255">
        <v>29.558660507202148</v>
      </c>
      <c r="I255">
        <v>5</v>
      </c>
      <c r="J255" t="str">
        <f>IF(COUNTIF(Base!H:H,B255)=1,COUNTIF(Base!H:H,B255)&amp;" contact",IF(COUNTIF(Base!H:H,B255)&gt;1,COUNTIF(Base!H:H,B255)&amp;" contacts"," Pas de contact"))</f>
        <v xml:space="preserve"> Pas de contact</v>
      </c>
      <c r="K255" s="21">
        <v>49160</v>
      </c>
    </row>
    <row r="256" spans="1:11" x14ac:dyDescent="0.25">
      <c r="A256" s="1">
        <v>36</v>
      </c>
      <c r="B256" t="s">
        <v>568</v>
      </c>
      <c r="C256" t="s">
        <v>536</v>
      </c>
      <c r="D256" s="4" t="s">
        <v>569</v>
      </c>
      <c r="E256">
        <v>433.89205932617188</v>
      </c>
      <c r="F256">
        <v>846.68939208984375</v>
      </c>
      <c r="G256">
        <v>39.178268432617188</v>
      </c>
      <c r="H256">
        <v>51.074253082275391</v>
      </c>
      <c r="I256">
        <v>5</v>
      </c>
      <c r="J256" t="str">
        <f>IF(COUNTIF(Base!H:H,B256)=1,COUNTIF(Base!H:H,B256)&amp;" contact",IF(COUNTIF(Base!H:H,B256)&gt;1,COUNTIF(Base!H:H,B256)&amp;" contacts"," Pas de contact"))</f>
        <v>1 contact</v>
      </c>
      <c r="K256" s="21">
        <v>49650</v>
      </c>
    </row>
    <row r="257" spans="1:11" x14ac:dyDescent="0.25">
      <c r="A257" s="1">
        <v>97</v>
      </c>
      <c r="B257" t="s">
        <v>554</v>
      </c>
      <c r="C257" t="s">
        <v>536</v>
      </c>
      <c r="D257" s="4" t="s">
        <v>555</v>
      </c>
      <c r="E257">
        <v>393.46975708007813</v>
      </c>
      <c r="F257">
        <v>884.8231201171875</v>
      </c>
      <c r="G257">
        <v>30.918346405029297</v>
      </c>
      <c r="H257">
        <v>27.736928939819336</v>
      </c>
      <c r="I257">
        <v>5</v>
      </c>
      <c r="J257" t="str">
        <f>IF(COUNTIF(Base!H:H,B257)=1,COUNTIF(Base!H:H,B257)&amp;" contact",IF(COUNTIF(Base!H:H,B257)&gt;1,COUNTIF(Base!H:H,B257)&amp;" contacts"," Pas de contact"))</f>
        <v xml:space="preserve"> Pas de contact</v>
      </c>
      <c r="K257" s="21">
        <v>49390</v>
      </c>
    </row>
    <row r="258" spans="1:11" x14ac:dyDescent="0.25">
      <c r="A258" s="1">
        <v>138</v>
      </c>
      <c r="B258" t="s">
        <v>560</v>
      </c>
      <c r="C258" t="s">
        <v>536</v>
      </c>
      <c r="D258" s="4" t="s">
        <v>561</v>
      </c>
      <c r="E258">
        <v>415.13943481445313</v>
      </c>
      <c r="F258">
        <v>839.08514404296875</v>
      </c>
      <c r="G258">
        <v>60.566848754882813</v>
      </c>
      <c r="H258">
        <v>25.514410018920898</v>
      </c>
      <c r="I258">
        <v>5</v>
      </c>
      <c r="J258" t="str">
        <f>IF(COUNTIF(Base!H:H,B258)=1,COUNTIF(Base!H:H,B258)&amp;" contact",IF(COUNTIF(Base!H:H,B258)&gt;1,COUNTIF(Base!H:H,B258)&amp;" contacts"," Pas de contact"))</f>
        <v xml:space="preserve"> Pas de contact</v>
      </c>
      <c r="K258" s="21">
        <v>49390</v>
      </c>
    </row>
    <row r="259" spans="1:11" x14ac:dyDescent="0.25">
      <c r="A259" s="1">
        <v>153</v>
      </c>
      <c r="B259" t="s">
        <v>558</v>
      </c>
      <c r="C259" t="s">
        <v>536</v>
      </c>
      <c r="D259" s="4" t="s">
        <v>559</v>
      </c>
      <c r="E259">
        <v>349.04196166992188</v>
      </c>
      <c r="F259">
        <v>787.0504150390625</v>
      </c>
      <c r="G259">
        <v>23.915353775024414</v>
      </c>
      <c r="H259">
        <v>13.846299171447754</v>
      </c>
      <c r="I259">
        <v>5</v>
      </c>
      <c r="J259" t="str">
        <f>IF(COUNTIF(Base!H:H,B259)=1,COUNTIF(Base!H:H,B259)&amp;" contact",IF(COUNTIF(Base!H:H,B259)&gt;1,COUNTIF(Base!H:H,B259)&amp;" contacts"," Pas de contact"))</f>
        <v xml:space="preserve"> Pas de contact</v>
      </c>
      <c r="K259" s="21">
        <v>49150</v>
      </c>
    </row>
    <row r="260" spans="1:11" x14ac:dyDescent="0.25">
      <c r="A260" s="1">
        <v>198</v>
      </c>
      <c r="B260" t="s">
        <v>564</v>
      </c>
      <c r="C260" t="s">
        <v>536</v>
      </c>
      <c r="D260" s="4" t="s">
        <v>565</v>
      </c>
      <c r="E260">
        <v>386.10842895507813</v>
      </c>
      <c r="F260">
        <v>708.40899658203125</v>
      </c>
      <c r="G260">
        <v>35.062519073486328</v>
      </c>
      <c r="H260">
        <v>51.008583068847656</v>
      </c>
      <c r="I260">
        <v>5</v>
      </c>
      <c r="J260" t="str">
        <f>IF(COUNTIF(Base!H:H,B260)=1,COUNTIF(Base!H:H,B260)&amp;" contact",IF(COUNTIF(Base!H:H,B260)&gt;1,COUNTIF(Base!H:H,B260)&amp;" contacts"," Pas de contact"))</f>
        <v>1 contact</v>
      </c>
      <c r="K260" s="21">
        <v>49350</v>
      </c>
    </row>
    <row r="261" spans="1:11" x14ac:dyDescent="0.25">
      <c r="A261" s="1">
        <v>206</v>
      </c>
      <c r="B261" t="s">
        <v>566</v>
      </c>
      <c r="C261" t="s">
        <v>536</v>
      </c>
      <c r="D261" s="4" t="s">
        <v>567</v>
      </c>
      <c r="E261">
        <v>349.92605590820313</v>
      </c>
      <c r="F261">
        <v>740.11639404296875</v>
      </c>
      <c r="G261">
        <v>81.465194702148438</v>
      </c>
      <c r="H261">
        <v>97.221260070800781</v>
      </c>
      <c r="I261">
        <v>5</v>
      </c>
      <c r="J261" t="str">
        <f>IF(COUNTIF(Base!H:H,B261)=1,COUNTIF(Base!H:H,B261)&amp;" contact",IF(COUNTIF(Base!H:H,B261)&gt;1,COUNTIF(Base!H:H,B261)&amp;" contacts"," Pas de contact"))</f>
        <v>3 contacts</v>
      </c>
      <c r="K261" s="21">
        <v>49160</v>
      </c>
    </row>
    <row r="262" spans="1:11" x14ac:dyDescent="0.25">
      <c r="A262" s="1">
        <v>238</v>
      </c>
      <c r="B262" t="s">
        <v>548</v>
      </c>
      <c r="C262" t="s">
        <v>536</v>
      </c>
      <c r="D262" t="s">
        <v>549</v>
      </c>
      <c r="E262">
        <v>336.74765014648438</v>
      </c>
      <c r="F262">
        <v>816.000244140625</v>
      </c>
      <c r="G262">
        <v>46.880630493164063</v>
      </c>
      <c r="H262">
        <v>53.55401611328125</v>
      </c>
      <c r="I262">
        <v>5</v>
      </c>
      <c r="J262" t="str">
        <f>IF(COUNTIF(Base!H:H,B262)=1,COUNTIF(Base!H:H,B262)&amp;" contact",IF(COUNTIF(Base!H:H,B262)&gt;1,COUNTIF(Base!H:H,B262)&amp;" contacts"," Pas de contact"))</f>
        <v xml:space="preserve"> Pas de contact</v>
      </c>
      <c r="K262" s="21">
        <v>49390</v>
      </c>
    </row>
    <row r="263" spans="1:11" x14ac:dyDescent="0.25">
      <c r="A263" s="1">
        <v>241</v>
      </c>
      <c r="B263" t="s">
        <v>552</v>
      </c>
      <c r="C263" t="s">
        <v>536</v>
      </c>
      <c r="D263" s="4" t="s">
        <v>553</v>
      </c>
      <c r="E263">
        <v>425.07559204101563</v>
      </c>
      <c r="F263">
        <v>808.0592041015625</v>
      </c>
      <c r="G263">
        <v>31.066692352294922</v>
      </c>
      <c r="H263">
        <v>31.857481002807617</v>
      </c>
      <c r="I263">
        <v>5</v>
      </c>
      <c r="J263" t="str">
        <f>IF(COUNTIF(Base!H:H,B263)=1,COUNTIF(Base!H:H,B263)&amp;" contact",IF(COUNTIF(Base!H:H,B263)&gt;1,COUNTIF(Base!H:H,B263)&amp;" contacts"," Pas de contact"))</f>
        <v xml:space="preserve"> Pas de contact</v>
      </c>
      <c r="K263" s="21">
        <v>49680</v>
      </c>
    </row>
    <row r="264" spans="1:11" x14ac:dyDescent="0.25">
      <c r="A264" s="1">
        <v>270</v>
      </c>
      <c r="B264" t="s">
        <v>550</v>
      </c>
      <c r="C264" t="s">
        <v>536</v>
      </c>
      <c r="D264" s="4" t="s">
        <v>551</v>
      </c>
      <c r="E264">
        <v>411.5341796875</v>
      </c>
      <c r="F264">
        <v>735.572021484375</v>
      </c>
      <c r="G264">
        <v>25.441732406616211</v>
      </c>
      <c r="H264">
        <v>35.618190765380859</v>
      </c>
      <c r="I264">
        <v>5</v>
      </c>
      <c r="J264" t="str">
        <f>IF(COUNTIF(Base!H:H,B264)=1,COUNTIF(Base!H:H,B264)&amp;" contact",IF(COUNTIF(Base!H:H,B264)&gt;1,COUNTIF(Base!H:H,B264)&amp;" contacts"," Pas de contact"))</f>
        <v xml:space="preserve"> Pas de contact</v>
      </c>
      <c r="K264" s="21">
        <v>49350</v>
      </c>
    </row>
    <row r="265" spans="1:11" x14ac:dyDescent="0.25">
      <c r="A265" s="1">
        <v>299</v>
      </c>
      <c r="B265" t="s">
        <v>538</v>
      </c>
      <c r="C265" t="s">
        <v>536</v>
      </c>
      <c r="D265" t="s">
        <v>539</v>
      </c>
      <c r="E265">
        <v>433.23739624023438</v>
      </c>
      <c r="F265">
        <v>750.004150390625</v>
      </c>
      <c r="G265">
        <v>37.299842834472656</v>
      </c>
      <c r="H265">
        <v>33.082912445068359</v>
      </c>
      <c r="I265">
        <v>5</v>
      </c>
      <c r="J265" t="str">
        <f>IF(COUNTIF(Base!H:H,B265)=1,COUNTIF(Base!H:H,B265)&amp;" contact",IF(COUNTIF(Base!H:H,B265)&gt;1,COUNTIF(Base!H:H,B265)&amp;" contacts"," Pas de contact"))</f>
        <v xml:space="preserve"> Pas de contact</v>
      </c>
      <c r="K265" s="21">
        <v>49160</v>
      </c>
    </row>
    <row r="266" spans="1:11" x14ac:dyDescent="0.25">
      <c r="A266" s="1">
        <v>306</v>
      </c>
      <c r="B266" t="s">
        <v>562</v>
      </c>
      <c r="C266" t="s">
        <v>536</v>
      </c>
      <c r="D266" s="4" t="s">
        <v>563</v>
      </c>
      <c r="E266">
        <v>389.92599487304688</v>
      </c>
      <c r="F266">
        <v>788.16864013671875</v>
      </c>
      <c r="G266">
        <v>41.655117034912109</v>
      </c>
      <c r="H266">
        <v>24.866613388061523</v>
      </c>
      <c r="I266">
        <v>5</v>
      </c>
      <c r="J266" t="str">
        <f>IF(COUNTIF(Base!H:H,B266)=1,COUNTIF(Base!H:H,B266)&amp;" contact",IF(COUNTIF(Base!H:H,B266)&gt;1,COUNTIF(Base!H:H,B266)&amp;" contacts"," Pas de contact"))</f>
        <v xml:space="preserve"> Pas de contact</v>
      </c>
      <c r="K266" s="21">
        <v>49160</v>
      </c>
    </row>
    <row r="267" spans="1:11" x14ac:dyDescent="0.25">
      <c r="A267" s="1">
        <v>346</v>
      </c>
      <c r="B267" t="s">
        <v>544</v>
      </c>
      <c r="C267" t="s">
        <v>536</v>
      </c>
      <c r="D267" t="s">
        <v>545</v>
      </c>
      <c r="E267">
        <v>480.68353271484375</v>
      </c>
      <c r="F267">
        <v>827.9664306640625</v>
      </c>
      <c r="G267">
        <v>40.644252777099609</v>
      </c>
      <c r="H267">
        <v>34.744960784912109</v>
      </c>
      <c r="I267">
        <v>5</v>
      </c>
      <c r="J267" t="str">
        <f>IF(COUNTIF(Base!H:H,B267)=1,COUNTIF(Base!H:H,B267)&amp;" contact",IF(COUNTIF(Base!H:H,B267)&gt;1,COUNTIF(Base!H:H,B267)&amp;" contacts"," Pas de contact"))</f>
        <v>1 contact</v>
      </c>
      <c r="K267" s="21">
        <v>49730</v>
      </c>
    </row>
    <row r="268" spans="1:11" x14ac:dyDescent="0.25">
      <c r="A268" s="1">
        <v>352</v>
      </c>
      <c r="B268" t="s">
        <v>570</v>
      </c>
      <c r="C268" t="s">
        <v>536</v>
      </c>
      <c r="D268" s="4" t="s">
        <v>571</v>
      </c>
      <c r="E268">
        <v>369.5013427734375</v>
      </c>
      <c r="F268">
        <v>821.82843017578125</v>
      </c>
      <c r="G268">
        <v>43.187557220458984</v>
      </c>
      <c r="H268">
        <v>60.170787811279297</v>
      </c>
      <c r="I268">
        <v>5</v>
      </c>
      <c r="J268" t="str">
        <f>IF(COUNTIF(Base!H:H,B268)=1,COUNTIF(Base!H:H,B268)&amp;" contact",IF(COUNTIF(Base!H:H,B268)&gt;1,COUNTIF(Base!H:H,B268)&amp;" contacts"," Pas de contact"))</f>
        <v xml:space="preserve"> Pas de contact</v>
      </c>
      <c r="K268" s="21">
        <v>49390</v>
      </c>
    </row>
    <row r="269" spans="1:11" x14ac:dyDescent="0.25">
      <c r="A269" s="1">
        <v>354</v>
      </c>
      <c r="B269" t="s">
        <v>546</v>
      </c>
      <c r="C269" t="s">
        <v>536</v>
      </c>
      <c r="D269" t="s">
        <v>547</v>
      </c>
      <c r="E269">
        <v>371.04400634765625</v>
      </c>
      <c r="F269">
        <v>857.0635986328125</v>
      </c>
      <c r="G269">
        <v>41.665431976318359</v>
      </c>
      <c r="H269">
        <v>52.008819580078125</v>
      </c>
      <c r="I269">
        <v>5</v>
      </c>
      <c r="J269" t="str">
        <f>IF(COUNTIF(Base!H:H,B269)=1,COUNTIF(Base!H:H,B269)&amp;" contact",IF(COUNTIF(Base!H:H,B269)&gt;1,COUNTIF(Base!H:H,B269)&amp;" contacts"," Pas de contact"))</f>
        <v xml:space="preserve"> Pas de contact</v>
      </c>
      <c r="K269" s="21">
        <v>49390</v>
      </c>
    </row>
    <row r="270" spans="1:11" x14ac:dyDescent="0.25">
      <c r="A270" s="1">
        <v>362</v>
      </c>
      <c r="B270" t="s">
        <v>556</v>
      </c>
      <c r="C270" t="s">
        <v>536</v>
      </c>
      <c r="D270" s="4" t="s">
        <v>557</v>
      </c>
      <c r="E270">
        <v>429.83953857421875</v>
      </c>
      <c r="F270">
        <v>777.1524658203125</v>
      </c>
      <c r="G270">
        <v>42.493858337402344</v>
      </c>
      <c r="H270">
        <v>37.370079040527344</v>
      </c>
      <c r="I270">
        <v>5</v>
      </c>
      <c r="J270" t="str">
        <f>IF(COUNTIF(Base!H:H,B270)=1,COUNTIF(Base!H:H,B270)&amp;" contact",IF(COUNTIF(Base!H:H,B270)&gt;1,COUNTIF(Base!H:H,B270)&amp;" contacts"," Pas de contact"))</f>
        <v>1 contact</v>
      </c>
      <c r="K270" s="21">
        <v>49680</v>
      </c>
    </row>
    <row r="271" spans="1:11" x14ac:dyDescent="0.25">
      <c r="A271" s="1">
        <v>164</v>
      </c>
      <c r="B271" t="s">
        <v>599</v>
      </c>
      <c r="C271" t="s">
        <v>573</v>
      </c>
      <c r="D271" s="4" t="s">
        <v>600</v>
      </c>
      <c r="E271">
        <v>556.7010498046875</v>
      </c>
      <c r="F271">
        <v>318.4913330078125</v>
      </c>
      <c r="G271">
        <v>40.020393371582031</v>
      </c>
      <c r="H271">
        <v>40.903148651123047</v>
      </c>
      <c r="I271">
        <v>0</v>
      </c>
      <c r="J271" t="str">
        <f>IF(COUNTIF(Base!H:H,B271)=1,COUNTIF(Base!H:H,B271)&amp;" contact",IF(COUNTIF(Base!H:H,B271)&gt;1,COUNTIF(Base!H:H,B271)&amp;" contacts"," Pas de contact"))</f>
        <v xml:space="preserve"> Pas de contact</v>
      </c>
      <c r="K271" s="21">
        <v>49450</v>
      </c>
    </row>
    <row r="272" spans="1:11" x14ac:dyDescent="0.25">
      <c r="A272" s="1">
        <v>165</v>
      </c>
      <c r="B272" t="s">
        <v>601</v>
      </c>
      <c r="C272" t="s">
        <v>573</v>
      </c>
      <c r="D272" s="4" t="s">
        <v>602</v>
      </c>
      <c r="E272">
        <v>608.56756591796875</v>
      </c>
      <c r="F272">
        <v>348.22732543945313</v>
      </c>
      <c r="G272">
        <v>34.023544311523438</v>
      </c>
      <c r="H272">
        <v>28.841339111328125</v>
      </c>
      <c r="I272">
        <v>0</v>
      </c>
      <c r="J272" t="str">
        <f>IF(COUNTIF(Base!H:H,B272)=1,COUNTIF(Base!H:H,B272)&amp;" contact",IF(COUNTIF(Base!H:H,B272)&gt;1,COUNTIF(Base!H:H,B272)&amp;" contacts"," Pas de contact"))</f>
        <v xml:space="preserve"> Pas de contact</v>
      </c>
      <c r="K272" s="21">
        <v>49740</v>
      </c>
    </row>
    <row r="273" spans="1:11" x14ac:dyDescent="0.25">
      <c r="A273" s="1">
        <v>168</v>
      </c>
      <c r="B273" t="s">
        <v>581</v>
      </c>
      <c r="C273" t="s">
        <v>573</v>
      </c>
      <c r="D273" s="5" t="s">
        <v>582</v>
      </c>
      <c r="E273">
        <v>581.0277099609375</v>
      </c>
      <c r="F273">
        <v>361.9840087890625</v>
      </c>
      <c r="G273">
        <v>48.776222229003906</v>
      </c>
      <c r="H273">
        <v>52.865512847900391</v>
      </c>
      <c r="I273">
        <v>0</v>
      </c>
      <c r="J273" t="str">
        <f>IF(COUNTIF(Base!H:H,B273)=1,COUNTIF(Base!H:H,B273)&amp;" contact",IF(COUNTIF(Base!H:H,B273)&gt;1,COUNTIF(Base!H:H,B273)&amp;" contacts"," Pas de contact"))</f>
        <v xml:space="preserve"> Pas de contact</v>
      </c>
      <c r="K273" s="21">
        <v>49280</v>
      </c>
    </row>
    <row r="274" spans="1:11" x14ac:dyDescent="0.25">
      <c r="A274" s="1">
        <v>180</v>
      </c>
      <c r="B274" t="s">
        <v>597</v>
      </c>
      <c r="C274" t="s">
        <v>573</v>
      </c>
      <c r="D274" s="4" t="s">
        <v>598</v>
      </c>
      <c r="E274">
        <v>625.57110595703125</v>
      </c>
      <c r="F274">
        <v>327.75653076171875</v>
      </c>
      <c r="G274">
        <v>41.719211578369141</v>
      </c>
      <c r="H274">
        <v>32.024093627929688</v>
      </c>
      <c r="I274">
        <v>0</v>
      </c>
      <c r="J274" t="str">
        <f>IF(COUNTIF(Base!H:H,B274)=1,COUNTIF(Base!H:H,B274)&amp;" contact",IF(COUNTIF(Base!H:H,B274)&gt;1,COUNTIF(Base!H:H,B274)&amp;" contacts"," Pas de contact"))</f>
        <v xml:space="preserve"> Pas de contact</v>
      </c>
      <c r="K274" s="21">
        <v>49710</v>
      </c>
    </row>
    <row r="275" spans="1:11" x14ac:dyDescent="0.25">
      <c r="A275" s="1">
        <v>183</v>
      </c>
      <c r="B275" t="s">
        <v>575</v>
      </c>
      <c r="C275" t="s">
        <v>573</v>
      </c>
      <c r="D275" s="4" t="s">
        <v>576</v>
      </c>
      <c r="E275">
        <v>552.52789306640625</v>
      </c>
      <c r="F275">
        <v>404.66702270507813</v>
      </c>
      <c r="G275">
        <v>44.351261138916016</v>
      </c>
      <c r="H275">
        <v>44.062046051025391</v>
      </c>
      <c r="I275">
        <v>0</v>
      </c>
      <c r="J275" t="str">
        <f>IF(COUNTIF(Base!H:H,B275)=1,COUNTIF(Base!H:H,B275)&amp;" contact",IF(COUNTIF(Base!H:H,B275)&gt;1,COUNTIF(Base!H:H,B275)&amp;" contacts"," Pas de contact"))</f>
        <v xml:space="preserve"> Pas de contact</v>
      </c>
      <c r="K275" s="21">
        <v>49122</v>
      </c>
    </row>
    <row r="276" spans="1:11" x14ac:dyDescent="0.25">
      <c r="A276" s="1">
        <v>224</v>
      </c>
      <c r="B276" t="s">
        <v>587</v>
      </c>
      <c r="C276" t="s">
        <v>573</v>
      </c>
      <c r="D276" s="4" t="s">
        <v>588</v>
      </c>
      <c r="E276">
        <v>593.6380615234375</v>
      </c>
      <c r="F276">
        <v>290.80654907226563</v>
      </c>
      <c r="G276">
        <v>39.627716064453125</v>
      </c>
      <c r="H276">
        <v>24.981967926025391</v>
      </c>
      <c r="I276">
        <v>0</v>
      </c>
      <c r="J276" t="str">
        <f>IF(COUNTIF(Base!H:H,B276)=1,COUNTIF(Base!H:H,B276)&amp;" contact",IF(COUNTIF(Base!H:H,B276)&gt;1,COUNTIF(Base!H:H,B276)&amp;" contacts"," Pas de contact"))</f>
        <v xml:space="preserve"> Pas de contact</v>
      </c>
      <c r="K276" s="21">
        <v>49230</v>
      </c>
    </row>
    <row r="277" spans="1:11" x14ac:dyDescent="0.25">
      <c r="A277" s="1">
        <v>262</v>
      </c>
      <c r="B277" t="s">
        <v>585</v>
      </c>
      <c r="C277" t="s">
        <v>573</v>
      </c>
      <c r="D277" s="4" t="s">
        <v>586</v>
      </c>
      <c r="E277">
        <v>593.45086669921875</v>
      </c>
      <c r="F277">
        <v>326.55181884765625</v>
      </c>
      <c r="G277">
        <v>30.597166061401367</v>
      </c>
      <c r="H277">
        <v>21.226613998413086</v>
      </c>
      <c r="I277">
        <v>0</v>
      </c>
      <c r="J277" t="str">
        <f>IF(COUNTIF(Base!H:H,B277)=1,COUNTIF(Base!H:H,B277)&amp;" contact",IF(COUNTIF(Base!H:H,B277)&gt;1,COUNTIF(Base!H:H,B277)&amp;" contacts"," Pas de contact"))</f>
        <v xml:space="preserve"> Pas de contact</v>
      </c>
      <c r="K277" s="21">
        <v>49450</v>
      </c>
    </row>
    <row r="278" spans="1:11" x14ac:dyDescent="0.25">
      <c r="A278" s="1">
        <v>263</v>
      </c>
      <c r="B278" t="s">
        <v>589</v>
      </c>
      <c r="C278" t="s">
        <v>573</v>
      </c>
      <c r="D278" s="4" t="s">
        <v>590</v>
      </c>
      <c r="E278">
        <v>583.56060791015625</v>
      </c>
      <c r="F278">
        <v>352.02890014648438</v>
      </c>
      <c r="G278">
        <v>33.547084808349609</v>
      </c>
      <c r="H278">
        <v>26.884645462036133</v>
      </c>
      <c r="I278">
        <v>0</v>
      </c>
      <c r="J278" t="str">
        <f>IF(COUNTIF(Base!H:H,B278)=1,COUNTIF(Base!H:H,B278)&amp;" contact",IF(COUNTIF(Base!H:H,B278)&gt;1,COUNTIF(Base!H:H,B278)&amp;" contacts"," Pas de contact"))</f>
        <v xml:space="preserve"> Pas de contact</v>
      </c>
      <c r="K278" s="21">
        <v>49450</v>
      </c>
    </row>
    <row r="279" spans="1:11" x14ac:dyDescent="0.25">
      <c r="A279" s="1">
        <v>267</v>
      </c>
      <c r="B279" t="s">
        <v>577</v>
      </c>
      <c r="C279" t="s">
        <v>573</v>
      </c>
      <c r="D279" t="s">
        <v>578</v>
      </c>
      <c r="E279">
        <v>616.79705810546875</v>
      </c>
      <c r="F279">
        <v>367.06747436523438</v>
      </c>
      <c r="G279">
        <v>32.970157623291016</v>
      </c>
      <c r="H279">
        <v>44.265274047851563</v>
      </c>
      <c r="I279">
        <v>0</v>
      </c>
      <c r="J279" t="str">
        <f>IF(COUNTIF(Base!H:H,B279)=1,COUNTIF(Base!H:H,B279)&amp;" contact",IF(COUNTIF(Base!H:H,B279)&gt;1,COUNTIF(Base!H:H,B279)&amp;" contacts"," Pas de contact"))</f>
        <v xml:space="preserve"> Pas de contact</v>
      </c>
      <c r="K279" s="21">
        <v>49270</v>
      </c>
    </row>
    <row r="280" spans="1:11" x14ac:dyDescent="0.25">
      <c r="A280" s="1">
        <v>271</v>
      </c>
      <c r="B280" t="s">
        <v>593</v>
      </c>
      <c r="C280" t="s">
        <v>573</v>
      </c>
      <c r="D280" s="4" t="s">
        <v>594</v>
      </c>
      <c r="E280">
        <v>571.6881103515625</v>
      </c>
      <c r="F280">
        <v>254.26078796386719</v>
      </c>
      <c r="G280">
        <v>44.790473937988281</v>
      </c>
      <c r="H280">
        <v>26.432598114013672</v>
      </c>
      <c r="I280">
        <v>0</v>
      </c>
      <c r="J280" t="str">
        <f>IF(COUNTIF(Base!H:H,B280)=1,COUNTIF(Base!H:H,B280)&amp;" contact",IF(COUNTIF(Base!H:H,B280)&gt;1,COUNTIF(Base!H:H,B280)&amp;" contacts"," Pas de contact"))</f>
        <v xml:space="preserve"> Pas de contact</v>
      </c>
      <c r="K280" s="21">
        <v>49230</v>
      </c>
    </row>
    <row r="281" spans="1:11" x14ac:dyDescent="0.25">
      <c r="A281" s="1">
        <v>283</v>
      </c>
      <c r="B281" t="s">
        <v>579</v>
      </c>
      <c r="C281" t="s">
        <v>573</v>
      </c>
      <c r="D281" t="s">
        <v>580</v>
      </c>
      <c r="E281">
        <v>560.2972412109375</v>
      </c>
      <c r="F281">
        <v>288.15518188476563</v>
      </c>
      <c r="G281">
        <v>42.804725646972656</v>
      </c>
      <c r="H281">
        <v>38.901103973388672</v>
      </c>
      <c r="I281">
        <v>0</v>
      </c>
      <c r="J281" t="str">
        <f>IF(COUNTIF(Base!H:H,B281)=1,COUNTIF(Base!H:H,B281)&amp;" contact",IF(COUNTIF(Base!H:H,B281)&gt;1,COUNTIF(Base!H:H,B281)&amp;" contacts"," Pas de contact"))</f>
        <v xml:space="preserve"> Pas de contact</v>
      </c>
      <c r="K281" s="21">
        <v>49230</v>
      </c>
    </row>
    <row r="282" spans="1:11" x14ac:dyDescent="0.25">
      <c r="A282" s="1">
        <v>294</v>
      </c>
      <c r="B282" t="s">
        <v>572</v>
      </c>
      <c r="C282" t="s">
        <v>573</v>
      </c>
      <c r="D282" s="4" t="s">
        <v>574</v>
      </c>
      <c r="E282">
        <v>582.2266845703125</v>
      </c>
      <c r="F282">
        <v>399.4443359375</v>
      </c>
      <c r="G282">
        <v>31.34527587890625</v>
      </c>
      <c r="H282">
        <v>20.295906066894531</v>
      </c>
      <c r="I282">
        <v>0</v>
      </c>
      <c r="J282" t="str">
        <f>IF(COUNTIF(Base!H:H,B282)=1,COUNTIF(Base!H:H,B282)&amp;" contact",IF(COUNTIF(Base!H:H,B282)&gt;1,COUNTIF(Base!H:H,B282)&amp;" contacts"," Pas de contact"))</f>
        <v xml:space="preserve"> Pas de contact</v>
      </c>
      <c r="K282" s="21">
        <v>49280</v>
      </c>
    </row>
    <row r="283" spans="1:11" x14ac:dyDescent="0.25">
      <c r="A283" s="1">
        <v>297</v>
      </c>
      <c r="B283" t="s">
        <v>583</v>
      </c>
      <c r="C283" t="s">
        <v>573</v>
      </c>
      <c r="D283" s="4" t="s">
        <v>584</v>
      </c>
      <c r="E283">
        <v>559.20361328125</v>
      </c>
      <c r="F283">
        <v>345.79290771484375</v>
      </c>
      <c r="G283">
        <v>48.633464813232422</v>
      </c>
      <c r="H283">
        <v>38.400550842285156</v>
      </c>
      <c r="I283">
        <v>0</v>
      </c>
      <c r="J283" t="str">
        <f>IF(COUNTIF(Base!H:H,B283)=1,COUNTIF(Base!H:H,B283)&amp;" contact",IF(COUNTIF(Base!H:H,B283)&gt;1,COUNTIF(Base!H:H,B283)&amp;" contacts"," Pas de contact"))</f>
        <v xml:space="preserve"> Pas de contact</v>
      </c>
      <c r="K283" s="21">
        <v>49450</v>
      </c>
    </row>
    <row r="284" spans="1:11" x14ac:dyDescent="0.25">
      <c r="A284" s="1">
        <v>338</v>
      </c>
      <c r="B284" t="s">
        <v>591</v>
      </c>
      <c r="C284" t="s">
        <v>573</v>
      </c>
      <c r="D284" s="4" t="s">
        <v>592</v>
      </c>
      <c r="E284">
        <v>546.897705078125</v>
      </c>
      <c r="F284">
        <v>259.54244995117188</v>
      </c>
      <c r="G284">
        <v>52.359371185302734</v>
      </c>
      <c r="H284">
        <v>32.687324523925781</v>
      </c>
      <c r="I284">
        <v>0</v>
      </c>
      <c r="J284" t="str">
        <f>IF(COUNTIF(Base!H:H,B284)=1,COUNTIF(Base!H:H,B284)&amp;" contact",IF(COUNTIF(Base!H:H,B284)&gt;1,COUNTIF(Base!H:H,B284)&amp;" contacts"," Pas de contact"))</f>
        <v xml:space="preserve"> Pas de contact</v>
      </c>
      <c r="K284" s="21">
        <v>49230</v>
      </c>
    </row>
    <row r="285" spans="1:11" x14ac:dyDescent="0.25">
      <c r="A285" s="1">
        <v>339</v>
      </c>
      <c r="B285" t="s">
        <v>595</v>
      </c>
      <c r="C285" t="s">
        <v>573</v>
      </c>
      <c r="D285" s="4" t="s">
        <v>596</v>
      </c>
      <c r="E285">
        <v>602.5477294921875</v>
      </c>
      <c r="F285">
        <v>300.9600830078125</v>
      </c>
      <c r="G285">
        <v>52.089607238769531</v>
      </c>
      <c r="H285">
        <v>47.343700408935547</v>
      </c>
      <c r="I285">
        <v>0</v>
      </c>
      <c r="J285" t="str">
        <f>IF(COUNTIF(Base!H:H,B285)=1,COUNTIF(Base!H:H,B285)&amp;" contact",IF(COUNTIF(Base!H:H,B285)&gt;1,COUNTIF(Base!H:H,B285)&amp;" contacts"," Pas de contact"))</f>
        <v xml:space="preserve"> Pas de contact</v>
      </c>
      <c r="K285" s="10">
        <v>49660</v>
      </c>
    </row>
    <row r="286" spans="1:11" x14ac:dyDescent="0.25">
      <c r="A286" s="1">
        <v>10</v>
      </c>
      <c r="B286" t="s">
        <v>622</v>
      </c>
      <c r="C286" t="s">
        <v>604</v>
      </c>
      <c r="D286" s="4" t="s">
        <v>623</v>
      </c>
      <c r="E286">
        <v>515.4324951171875</v>
      </c>
      <c r="F286">
        <v>778.9971923828125</v>
      </c>
      <c r="G286">
        <v>15.555747985839844</v>
      </c>
      <c r="H286">
        <v>21.207952499389648</v>
      </c>
      <c r="I286">
        <v>1</v>
      </c>
      <c r="J286" t="str">
        <f>IF(COUNTIF(Base!H:H,B286)=1,COUNTIF(Base!H:H,B286)&amp;" contact",IF(COUNTIF(Base!H:H,B286)&gt;1,COUNTIF(Base!H:H,B286)&amp;" contacts"," Pas de contact"))</f>
        <v xml:space="preserve"> Pas de contact</v>
      </c>
      <c r="K286" s="21">
        <v>49260</v>
      </c>
    </row>
    <row r="287" spans="1:11" x14ac:dyDescent="0.25">
      <c r="A287" s="1">
        <v>52</v>
      </c>
      <c r="B287" t="s">
        <v>606</v>
      </c>
      <c r="C287" t="s">
        <v>604</v>
      </c>
      <c r="D287" t="s">
        <v>607</v>
      </c>
      <c r="E287">
        <v>509.458740234375</v>
      </c>
      <c r="F287">
        <v>791.38494873046875</v>
      </c>
      <c r="G287">
        <v>19.905275344848633</v>
      </c>
      <c r="H287">
        <v>36.6104736328125</v>
      </c>
      <c r="I287">
        <v>1</v>
      </c>
      <c r="J287" t="str">
        <f>IF(COUNTIF(Base!H:H,B287)=1,COUNTIF(Base!H:H,B287)&amp;" contact",IF(COUNTIF(Base!H:H,B287)&gt;1,COUNTIF(Base!H:H,B287)&amp;" contacts"," Pas de contact"))</f>
        <v xml:space="preserve"> Pas de contact</v>
      </c>
      <c r="K287" s="21">
        <v>49400</v>
      </c>
    </row>
    <row r="288" spans="1:11" x14ac:dyDescent="0.25">
      <c r="A288" s="1">
        <v>104</v>
      </c>
      <c r="B288" t="s">
        <v>603</v>
      </c>
      <c r="C288" t="s">
        <v>604</v>
      </c>
      <c r="D288" s="4" t="s">
        <v>605</v>
      </c>
      <c r="E288">
        <v>495.28826904296875</v>
      </c>
      <c r="F288">
        <v>756.189208984375</v>
      </c>
      <c r="G288">
        <v>38.363700866699219</v>
      </c>
      <c r="H288">
        <v>29.591968536376953</v>
      </c>
      <c r="I288">
        <v>1</v>
      </c>
      <c r="J288" t="str">
        <f>IF(COUNTIF(Base!H:H,B288)=1,COUNTIF(Base!H:H,B288)&amp;" contact",IF(COUNTIF(Base!H:H,B288)&gt;1,COUNTIF(Base!H:H,B288)&amp;" contacts"," Pas de contact"))</f>
        <v>1 contact</v>
      </c>
      <c r="K288" s="21">
        <v>49400</v>
      </c>
    </row>
    <row r="289" spans="1:11" x14ac:dyDescent="0.25">
      <c r="A289" s="1">
        <v>118</v>
      </c>
      <c r="B289" t="s">
        <v>616</v>
      </c>
      <c r="C289" t="s">
        <v>604</v>
      </c>
      <c r="D289" s="5" t="s">
        <v>617</v>
      </c>
      <c r="E289">
        <v>525.61907958984375</v>
      </c>
      <c r="F289">
        <v>826.071044921875</v>
      </c>
      <c r="G289">
        <v>36.295352935791016</v>
      </c>
      <c r="H289">
        <v>28.541259765625</v>
      </c>
      <c r="I289">
        <v>1</v>
      </c>
      <c r="J289" t="str">
        <f>IF(COUNTIF(Base!H:H,B289)=1,COUNTIF(Base!H:H,B289)&amp;" contact",IF(COUNTIF(Base!H:H,B289)&gt;1,COUNTIF(Base!H:H,B289)&amp;" contacts"," Pas de contact"))</f>
        <v xml:space="preserve"> Pas de contact</v>
      </c>
      <c r="K289" s="21">
        <v>49590</v>
      </c>
    </row>
    <row r="290" spans="1:11" x14ac:dyDescent="0.25">
      <c r="A290" s="1">
        <v>236</v>
      </c>
      <c r="B290" t="s">
        <v>614</v>
      </c>
      <c r="C290" t="s">
        <v>604</v>
      </c>
      <c r="D290" s="5" t="s">
        <v>615</v>
      </c>
      <c r="E290">
        <v>509.93765258789063</v>
      </c>
      <c r="F290">
        <v>847.08447265625</v>
      </c>
      <c r="G290">
        <v>20.080472946166992</v>
      </c>
      <c r="H290">
        <v>18.817716598510742</v>
      </c>
      <c r="I290">
        <v>1</v>
      </c>
      <c r="J290" t="str">
        <f>IF(COUNTIF(Base!H:H,B290)=1,COUNTIF(Base!H:H,B290)&amp;" contact",IF(COUNTIF(Base!H:H,B290)&gt;1,COUNTIF(Base!H:H,B290)&amp;" contacts"," Pas de contact"))</f>
        <v xml:space="preserve"> Pas de contact</v>
      </c>
      <c r="K290" s="21">
        <v>49730</v>
      </c>
    </row>
    <row r="291" spans="1:11" x14ac:dyDescent="0.25">
      <c r="A291" s="1">
        <v>252</v>
      </c>
      <c r="B291" t="s">
        <v>610</v>
      </c>
      <c r="C291" t="s">
        <v>604</v>
      </c>
      <c r="D291" t="s">
        <v>611</v>
      </c>
      <c r="E291">
        <v>500.22235107421875</v>
      </c>
      <c r="F291">
        <v>826.77978515625</v>
      </c>
      <c r="G291">
        <v>15.140551567077637</v>
      </c>
      <c r="H291">
        <v>28.19212532043457</v>
      </c>
      <c r="I291">
        <v>1</v>
      </c>
      <c r="J291" t="str">
        <f>IF(COUNTIF(Base!H:H,B291)=1,COUNTIF(Base!H:H,B291)&amp;" contact",IF(COUNTIF(Base!H:H,B291)&gt;1,COUNTIF(Base!H:H,B291)&amp;" contacts"," Pas de contact"))</f>
        <v xml:space="preserve"> Pas de contact</v>
      </c>
      <c r="K291" s="21">
        <v>49730</v>
      </c>
    </row>
    <row r="292" spans="1:11" x14ac:dyDescent="0.25">
      <c r="A292" s="1">
        <v>261</v>
      </c>
      <c r="B292" t="s">
        <v>626</v>
      </c>
      <c r="C292" t="s">
        <v>604</v>
      </c>
      <c r="D292" s="4" t="s">
        <v>627</v>
      </c>
      <c r="E292">
        <v>482.76779174804688</v>
      </c>
      <c r="F292">
        <v>748.09735107421875</v>
      </c>
      <c r="G292">
        <v>26.26661491394043</v>
      </c>
      <c r="H292">
        <v>30.182912826538086</v>
      </c>
      <c r="I292">
        <v>1</v>
      </c>
      <c r="J292" t="str">
        <f>IF(COUNTIF(Base!H:H,B292)=1,COUNTIF(Base!H:H,B292)&amp;" contact",IF(COUNTIF(Base!H:H,B292)&gt;1,COUNTIF(Base!H:H,B292)&amp;" contacts"," Pas de contact"))</f>
        <v xml:space="preserve"> Pas de contact</v>
      </c>
      <c r="K292" s="21">
        <v>49400</v>
      </c>
    </row>
    <row r="293" spans="1:11" x14ac:dyDescent="0.25">
      <c r="A293" s="1">
        <v>321</v>
      </c>
      <c r="B293" t="s">
        <v>624</v>
      </c>
      <c r="C293" t="s">
        <v>604</v>
      </c>
      <c r="D293" s="4" t="s">
        <v>625</v>
      </c>
      <c r="E293">
        <v>450.99859619140625</v>
      </c>
      <c r="F293">
        <v>757.83282470703125</v>
      </c>
      <c r="G293">
        <v>70.133697509765625</v>
      </c>
      <c r="H293">
        <v>68.749603271484375</v>
      </c>
      <c r="I293">
        <v>1</v>
      </c>
      <c r="J293" t="str">
        <f>IF(COUNTIF(Base!H:H,B293)=1,COUNTIF(Base!H:H,B293)&amp;" contact",IF(COUNTIF(Base!H:H,B293)&gt;1,COUNTIF(Base!H:H,B293)&amp;" contacts"," Pas de contact"))</f>
        <v>27 contacts</v>
      </c>
      <c r="K293" s="21">
        <v>49400</v>
      </c>
    </row>
    <row r="294" spans="1:11" x14ac:dyDescent="0.25">
      <c r="A294" s="1">
        <v>332</v>
      </c>
      <c r="B294" t="s">
        <v>618</v>
      </c>
      <c r="C294" t="s">
        <v>604</v>
      </c>
      <c r="D294" s="4" t="s">
        <v>619</v>
      </c>
      <c r="E294">
        <v>497.75802612304688</v>
      </c>
      <c r="F294">
        <v>807.56787109375</v>
      </c>
      <c r="G294">
        <v>25.629133224487305</v>
      </c>
      <c r="H294">
        <v>32.122520446777344</v>
      </c>
      <c r="I294">
        <v>1</v>
      </c>
      <c r="J294" t="str">
        <f>IF(COUNTIF(Base!H:H,B294)=1,COUNTIF(Base!H:H,B294)&amp;" contact",IF(COUNTIF(Base!H:H,B294)&gt;1,COUNTIF(Base!H:H,B294)&amp;" contacts"," Pas de contact"))</f>
        <v xml:space="preserve"> Pas de contact</v>
      </c>
      <c r="K294" s="21">
        <v>49400</v>
      </c>
    </row>
    <row r="295" spans="1:11" x14ac:dyDescent="0.25">
      <c r="A295" s="1">
        <v>344</v>
      </c>
      <c r="B295" t="s">
        <v>608</v>
      </c>
      <c r="C295" t="s">
        <v>604</v>
      </c>
      <c r="D295" t="s">
        <v>609</v>
      </c>
      <c r="E295">
        <v>505.94229125976563</v>
      </c>
      <c r="F295">
        <v>826.88861083984375</v>
      </c>
      <c r="G295">
        <v>24.791574478149414</v>
      </c>
      <c r="H295">
        <v>26.223150253295898</v>
      </c>
      <c r="I295">
        <v>1</v>
      </c>
      <c r="J295" t="str">
        <f>IF(COUNTIF(Base!H:H,B295)=1,COUNTIF(Base!H:H,B295)&amp;" contact",IF(COUNTIF(Base!H:H,B295)&gt;1,COUNTIF(Base!H:H,B295)&amp;" contacts"," Pas de contact"))</f>
        <v xml:space="preserve"> Pas de contact</v>
      </c>
      <c r="K295" s="21">
        <v>49730</v>
      </c>
    </row>
    <row r="296" spans="1:11" x14ac:dyDescent="0.25">
      <c r="A296" s="1">
        <v>347</v>
      </c>
      <c r="B296" t="s">
        <v>620</v>
      </c>
      <c r="C296" t="s">
        <v>604</v>
      </c>
      <c r="D296" s="4" t="s">
        <v>621</v>
      </c>
      <c r="E296">
        <v>503.69732666015625</v>
      </c>
      <c r="F296">
        <v>791.38494873046875</v>
      </c>
      <c r="G296">
        <v>16.575353622436523</v>
      </c>
      <c r="H296">
        <v>12.841496467590332</v>
      </c>
      <c r="I296">
        <v>1</v>
      </c>
      <c r="J296" t="str">
        <f>IF(COUNTIF(Base!H:H,B296)=1,COUNTIF(Base!H:H,B296)&amp;" contact",IF(COUNTIF(Base!H:H,B296)&gt;1,COUNTIF(Base!H:H,B296)&amp;" contacts"," Pas de contact"))</f>
        <v xml:space="preserve"> Pas de contact</v>
      </c>
      <c r="K296" s="21">
        <v>49400</v>
      </c>
    </row>
    <row r="297" spans="1:11" x14ac:dyDescent="0.25">
      <c r="A297" s="1">
        <v>355</v>
      </c>
      <c r="B297" t="s">
        <v>612</v>
      </c>
      <c r="C297" t="s">
        <v>604</v>
      </c>
      <c r="D297" t="s">
        <v>613</v>
      </c>
      <c r="E297">
        <v>470.03952026367188</v>
      </c>
      <c r="F297">
        <v>727.69146728515625</v>
      </c>
      <c r="G297">
        <v>32.617557525634766</v>
      </c>
      <c r="H297">
        <v>30.148818969726563</v>
      </c>
      <c r="I297">
        <v>1</v>
      </c>
      <c r="J297" t="str">
        <f>IF(COUNTIF(Base!H:H,B297)=1,COUNTIF(Base!H:H,B297)&amp;" contact",IF(COUNTIF(Base!H:H,B297)&gt;1,COUNTIF(Base!H:H,B297)&amp;" contacts"," Pas de contact"))</f>
        <v xml:space="preserve"> Pas de contact</v>
      </c>
      <c r="K297" s="21">
        <v>49400</v>
      </c>
    </row>
    <row r="298" spans="1:11" x14ac:dyDescent="0.25">
      <c r="A298" s="1">
        <v>358</v>
      </c>
      <c r="B298" t="s">
        <v>542</v>
      </c>
      <c r="C298" t="s">
        <v>604</v>
      </c>
      <c r="D298" t="s">
        <v>543</v>
      </c>
      <c r="E298">
        <v>473.41079711914063</v>
      </c>
      <c r="F298">
        <v>810.70294189453125</v>
      </c>
      <c r="G298">
        <v>22.680707931518555</v>
      </c>
      <c r="H298">
        <v>24.347322463989258</v>
      </c>
      <c r="I298">
        <v>5</v>
      </c>
      <c r="J298" t="str">
        <f>IF(COUNTIF(Base!H:H,B298)=1,COUNTIF(Base!H:H,B298)&amp;" contact",IF(COUNTIF(Base!H:H,B298)&gt;1,COUNTIF(Base!H:H,B298)&amp;" contacts"," Pas de contact"))</f>
        <v>1 contact</v>
      </c>
      <c r="K298" s="21">
        <v>49400</v>
      </c>
    </row>
    <row r="299" spans="1:11" x14ac:dyDescent="0.25">
      <c r="A299" s="1">
        <v>4</v>
      </c>
      <c r="B299" t="s">
        <v>637</v>
      </c>
      <c r="C299" t="s">
        <v>629</v>
      </c>
      <c r="D299" s="5" t="s">
        <v>638</v>
      </c>
      <c r="E299">
        <v>212.06732177734375</v>
      </c>
      <c r="F299">
        <v>457.23211669921875</v>
      </c>
      <c r="G299">
        <v>19.925668716430664</v>
      </c>
      <c r="H299">
        <v>18.82708740234375</v>
      </c>
      <c r="I299">
        <v>2</v>
      </c>
      <c r="J299" t="str">
        <f>IF(COUNTIF(Base!H:H,B299)=1,COUNTIF(Base!H:H,B299)&amp;" contact",IF(COUNTIF(Base!H:H,B299)&gt;1,COUNTIF(Base!H:H,B299)&amp;" contacts"," Pas de contact"))</f>
        <v xml:space="preserve"> Pas de contact</v>
      </c>
      <c r="K299" s="21">
        <v>49220</v>
      </c>
    </row>
    <row r="300" spans="1:11" x14ac:dyDescent="0.25">
      <c r="A300" s="1">
        <v>7</v>
      </c>
      <c r="B300" t="s">
        <v>665</v>
      </c>
      <c r="C300" t="s">
        <v>629</v>
      </c>
      <c r="D300" s="4" t="s">
        <v>666</v>
      </c>
      <c r="E300">
        <v>256.86700439453125</v>
      </c>
      <c r="F300">
        <v>354.3582763671875</v>
      </c>
      <c r="G300">
        <v>60.056301116943359</v>
      </c>
      <c r="H300">
        <v>37.737480163574219</v>
      </c>
      <c r="I300">
        <v>2</v>
      </c>
      <c r="J300" t="str">
        <f>IF(COUNTIF(Base!H:H,B300)=1,COUNTIF(Base!H:H,B300)&amp;" contact",IF(COUNTIF(Base!H:H,B300)&gt;1,COUNTIF(Base!H:H,B300)&amp;" contacts"," Pas de contact"))</f>
        <v xml:space="preserve"> Pas de contact</v>
      </c>
      <c r="K300" s="21">
        <v>49440</v>
      </c>
    </row>
    <row r="301" spans="1:11" x14ac:dyDescent="0.25">
      <c r="A301" s="1">
        <v>9</v>
      </c>
      <c r="B301" t="s">
        <v>691</v>
      </c>
      <c r="C301" t="s">
        <v>629</v>
      </c>
      <c r="D301" s="4" t="s">
        <v>692</v>
      </c>
      <c r="E301">
        <v>175.254638671875</v>
      </c>
      <c r="F301">
        <v>286.34567260742188</v>
      </c>
      <c r="G301">
        <v>35.190395355224609</v>
      </c>
      <c r="H301">
        <v>27.784488677978516</v>
      </c>
      <c r="I301">
        <v>2</v>
      </c>
      <c r="J301" t="str">
        <f>IF(COUNTIF(Base!H:H,B301)=1,COUNTIF(Base!H:H,B301)&amp;" contact",IF(COUNTIF(Base!H:H,B301)&gt;1,COUNTIF(Base!H:H,B301)&amp;" contacts"," Pas de contact"))</f>
        <v xml:space="preserve"> Pas de contact</v>
      </c>
      <c r="K301" s="21">
        <v>49420</v>
      </c>
    </row>
    <row r="302" spans="1:11" x14ac:dyDescent="0.25">
      <c r="A302" s="1">
        <v>13</v>
      </c>
      <c r="B302" t="s">
        <v>649</v>
      </c>
      <c r="C302" t="s">
        <v>629</v>
      </c>
      <c r="D302" s="5" t="s">
        <v>650</v>
      </c>
      <c r="E302">
        <v>176.19471740722656</v>
      </c>
      <c r="F302">
        <v>445.86581420898438</v>
      </c>
      <c r="G302">
        <v>36.010707855224609</v>
      </c>
      <c r="H302">
        <v>26.875354766845703</v>
      </c>
      <c r="I302">
        <v>2</v>
      </c>
      <c r="J302" t="str">
        <f>IF(COUNTIF(Base!H:H,B302)=1,COUNTIF(Base!H:H,B302)&amp;" contact",IF(COUNTIF(Base!H:H,B302)&gt;1,COUNTIF(Base!H:H,B302)&amp;" contacts"," Pas de contact"))</f>
        <v xml:space="preserve"> Pas de contact</v>
      </c>
      <c r="K302" s="21">
        <v>49500</v>
      </c>
    </row>
    <row r="303" spans="1:11" x14ac:dyDescent="0.25">
      <c r="A303" s="1">
        <v>32</v>
      </c>
      <c r="B303" t="s">
        <v>685</v>
      </c>
      <c r="C303" t="s">
        <v>629</v>
      </c>
      <c r="D303" s="4" t="s">
        <v>686</v>
      </c>
      <c r="E303">
        <v>156.46322631835938</v>
      </c>
      <c r="F303">
        <v>370.15786743164063</v>
      </c>
      <c r="G303">
        <v>30.729606628417969</v>
      </c>
      <c r="H303">
        <v>29.049055099487305</v>
      </c>
      <c r="I303">
        <v>2</v>
      </c>
      <c r="J303" t="str">
        <f>IF(COUNTIF(Base!H:H,B303)=1,COUNTIF(Base!H:H,B303)&amp;" contact",IF(COUNTIF(Base!H:H,B303)&gt;1,COUNTIF(Base!H:H,B303)&amp;" contacts"," Pas de contact"))</f>
        <v xml:space="preserve"> Pas de contact</v>
      </c>
      <c r="K303" s="21">
        <v>49520</v>
      </c>
    </row>
    <row r="304" spans="1:11" x14ac:dyDescent="0.25">
      <c r="A304" s="1">
        <v>33</v>
      </c>
      <c r="B304" t="s">
        <v>687</v>
      </c>
      <c r="C304" t="s">
        <v>629</v>
      </c>
      <c r="D304" s="4" t="s">
        <v>688</v>
      </c>
      <c r="E304">
        <v>168.60472106933594</v>
      </c>
      <c r="F304">
        <v>351.05242919921875</v>
      </c>
      <c r="G304">
        <v>19.575511932373047</v>
      </c>
      <c r="H304">
        <v>15.50574779510498</v>
      </c>
      <c r="I304">
        <v>2</v>
      </c>
      <c r="J304" t="str">
        <f>IF(COUNTIF(Base!H:H,B304)=1,COUNTIF(Base!H:H,B304)&amp;" contact",IF(COUNTIF(Base!H:H,B304)&gt;1,COUNTIF(Base!H:H,B304)&amp;" contacts"," Pas de contact"))</f>
        <v xml:space="preserve"> Pas de contact</v>
      </c>
      <c r="K304" s="21">
        <v>49520</v>
      </c>
    </row>
    <row r="305" spans="1:11" x14ac:dyDescent="0.25">
      <c r="A305" s="1">
        <v>48</v>
      </c>
      <c r="B305" t="s">
        <v>677</v>
      </c>
      <c r="C305" t="s">
        <v>629</v>
      </c>
      <c r="D305" s="4" t="s">
        <v>678</v>
      </c>
      <c r="E305">
        <v>282.50283813476563</v>
      </c>
      <c r="F305">
        <v>343.89266967773438</v>
      </c>
      <c r="G305">
        <v>22.17393684387207</v>
      </c>
      <c r="H305">
        <v>15.450865745544434</v>
      </c>
      <c r="I305">
        <v>2</v>
      </c>
      <c r="J305" t="str">
        <f>IF(COUNTIF(Base!H:H,B305)=1,COUNTIF(Base!H:H,B305)&amp;" contact",IF(COUNTIF(Base!H:H,B305)&gt;1,COUNTIF(Base!H:H,B305)&amp;" contacts"," Pas de contact"))</f>
        <v xml:space="preserve"> Pas de contact</v>
      </c>
      <c r="K305" s="21">
        <v>49440</v>
      </c>
    </row>
    <row r="306" spans="1:11" x14ac:dyDescent="0.25">
      <c r="A306" s="1">
        <v>50</v>
      </c>
      <c r="B306" t="s">
        <v>693</v>
      </c>
      <c r="C306" t="s">
        <v>629</v>
      </c>
      <c r="D306" s="4" t="s">
        <v>694</v>
      </c>
      <c r="E306">
        <v>169.71188354492188</v>
      </c>
      <c r="F306">
        <v>251.45794677734375</v>
      </c>
      <c r="G306">
        <v>27.74456787109375</v>
      </c>
      <c r="H306">
        <v>15.868425369262695</v>
      </c>
      <c r="I306">
        <v>2</v>
      </c>
      <c r="J306" t="str">
        <f>IF(COUNTIF(Base!H:H,B306)=1,COUNTIF(Base!H:H,B306)&amp;" contact",IF(COUNTIF(Base!H:H,B306)&gt;1,COUNTIF(Base!H:H,B306)&amp;" contacts"," Pas de contact"))</f>
        <v xml:space="preserve"> Pas de contact</v>
      </c>
      <c r="K306" s="21">
        <v>49420</v>
      </c>
    </row>
    <row r="307" spans="1:11" x14ac:dyDescent="0.25">
      <c r="A307" s="1">
        <v>53</v>
      </c>
      <c r="B307" t="s">
        <v>667</v>
      </c>
      <c r="C307" t="s">
        <v>629</v>
      </c>
      <c r="D307" s="4" t="s">
        <v>668</v>
      </c>
      <c r="E307">
        <v>222.803466796875</v>
      </c>
      <c r="F307">
        <v>296.8837890625</v>
      </c>
      <c r="G307">
        <v>69.297714233398438</v>
      </c>
      <c r="H307">
        <v>41.843936920166016</v>
      </c>
      <c r="I307">
        <v>2</v>
      </c>
      <c r="J307" t="str">
        <f>IF(COUNTIF(Base!H:H,B307)=1,COUNTIF(Base!H:H,B307)&amp;" contact",IF(COUNTIF(Base!H:H,B307)&gt;1,COUNTIF(Base!H:H,B307)&amp;" contacts"," Pas de contact"))</f>
        <v xml:space="preserve"> Pas de contact</v>
      </c>
      <c r="K307" s="21">
        <v>49440</v>
      </c>
    </row>
    <row r="308" spans="1:11" x14ac:dyDescent="0.25">
      <c r="A308" s="1">
        <v>67</v>
      </c>
      <c r="B308" t="s">
        <v>643</v>
      </c>
      <c r="C308" t="s">
        <v>629</v>
      </c>
      <c r="D308" t="s">
        <v>644</v>
      </c>
      <c r="E308">
        <v>134.4248046875</v>
      </c>
      <c r="F308">
        <v>379.55307006835938</v>
      </c>
      <c r="G308">
        <v>39.461891174316406</v>
      </c>
      <c r="H308">
        <v>50.958030700683594</v>
      </c>
      <c r="I308">
        <v>2</v>
      </c>
      <c r="J308" t="str">
        <f>IF(COUNTIF(Base!H:H,B308)=1,COUNTIF(Base!H:H,B308)&amp;" contact",IF(COUNTIF(Base!H:H,B308)&gt;1,COUNTIF(Base!H:H,B308)&amp;" contacts"," Pas de contact"))</f>
        <v xml:space="preserve"> Pas de contact</v>
      </c>
      <c r="K308" s="21">
        <v>49520</v>
      </c>
    </row>
    <row r="309" spans="1:11" x14ac:dyDescent="0.25">
      <c r="A309" s="1">
        <v>73</v>
      </c>
      <c r="B309" t="s">
        <v>635</v>
      </c>
      <c r="C309" t="s">
        <v>629</v>
      </c>
      <c r="D309" t="s">
        <v>636</v>
      </c>
      <c r="E309">
        <v>142.49992370605469</v>
      </c>
      <c r="F309">
        <v>304.6856689453125</v>
      </c>
      <c r="G309">
        <v>30.247165679931641</v>
      </c>
      <c r="H309">
        <v>34.099922180175781</v>
      </c>
      <c r="I309">
        <v>2</v>
      </c>
      <c r="J309" t="str">
        <f>IF(COUNTIF(Base!H:H,B309)=1,COUNTIF(Base!H:H,B309)&amp;" contact",IF(COUNTIF(Base!H:H,B309)&gt;1,COUNTIF(Base!H:H,B309)&amp;" contacts"," Pas de contact"))</f>
        <v xml:space="preserve"> Pas de contact</v>
      </c>
      <c r="K309" s="21">
        <v>49860</v>
      </c>
    </row>
    <row r="310" spans="1:11" x14ac:dyDescent="0.25">
      <c r="A310" s="1">
        <v>74</v>
      </c>
      <c r="B310" t="s">
        <v>689</v>
      </c>
      <c r="C310" t="s">
        <v>629</v>
      </c>
      <c r="D310" s="4" t="s">
        <v>690</v>
      </c>
      <c r="E310">
        <v>230.09953308105469</v>
      </c>
      <c r="F310">
        <v>398.69732666015625</v>
      </c>
      <c r="G310">
        <v>39.367637634277344</v>
      </c>
      <c r="H310">
        <v>52.764961242675781</v>
      </c>
      <c r="I310">
        <v>2</v>
      </c>
      <c r="J310" t="str">
        <f>IF(COUNTIF(Base!H:H,B310)=1,COUNTIF(Base!H:H,B310)&amp;" contact",IF(COUNTIF(Base!H:H,B310)&gt;1,COUNTIF(Base!H:H,B310)&amp;" contacts"," Pas de contact"))</f>
        <v xml:space="preserve"> Pas de contact</v>
      </c>
      <c r="K310" s="22">
        <v>49500</v>
      </c>
    </row>
    <row r="311" spans="1:11" x14ac:dyDescent="0.25">
      <c r="A311" s="1">
        <v>88</v>
      </c>
      <c r="B311" t="s">
        <v>647</v>
      </c>
      <c r="C311" t="s">
        <v>629</v>
      </c>
      <c r="D311" s="5" t="s">
        <v>648</v>
      </c>
      <c r="E311">
        <v>176.39323425292969</v>
      </c>
      <c r="F311">
        <v>340.23007202148438</v>
      </c>
      <c r="G311">
        <v>39.640235900878906</v>
      </c>
      <c r="H311">
        <v>32.277008056640625</v>
      </c>
      <c r="I311">
        <v>2</v>
      </c>
      <c r="J311" t="str">
        <f>IF(COUNTIF(Base!H:H,B311)=1,COUNTIF(Base!H:H,B311)&amp;" contact",IF(COUNTIF(Base!H:H,B311)&gt;1,COUNTIF(Base!H:H,B311)&amp;" contacts"," Pas de contact"))</f>
        <v xml:space="preserve"> Pas de contact</v>
      </c>
      <c r="K311" s="21">
        <v>49520</v>
      </c>
    </row>
    <row r="312" spans="1:11" x14ac:dyDescent="0.25">
      <c r="A312" s="1">
        <v>121</v>
      </c>
      <c r="B312" t="s">
        <v>631</v>
      </c>
      <c r="C312" t="s">
        <v>629</v>
      </c>
      <c r="D312" t="s">
        <v>632</v>
      </c>
      <c r="E312">
        <v>281.9403076171875</v>
      </c>
      <c r="F312">
        <v>287.2041015625</v>
      </c>
      <c r="G312">
        <v>64.50054931640625</v>
      </c>
      <c r="H312">
        <v>47.465038299560547</v>
      </c>
      <c r="I312">
        <v>2</v>
      </c>
      <c r="J312" t="str">
        <f>IF(COUNTIF(Base!H:H,B312)=1,COUNTIF(Base!H:H,B312)&amp;" contact",IF(COUNTIF(Base!H:H,B312)&gt;1,COUNTIF(Base!H:H,B312)&amp;" contacts"," Pas de contact"))</f>
        <v xml:space="preserve"> Pas de contact</v>
      </c>
      <c r="K312" s="21">
        <v>49440</v>
      </c>
    </row>
    <row r="313" spans="1:11" x14ac:dyDescent="0.25">
      <c r="A313" s="1">
        <v>129</v>
      </c>
      <c r="B313" t="s">
        <v>651</v>
      </c>
      <c r="C313" t="s">
        <v>629</v>
      </c>
      <c r="D313" s="4" t="s">
        <v>652</v>
      </c>
      <c r="E313">
        <v>148.68385314941406</v>
      </c>
      <c r="F313">
        <v>339.09213256835938</v>
      </c>
      <c r="G313">
        <v>36.668109893798828</v>
      </c>
      <c r="H313">
        <v>28.20244026184082</v>
      </c>
      <c r="I313">
        <v>2</v>
      </c>
      <c r="J313" t="str">
        <f>IF(COUNTIF(Base!H:H,B313)=1,COUNTIF(Base!H:H,B313)&amp;" contact",IF(COUNTIF(Base!H:H,B313)&gt;1,COUNTIF(Base!H:H,B313)&amp;" contacts"," Pas de contact"))</f>
        <v xml:space="preserve"> Pas de contact</v>
      </c>
      <c r="K313" s="21">
        <v>49520</v>
      </c>
    </row>
    <row r="314" spans="1:11" x14ac:dyDescent="0.25">
      <c r="A314" s="1">
        <v>140</v>
      </c>
      <c r="B314" t="s">
        <v>663</v>
      </c>
      <c r="C314" t="s">
        <v>629</v>
      </c>
      <c r="D314" s="4" t="s">
        <v>664</v>
      </c>
      <c r="E314">
        <v>149.03276062011719</v>
      </c>
      <c r="F314">
        <v>329.00827026367188</v>
      </c>
      <c r="G314">
        <v>21.127952575683594</v>
      </c>
      <c r="H314">
        <v>24.513936996459961</v>
      </c>
      <c r="I314">
        <v>2</v>
      </c>
      <c r="J314" t="str">
        <f>IF(COUNTIF(Base!H:H,B314)=1,COUNTIF(Base!H:H,B314)&amp;" contact",IF(COUNTIF(Base!H:H,B314)&gt;1,COUNTIF(Base!H:H,B314)&amp;" contacts"," Pas de contact"))</f>
        <v xml:space="preserve"> Pas de contact</v>
      </c>
      <c r="K314" s="21">
        <v>49860</v>
      </c>
    </row>
    <row r="315" spans="1:11" x14ac:dyDescent="0.25">
      <c r="A315" s="1">
        <v>144</v>
      </c>
      <c r="B315" t="s">
        <v>639</v>
      </c>
      <c r="C315" t="s">
        <v>629</v>
      </c>
      <c r="D315" t="s">
        <v>640</v>
      </c>
      <c r="E315">
        <v>207.46591186523438</v>
      </c>
      <c r="F315">
        <v>431.82379150390625</v>
      </c>
      <c r="G315">
        <v>31.018032073974609</v>
      </c>
      <c r="H315">
        <v>30.060550689697266</v>
      </c>
      <c r="I315">
        <v>2</v>
      </c>
      <c r="J315" t="str">
        <f>IF(COUNTIF(Base!H:H,B315)=1,COUNTIF(Base!H:H,B315)&amp;" contact",IF(COUNTIF(Base!H:H,B315)&gt;1,COUNTIF(Base!H:H,B315)&amp;" contacts"," Pas de contact"))</f>
        <v xml:space="preserve"> Pas de contact</v>
      </c>
      <c r="K315" s="21">
        <v>49500</v>
      </c>
    </row>
    <row r="316" spans="1:11" x14ac:dyDescent="0.25">
      <c r="A316" s="1">
        <v>148</v>
      </c>
      <c r="B316" t="s">
        <v>683</v>
      </c>
      <c r="C316" t="s">
        <v>629</v>
      </c>
      <c r="D316" s="4" t="s">
        <v>684</v>
      </c>
      <c r="E316">
        <v>159.65235900878906</v>
      </c>
      <c r="F316">
        <v>430.473388671875</v>
      </c>
      <c r="G316">
        <v>27.558897018432617</v>
      </c>
      <c r="H316">
        <v>28.463937759399414</v>
      </c>
      <c r="I316">
        <v>2</v>
      </c>
      <c r="J316" t="str">
        <f>IF(COUNTIF(Base!H:H,B316)=1,COUNTIF(Base!H:H,B316)&amp;" contact",IF(COUNTIF(Base!H:H,B316)&gt;1,COUNTIF(Base!H:H,B316)&amp;" contacts"," Pas de contact"))</f>
        <v xml:space="preserve"> Pas de contact</v>
      </c>
      <c r="K316" s="21">
        <v>49500</v>
      </c>
    </row>
    <row r="317" spans="1:11" x14ac:dyDescent="0.25">
      <c r="A317" s="1">
        <v>163</v>
      </c>
      <c r="B317" t="s">
        <v>661</v>
      </c>
      <c r="C317" t="s">
        <v>629</v>
      </c>
      <c r="D317" s="4" t="s">
        <v>662</v>
      </c>
      <c r="E317">
        <v>175.70582580566406</v>
      </c>
      <c r="F317">
        <v>278.86544799804688</v>
      </c>
      <c r="G317">
        <v>18.531181335449219</v>
      </c>
      <c r="H317">
        <v>24.411495208740234</v>
      </c>
      <c r="I317">
        <v>2</v>
      </c>
      <c r="J317" t="str">
        <f>IF(COUNTIF(Base!H:H,B317)=1,COUNTIF(Base!H:H,B317)&amp;" contact",IF(COUNTIF(Base!H:H,B317)&gt;1,COUNTIF(Base!H:H,B317)&amp;" contacts"," Pas de contact"))</f>
        <v xml:space="preserve"> Pas de contact</v>
      </c>
      <c r="K317" s="21">
        <v>49420</v>
      </c>
    </row>
    <row r="318" spans="1:11" x14ac:dyDescent="0.25">
      <c r="A318" s="1">
        <v>174</v>
      </c>
      <c r="B318" t="s">
        <v>681</v>
      </c>
      <c r="C318" t="s">
        <v>629</v>
      </c>
      <c r="D318" s="4" t="s">
        <v>682</v>
      </c>
      <c r="E318">
        <v>197.18756103515625</v>
      </c>
      <c r="F318">
        <v>365.681640625</v>
      </c>
      <c r="G318">
        <v>38.886142730712891</v>
      </c>
      <c r="H318">
        <v>35.850944519042969</v>
      </c>
      <c r="I318">
        <v>2</v>
      </c>
      <c r="J318" t="str">
        <f>IF(COUNTIF(Base!H:H,B318)=1,COUNTIF(Base!H:H,B318)&amp;" contact",IF(COUNTIF(Base!H:H,B318)&gt;1,COUNTIF(Base!H:H,B318)&amp;" contacts"," Pas de contact"))</f>
        <v xml:space="preserve"> Pas de contact</v>
      </c>
      <c r="K318" s="21">
        <v>49520</v>
      </c>
    </row>
    <row r="319" spans="1:11" x14ac:dyDescent="0.25">
      <c r="A319" s="1">
        <v>191</v>
      </c>
      <c r="B319" t="s">
        <v>671</v>
      </c>
      <c r="C319" t="s">
        <v>629</v>
      </c>
      <c r="D319" s="4" t="s">
        <v>672</v>
      </c>
      <c r="E319">
        <v>202.23251342773438</v>
      </c>
      <c r="F319">
        <v>323.91314697265625</v>
      </c>
      <c r="G319">
        <v>45.405906677246094</v>
      </c>
      <c r="H319">
        <v>30.6468505859375</v>
      </c>
      <c r="I319">
        <v>2</v>
      </c>
      <c r="J319" t="str">
        <f>IF(COUNTIF(Base!H:H,B319)=1,COUNTIF(Base!H:H,B319)&amp;" contact",IF(COUNTIF(Base!H:H,B319)&gt;1,COUNTIF(Base!H:H,B319)&amp;" contacts"," Pas de contact"))</f>
        <v xml:space="preserve"> Pas de contact</v>
      </c>
      <c r="K319" s="21">
        <v>49520</v>
      </c>
    </row>
    <row r="320" spans="1:11" x14ac:dyDescent="0.25">
      <c r="A320" s="1">
        <v>202</v>
      </c>
      <c r="B320" t="s">
        <v>641</v>
      </c>
      <c r="C320" t="s">
        <v>629</v>
      </c>
      <c r="D320" t="s">
        <v>642</v>
      </c>
      <c r="E320">
        <v>153.21110534667969</v>
      </c>
      <c r="F320">
        <v>401.71182250976563</v>
      </c>
      <c r="G320">
        <v>33.237087249755859</v>
      </c>
      <c r="H320">
        <v>28.65369987487793</v>
      </c>
      <c r="I320">
        <v>2</v>
      </c>
      <c r="J320" t="str">
        <f>IF(COUNTIF(Base!H:H,B320)=1,COUNTIF(Base!H:H,B320)&amp;" contact",IF(COUNTIF(Base!H:H,B320)&gt;1,COUNTIF(Base!H:H,B320)&amp;" contacts"," Pas de contact"))</f>
        <v xml:space="preserve"> Pas de contact</v>
      </c>
    </row>
    <row r="321" spans="1:11" x14ac:dyDescent="0.25">
      <c r="A321" s="1">
        <v>205</v>
      </c>
      <c r="B321" t="s">
        <v>628</v>
      </c>
      <c r="C321" t="s">
        <v>629</v>
      </c>
      <c r="D321" s="4" t="s">
        <v>630</v>
      </c>
      <c r="E321">
        <v>223.95747375488281</v>
      </c>
      <c r="F321">
        <v>362.04000854492188</v>
      </c>
      <c r="G321">
        <v>44.83551025390625</v>
      </c>
      <c r="H321">
        <v>45.494014739990234</v>
      </c>
      <c r="I321">
        <v>2</v>
      </c>
      <c r="J321" t="str">
        <f>IF(COUNTIF(Base!H:H,B321)=1,COUNTIF(Base!H:H,B321)&amp;" contact",IF(COUNTIF(Base!H:H,B321)&gt;1,COUNTIF(Base!H:H,B321)&amp;" contacts"," Pas de contact"))</f>
        <v xml:space="preserve"> Pas de contact</v>
      </c>
      <c r="K321" s="21">
        <v>49440</v>
      </c>
    </row>
    <row r="322" spans="1:11" x14ac:dyDescent="0.25">
      <c r="A322" s="1">
        <v>209</v>
      </c>
      <c r="B322" t="s">
        <v>675</v>
      </c>
      <c r="C322" t="s">
        <v>629</v>
      </c>
      <c r="D322" s="4" t="s">
        <v>676</v>
      </c>
      <c r="E322">
        <v>188.11622619628906</v>
      </c>
      <c r="F322">
        <v>443.62841796875</v>
      </c>
      <c r="G322">
        <v>37.948974609375</v>
      </c>
      <c r="H322">
        <v>31.371417999267578</v>
      </c>
      <c r="I322">
        <v>2</v>
      </c>
      <c r="J322" t="str">
        <f>IF(COUNTIF(Base!H:H,B322)=1,COUNTIF(Base!H:H,B322)&amp;" contact",IF(COUNTIF(Base!H:H,B322)&gt;1,COUNTIF(Base!H:H,B322)&amp;" contacts"," Pas de contact"))</f>
        <v xml:space="preserve"> Pas de contact</v>
      </c>
      <c r="K322" s="21">
        <v>49500</v>
      </c>
    </row>
    <row r="323" spans="1:11" x14ac:dyDescent="0.25">
      <c r="A323" s="1">
        <v>212</v>
      </c>
      <c r="B323" t="s">
        <v>699</v>
      </c>
      <c r="C323" t="s">
        <v>629</v>
      </c>
      <c r="D323" s="4" t="s">
        <v>700</v>
      </c>
      <c r="E323">
        <v>224.7340087890625</v>
      </c>
      <c r="F323">
        <v>427.97274780273438</v>
      </c>
      <c r="G323">
        <v>21.742046356201172</v>
      </c>
      <c r="H323">
        <v>21.877323150634766</v>
      </c>
      <c r="I323">
        <v>2</v>
      </c>
      <c r="J323" t="str">
        <f>IF(COUNTIF(Base!H:H,B323)=1,COUNTIF(Base!H:H,B323)&amp;" contact",IF(COUNTIF(Base!H:H,B323)&gt;1,COUNTIF(Base!H:H,B323)&amp;" contacts"," Pas de contact"))</f>
        <v xml:space="preserve"> Pas de contact</v>
      </c>
      <c r="K323" s="21">
        <v>49500</v>
      </c>
    </row>
    <row r="324" spans="1:11" x14ac:dyDescent="0.25">
      <c r="A324" s="1">
        <v>226</v>
      </c>
      <c r="B324" t="s">
        <v>645</v>
      </c>
      <c r="C324" t="s">
        <v>629</v>
      </c>
      <c r="D324" s="5" t="s">
        <v>646</v>
      </c>
      <c r="E324">
        <v>162.37007141113281</v>
      </c>
      <c r="F324">
        <v>469.6748046875</v>
      </c>
      <c r="G324">
        <v>29.997087478637695</v>
      </c>
      <c r="H324">
        <v>22.658660888671875</v>
      </c>
      <c r="I324">
        <v>2</v>
      </c>
      <c r="J324" t="str">
        <f>IF(COUNTIF(Base!H:H,B324)=1,COUNTIF(Base!H:H,B324)&amp;" contact",IF(COUNTIF(Base!H:H,B324)&gt;1,COUNTIF(Base!H:H,B324)&amp;" contacts"," Pas de contact"))</f>
        <v xml:space="preserve"> Pas de contact</v>
      </c>
      <c r="K324" s="21">
        <v>49500</v>
      </c>
    </row>
    <row r="325" spans="1:11" x14ac:dyDescent="0.25">
      <c r="A325" s="1">
        <v>243</v>
      </c>
      <c r="B325" t="s">
        <v>697</v>
      </c>
      <c r="C325" t="s">
        <v>629</v>
      </c>
      <c r="D325" s="4" t="s">
        <v>698</v>
      </c>
      <c r="E325">
        <v>176.59976196289063</v>
      </c>
      <c r="F325">
        <v>317.18865966796875</v>
      </c>
      <c r="G325">
        <v>26.39055061340332</v>
      </c>
      <c r="H325">
        <v>46.273151397705078</v>
      </c>
      <c r="I325">
        <v>2</v>
      </c>
      <c r="J325" t="str">
        <f>IF(COUNTIF(Base!H:H,B325)=1,COUNTIF(Base!H:H,B325)&amp;" contact",IF(COUNTIF(Base!H:H,B325)&gt;1,COUNTIF(Base!H:H,B325)&amp;" contacts"," Pas de contact"))</f>
        <v xml:space="preserve"> Pas de contact</v>
      </c>
      <c r="K325" s="21">
        <v>49520</v>
      </c>
    </row>
    <row r="326" spans="1:11" x14ac:dyDescent="0.25">
      <c r="A326" s="1">
        <v>246</v>
      </c>
      <c r="B326" t="s">
        <v>655</v>
      </c>
      <c r="C326" t="s">
        <v>629</v>
      </c>
      <c r="D326" s="4" t="s">
        <v>656</v>
      </c>
      <c r="E326">
        <v>182.54377746582031</v>
      </c>
      <c r="F326">
        <v>375.83505249023438</v>
      </c>
      <c r="G326">
        <v>29.109764099121094</v>
      </c>
      <c r="H326">
        <v>25.379133224487305</v>
      </c>
      <c r="I326">
        <v>2</v>
      </c>
      <c r="J326" t="str">
        <f>IF(COUNTIF(Base!H:H,B326)=1,COUNTIF(Base!H:H,B326)&amp;" contact",IF(COUNTIF(Base!H:H,B326)&gt;1,COUNTIF(Base!H:H,B326)&amp;" contacts"," Pas de contact"))</f>
        <v xml:space="preserve"> Pas de contact</v>
      </c>
      <c r="K326" s="21">
        <v>49520</v>
      </c>
    </row>
    <row r="327" spans="1:11" x14ac:dyDescent="0.25">
      <c r="A327" s="1">
        <v>250</v>
      </c>
      <c r="B327" t="s">
        <v>653</v>
      </c>
      <c r="C327" t="s">
        <v>629</v>
      </c>
      <c r="D327" t="s">
        <v>654</v>
      </c>
      <c r="E327">
        <v>172.79071044921875</v>
      </c>
      <c r="F327">
        <v>394.92330932617188</v>
      </c>
      <c r="G327">
        <v>32.647872924804688</v>
      </c>
      <c r="H327">
        <v>34.526142120361328</v>
      </c>
      <c r="I327">
        <v>2</v>
      </c>
      <c r="J327" t="str">
        <f>IF(COUNTIF(Base!H:H,B327)=1,COUNTIF(Base!H:H,B327)&amp;" contact",IF(COUNTIF(Base!H:H,B327)&gt;1,COUNTIF(Base!H:H,B327)&amp;" contacts"," Pas de contact"))</f>
        <v xml:space="preserve"> Pas de contact</v>
      </c>
      <c r="K327" s="21">
        <v>49500</v>
      </c>
    </row>
    <row r="328" spans="1:11" x14ac:dyDescent="0.25">
      <c r="A328" s="1">
        <v>256</v>
      </c>
      <c r="B328" t="s">
        <v>673</v>
      </c>
      <c r="C328" t="s">
        <v>629</v>
      </c>
      <c r="D328" s="4" t="s">
        <v>674</v>
      </c>
      <c r="E328">
        <v>125.40567016601563</v>
      </c>
      <c r="F328">
        <v>255.33992004394531</v>
      </c>
      <c r="G328">
        <v>53.847244262695313</v>
      </c>
      <c r="H328">
        <v>53.947086334228516</v>
      </c>
      <c r="I328">
        <v>2</v>
      </c>
      <c r="J328" t="str">
        <f>IF(COUNTIF(Base!H:H,B328)=1,COUNTIF(Base!H:H,B328)&amp;" contact",IF(COUNTIF(Base!H:H,B328)&gt;1,COUNTIF(Base!H:H,B328)&amp;" contacts"," Pas de contact"))</f>
        <v xml:space="preserve"> Pas de contact</v>
      </c>
      <c r="K328" s="21">
        <v>49420</v>
      </c>
    </row>
    <row r="329" spans="1:11" x14ac:dyDescent="0.25">
      <c r="A329" s="1">
        <v>274</v>
      </c>
      <c r="B329" t="s">
        <v>659</v>
      </c>
      <c r="C329" t="s">
        <v>629</v>
      </c>
      <c r="D329" s="4" t="s">
        <v>660</v>
      </c>
      <c r="E329">
        <v>202.12086486816406</v>
      </c>
      <c r="F329">
        <v>397.01754760742188</v>
      </c>
      <c r="G329">
        <v>41.910945892333984</v>
      </c>
      <c r="H329">
        <v>35.722206115722656</v>
      </c>
      <c r="I329">
        <v>2</v>
      </c>
      <c r="J329" t="str">
        <f>IF(COUNTIF(Base!H:H,B329)=1,COUNTIF(Base!H:H,B329)&amp;" contact",IF(COUNTIF(Base!H:H,B329)&gt;1,COUNTIF(Base!H:H,B329)&amp;" contacts"," Pas de contact"))</f>
        <v xml:space="preserve"> Pas de contact</v>
      </c>
      <c r="K329" s="21">
        <v>49500</v>
      </c>
    </row>
    <row r="330" spans="1:11" x14ac:dyDescent="0.25">
      <c r="A330" s="1">
        <v>300</v>
      </c>
      <c r="B330" t="s">
        <v>633</v>
      </c>
      <c r="C330" t="s">
        <v>629</v>
      </c>
      <c r="D330" t="s">
        <v>634</v>
      </c>
      <c r="E330">
        <v>181.75228881835938</v>
      </c>
      <c r="F330">
        <v>477.77810668945313</v>
      </c>
      <c r="G330">
        <v>31.561101913452148</v>
      </c>
      <c r="H330">
        <v>41.816535949707031</v>
      </c>
      <c r="I330">
        <v>2</v>
      </c>
      <c r="J330" t="str">
        <f>IF(COUNTIF(Base!H:H,B330)=1,COUNTIF(Base!H:H,B330)&amp;" contact",IF(COUNTIF(Base!H:H,B330)&gt;1,COUNTIF(Base!H:H,B330)&amp;" contacts"," Pas de contact"))</f>
        <v xml:space="preserve"> Pas de contact</v>
      </c>
      <c r="K330" s="21">
        <v>49500</v>
      </c>
    </row>
    <row r="331" spans="1:11" x14ac:dyDescent="0.25">
      <c r="A331" s="1">
        <v>304</v>
      </c>
      <c r="B331" t="s">
        <v>669</v>
      </c>
      <c r="C331" t="s">
        <v>629</v>
      </c>
      <c r="D331" s="4" t="s">
        <v>670</v>
      </c>
      <c r="E331">
        <v>198.140869140625</v>
      </c>
      <c r="F331">
        <v>285.80731201171875</v>
      </c>
      <c r="G331">
        <v>38.53826904296875</v>
      </c>
      <c r="H331">
        <v>42.105434417724609</v>
      </c>
      <c r="I331">
        <v>2</v>
      </c>
      <c r="J331" t="str">
        <f>IF(COUNTIF(Base!H:H,B331)=1,COUNTIF(Base!H:H,B331)&amp;" contact",IF(COUNTIF(Base!H:H,B331)&gt;1,COUNTIF(Base!H:H,B331)&amp;" contacts"," Pas de contact"))</f>
        <v xml:space="preserve"> Pas de contact</v>
      </c>
      <c r="K331" s="21">
        <v>49420</v>
      </c>
    </row>
    <row r="332" spans="1:11" x14ac:dyDescent="0.25">
      <c r="A332" s="1">
        <v>314</v>
      </c>
      <c r="B332" t="s">
        <v>679</v>
      </c>
      <c r="C332" t="s">
        <v>629</v>
      </c>
      <c r="D332" s="4" t="s">
        <v>680</v>
      </c>
      <c r="E332">
        <v>150.99070739746094</v>
      </c>
      <c r="F332">
        <v>443.63961791992188</v>
      </c>
      <c r="G332">
        <v>27.502597808837891</v>
      </c>
      <c r="H332">
        <v>30.728031158447266</v>
      </c>
      <c r="I332">
        <v>2</v>
      </c>
      <c r="J332" t="str">
        <f>IF(COUNTIF(Base!H:H,B332)=1,COUNTIF(Base!H:H,B332)&amp;" contact",IF(COUNTIF(Base!H:H,B332)&gt;1,COUNTIF(Base!H:H,B332)&amp;" contacts"," Pas de contact"))</f>
        <v xml:space="preserve"> Pas de contact</v>
      </c>
      <c r="K332" s="21">
        <v>49500</v>
      </c>
    </row>
    <row r="333" spans="1:11" x14ac:dyDescent="0.25">
      <c r="A333" s="1">
        <v>324</v>
      </c>
      <c r="B333" t="s">
        <v>657</v>
      </c>
      <c r="C333" t="s">
        <v>629</v>
      </c>
      <c r="D333" s="4" t="s">
        <v>658</v>
      </c>
      <c r="E333">
        <v>180.00558471679688</v>
      </c>
      <c r="F333">
        <v>414.44015502929688</v>
      </c>
      <c r="G333">
        <v>31.425748825073242</v>
      </c>
      <c r="H333">
        <v>34.9454345703125</v>
      </c>
      <c r="I333">
        <v>2</v>
      </c>
      <c r="J333" t="str">
        <f>IF(COUNTIF(Base!H:H,B333)=1,COUNTIF(Base!H:H,B333)&amp;" contact",IF(COUNTIF(Base!H:H,B333)&gt;1,COUNTIF(Base!H:H,B333)&amp;" contacts"," Pas de contact"))</f>
        <v xml:space="preserve"> Pas de contact</v>
      </c>
      <c r="K333" s="21">
        <v>49500</v>
      </c>
    </row>
    <row r="334" spans="1:11" x14ac:dyDescent="0.25">
      <c r="A334" s="1">
        <v>351</v>
      </c>
      <c r="B334" t="s">
        <v>695</v>
      </c>
      <c r="C334" t="s">
        <v>629</v>
      </c>
      <c r="D334" s="4" t="s">
        <v>696</v>
      </c>
      <c r="E334">
        <v>171.519287109375</v>
      </c>
      <c r="F334">
        <v>320.61724853515625</v>
      </c>
      <c r="G334">
        <v>27.16889762878418</v>
      </c>
      <c r="H334">
        <v>20.811182022094727</v>
      </c>
      <c r="I334">
        <v>2</v>
      </c>
      <c r="J334" t="str">
        <f>IF(COUNTIF(Base!H:H,B334)=1,COUNTIF(Base!H:H,B334)&amp;" contact",IF(COUNTIF(Base!H:H,B334)&gt;1,COUNTIF(Base!H:H,B334)&amp;" contacts"," Pas de contact"))</f>
        <v xml:space="preserve"> Pas de contact</v>
      </c>
      <c r="K334" s="21">
        <v>49420</v>
      </c>
    </row>
    <row r="335" spans="1:11" x14ac:dyDescent="0.25">
      <c r="A335" s="1">
        <v>15</v>
      </c>
      <c r="B335" t="s">
        <v>722</v>
      </c>
      <c r="C335" t="s">
        <v>702</v>
      </c>
      <c r="D335" s="4" t="s">
        <v>723</v>
      </c>
      <c r="E335">
        <v>225.03236389160156</v>
      </c>
      <c r="F335">
        <v>652.68597412109375</v>
      </c>
      <c r="G335">
        <v>28.185039520263672</v>
      </c>
      <c r="H335">
        <v>23.448347091674805</v>
      </c>
      <c r="I335">
        <v>3</v>
      </c>
      <c r="J335" t="str">
        <f>IF(COUNTIF(Base!H:H,B335)=1,COUNTIF(Base!H:H,B335)&amp;" contact",IF(COUNTIF(Base!H:H,B335)&gt;1,COUNTIF(Base!H:H,B335)&amp;" contacts"," Pas de contact"))</f>
        <v xml:space="preserve"> Pas de contact</v>
      </c>
      <c r="K335" s="21">
        <v>49430</v>
      </c>
    </row>
    <row r="336" spans="1:11" x14ac:dyDescent="0.25">
      <c r="A336" s="1">
        <v>38</v>
      </c>
      <c r="B336" t="s">
        <v>728</v>
      </c>
      <c r="C336" t="s">
        <v>702</v>
      </c>
      <c r="D336" s="4" t="s">
        <v>729</v>
      </c>
      <c r="E336">
        <v>261.43417358398438</v>
      </c>
      <c r="F336">
        <v>452.50567626953125</v>
      </c>
      <c r="G336">
        <v>41.945827484130859</v>
      </c>
      <c r="H336">
        <v>29.49070930480957</v>
      </c>
      <c r="I336">
        <v>3</v>
      </c>
      <c r="J336" t="str">
        <f>IF(COUNTIF(Base!H:H,B336)=1,COUNTIF(Base!H:H,B336)&amp;" contact",IF(COUNTIF(Base!H:H,B336)&gt;1,COUNTIF(Base!H:H,B336)&amp;" contacts"," Pas de contact"))</f>
        <v xml:space="preserve"> Pas de contact</v>
      </c>
      <c r="K336" s="21">
        <v>49220</v>
      </c>
    </row>
    <row r="337" spans="1:11" x14ac:dyDescent="0.25">
      <c r="A337" s="1">
        <v>45</v>
      </c>
      <c r="B337" t="s">
        <v>736</v>
      </c>
      <c r="C337" t="s">
        <v>702</v>
      </c>
      <c r="D337" s="4" t="s">
        <v>737</v>
      </c>
      <c r="E337">
        <v>173.95433044433594</v>
      </c>
      <c r="F337">
        <v>605.33587646484375</v>
      </c>
      <c r="G337">
        <v>24.378425598144531</v>
      </c>
      <c r="H337">
        <v>37.65472412109375</v>
      </c>
      <c r="I337">
        <v>3</v>
      </c>
      <c r="J337" t="str">
        <f>IF(COUNTIF(Base!H:H,B337)=1,COUNTIF(Base!H:H,B337)&amp;" contact",IF(COUNTIF(Base!H:H,B337)&gt;1,COUNTIF(Base!H:H,B337)&amp;" contacts"," Pas de contact"))</f>
        <v xml:space="preserve"> Pas de contact</v>
      </c>
      <c r="K337" s="21">
        <v>49330</v>
      </c>
    </row>
    <row r="338" spans="1:11" x14ac:dyDescent="0.25">
      <c r="A338" s="1">
        <v>56</v>
      </c>
      <c r="B338" t="s">
        <v>750</v>
      </c>
      <c r="C338" t="s">
        <v>702</v>
      </c>
      <c r="D338" s="4" t="s">
        <v>751</v>
      </c>
      <c r="E338">
        <v>186.81291198730469</v>
      </c>
      <c r="F338">
        <v>499.69818115234375</v>
      </c>
      <c r="G338">
        <v>22.889921188354492</v>
      </c>
      <c r="H338">
        <v>34.094329833984375</v>
      </c>
      <c r="I338">
        <v>3</v>
      </c>
      <c r="J338" t="str">
        <f>IF(COUNTIF(Base!H:H,B338)=1,COUNTIF(Base!H:H,B338)&amp;" contact",IF(COUNTIF(Base!H:H,B338)&gt;1,COUNTIF(Base!H:H,B338)&amp;" contacts"," Pas de contact"))</f>
        <v xml:space="preserve"> Pas de contact</v>
      </c>
      <c r="K338" s="21">
        <v>49220</v>
      </c>
    </row>
    <row r="339" spans="1:11" x14ac:dyDescent="0.25">
      <c r="A339" s="1">
        <v>57</v>
      </c>
      <c r="B339" t="s">
        <v>710</v>
      </c>
      <c r="C339" t="s">
        <v>702</v>
      </c>
      <c r="D339" s="4" t="s">
        <v>711</v>
      </c>
      <c r="E339">
        <v>198.97386169433594</v>
      </c>
      <c r="F339">
        <v>551.43194580078125</v>
      </c>
      <c r="G339">
        <v>35.470943450927734</v>
      </c>
      <c r="H339">
        <v>41.88897705078125</v>
      </c>
      <c r="I339">
        <v>3</v>
      </c>
      <c r="J339" t="str">
        <f>IF(COUNTIF(Base!H:H,B339)=1,COUNTIF(Base!H:H,B339)&amp;" contact",IF(COUNTIF(Base!H:H,B339)&gt;1,COUNTIF(Base!H:H,B339)&amp;" contacts"," Pas de contact"))</f>
        <v xml:space="preserve"> Pas de contact</v>
      </c>
      <c r="K339" s="21">
        <v>49380</v>
      </c>
    </row>
    <row r="340" spans="1:11" x14ac:dyDescent="0.25">
      <c r="A340" s="1">
        <v>59</v>
      </c>
      <c r="B340" t="s">
        <v>742</v>
      </c>
      <c r="C340" t="s">
        <v>702</v>
      </c>
      <c r="D340" s="4" t="s">
        <v>743</v>
      </c>
      <c r="E340">
        <v>203.00079345703125</v>
      </c>
      <c r="F340">
        <v>514.7119140625</v>
      </c>
      <c r="G340">
        <v>25.309762954711914</v>
      </c>
      <c r="H340">
        <v>28.154487609863281</v>
      </c>
      <c r="I340">
        <v>3</v>
      </c>
      <c r="J340" t="str">
        <f>IF(COUNTIF(Base!H:H,B340)=1,COUNTIF(Base!H:H,B340)&amp;" contact",IF(COUNTIF(Base!H:H,B340)&gt;1,COUNTIF(Base!H:H,B340)&amp;" contacts"," Pas de contact"))</f>
        <v xml:space="preserve"> Pas de contact</v>
      </c>
      <c r="K340" s="21">
        <v>49220</v>
      </c>
    </row>
    <row r="341" spans="1:11" x14ac:dyDescent="0.25">
      <c r="A341" s="1">
        <v>66</v>
      </c>
      <c r="B341" t="s">
        <v>704</v>
      </c>
      <c r="C341" t="s">
        <v>702</v>
      </c>
      <c r="D341" t="s">
        <v>705</v>
      </c>
      <c r="E341">
        <v>197.89662170410156</v>
      </c>
      <c r="F341">
        <v>583.7861328125</v>
      </c>
      <c r="G341">
        <v>35.837085723876953</v>
      </c>
      <c r="H341">
        <v>25.184173583984375</v>
      </c>
      <c r="I341">
        <v>3</v>
      </c>
      <c r="J341" t="str">
        <f>IF(COUNTIF(Base!H:H,B341)=1,COUNTIF(Base!H:H,B341)&amp;" contact",IF(COUNTIF(Base!H:H,B341)&gt;1,COUNTIF(Base!H:H,B341)&amp;" contacts"," Pas de contact"))</f>
        <v xml:space="preserve"> Pas de contact</v>
      </c>
      <c r="K341" s="21">
        <v>49330</v>
      </c>
    </row>
    <row r="342" spans="1:11" x14ac:dyDescent="0.25">
      <c r="A342" s="1">
        <v>75</v>
      </c>
      <c r="B342" t="s">
        <v>746</v>
      </c>
      <c r="C342" t="s">
        <v>702</v>
      </c>
      <c r="D342" s="4" t="s">
        <v>747</v>
      </c>
      <c r="E342">
        <v>232.89283752441406</v>
      </c>
      <c r="F342">
        <v>573.97564697265625</v>
      </c>
      <c r="G342">
        <v>41.575592041015625</v>
      </c>
      <c r="H342">
        <v>31.494882583618164</v>
      </c>
      <c r="I342">
        <v>3</v>
      </c>
      <c r="J342" t="str">
        <f>IF(COUNTIF(Base!H:H,B342)=1,COUNTIF(Base!H:H,B342)&amp;" contact",IF(COUNTIF(Base!H:H,B342)&gt;1,COUNTIF(Base!H:H,B342)&amp;" contacts"," Pas de contact"))</f>
        <v xml:space="preserve"> Pas de contact</v>
      </c>
      <c r="K342" s="21">
        <v>49125</v>
      </c>
    </row>
    <row r="343" spans="1:11" x14ac:dyDescent="0.25">
      <c r="A343" s="1">
        <v>78</v>
      </c>
      <c r="B343" t="s">
        <v>718</v>
      </c>
      <c r="C343" t="s">
        <v>702</v>
      </c>
      <c r="D343" t="s">
        <v>719</v>
      </c>
      <c r="E343">
        <v>153.56118774414063</v>
      </c>
      <c r="F343">
        <v>622.05963134765625</v>
      </c>
      <c r="G343">
        <v>21.162046432495117</v>
      </c>
      <c r="H343">
        <v>20.583858489990234</v>
      </c>
      <c r="I343">
        <v>3</v>
      </c>
      <c r="J343" t="str">
        <f>IF(COUNTIF(Base!H:H,B343)=1,COUNTIF(Base!H:H,B343)&amp;" contact",IF(COUNTIF(Base!H:H,B343)&gt;1,COUNTIF(Base!H:H,B343)&amp;" contacts"," Pas de contact"))</f>
        <v xml:space="preserve"> Pas de contact</v>
      </c>
      <c r="K343" s="21">
        <v>49640</v>
      </c>
    </row>
    <row r="344" spans="1:11" x14ac:dyDescent="0.25">
      <c r="A344" s="1">
        <v>80</v>
      </c>
      <c r="B344" t="s">
        <v>758</v>
      </c>
      <c r="C344" t="s">
        <v>702</v>
      </c>
      <c r="D344" s="4" t="s">
        <v>759</v>
      </c>
      <c r="E344">
        <v>193.04220581054688</v>
      </c>
      <c r="F344">
        <v>516.84637451171875</v>
      </c>
      <c r="G344">
        <v>18.343229293823242</v>
      </c>
      <c r="H344">
        <v>23.517400741577148</v>
      </c>
      <c r="I344">
        <v>3</v>
      </c>
      <c r="J344" t="str">
        <f>IF(COUNTIF(Base!H:H,B344)=1,COUNTIF(Base!H:H,B344)&amp;" contact",IF(COUNTIF(Base!H:H,B344)&gt;1,COUNTIF(Base!H:H,B344)&amp;" contacts"," Pas de contact"))</f>
        <v xml:space="preserve"> Pas de contact</v>
      </c>
      <c r="K344" s="21">
        <v>49220</v>
      </c>
    </row>
    <row r="345" spans="1:11" x14ac:dyDescent="0.25">
      <c r="A345" s="1">
        <v>81</v>
      </c>
      <c r="B345" t="s">
        <v>712</v>
      </c>
      <c r="C345" t="s">
        <v>702</v>
      </c>
      <c r="D345" s="5" t="s">
        <v>713</v>
      </c>
      <c r="E345">
        <v>177.78408813476563</v>
      </c>
      <c r="F345">
        <v>561.87451171875</v>
      </c>
      <c r="G345">
        <v>27.600629806518555</v>
      </c>
      <c r="H345">
        <v>28.044172286987305</v>
      </c>
      <c r="I345">
        <v>3</v>
      </c>
      <c r="J345" t="str">
        <f>IF(COUNTIF(Base!H:H,B345)=1,COUNTIF(Base!H:H,B345)&amp;" contact",IF(COUNTIF(Base!H:H,B345)&gt;1,COUNTIF(Base!H:H,B345)&amp;" contacts"," Pas de contact"))</f>
        <v xml:space="preserve"> Pas de contact</v>
      </c>
      <c r="K345" s="21">
        <v>49330</v>
      </c>
    </row>
    <row r="346" spans="1:11" x14ac:dyDescent="0.25">
      <c r="A346" s="1">
        <v>90</v>
      </c>
      <c r="B346" t="s">
        <v>738</v>
      </c>
      <c r="C346" t="s">
        <v>702</v>
      </c>
      <c r="D346" s="4" t="s">
        <v>739</v>
      </c>
      <c r="E346">
        <v>161.36685180664063</v>
      </c>
      <c r="F346">
        <v>580.10333251953125</v>
      </c>
      <c r="G346">
        <v>52.341182708740234</v>
      </c>
      <c r="H346">
        <v>39.791496276855469</v>
      </c>
      <c r="I346">
        <v>3</v>
      </c>
      <c r="J346" t="str">
        <f>IF(COUNTIF(Base!H:H,B346)=1,COUNTIF(Base!H:H,B346)&amp;" contact",IF(COUNTIF(Base!H:H,B346)&gt;1,COUNTIF(Base!H:H,B346)&amp;" contacts"," Pas de contact"))</f>
        <v xml:space="preserve"> Pas de contact</v>
      </c>
      <c r="K346" s="21">
        <v>49330</v>
      </c>
    </row>
    <row r="347" spans="1:11" x14ac:dyDescent="0.25">
      <c r="A347" s="1">
        <v>100</v>
      </c>
      <c r="B347" t="s">
        <v>756</v>
      </c>
      <c r="C347" t="s">
        <v>702</v>
      </c>
      <c r="D347" s="4" t="s">
        <v>757</v>
      </c>
      <c r="E347">
        <v>184.17739868164063</v>
      </c>
      <c r="F347">
        <v>625.23028564453125</v>
      </c>
      <c r="G347">
        <v>63.577323913574219</v>
      </c>
      <c r="H347">
        <v>42.927009582519531</v>
      </c>
      <c r="I347">
        <v>3</v>
      </c>
      <c r="J347" t="str">
        <f>IF(COUNTIF(Base!H:H,B347)=1,COUNTIF(Base!H:H,B347)&amp;" contact",IF(COUNTIF(Base!H:H,B347)&gt;1,COUNTIF(Base!H:H,B347)&amp;" contacts"," Pas de contact"))</f>
        <v xml:space="preserve"> Pas de contact</v>
      </c>
      <c r="K347" s="21">
        <v>49640</v>
      </c>
    </row>
    <row r="348" spans="1:11" x14ac:dyDescent="0.25">
      <c r="A348" s="1">
        <v>107</v>
      </c>
      <c r="B348" t="s">
        <v>732</v>
      </c>
      <c r="C348" t="s">
        <v>702</v>
      </c>
      <c r="D348" s="4" t="s">
        <v>733</v>
      </c>
      <c r="E348">
        <v>181.33999633789063</v>
      </c>
      <c r="F348">
        <v>685.15789794921875</v>
      </c>
      <c r="G348">
        <v>66.328742980957031</v>
      </c>
      <c r="H348">
        <v>78.917404174804688</v>
      </c>
      <c r="I348">
        <v>3</v>
      </c>
      <c r="J348" t="str">
        <f>IF(COUNTIF(Base!H:H,B348)=1,COUNTIF(Base!H:H,B348)&amp;" contact",IF(COUNTIF(Base!H:H,B348)&gt;1,COUNTIF(Base!H:H,B348)&amp;" contacts"," Pas de contact"))</f>
        <v xml:space="preserve"> Pas de contact</v>
      </c>
      <c r="K348" s="21">
        <v>49430</v>
      </c>
    </row>
    <row r="349" spans="1:11" x14ac:dyDescent="0.25">
      <c r="A349" s="1">
        <v>112</v>
      </c>
      <c r="B349" t="s">
        <v>754</v>
      </c>
      <c r="C349" t="s">
        <v>702</v>
      </c>
      <c r="D349" s="4" t="s">
        <v>755</v>
      </c>
      <c r="E349">
        <v>207.53692626953125</v>
      </c>
      <c r="F349">
        <v>605.05596923828125</v>
      </c>
      <c r="G349">
        <v>33.115825653076172</v>
      </c>
      <c r="H349">
        <v>34.809528350830078</v>
      </c>
      <c r="I349">
        <v>3</v>
      </c>
      <c r="J349" t="str">
        <f>IF(COUNTIF(Base!H:H,B349)=1,COUNTIF(Base!H:H,B349)&amp;" contact",IF(COUNTIF(Base!H:H,B349)&gt;1,COUNTIF(Base!H:H,B349)&amp;" contacts"," Pas de contact"))</f>
        <v xml:space="preserve"> Pas de contact</v>
      </c>
      <c r="K349" s="21">
        <v>49330</v>
      </c>
    </row>
    <row r="350" spans="1:11" x14ac:dyDescent="0.25">
      <c r="A350" s="1">
        <v>128</v>
      </c>
      <c r="B350" t="s">
        <v>714</v>
      </c>
      <c r="C350" t="s">
        <v>702</v>
      </c>
      <c r="D350" s="5" t="s">
        <v>715</v>
      </c>
      <c r="E350">
        <v>250.15283203125</v>
      </c>
      <c r="F350">
        <v>489.40213012695313</v>
      </c>
      <c r="G350">
        <v>51.978504180908203</v>
      </c>
      <c r="H350">
        <v>38.950550079345703</v>
      </c>
      <c r="I350">
        <v>3</v>
      </c>
      <c r="J350" t="str">
        <f>IF(COUNTIF(Base!H:H,B350)=1,COUNTIF(Base!H:H,B350)&amp;" contact",IF(COUNTIF(Base!H:H,B350)&gt;1,COUNTIF(Base!H:H,B350)&amp;" contacts"," Pas de contact"))</f>
        <v xml:space="preserve"> Pas de contact</v>
      </c>
      <c r="K350" s="21">
        <v>49320</v>
      </c>
    </row>
    <row r="351" spans="1:11" x14ac:dyDescent="0.25">
      <c r="A351" s="1">
        <v>135</v>
      </c>
      <c r="B351" t="s">
        <v>752</v>
      </c>
      <c r="C351" t="s">
        <v>702</v>
      </c>
      <c r="D351" s="4" t="s">
        <v>753</v>
      </c>
      <c r="E351">
        <v>203.934326171875</v>
      </c>
      <c r="F351">
        <v>575.252685546875</v>
      </c>
      <c r="G351">
        <v>37.472282409667969</v>
      </c>
      <c r="H351">
        <v>38.685512542724609</v>
      </c>
      <c r="I351">
        <v>3</v>
      </c>
      <c r="J351" t="str">
        <f>IF(COUNTIF(Base!H:H,B351)=1,COUNTIF(Base!H:H,B351)&amp;" contact",IF(COUNTIF(Base!H:H,B351)&gt;1,COUNTIF(Base!H:H,B351)&amp;" contacts"," Pas de contact"))</f>
        <v xml:space="preserve"> Pas de contact</v>
      </c>
      <c r="K351" s="21">
        <v>49330</v>
      </c>
    </row>
    <row r="352" spans="1:11" x14ac:dyDescent="0.25">
      <c r="A352" s="1">
        <v>150</v>
      </c>
      <c r="B352" t="s">
        <v>748</v>
      </c>
      <c r="C352" t="s">
        <v>702</v>
      </c>
      <c r="D352" s="4" t="s">
        <v>749</v>
      </c>
      <c r="E352">
        <v>169.07487487792969</v>
      </c>
      <c r="F352">
        <v>497.44479370117188</v>
      </c>
      <c r="G352">
        <v>32.105827331542969</v>
      </c>
      <c r="H352">
        <v>28.714488983154297</v>
      </c>
      <c r="I352">
        <v>3</v>
      </c>
      <c r="J352" t="str">
        <f>IF(COUNTIF(Base!H:H,B352)=1,COUNTIF(Base!H:H,B352)&amp;" contact",IF(COUNTIF(Base!H:H,B352)&gt;1,COUNTIF(Base!H:H,B352)&amp;" contacts"," Pas de contact"))</f>
        <v xml:space="preserve"> Pas de contact</v>
      </c>
      <c r="K352" s="21">
        <v>49220</v>
      </c>
    </row>
    <row r="353" spans="1:11" x14ac:dyDescent="0.25">
      <c r="A353" s="1">
        <v>179</v>
      </c>
      <c r="B353" t="s">
        <v>716</v>
      </c>
      <c r="C353" t="s">
        <v>702</v>
      </c>
      <c r="D353" s="4" t="s">
        <v>717</v>
      </c>
      <c r="E353">
        <v>217.96920776367188</v>
      </c>
      <c r="F353">
        <v>455.9913330078125</v>
      </c>
      <c r="G353">
        <v>56.203147888183594</v>
      </c>
      <c r="H353">
        <v>52.530788421630859</v>
      </c>
      <c r="I353">
        <v>3</v>
      </c>
      <c r="J353" t="str">
        <f>IF(COUNTIF(Base!H:H,B353)=1,COUNTIF(Base!H:H,B353)&amp;" contact",IF(COUNTIF(Base!H:H,B353)&gt;1,COUNTIF(Base!H:H,B353)&amp;" contacts"," Pas de contact"))</f>
        <v xml:space="preserve"> Pas de contact</v>
      </c>
      <c r="K353" s="21">
        <v>49220</v>
      </c>
    </row>
    <row r="354" spans="1:11" x14ac:dyDescent="0.25">
      <c r="A354" s="1">
        <v>214</v>
      </c>
      <c r="B354" t="s">
        <v>706</v>
      </c>
      <c r="C354" t="s">
        <v>702</v>
      </c>
      <c r="D354" t="s">
        <v>707</v>
      </c>
      <c r="E354">
        <v>173.64236450195313</v>
      </c>
      <c r="F354">
        <v>522.7828369140625</v>
      </c>
      <c r="G354">
        <v>42.613620758056641</v>
      </c>
      <c r="H354">
        <v>35.14984130859375</v>
      </c>
      <c r="I354">
        <v>3</v>
      </c>
      <c r="J354" t="str">
        <f>IF(COUNTIF(Base!H:H,B354)=1,COUNTIF(Base!H:H,B354)&amp;" contact",IF(COUNTIF(Base!H:H,B354)&gt;1,COUNTIF(Base!H:H,B354)&amp;" contacts"," Pas de contact"))</f>
        <v xml:space="preserve"> Pas de contact</v>
      </c>
      <c r="K354" s="21">
        <v>49330</v>
      </c>
    </row>
    <row r="355" spans="1:11" x14ac:dyDescent="0.25">
      <c r="A355" s="1">
        <v>223</v>
      </c>
      <c r="B355" t="s">
        <v>701</v>
      </c>
      <c r="C355" t="s">
        <v>702</v>
      </c>
      <c r="D355" t="s">
        <v>703</v>
      </c>
      <c r="E355">
        <v>140.89346313476563</v>
      </c>
      <c r="F355">
        <v>585.389892578125</v>
      </c>
      <c r="G355">
        <v>36.873935699462891</v>
      </c>
      <c r="H355">
        <v>29.715511322021484</v>
      </c>
      <c r="I355">
        <v>3</v>
      </c>
      <c r="J355" t="str">
        <f>IF(COUNTIF(Base!H:H,B355)=1,COUNTIF(Base!H:H,B355)&amp;" contact",IF(COUNTIF(Base!H:H,B355)&gt;1,COUNTIF(Base!H:H,B355)&amp;" contacts"," Pas de contact"))</f>
        <v xml:space="preserve"> Pas de contact</v>
      </c>
      <c r="K355" s="21">
        <v>49330</v>
      </c>
    </row>
    <row r="356" spans="1:11" x14ac:dyDescent="0.25">
      <c r="A356" s="1">
        <v>234</v>
      </c>
      <c r="B356" t="s">
        <v>760</v>
      </c>
      <c r="C356" t="s">
        <v>702</v>
      </c>
      <c r="D356" s="4" t="s">
        <v>761</v>
      </c>
      <c r="E356">
        <v>210.4744873046875</v>
      </c>
      <c r="F356">
        <v>488.72244262695313</v>
      </c>
      <c r="G356">
        <v>27.830551147460938</v>
      </c>
      <c r="H356">
        <v>30.856849670410156</v>
      </c>
      <c r="I356">
        <v>3</v>
      </c>
      <c r="J356" t="str">
        <f>IF(COUNTIF(Base!H:H,B356)=1,COUNTIF(Base!H:H,B356)&amp;" contact",IF(COUNTIF(Base!H:H,B356)&gt;1,COUNTIF(Base!H:H,B356)&amp;" contacts"," Pas de contact"))</f>
        <v xml:space="preserve"> Pas de contact</v>
      </c>
      <c r="K356" s="21">
        <v>49220</v>
      </c>
    </row>
    <row r="357" spans="1:11" x14ac:dyDescent="0.25">
      <c r="A357" s="1">
        <v>237</v>
      </c>
      <c r="B357" t="s">
        <v>740</v>
      </c>
      <c r="C357" t="s">
        <v>702</v>
      </c>
      <c r="D357" s="4" t="s">
        <v>741</v>
      </c>
      <c r="E357">
        <v>146.15629577636719</v>
      </c>
      <c r="F357">
        <v>624.247802734375</v>
      </c>
      <c r="G357">
        <v>41.819999694824219</v>
      </c>
      <c r="H357">
        <v>62.219528198242188</v>
      </c>
      <c r="I357">
        <v>3</v>
      </c>
      <c r="J357" t="str">
        <f>IF(COUNTIF(Base!H:H,B357)=1,COUNTIF(Base!H:H,B357)&amp;" contact",IF(COUNTIF(Base!H:H,B357)&gt;1,COUNTIF(Base!H:H,B357)&amp;" contacts"," Pas de contact"))</f>
        <v xml:space="preserve"> Pas de contact</v>
      </c>
      <c r="K357" s="21">
        <v>49640</v>
      </c>
    </row>
    <row r="358" spans="1:11" x14ac:dyDescent="0.25">
      <c r="A358" s="1">
        <v>257</v>
      </c>
      <c r="B358" t="s">
        <v>744</v>
      </c>
      <c r="C358" t="s">
        <v>702</v>
      </c>
      <c r="D358" s="4" t="s">
        <v>745</v>
      </c>
      <c r="E358">
        <v>259.2923583984375</v>
      </c>
      <c r="F358">
        <v>512.217529296875</v>
      </c>
      <c r="G358">
        <v>29.485984802246094</v>
      </c>
      <c r="H358">
        <v>29.404409408569336</v>
      </c>
      <c r="I358">
        <v>3</v>
      </c>
      <c r="J358" t="str">
        <f>IF(COUNTIF(Base!H:H,B358)=1,COUNTIF(Base!H:H,B358)&amp;" contact",IF(COUNTIF(Base!H:H,B358)&gt;1,COUNTIF(Base!H:H,B358)&amp;" contacts"," Pas de contact"))</f>
        <v xml:space="preserve"> Pas de contact</v>
      </c>
      <c r="K358" s="21">
        <v>49220</v>
      </c>
    </row>
    <row r="359" spans="1:11" x14ac:dyDescent="0.25">
      <c r="A359" s="1">
        <v>258</v>
      </c>
      <c r="B359" t="s">
        <v>726</v>
      </c>
      <c r="C359" t="s">
        <v>702</v>
      </c>
      <c r="D359" s="4" t="s">
        <v>727</v>
      </c>
      <c r="E359">
        <v>197.84542846679688</v>
      </c>
      <c r="F359">
        <v>537.488525390625</v>
      </c>
      <c r="G359">
        <v>21.44441032409668</v>
      </c>
      <c r="H359">
        <v>32.807716369628906</v>
      </c>
      <c r="I359">
        <v>3</v>
      </c>
      <c r="J359" t="str">
        <f>IF(COUNTIF(Base!H:H,B359)=1,COUNTIF(Base!H:H,B359)&amp;" contact",IF(COUNTIF(Base!H:H,B359)&gt;1,COUNTIF(Base!H:H,B359)&amp;" contacts"," Pas de contact"))</f>
        <v xml:space="preserve"> Pas de contact</v>
      </c>
      <c r="K359" s="21">
        <v>49330</v>
      </c>
    </row>
    <row r="360" spans="1:11" x14ac:dyDescent="0.25">
      <c r="A360" s="1">
        <v>323</v>
      </c>
      <c r="B360" t="s">
        <v>720</v>
      </c>
      <c r="C360" t="s">
        <v>702</v>
      </c>
      <c r="D360" s="4" t="s">
        <v>721</v>
      </c>
      <c r="E360">
        <v>229.53944396972656</v>
      </c>
      <c r="F360">
        <v>535.59307861328125</v>
      </c>
      <c r="G360">
        <v>30.824094772338867</v>
      </c>
      <c r="H360">
        <v>30.071653366088867</v>
      </c>
      <c r="I360">
        <v>3</v>
      </c>
      <c r="J360" t="str">
        <f>IF(COUNTIF(Base!H:H,B360)=1,COUNTIF(Base!H:H,B360)&amp;" contact",IF(COUNTIF(Base!H:H,B360)&gt;1,COUNTIF(Base!H:H,B360)&amp;" contacts"," Pas de contact"))</f>
        <v xml:space="preserve"> Pas de contact</v>
      </c>
      <c r="K360" s="21">
        <v>49330</v>
      </c>
    </row>
    <row r="361" spans="1:11" x14ac:dyDescent="0.25">
      <c r="A361" s="1">
        <v>327</v>
      </c>
      <c r="B361" t="s">
        <v>734</v>
      </c>
      <c r="C361" t="s">
        <v>702</v>
      </c>
      <c r="D361" s="4" t="s">
        <v>735</v>
      </c>
      <c r="E361">
        <v>159.45268249511719</v>
      </c>
      <c r="F361">
        <v>549.12371826171875</v>
      </c>
      <c r="G361">
        <v>38.233150482177734</v>
      </c>
      <c r="H361">
        <v>24.125118255615234</v>
      </c>
      <c r="I361">
        <v>3</v>
      </c>
      <c r="J361" t="str">
        <f>IF(COUNTIF(Base!H:H,B361)=1,COUNTIF(Base!H:H,B361)&amp;" contact",IF(COUNTIF(Base!H:H,B361)&gt;1,COUNTIF(Base!H:H,B361)&amp;" contacts"," Pas de contact"))</f>
        <v xml:space="preserve"> Pas de contact</v>
      </c>
      <c r="K361" s="21">
        <v>49330</v>
      </c>
    </row>
    <row r="362" spans="1:11" x14ac:dyDescent="0.25">
      <c r="A362" s="1">
        <v>334</v>
      </c>
      <c r="B362" t="s">
        <v>724</v>
      </c>
      <c r="C362" t="s">
        <v>702</v>
      </c>
      <c r="D362" s="4" t="s">
        <v>725</v>
      </c>
      <c r="E362">
        <v>227.4139404296875</v>
      </c>
      <c r="F362">
        <v>510.7171630859375</v>
      </c>
      <c r="G362">
        <v>29.754802703857422</v>
      </c>
      <c r="H362">
        <v>26.053779602050781</v>
      </c>
      <c r="I362">
        <v>3</v>
      </c>
      <c r="J362" t="str">
        <f>IF(COUNTIF(Base!H:H,B362)=1,COUNTIF(Base!H:H,B362)&amp;" contact",IF(COUNTIF(Base!H:H,B362)&gt;1,COUNTIF(Base!H:H,B362)&amp;" contacts"," Pas de contact"))</f>
        <v xml:space="preserve"> Pas de contact</v>
      </c>
      <c r="K362" s="21">
        <v>49220</v>
      </c>
    </row>
    <row r="363" spans="1:11" x14ac:dyDescent="0.25">
      <c r="A363" s="1">
        <v>336</v>
      </c>
      <c r="B363" t="s">
        <v>730</v>
      </c>
      <c r="C363" t="s">
        <v>702</v>
      </c>
      <c r="D363" s="4" t="s">
        <v>731</v>
      </c>
      <c r="E363">
        <v>223.04803466796875</v>
      </c>
      <c r="F363">
        <v>597.3870849609375</v>
      </c>
      <c r="G363">
        <v>57.821968078613281</v>
      </c>
      <c r="H363">
        <v>48.557872772216797</v>
      </c>
      <c r="I363">
        <v>3</v>
      </c>
      <c r="J363" t="str">
        <f>IF(COUNTIF(Base!H:H,B363)=1,COUNTIF(Base!H:H,B363)&amp;" contact",IF(COUNTIF(Base!H:H,B363)&gt;1,COUNTIF(Base!H:H,B363)&amp;" contacts"," Pas de contact"))</f>
        <v xml:space="preserve"> Pas de contact</v>
      </c>
      <c r="K363" s="21">
        <v>49125</v>
      </c>
    </row>
    <row r="364" spans="1:11" x14ac:dyDescent="0.25">
      <c r="A364" s="1">
        <v>353</v>
      </c>
      <c r="B364" t="s">
        <v>708</v>
      </c>
      <c r="C364" t="s">
        <v>702</v>
      </c>
      <c r="D364" t="s">
        <v>709</v>
      </c>
      <c r="E364">
        <v>246.4674072265625</v>
      </c>
      <c r="F364">
        <v>412.83526611328125</v>
      </c>
      <c r="G364">
        <v>51.699134826660156</v>
      </c>
      <c r="H364">
        <v>49.110237121582031</v>
      </c>
      <c r="I364">
        <v>3</v>
      </c>
      <c r="J364" t="str">
        <f>IF(COUNTIF(Base!H:H,B364)=1,COUNTIF(Base!H:H,B364)&amp;" contact",IF(COUNTIF(Base!H:H,B364)&gt;1,COUNTIF(Base!H:H,B364)&amp;" contacts"," Pas de contact"))</f>
        <v xml:space="preserve"> Pas de contact</v>
      </c>
      <c r="K364" s="21">
        <v>49220</v>
      </c>
    </row>
    <row r="365" spans="1:11" x14ac:dyDescent="0.25">
      <c r="A365" s="1"/>
    </row>
  </sheetData>
  <autoFilter ref="A1:K1" xr:uid="{00000000-0009-0000-0000-000004000000}">
    <sortState xmlns:xlrd2="http://schemas.microsoft.com/office/spreadsheetml/2017/richdata2" ref="A2:K364">
      <sortCondition ref="C1"/>
    </sortState>
  </autoFilter>
  <sortState xmlns:xlrd2="http://schemas.microsoft.com/office/spreadsheetml/2017/richdata2" ref="A2:K364">
    <sortCondition ref="B2:B364"/>
  </sortState>
  <pageMargins left="0.78740157499999996" right="0.78740157499999996" top="0.984251969" bottom="0.984251969" header="0.4921259845" footer="0.4921259845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C25"/>
  <sheetViews>
    <sheetView workbookViewId="0">
      <selection activeCell="B1" sqref="B1"/>
    </sheetView>
  </sheetViews>
  <sheetFormatPr baseColWidth="10" defaultRowHeight="15" x14ac:dyDescent="0.25"/>
  <sheetData>
    <row r="1" spans="1:3" x14ac:dyDescent="0.25">
      <c r="A1">
        <v>50</v>
      </c>
      <c r="B1">
        <v>24</v>
      </c>
      <c r="C1" s="9">
        <f>A1/B1</f>
        <v>2.0833333333333335</v>
      </c>
    </row>
    <row r="2" spans="1:3" x14ac:dyDescent="0.25">
      <c r="A2">
        <v>0</v>
      </c>
      <c r="B2" s="9">
        <f>A2+$C$1</f>
        <v>2.0833333333333335</v>
      </c>
    </row>
    <row r="3" spans="1:3" x14ac:dyDescent="0.25">
      <c r="A3" s="9">
        <f>B2+1</f>
        <v>3.0833333333333335</v>
      </c>
      <c r="B3" s="9">
        <f>A3+$C$1</f>
        <v>5.166666666666667</v>
      </c>
    </row>
    <row r="4" spans="1:3" x14ac:dyDescent="0.25">
      <c r="A4" s="9">
        <f t="shared" ref="A4:A25" si="0">B3+1</f>
        <v>6.166666666666667</v>
      </c>
      <c r="B4" s="9">
        <f t="shared" ref="B4:B24" si="1">A4+$C$1</f>
        <v>8.25</v>
      </c>
    </row>
    <row r="5" spans="1:3" x14ac:dyDescent="0.25">
      <c r="A5" s="9">
        <f t="shared" si="0"/>
        <v>9.25</v>
      </c>
      <c r="B5" s="9">
        <f t="shared" si="1"/>
        <v>11.333333333333334</v>
      </c>
    </row>
    <row r="6" spans="1:3" x14ac:dyDescent="0.25">
      <c r="A6" s="9">
        <f t="shared" si="0"/>
        <v>12.333333333333334</v>
      </c>
      <c r="B6" s="9">
        <f t="shared" si="1"/>
        <v>14.416666666666668</v>
      </c>
    </row>
    <row r="7" spans="1:3" x14ac:dyDescent="0.25">
      <c r="A7" s="9">
        <f t="shared" si="0"/>
        <v>15.416666666666668</v>
      </c>
      <c r="B7" s="9">
        <f t="shared" si="1"/>
        <v>17.5</v>
      </c>
    </row>
    <row r="8" spans="1:3" x14ac:dyDescent="0.25">
      <c r="A8" s="9">
        <f t="shared" si="0"/>
        <v>18.5</v>
      </c>
      <c r="B8" s="9">
        <f t="shared" si="1"/>
        <v>20.583333333333332</v>
      </c>
    </row>
    <row r="9" spans="1:3" x14ac:dyDescent="0.25">
      <c r="A9" s="9">
        <f t="shared" si="0"/>
        <v>21.583333333333332</v>
      </c>
      <c r="B9" s="9">
        <f t="shared" si="1"/>
        <v>23.666666666666664</v>
      </c>
    </row>
    <row r="10" spans="1:3" x14ac:dyDescent="0.25">
      <c r="A10" s="9">
        <f t="shared" si="0"/>
        <v>24.666666666666664</v>
      </c>
      <c r="B10" s="9">
        <f t="shared" si="1"/>
        <v>26.749999999999996</v>
      </c>
    </row>
    <row r="11" spans="1:3" x14ac:dyDescent="0.25">
      <c r="A11" s="9">
        <f t="shared" si="0"/>
        <v>27.749999999999996</v>
      </c>
      <c r="B11" s="9">
        <f t="shared" si="1"/>
        <v>29.833333333333329</v>
      </c>
    </row>
    <row r="12" spans="1:3" x14ac:dyDescent="0.25">
      <c r="A12" s="9">
        <f t="shared" si="0"/>
        <v>30.833333333333329</v>
      </c>
      <c r="B12" s="9">
        <f t="shared" si="1"/>
        <v>32.916666666666664</v>
      </c>
    </row>
    <row r="13" spans="1:3" x14ac:dyDescent="0.25">
      <c r="A13" s="9">
        <f t="shared" si="0"/>
        <v>33.916666666666664</v>
      </c>
      <c r="B13" s="9">
        <f t="shared" si="1"/>
        <v>36</v>
      </c>
    </row>
    <row r="14" spans="1:3" x14ac:dyDescent="0.25">
      <c r="A14" s="9">
        <f t="shared" si="0"/>
        <v>37</v>
      </c>
      <c r="B14" s="9">
        <f t="shared" si="1"/>
        <v>39.083333333333336</v>
      </c>
    </row>
    <row r="15" spans="1:3" x14ac:dyDescent="0.25">
      <c r="A15" s="9">
        <f t="shared" si="0"/>
        <v>40.083333333333336</v>
      </c>
      <c r="B15" s="9">
        <f t="shared" si="1"/>
        <v>42.166666666666671</v>
      </c>
    </row>
    <row r="16" spans="1:3" x14ac:dyDescent="0.25">
      <c r="A16" s="9">
        <f t="shared" si="0"/>
        <v>43.166666666666671</v>
      </c>
      <c r="B16" s="9">
        <f t="shared" si="1"/>
        <v>45.250000000000007</v>
      </c>
    </row>
    <row r="17" spans="1:2" x14ac:dyDescent="0.25">
      <c r="A17" s="9">
        <f t="shared" si="0"/>
        <v>46.250000000000007</v>
      </c>
      <c r="B17" s="9">
        <f t="shared" si="1"/>
        <v>48.333333333333343</v>
      </c>
    </row>
    <row r="18" spans="1:2" x14ac:dyDescent="0.25">
      <c r="A18" s="9">
        <f t="shared" si="0"/>
        <v>49.333333333333343</v>
      </c>
      <c r="B18" s="9">
        <f t="shared" si="1"/>
        <v>51.416666666666679</v>
      </c>
    </row>
    <row r="19" spans="1:2" x14ac:dyDescent="0.25">
      <c r="A19" s="9">
        <f t="shared" si="0"/>
        <v>52.416666666666679</v>
      </c>
      <c r="B19" s="9">
        <f t="shared" si="1"/>
        <v>54.500000000000014</v>
      </c>
    </row>
    <row r="20" spans="1:2" x14ac:dyDescent="0.25">
      <c r="A20" s="9">
        <f t="shared" si="0"/>
        <v>55.500000000000014</v>
      </c>
      <c r="B20" s="9">
        <f t="shared" si="1"/>
        <v>57.58333333333335</v>
      </c>
    </row>
    <row r="21" spans="1:2" x14ac:dyDescent="0.25">
      <c r="A21" s="9">
        <f t="shared" si="0"/>
        <v>58.58333333333335</v>
      </c>
      <c r="B21" s="9">
        <f t="shared" si="1"/>
        <v>60.666666666666686</v>
      </c>
    </row>
    <row r="22" spans="1:2" x14ac:dyDescent="0.25">
      <c r="A22" s="9">
        <f t="shared" si="0"/>
        <v>61.666666666666686</v>
      </c>
      <c r="B22" s="9">
        <f t="shared" si="1"/>
        <v>63.750000000000021</v>
      </c>
    </row>
    <row r="23" spans="1:2" x14ac:dyDescent="0.25">
      <c r="A23" s="9">
        <f t="shared" si="0"/>
        <v>64.750000000000028</v>
      </c>
      <c r="B23" s="9">
        <f t="shared" si="1"/>
        <v>66.833333333333357</v>
      </c>
    </row>
    <row r="24" spans="1:2" x14ac:dyDescent="0.25">
      <c r="A24" s="9">
        <f t="shared" si="0"/>
        <v>67.833333333333357</v>
      </c>
      <c r="B24" s="9">
        <f t="shared" si="1"/>
        <v>69.916666666666686</v>
      </c>
    </row>
    <row r="25" spans="1:2" x14ac:dyDescent="0.25">
      <c r="A25" s="9">
        <f t="shared" si="0"/>
        <v>70.916666666666686</v>
      </c>
      <c r="B25" s="9">
        <v>2000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B230"/>
  <sheetViews>
    <sheetView workbookViewId="0">
      <selection activeCell="A10" sqref="A10"/>
    </sheetView>
  </sheetViews>
  <sheetFormatPr baseColWidth="10" defaultRowHeight="15" x14ac:dyDescent="0.25"/>
  <cols>
    <col min="1" max="1" width="26.42578125" style="2" bestFit="1" customWidth="1"/>
    <col min="2" max="2" width="19.28515625" bestFit="1" customWidth="1"/>
  </cols>
  <sheetData>
    <row r="1" spans="1:2" x14ac:dyDescent="0.25">
      <c r="A1" s="3" t="s">
        <v>1508</v>
      </c>
      <c r="B1" s="3" t="s">
        <v>12</v>
      </c>
    </row>
    <row r="2" spans="1:2" x14ac:dyDescent="0.25">
      <c r="A2" t="s">
        <v>1503</v>
      </c>
      <c r="B2" t="s">
        <v>1502</v>
      </c>
    </row>
    <row r="3" spans="1:2" x14ac:dyDescent="0.25">
      <c r="A3" t="s">
        <v>1504</v>
      </c>
      <c r="B3" t="s">
        <v>1505</v>
      </c>
    </row>
    <row r="4" spans="1:2" x14ac:dyDescent="0.25">
      <c r="A4" t="s">
        <v>1509</v>
      </c>
      <c r="B4" t="s">
        <v>764</v>
      </c>
    </row>
    <row r="5" spans="1:2" x14ac:dyDescent="0.25">
      <c r="A5" t="s">
        <v>1510</v>
      </c>
      <c r="B5" t="s">
        <v>1506</v>
      </c>
    </row>
    <row r="6" spans="1:2" x14ac:dyDescent="0.25">
      <c r="A6" s="2" t="s">
        <v>763</v>
      </c>
      <c r="B6" t="s">
        <v>1507</v>
      </c>
    </row>
    <row r="8" spans="1:2" x14ac:dyDescent="0.25">
      <c r="A8"/>
    </row>
    <row r="9" spans="1:2" x14ac:dyDescent="0.25">
      <c r="A9"/>
    </row>
    <row r="10" spans="1:2" x14ac:dyDescent="0.25">
      <c r="A10"/>
    </row>
    <row r="11" spans="1:2" x14ac:dyDescent="0.25">
      <c r="A11"/>
    </row>
    <row r="12" spans="1:2" x14ac:dyDescent="0.25">
      <c r="A12"/>
    </row>
    <row r="13" spans="1:2" x14ac:dyDescent="0.25">
      <c r="A13"/>
    </row>
    <row r="14" spans="1:2" x14ac:dyDescent="0.25">
      <c r="A14"/>
    </row>
    <row r="15" spans="1:2" x14ac:dyDescent="0.25">
      <c r="A15"/>
    </row>
    <row r="16" spans="1:2" x14ac:dyDescent="0.25">
      <c r="A16"/>
    </row>
    <row r="17" spans="1:1" x14ac:dyDescent="0.25">
      <c r="A17"/>
    </row>
    <row r="18" spans="1:1" x14ac:dyDescent="0.25">
      <c r="A18"/>
    </row>
    <row r="19" spans="1:1" x14ac:dyDescent="0.25">
      <c r="A19"/>
    </row>
    <row r="20" spans="1:1" x14ac:dyDescent="0.25">
      <c r="A20"/>
    </row>
    <row r="21" spans="1:1" x14ac:dyDescent="0.25">
      <c r="A21"/>
    </row>
    <row r="22" spans="1:1" x14ac:dyDescent="0.25">
      <c r="A22"/>
    </row>
    <row r="23" spans="1:1" x14ac:dyDescent="0.25">
      <c r="A23"/>
    </row>
    <row r="24" spans="1:1" x14ac:dyDescent="0.25">
      <c r="A24"/>
    </row>
    <row r="25" spans="1:1" x14ac:dyDescent="0.25">
      <c r="A25"/>
    </row>
    <row r="26" spans="1:1" x14ac:dyDescent="0.25">
      <c r="A26"/>
    </row>
    <row r="27" spans="1:1" x14ac:dyDescent="0.25">
      <c r="A27"/>
    </row>
    <row r="28" spans="1:1" x14ac:dyDescent="0.25">
      <c r="A28"/>
    </row>
    <row r="29" spans="1:1" x14ac:dyDescent="0.25">
      <c r="A29"/>
    </row>
    <row r="30" spans="1:1" x14ac:dyDescent="0.25">
      <c r="A30"/>
    </row>
    <row r="31" spans="1:1" x14ac:dyDescent="0.25">
      <c r="A31"/>
    </row>
    <row r="32" spans="1:1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Base</vt:lpstr>
      <vt:lpstr>Carte</vt:lpstr>
      <vt:lpstr>POI</vt:lpstr>
      <vt:lpstr>Data</vt:lpstr>
      <vt:lpstr>Codepostaux</vt:lpstr>
      <vt:lpstr>communes</vt:lpstr>
      <vt:lpstr>Id</vt:lpstr>
      <vt:lpstr>Liste</vt:lpstr>
      <vt:lpstr>Base!Zone_d_impression</vt:lpstr>
      <vt:lpstr>Carte!Zone_d_impression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tatiak</dc:creator>
  <cp:lastModifiedBy>leakim</cp:lastModifiedBy>
  <dcterms:created xsi:type="dcterms:W3CDTF">2014-05-31T08:37:46Z</dcterms:created>
  <dcterms:modified xsi:type="dcterms:W3CDTF">2020-01-05T18:49:56Z</dcterms:modified>
</cp:coreProperties>
</file>