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quipe\Desktop\"/>
    </mc:Choice>
  </mc:AlternateContent>
  <xr:revisionPtr revIDLastSave="0" documentId="13_ncr:1_{C2B4548E-494D-4684-9E12-BAF6F66BD8DF}" xr6:coauthVersionLast="36" xr6:coauthVersionMax="36" xr10:uidLastSave="{00000000-0000-0000-0000-000000000000}"/>
  <bookViews>
    <workbookView xWindow="480" yWindow="630" windowWidth="15480" windowHeight="7515" activeTab="1" xr2:uid="{00000000-000D-0000-FFFF-FFFF00000000}"/>
  </bookViews>
  <sheets>
    <sheet name="BD_CAL" sheetId="5" r:id="rId1"/>
    <sheet name="Calendrier" sheetId="7" r:id="rId2"/>
  </sheets>
  <definedNames>
    <definedName name="An">Calendrier!$C$1</definedName>
    <definedName name="CHOIX" localSheetId="1">Calendrier!$E$3:$E$33,Calendrier!$H$3:$H$33,Calendrier!$K$3:$K$33,Calendrier!$N$3:$N$33,Calendrier!$Q$3:$Q$33,Calendrier!$T$3:$T$33,Calendrier!$W$3:$W$33,Calendrier!$Z$3:$Z$33,Calendrier!$AC$3:$AC$33,Calendrier!$AF$3:$AF$33,Calendrier!$AI$3:$AI$33,Calendrier!$AL$3:$AL$33,Calendrier!$AO$3:$AO$33,Calendrier!#REF!,Calendrier!#REF!,Calendrier!#REF!,Calendrier!#REF!,Calendrier!#REF!,Calendrier!#REF!</definedName>
    <definedName name="colvac" localSheetId="1">Calendrier!$C$3:$C$33,Calendrier!$F$3:$F$30,Calendrier!$F$31,Calendrier!$I$3:$I$33,Calendrier!$L$3:$L$32,Calendrier!$O$3:$O$33,Calendrier!$R$3:$R$32,Calendrier!$U$3:$U$33,Calendrier!$X$3:$X$33,Calendrier!$AA$3:$AA$32,Calendrier!$AD$3:$AD$33,Calendrier!$AG$3:$AG$32,Calendrier!$AJ$3:$AJ$33,Calendrier!$AM$3:$AM$33</definedName>
    <definedName name="DVac">BD_CAL!$E$7:$E$23</definedName>
    <definedName name="Fériés">BD_CAL!$J$3:$J$58</definedName>
    <definedName name="FVac">BD_CAL!$G$7:$G$23</definedName>
    <definedName name="onglets">BD_CAL!$I$1:$I$12</definedName>
    <definedName name="vacances" localSheetId="1">Calendrier!$C$3:$C$33,Calendrier!$F$3:$F$31,Calendrier!$I$3:$I$33,Calendrier!$L$3:$L$32,Calendrier!$O$3:$O$33,Calendrier!$R$3:$R$32,Calendrier!$U$3:$U$33,Calendrier!$X$3:$X$33,Calendrier!$AA$3:$AA$32,Calendrier!$AD$3:$AD$33,Calendrier!$AG$3:$AG$32,Calendrier!$AJ$3:$AJ$33,Calendrier!$AM$3:$AM$33,Calendrier!#REF!,Calendrier!#REF!,Calendrier!#REF!,Calendrier!#REF!,Calendrier!#REF!,Calendrier!#REF!</definedName>
    <definedName name="_xlnm.Print_Area" localSheetId="1">Calendrier!$B$1:$AL$34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25" i="5" l="1"/>
  <c r="J26" i="5"/>
  <c r="J29" i="5" s="1"/>
  <c r="J27" i="5"/>
  <c r="J28" i="5"/>
  <c r="J31" i="5"/>
  <c r="J32" i="5"/>
  <c r="J33" i="5"/>
  <c r="J34" i="5"/>
  <c r="J35" i="5"/>
  <c r="J30" i="5" l="1"/>
  <c r="J13" i="5"/>
  <c r="J12" i="5"/>
  <c r="J11" i="5"/>
  <c r="J10" i="5"/>
  <c r="J9" i="5"/>
  <c r="J6" i="5"/>
  <c r="J5" i="5"/>
  <c r="J4" i="5"/>
  <c r="J8" i="5" s="1"/>
  <c r="J3" i="5"/>
  <c r="J14" i="5"/>
  <c r="J7" i="5" l="1"/>
  <c r="C2" i="7"/>
  <c r="D3" i="7" l="1"/>
  <c r="G2" i="7"/>
  <c r="G3" i="7" l="1"/>
  <c r="J2" i="7"/>
  <c r="F2" i="7"/>
  <c r="F1" i="7"/>
  <c r="D4" i="7"/>
  <c r="C3" i="7"/>
  <c r="J3" i="7" l="1"/>
  <c r="G4" i="7"/>
  <c r="F3" i="7"/>
  <c r="I2" i="7"/>
  <c r="M2" i="7"/>
  <c r="L1" i="7" s="1"/>
  <c r="I1" i="7"/>
  <c r="C4" i="7"/>
  <c r="D5" i="7"/>
  <c r="C5" i="7" l="1"/>
  <c r="J4" i="7"/>
  <c r="G5" i="7"/>
  <c r="I3" i="7"/>
  <c r="F4" i="7"/>
  <c r="M3" i="7"/>
  <c r="L2" i="7"/>
  <c r="P2" i="7"/>
  <c r="D6" i="7"/>
  <c r="I4" i="7" l="1"/>
  <c r="J5" i="7"/>
  <c r="L3" i="7"/>
  <c r="G6" i="7"/>
  <c r="F5" i="7"/>
  <c r="M4" i="7"/>
  <c r="P3" i="7"/>
  <c r="O2" i="7"/>
  <c r="S2" i="7"/>
  <c r="R1" i="7" s="1"/>
  <c r="O1" i="7"/>
  <c r="D7" i="7"/>
  <c r="C6" i="7"/>
  <c r="J15" i="5"/>
  <c r="L4" i="7" l="1"/>
  <c r="I5" i="7"/>
  <c r="J6" i="7"/>
  <c r="P4" i="7"/>
  <c r="F6" i="7"/>
  <c r="G7" i="7"/>
  <c r="S3" i="7"/>
  <c r="O3" i="7"/>
  <c r="M5" i="7"/>
  <c r="R2" i="7"/>
  <c r="V2" i="7"/>
  <c r="C7" i="7"/>
  <c r="D8" i="7"/>
  <c r="O4" i="7" l="1"/>
  <c r="P5" i="7"/>
  <c r="J7" i="7"/>
  <c r="I6" i="7"/>
  <c r="R3" i="7"/>
  <c r="F7" i="7"/>
  <c r="G8" i="7"/>
  <c r="S4" i="7"/>
  <c r="V3" i="7"/>
  <c r="L5" i="7"/>
  <c r="M6" i="7"/>
  <c r="U2" i="7"/>
  <c r="Y2" i="7"/>
  <c r="U1" i="7"/>
  <c r="C8" i="7"/>
  <c r="D9" i="7"/>
  <c r="R4" i="7" l="1"/>
  <c r="S5" i="7"/>
  <c r="O5" i="7"/>
  <c r="I7" i="7"/>
  <c r="P6" i="7"/>
  <c r="J8" i="7"/>
  <c r="U3" i="7"/>
  <c r="F8" i="7"/>
  <c r="G9" i="7"/>
  <c r="V4" i="7"/>
  <c r="M7" i="7"/>
  <c r="L6" i="7"/>
  <c r="X2" i="7"/>
  <c r="AB2" i="7"/>
  <c r="Y3" i="7"/>
  <c r="X1" i="7"/>
  <c r="C9" i="7"/>
  <c r="D10" i="7"/>
  <c r="J24" i="5"/>
  <c r="J23" i="5"/>
  <c r="J22" i="5"/>
  <c r="J21" i="5"/>
  <c r="J20" i="5"/>
  <c r="J17" i="5"/>
  <c r="J16" i="5"/>
  <c r="I8" i="7" l="1"/>
  <c r="R5" i="7"/>
  <c r="S6" i="7"/>
  <c r="J9" i="7"/>
  <c r="P7" i="7"/>
  <c r="O6" i="7"/>
  <c r="F9" i="7"/>
  <c r="G10" i="7"/>
  <c r="V5" i="7"/>
  <c r="U4" i="7"/>
  <c r="Y4" i="7"/>
  <c r="X3" i="7"/>
  <c r="L7" i="7"/>
  <c r="M8" i="7"/>
  <c r="AA2" i="7"/>
  <c r="AE2" i="7"/>
  <c r="AA1" i="7"/>
  <c r="AB3" i="7"/>
  <c r="S7" i="7"/>
  <c r="C10" i="7"/>
  <c r="D11" i="7"/>
  <c r="J19" i="5"/>
  <c r="J18" i="5"/>
  <c r="R6" i="7" l="1"/>
  <c r="I9" i="7"/>
  <c r="P8" i="7"/>
  <c r="O8" i="7" s="1"/>
  <c r="O7" i="7"/>
  <c r="J10" i="7"/>
  <c r="G11" i="7"/>
  <c r="F10" i="7"/>
  <c r="U5" i="7"/>
  <c r="V6" i="7"/>
  <c r="AB4" i="7"/>
  <c r="AA3" i="7"/>
  <c r="L8" i="7"/>
  <c r="M9" i="7"/>
  <c r="X4" i="7"/>
  <c r="Y5" i="7"/>
  <c r="AD2" i="7"/>
  <c r="AH2" i="7"/>
  <c r="AG1" i="7" s="1"/>
  <c r="AE3" i="7"/>
  <c r="AD1" i="7"/>
  <c r="D12" i="7"/>
  <c r="C11" i="7"/>
  <c r="S8" i="7"/>
  <c r="R7" i="7"/>
  <c r="I10" i="7" l="1"/>
  <c r="P9" i="7"/>
  <c r="J11" i="7"/>
  <c r="F11" i="7"/>
  <c r="G12" i="7"/>
  <c r="V7" i="7"/>
  <c r="U6" i="7"/>
  <c r="AK2" i="7"/>
  <c r="AJ1" i="7" s="1"/>
  <c r="AG2" i="7"/>
  <c r="M10" i="7"/>
  <c r="L9" i="7"/>
  <c r="AB5" i="7"/>
  <c r="AA4" i="7"/>
  <c r="X5" i="7"/>
  <c r="Y6" i="7"/>
  <c r="AE4" i="7"/>
  <c r="AD3" i="7"/>
  <c r="AH3" i="7"/>
  <c r="S9" i="7"/>
  <c r="R8" i="7"/>
  <c r="D13" i="7"/>
  <c r="C12" i="7"/>
  <c r="O9" i="7" l="1"/>
  <c r="P10" i="7"/>
  <c r="I11" i="7"/>
  <c r="J12" i="7"/>
  <c r="F12" i="7"/>
  <c r="G13" i="7"/>
  <c r="AK3" i="7"/>
  <c r="U7" i="7"/>
  <c r="V8" i="7"/>
  <c r="AE5" i="7"/>
  <c r="AD4" i="7"/>
  <c r="M11" i="7"/>
  <c r="L10" i="7"/>
  <c r="AH4" i="7"/>
  <c r="AG3" i="7"/>
  <c r="X6" i="7"/>
  <c r="Y7" i="7"/>
  <c r="AA5" i="7"/>
  <c r="AB6" i="7"/>
  <c r="AJ2" i="7"/>
  <c r="AN2" i="7"/>
  <c r="AM1" i="7" s="1"/>
  <c r="D14" i="7"/>
  <c r="C13" i="7"/>
  <c r="R9" i="7"/>
  <c r="S10" i="7"/>
  <c r="I12" i="7" l="1"/>
  <c r="O10" i="7"/>
  <c r="P11" i="7"/>
  <c r="J13" i="7"/>
  <c r="G14" i="7"/>
  <c r="F13" i="7"/>
  <c r="AJ3" i="7"/>
  <c r="AK4" i="7"/>
  <c r="AN3" i="7"/>
  <c r="V9" i="7"/>
  <c r="U8" i="7"/>
  <c r="X7" i="7"/>
  <c r="Y8" i="7"/>
  <c r="AE6" i="7"/>
  <c r="AD5" i="7"/>
  <c r="AA6" i="7"/>
  <c r="AB7" i="7"/>
  <c r="AG4" i="7"/>
  <c r="AH5" i="7"/>
  <c r="M12" i="7"/>
  <c r="L11" i="7"/>
  <c r="AM2" i="7"/>
  <c r="C14" i="7"/>
  <c r="D15" i="7"/>
  <c r="S11" i="7"/>
  <c r="R10" i="7"/>
  <c r="J14" i="7" l="1"/>
  <c r="O11" i="7"/>
  <c r="P12" i="7"/>
  <c r="G15" i="7"/>
  <c r="I13" i="7"/>
  <c r="F14" i="7"/>
  <c r="AJ4" i="7"/>
  <c r="AK5" i="7"/>
  <c r="U9" i="7"/>
  <c r="V10" i="7"/>
  <c r="AM3" i="7"/>
  <c r="AN4" i="7"/>
  <c r="X8" i="7"/>
  <c r="Y9" i="7"/>
  <c r="L12" i="7"/>
  <c r="M13" i="7"/>
  <c r="AB8" i="7"/>
  <c r="AA7" i="7"/>
  <c r="AE7" i="7"/>
  <c r="AD6" i="7"/>
  <c r="AG5" i="7"/>
  <c r="AH6" i="7"/>
  <c r="C15" i="7"/>
  <c r="D16" i="7"/>
  <c r="R11" i="7"/>
  <c r="S12" i="7"/>
  <c r="J15" i="7" l="1"/>
  <c r="I15" i="7" s="1"/>
  <c r="O12" i="7"/>
  <c r="I14" i="7"/>
  <c r="P13" i="7"/>
  <c r="G16" i="7"/>
  <c r="F15" i="7"/>
  <c r="AJ5" i="7"/>
  <c r="AK6" i="7"/>
  <c r="V11" i="7"/>
  <c r="U10" i="7"/>
  <c r="AN5" i="7"/>
  <c r="AM4" i="7"/>
  <c r="X9" i="7"/>
  <c r="Y10" i="7"/>
  <c r="AG6" i="7"/>
  <c r="AH7" i="7"/>
  <c r="AD7" i="7"/>
  <c r="AE8" i="7"/>
  <c r="L13" i="7"/>
  <c r="M14" i="7"/>
  <c r="AA8" i="7"/>
  <c r="AB9" i="7"/>
  <c r="C16" i="7"/>
  <c r="D17" i="7"/>
  <c r="S13" i="7"/>
  <c r="R12" i="7"/>
  <c r="J16" i="7" l="1"/>
  <c r="I16" i="7" s="1"/>
  <c r="O13" i="7"/>
  <c r="G17" i="7"/>
  <c r="G18" i="7" s="1"/>
  <c r="P14" i="7"/>
  <c r="F16" i="7"/>
  <c r="AJ6" i="7"/>
  <c r="AK7" i="7"/>
  <c r="V12" i="7"/>
  <c r="U11" i="7"/>
  <c r="M15" i="7"/>
  <c r="L14" i="7"/>
  <c r="AA9" i="7"/>
  <c r="AB10" i="7"/>
  <c r="AH8" i="7"/>
  <c r="AG7" i="7"/>
  <c r="Y11" i="7"/>
  <c r="X10" i="7"/>
  <c r="AN6" i="7"/>
  <c r="AM5" i="7"/>
  <c r="AE9" i="7"/>
  <c r="AD8" i="7"/>
  <c r="D18" i="7"/>
  <c r="C17" i="7"/>
  <c r="R13" i="7"/>
  <c r="S14" i="7"/>
  <c r="J17" i="7" l="1"/>
  <c r="J18" i="7" s="1"/>
  <c r="P15" i="7"/>
  <c r="F17" i="7"/>
  <c r="O14" i="7"/>
  <c r="AJ7" i="7"/>
  <c r="AK8" i="7"/>
  <c r="U12" i="7"/>
  <c r="V13" i="7"/>
  <c r="L15" i="7"/>
  <c r="M16" i="7"/>
  <c r="AM6" i="7"/>
  <c r="AN7" i="7"/>
  <c r="AG8" i="7"/>
  <c r="AH9" i="7"/>
  <c r="AB11" i="7"/>
  <c r="AA10" i="7"/>
  <c r="X11" i="7"/>
  <c r="Y12" i="7"/>
  <c r="AD9" i="7"/>
  <c r="AE10" i="7"/>
  <c r="C18" i="7"/>
  <c r="D19" i="7"/>
  <c r="S15" i="7"/>
  <c r="R14" i="7"/>
  <c r="G19" i="7"/>
  <c r="F18" i="7"/>
  <c r="I17" i="7" l="1"/>
  <c r="P16" i="7"/>
  <c r="P17" i="7" s="1"/>
  <c r="O15" i="7"/>
  <c r="AK9" i="7"/>
  <c r="AJ8" i="7"/>
  <c r="V14" i="7"/>
  <c r="U13" i="7"/>
  <c r="AM7" i="7"/>
  <c r="AN8" i="7"/>
  <c r="AH10" i="7"/>
  <c r="AG9" i="7"/>
  <c r="AE11" i="7"/>
  <c r="AD10" i="7"/>
  <c r="Y13" i="7"/>
  <c r="X12" i="7"/>
  <c r="AB12" i="7"/>
  <c r="AA11" i="7"/>
  <c r="L16" i="7"/>
  <c r="M17" i="7"/>
  <c r="R15" i="7"/>
  <c r="S16" i="7"/>
  <c r="D20" i="7"/>
  <c r="C19" i="7"/>
  <c r="I18" i="7"/>
  <c r="J19" i="7"/>
  <c r="F19" i="7"/>
  <c r="G20" i="7"/>
  <c r="O16" i="7" l="1"/>
  <c r="AK10" i="7"/>
  <c r="AJ9" i="7"/>
  <c r="U14" i="7"/>
  <c r="V15" i="7"/>
  <c r="M18" i="7"/>
  <c r="L17" i="7"/>
  <c r="AB13" i="7"/>
  <c r="AA12" i="7"/>
  <c r="AH11" i="7"/>
  <c r="AG10" i="7"/>
  <c r="AE12" i="7"/>
  <c r="AD11" i="7"/>
  <c r="AM8" i="7"/>
  <c r="AN9" i="7"/>
  <c r="Y14" i="7"/>
  <c r="X13" i="7"/>
  <c r="S17" i="7"/>
  <c r="R16" i="7"/>
  <c r="P18" i="7"/>
  <c r="O17" i="7"/>
  <c r="D21" i="7"/>
  <c r="C20" i="7"/>
  <c r="J20" i="7"/>
  <c r="I19" i="7"/>
  <c r="G21" i="7"/>
  <c r="F20" i="7"/>
  <c r="AK11" i="7" l="1"/>
  <c r="AJ10" i="7"/>
  <c r="U15" i="7"/>
  <c r="V16" i="7"/>
  <c r="X14" i="7"/>
  <c r="Y15" i="7"/>
  <c r="AM9" i="7"/>
  <c r="AN10" i="7"/>
  <c r="AG11" i="7"/>
  <c r="AH12" i="7"/>
  <c r="AE13" i="7"/>
  <c r="AD12" i="7"/>
  <c r="L18" i="7"/>
  <c r="M19" i="7"/>
  <c r="AB14" i="7"/>
  <c r="AA13" i="7"/>
  <c r="R17" i="7"/>
  <c r="S18" i="7"/>
  <c r="D22" i="7"/>
  <c r="C21" i="7"/>
  <c r="P19" i="7"/>
  <c r="O18" i="7"/>
  <c r="F21" i="7"/>
  <c r="G22" i="7"/>
  <c r="J21" i="7"/>
  <c r="I20" i="7"/>
  <c r="AK12" i="7" l="1"/>
  <c r="AJ11" i="7"/>
  <c r="V17" i="7"/>
  <c r="U16" i="7"/>
  <c r="Y16" i="7"/>
  <c r="X15" i="7"/>
  <c r="AB15" i="7"/>
  <c r="AA14" i="7"/>
  <c r="AM10" i="7"/>
  <c r="AN11" i="7"/>
  <c r="M20" i="7"/>
  <c r="L19" i="7"/>
  <c r="AD13" i="7"/>
  <c r="AE14" i="7"/>
  <c r="AG12" i="7"/>
  <c r="AH13" i="7"/>
  <c r="D23" i="7"/>
  <c r="C22" i="7"/>
  <c r="O19" i="7"/>
  <c r="P20" i="7"/>
  <c r="R18" i="7"/>
  <c r="S19" i="7"/>
  <c r="J22" i="7"/>
  <c r="I21" i="7"/>
  <c r="G23" i="7"/>
  <c r="F22" i="7"/>
  <c r="AK13" i="7" l="1"/>
  <c r="AJ12" i="7"/>
  <c r="V18" i="7"/>
  <c r="U17" i="7"/>
  <c r="AE15" i="7"/>
  <c r="AD14" i="7"/>
  <c r="M21" i="7"/>
  <c r="L20" i="7"/>
  <c r="AH14" i="7"/>
  <c r="AG13" i="7"/>
  <c r="AN12" i="7"/>
  <c r="AM11" i="7"/>
  <c r="X16" i="7"/>
  <c r="Y17" i="7"/>
  <c r="AA15" i="7"/>
  <c r="AB16" i="7"/>
  <c r="P21" i="7"/>
  <c r="O20" i="7"/>
  <c r="D24" i="7"/>
  <c r="C23" i="7"/>
  <c r="S20" i="7"/>
  <c r="R19" i="7"/>
  <c r="F23" i="7"/>
  <c r="G24" i="7"/>
  <c r="I22" i="7"/>
  <c r="J23" i="7"/>
  <c r="AJ13" i="7" l="1"/>
  <c r="AK14" i="7"/>
  <c r="U18" i="7"/>
  <c r="V19" i="7"/>
  <c r="AH15" i="7"/>
  <c r="AG14" i="7"/>
  <c r="X17" i="7"/>
  <c r="Y18" i="7"/>
  <c r="AD15" i="7"/>
  <c r="AE16" i="7"/>
  <c r="AA16" i="7"/>
  <c r="AB17" i="7"/>
  <c r="AM12" i="7"/>
  <c r="AN13" i="7"/>
  <c r="L21" i="7"/>
  <c r="M22" i="7"/>
  <c r="D25" i="7"/>
  <c r="C24" i="7"/>
  <c r="R20" i="7"/>
  <c r="S21" i="7"/>
  <c r="O21" i="7"/>
  <c r="P22" i="7"/>
  <c r="G25" i="7"/>
  <c r="F24" i="7"/>
  <c r="J24" i="7"/>
  <c r="I23" i="7"/>
  <c r="AK15" i="7" l="1"/>
  <c r="AJ14" i="7"/>
  <c r="U19" i="7"/>
  <c r="V20" i="7"/>
  <c r="AN14" i="7"/>
  <c r="AM13" i="7"/>
  <c r="M23" i="7"/>
  <c r="L22" i="7"/>
  <c r="AD16" i="7"/>
  <c r="AE17" i="7"/>
  <c r="Y19" i="7"/>
  <c r="X18" i="7"/>
  <c r="AH16" i="7"/>
  <c r="AG15" i="7"/>
  <c r="AA17" i="7"/>
  <c r="AB18" i="7"/>
  <c r="O22" i="7"/>
  <c r="P23" i="7"/>
  <c r="R21" i="7"/>
  <c r="S22" i="7"/>
  <c r="C25" i="7"/>
  <c r="D26" i="7"/>
  <c r="I24" i="7"/>
  <c r="J25" i="7"/>
  <c r="F25" i="7"/>
  <c r="G26" i="7"/>
  <c r="AJ15" i="7" l="1"/>
  <c r="AK16" i="7"/>
  <c r="V21" i="7"/>
  <c r="U20" i="7"/>
  <c r="Y20" i="7"/>
  <c r="X19" i="7"/>
  <c r="AB19" i="7"/>
  <c r="AA18" i="7"/>
  <c r="AG16" i="7"/>
  <c r="AH17" i="7"/>
  <c r="AE18" i="7"/>
  <c r="AD17" i="7"/>
  <c r="AN15" i="7"/>
  <c r="AM14" i="7"/>
  <c r="L23" i="7"/>
  <c r="M24" i="7"/>
  <c r="P24" i="7"/>
  <c r="O23" i="7"/>
  <c r="R22" i="7"/>
  <c r="S23" i="7"/>
  <c r="C26" i="7"/>
  <c r="D27" i="7"/>
  <c r="I25" i="7"/>
  <c r="J26" i="7"/>
  <c r="F26" i="7"/>
  <c r="G27" i="7"/>
  <c r="AK17" i="7" l="1"/>
  <c r="AJ16" i="7"/>
  <c r="V22" i="7"/>
  <c r="U21" i="7"/>
  <c r="AN16" i="7"/>
  <c r="AM15" i="7"/>
  <c r="M25" i="7"/>
  <c r="L24" i="7"/>
  <c r="AH18" i="7"/>
  <c r="AG17" i="7"/>
  <c r="AB20" i="7"/>
  <c r="AA19" i="7"/>
  <c r="Y21" i="7"/>
  <c r="X20" i="7"/>
  <c r="AE19" i="7"/>
  <c r="AD18" i="7"/>
  <c r="R23" i="7"/>
  <c r="S24" i="7"/>
  <c r="P25" i="7"/>
  <c r="O24" i="7"/>
  <c r="D28" i="7"/>
  <c r="C27" i="7"/>
  <c r="I26" i="7"/>
  <c r="J27" i="7"/>
  <c r="F27" i="7"/>
  <c r="G28" i="7"/>
  <c r="AJ17" i="7" l="1"/>
  <c r="AK18" i="7"/>
  <c r="V23" i="7"/>
  <c r="U22" i="7"/>
  <c r="AG18" i="7"/>
  <c r="AH19" i="7"/>
  <c r="AD19" i="7"/>
  <c r="AE20" i="7"/>
  <c r="AB21" i="7"/>
  <c r="AA20" i="7"/>
  <c r="AM16" i="7"/>
  <c r="AN17" i="7"/>
  <c r="X21" i="7"/>
  <c r="Y22" i="7"/>
  <c r="L25" i="7"/>
  <c r="M26" i="7"/>
  <c r="C28" i="7"/>
  <c r="D29" i="7"/>
  <c r="R24" i="7"/>
  <c r="S25" i="7"/>
  <c r="P26" i="7"/>
  <c r="O25" i="7"/>
  <c r="G29" i="7"/>
  <c r="F28" i="7"/>
  <c r="J28" i="7"/>
  <c r="I27" i="7"/>
  <c r="AK19" i="7" l="1"/>
  <c r="AJ18" i="7"/>
  <c r="U23" i="7"/>
  <c r="V24" i="7"/>
  <c r="L26" i="7"/>
  <c r="M27" i="7"/>
  <c r="AH20" i="7"/>
  <c r="AG19" i="7"/>
  <c r="X22" i="7"/>
  <c r="Y23" i="7"/>
  <c r="AB22" i="7"/>
  <c r="AA21" i="7"/>
  <c r="AM17" i="7"/>
  <c r="AN18" i="7"/>
  <c r="AE21" i="7"/>
  <c r="AD20" i="7"/>
  <c r="R25" i="7"/>
  <c r="S26" i="7"/>
  <c r="D30" i="7"/>
  <c r="C29" i="7"/>
  <c r="O26" i="7"/>
  <c r="P27" i="7"/>
  <c r="I28" i="7"/>
  <c r="J29" i="7"/>
  <c r="F29" i="7"/>
  <c r="G30" i="7"/>
  <c r="AJ19" i="7" l="1"/>
  <c r="AK20" i="7"/>
  <c r="G31" i="7"/>
  <c r="U24" i="7"/>
  <c r="V25" i="7"/>
  <c r="AG20" i="7"/>
  <c r="AH21" i="7"/>
  <c r="L27" i="7"/>
  <c r="M28" i="7"/>
  <c r="AD21" i="7"/>
  <c r="AE22" i="7"/>
  <c r="AM18" i="7"/>
  <c r="AN19" i="7"/>
  <c r="AA22" i="7"/>
  <c r="AB23" i="7"/>
  <c r="X23" i="7"/>
  <c r="Y24" i="7"/>
  <c r="D31" i="7"/>
  <c r="C30" i="7"/>
  <c r="S27" i="7"/>
  <c r="R26" i="7"/>
  <c r="P28" i="7"/>
  <c r="O27" i="7"/>
  <c r="J30" i="7"/>
  <c r="I29" i="7"/>
  <c r="F30" i="7"/>
  <c r="AK21" i="7" l="1"/>
  <c r="AJ20" i="7"/>
  <c r="G32" i="7"/>
  <c r="V26" i="7"/>
  <c r="U25" i="7"/>
  <c r="X24" i="7"/>
  <c r="Y25" i="7"/>
  <c r="L28" i="7"/>
  <c r="M29" i="7"/>
  <c r="AN20" i="7"/>
  <c r="AM19" i="7"/>
  <c r="AA23" i="7"/>
  <c r="AB24" i="7"/>
  <c r="AH22" i="7"/>
  <c r="AG21" i="7"/>
  <c r="AE23" i="7"/>
  <c r="AD22" i="7"/>
  <c r="P29" i="7"/>
  <c r="O28" i="7"/>
  <c r="D32" i="7"/>
  <c r="C31" i="7"/>
  <c r="S28" i="7"/>
  <c r="R27" i="7"/>
  <c r="F31" i="7"/>
  <c r="I30" i="7"/>
  <c r="J31" i="7"/>
  <c r="D33" i="7" l="1"/>
  <c r="AJ21" i="7"/>
  <c r="AK22" i="7"/>
  <c r="G33" i="7"/>
  <c r="U26" i="7"/>
  <c r="V27" i="7"/>
  <c r="AG22" i="7"/>
  <c r="AH23" i="7"/>
  <c r="AD23" i="7"/>
  <c r="AE24" i="7"/>
  <c r="X25" i="7"/>
  <c r="Y26" i="7"/>
  <c r="AA24" i="7"/>
  <c r="AB25" i="7"/>
  <c r="AM20" i="7"/>
  <c r="AN21" i="7"/>
  <c r="L29" i="7"/>
  <c r="M30" i="7"/>
  <c r="R28" i="7"/>
  <c r="S29" i="7"/>
  <c r="O29" i="7"/>
  <c r="P30" i="7"/>
  <c r="C32" i="7"/>
  <c r="I31" i="7"/>
  <c r="J32" i="7"/>
  <c r="F32" i="7"/>
  <c r="C33" i="7" l="1"/>
  <c r="AJ22" i="7"/>
  <c r="AK23" i="7"/>
  <c r="V28" i="7"/>
  <c r="U27" i="7"/>
  <c r="AE25" i="7"/>
  <c r="AD24" i="7"/>
  <c r="AB26" i="7"/>
  <c r="AA25" i="7"/>
  <c r="AG23" i="7"/>
  <c r="AH24" i="7"/>
  <c r="AN22" i="7"/>
  <c r="AM21" i="7"/>
  <c r="M31" i="7"/>
  <c r="L30" i="7"/>
  <c r="X26" i="7"/>
  <c r="Y27" i="7"/>
  <c r="S30" i="7"/>
  <c r="R29" i="7"/>
  <c r="P31" i="7"/>
  <c r="O30" i="7"/>
  <c r="F33" i="7"/>
  <c r="I32" i="7"/>
  <c r="J33" i="7"/>
  <c r="AK24" i="7" l="1"/>
  <c r="AJ23" i="7"/>
  <c r="V29" i="7"/>
  <c r="U28" i="7"/>
  <c r="X27" i="7"/>
  <c r="Y28" i="7"/>
  <c r="M32" i="7"/>
  <c r="L31" i="7"/>
  <c r="AN23" i="7"/>
  <c r="AM22" i="7"/>
  <c r="AH25" i="7"/>
  <c r="AG24" i="7"/>
  <c r="AA26" i="7"/>
  <c r="AB27" i="7"/>
  <c r="AE26" i="7"/>
  <c r="AD25" i="7"/>
  <c r="O31" i="7"/>
  <c r="P32" i="7"/>
  <c r="I33" i="7"/>
  <c r="S31" i="7"/>
  <c r="R30" i="7"/>
  <c r="AJ24" i="7" l="1"/>
  <c r="AK25" i="7"/>
  <c r="V30" i="7"/>
  <c r="U29" i="7"/>
  <c r="AD26" i="7"/>
  <c r="AE27" i="7"/>
  <c r="AM23" i="7"/>
  <c r="AN24" i="7"/>
  <c r="Y29" i="7"/>
  <c r="X28" i="7"/>
  <c r="AB28" i="7"/>
  <c r="AA27" i="7"/>
  <c r="AH26" i="7"/>
  <c r="AG25" i="7"/>
  <c r="M33" i="7"/>
  <c r="L32" i="7"/>
  <c r="R31" i="7"/>
  <c r="S32" i="7"/>
  <c r="O32" i="7"/>
  <c r="P33" i="7"/>
  <c r="O33" i="7" l="1"/>
  <c r="AK26" i="7"/>
  <c r="AJ25" i="7"/>
  <c r="V31" i="7"/>
  <c r="U30" i="7"/>
  <c r="AA28" i="7"/>
  <c r="AB29" i="7"/>
  <c r="AD27" i="7"/>
  <c r="AE28" i="7"/>
  <c r="AG26" i="7"/>
  <c r="AH27" i="7"/>
  <c r="Y30" i="7"/>
  <c r="X29" i="7"/>
  <c r="AM24" i="7"/>
  <c r="AN25" i="7"/>
  <c r="L33" i="7"/>
  <c r="S33" i="7"/>
  <c r="R32" i="7"/>
  <c r="U31" i="7" l="1"/>
  <c r="R33" i="7"/>
  <c r="AJ26" i="7"/>
  <c r="AK27" i="7"/>
  <c r="V32" i="7"/>
  <c r="AH28" i="7"/>
  <c r="AG27" i="7"/>
  <c r="AN26" i="7"/>
  <c r="AM25" i="7"/>
  <c r="Y31" i="7"/>
  <c r="X30" i="7"/>
  <c r="AD28" i="7"/>
  <c r="AE29" i="7"/>
  <c r="AB30" i="7"/>
  <c r="AA29" i="7"/>
  <c r="AJ27" i="7" l="1"/>
  <c r="AK28" i="7"/>
  <c r="U32" i="7"/>
  <c r="V33" i="7"/>
  <c r="AG28" i="7"/>
  <c r="AH29" i="7"/>
  <c r="AA30" i="7"/>
  <c r="AB31" i="7"/>
  <c r="AM26" i="7"/>
  <c r="AN27" i="7"/>
  <c r="AD29" i="7"/>
  <c r="AE30" i="7"/>
  <c r="X31" i="7"/>
  <c r="Y32" i="7"/>
  <c r="AJ28" i="7" l="1"/>
  <c r="AK29" i="7"/>
  <c r="U33" i="7"/>
  <c r="AD30" i="7"/>
  <c r="AE31" i="7"/>
  <c r="AG29" i="7"/>
  <c r="AH30" i="7"/>
  <c r="X32" i="7"/>
  <c r="Y33" i="7"/>
  <c r="AN28" i="7"/>
  <c r="AM27" i="7"/>
  <c r="AA31" i="7"/>
  <c r="AB32" i="7"/>
  <c r="AD31" i="7" l="1"/>
  <c r="AJ29" i="7"/>
  <c r="AK30" i="7"/>
  <c r="AA32" i="7"/>
  <c r="AB33" i="7"/>
  <c r="AM28" i="7"/>
  <c r="AN29" i="7"/>
  <c r="AE32" i="7"/>
  <c r="AG30" i="7"/>
  <c r="AH31" i="7"/>
  <c r="X33" i="7"/>
  <c r="AD32" i="7" l="1"/>
  <c r="AJ30" i="7"/>
  <c r="AK31" i="7"/>
  <c r="AH32" i="7"/>
  <c r="AG31" i="7"/>
  <c r="AA33" i="7"/>
  <c r="AE33" i="7"/>
  <c r="AM29" i="7"/>
  <c r="AN30" i="7"/>
  <c r="AJ31" i="7" l="1"/>
  <c r="AK32" i="7"/>
  <c r="AM30" i="7"/>
  <c r="AN31" i="7"/>
  <c r="AH33" i="7"/>
  <c r="AG32" i="7"/>
  <c r="AD33" i="7"/>
  <c r="AK33" i="7" l="1"/>
  <c r="AJ32" i="7"/>
  <c r="AG33" i="7"/>
  <c r="AN32" i="7"/>
  <c r="AM31" i="7"/>
  <c r="AJ33" i="7" l="1"/>
  <c r="AN33" i="7"/>
  <c r="AM32" i="7"/>
  <c r="AM33" i="7" l="1"/>
</calcChain>
</file>

<file path=xl/sharedStrings.xml><?xml version="1.0" encoding="utf-8"?>
<sst xmlns="http://schemas.openxmlformats.org/spreadsheetml/2006/main" count="42" uniqueCount="29">
  <si>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</si>
  <si>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</si>
  <si>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</si>
  <si>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</si>
  <si>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</si>
  <si>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</si>
  <si>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</si>
  <si>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</si>
  <si>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</si>
  <si>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</si>
  <si>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</si>
  <si>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</si>
  <si>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Fériés</t>
  </si>
  <si>
    <t>Année scolaire</t>
  </si>
  <si>
    <t>Date Début vacances</t>
  </si>
  <si>
    <t>Date Fin vacances</t>
  </si>
  <si>
    <t>DVac</t>
  </si>
  <si>
    <t>FVac</t>
  </si>
  <si>
    <t>Noël</t>
  </si>
  <si>
    <t>Hiver</t>
  </si>
  <si>
    <t>Printemps</t>
  </si>
  <si>
    <t>Eté</t>
  </si>
  <si>
    <t>Toussaint</t>
  </si>
  <si>
    <t>http://www.education.gouv.fr/pid25058/le-calendrier-scolaire.html?annee=108&amp;zone=0&amp;search_input=%A0D%E9partement%2C+Code+postal+ou+ville</t>
  </si>
  <si>
    <t>Académie de nantes</t>
  </si>
  <si>
    <t>2018/2019</t>
  </si>
  <si>
    <t>2019/2020</t>
  </si>
  <si>
    <t>2020/2021</t>
  </si>
  <si>
    <t>ascension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</si>
</sst>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dd\ dd"/>
    <numFmt numFmtId="165" formatCode="_-* #,##0.00\ _F_-;\-* #,##0.00\ _F_-;_-* &quot;-&quot;??\ _F_-;_-@_-"/>
    <numFmt numFmtId="166" formatCode="_-* #,##0.00\ [$€]_-;\-* #,##0.00\ [$€]_-;_-* &quot;-&quot;??\ [$€]_-;_-@_-"/>
    <numFmt numFmtId="167" formatCode="[$-F800]dddd\,\ mmmm\ dd\,\ yyyy"/>
    <numFmt numFmtId="168" formatCode="&quot;De&quot;\ mmmm\ yyyy"/>
    <numFmt numFmtId="169" formatCode="&quot;Pour &quot;General&quot; mois&quot;"/>
    <numFmt numFmtId="170" formatCode="&quot;à &quot;\ mmmm\ yyyy"/>
  </numFmts>
  <fonts count="20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"/>
      <name val="Calibri"/>
      <family val="2"/>
    </font>
    <font>
      <b/>
      <sz val="11"/>
      <color indexed="8"/>
      <name val="Calibri"/>
      <family val="2"/>
    </font>
    <font>
      <sz val="8"/>
      <color indexed="8"/>
      <name val="Arial Narrow"/>
      <family val="2"/>
    </font>
    <font>
      <b/>
      <sz val="10"/>
      <color indexed="56"/>
      <name val="Calibri"/>
      <family val="2"/>
    </font>
    <font>
      <u/>
      <sz val="11"/>
      <color theme="10"/>
      <name val="Calibri"/>
      <family val="2"/>
    </font>
    <font>
      <sz val="10"/>
      <color theme="1"/>
      <name val="Andalus"/>
      <family val="1"/>
    </font>
    <font>
      <sz val="11"/>
      <color theme="1"/>
      <name val="Andalus"/>
      <family val="1"/>
    </font>
    <font>
      <b/>
      <sz val="16"/>
      <color theme="1"/>
      <name val="Comic Sans MS"/>
      <family val="4"/>
    </font>
    <font>
      <sz val="11"/>
      <color theme="0"/>
      <name val="MV Boli"/>
    </font>
    <font>
      <sz val="14"/>
      <color theme="0"/>
      <name val="MV Boli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12"/>
      <color rgb="FF000000"/>
      <name val="Arial"/>
      <family val="2"/>
    </font>
    <font>
      <sz val="11"/>
      <color rgb="FFFFFFFF"/>
      <name val="Arial"/>
      <family val="2"/>
    </font>
    <font>
      <b/>
      <sz val="17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9D9D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55"/>
      </right>
      <top style="medium">
        <color indexed="64"/>
      </top>
      <bottom/>
      <diagonal/>
    </border>
    <border>
      <left style="thin">
        <color indexed="55"/>
      </left>
      <right/>
      <top style="medium">
        <color indexed="64"/>
      </top>
      <bottom/>
      <diagonal/>
    </border>
    <border>
      <left/>
      <right style="thin">
        <color indexed="55"/>
      </right>
      <top style="medium">
        <color indexed="64"/>
      </top>
      <bottom/>
      <diagonal/>
    </border>
    <border>
      <left style="thin">
        <color indexed="55"/>
      </left>
      <right style="thin">
        <color indexed="55"/>
      </right>
      <top style="medium">
        <color indexed="64"/>
      </top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dashed">
        <color indexed="10"/>
      </left>
      <right style="dashed">
        <color indexed="10"/>
      </right>
      <top style="dashed">
        <color indexed="10"/>
      </top>
      <bottom style="thin">
        <color indexed="55"/>
      </bottom>
      <diagonal/>
    </border>
    <border>
      <left style="dashed">
        <color indexed="10"/>
      </left>
      <right style="dashed">
        <color indexed="10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dashed">
        <color indexed="10"/>
      </left>
      <right style="dashed">
        <color indexed="10"/>
      </right>
      <top style="thin">
        <color indexed="55"/>
      </top>
      <bottom style="dashed">
        <color indexed="1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</borders>
  <cellStyleXfs count="6">
    <xf numFmtId="0" fontId="0" fillId="0" borderId="0"/>
    <xf numFmtId="0" fontId="3" fillId="0" borderId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2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/>
    <xf numFmtId="0" fontId="4" fillId="2" borderId="0" xfId="4" applyFont="1" applyFill="1" applyAlignment="1" applyProtection="1">
      <alignment horizontal="center" vertical="center"/>
    </xf>
    <xf numFmtId="0" fontId="3" fillId="2" borderId="0" xfId="1" applyFill="1" applyProtection="1"/>
    <xf numFmtId="0" fontId="5" fillId="2" borderId="0" xfId="1" applyFont="1" applyFill="1" applyProtection="1"/>
    <xf numFmtId="0" fontId="3" fillId="3" borderId="8" xfId="1" applyFill="1" applyBorder="1"/>
    <xf numFmtId="0" fontId="3" fillId="3" borderId="6" xfId="1" applyFill="1" applyBorder="1"/>
    <xf numFmtId="0" fontId="6" fillId="0" borderId="11" xfId="1" applyFont="1" applyBorder="1" applyAlignment="1">
      <alignment horizontal="center"/>
    </xf>
    <xf numFmtId="0" fontId="3" fillId="3" borderId="5" xfId="1" applyFill="1" applyBorder="1"/>
    <xf numFmtId="0" fontId="5" fillId="2" borderId="0" xfId="1" applyFont="1" applyFill="1" applyAlignment="1" applyProtection="1">
      <alignment horizontal="center" vertical="center"/>
    </xf>
    <xf numFmtId="0" fontId="3" fillId="2" borderId="0" xfId="1" applyFont="1" applyFill="1" applyBorder="1" applyProtection="1"/>
    <xf numFmtId="0" fontId="7" fillId="2" borderId="0" xfId="1" applyFont="1" applyFill="1" applyBorder="1" applyProtection="1"/>
    <xf numFmtId="0" fontId="3" fillId="3" borderId="7" xfId="1" applyFill="1" applyBorder="1"/>
    <xf numFmtId="0" fontId="3" fillId="3" borderId="0" xfId="1" applyFill="1" applyBorder="1"/>
    <xf numFmtId="0" fontId="8" fillId="0" borderId="14" xfId="1" applyFont="1" applyBorder="1" applyAlignment="1">
      <alignment horizontal="center"/>
    </xf>
    <xf numFmtId="0" fontId="3" fillId="3" borderId="4" xfId="1" applyFill="1" applyBorder="1"/>
    <xf numFmtId="0" fontId="6" fillId="0" borderId="15" xfId="1" applyFont="1" applyBorder="1" applyAlignment="1">
      <alignment vertical="center"/>
    </xf>
    <xf numFmtId="0" fontId="3" fillId="0" borderId="16" xfId="1" applyFont="1" applyBorder="1"/>
    <xf numFmtId="0" fontId="6" fillId="0" borderId="14" xfId="1" applyFont="1" applyBorder="1" applyAlignment="1">
      <alignment vertical="center"/>
    </xf>
    <xf numFmtId="0" fontId="6" fillId="0" borderId="19" xfId="1" applyFont="1" applyBorder="1" applyAlignment="1">
      <alignment vertical="center"/>
    </xf>
    <xf numFmtId="0" fontId="3" fillId="2" borderId="0" xfId="1" applyFill="1" applyAlignment="1" applyProtection="1">
      <alignment horizontal="center" vertical="center"/>
    </xf>
    <xf numFmtId="0" fontId="9" fillId="0" borderId="0" xfId="5" applyAlignment="1" applyProtection="1"/>
    <xf numFmtId="14" fontId="3" fillId="2" borderId="0" xfId="1" applyNumberFormat="1" applyFill="1" applyAlignment="1" applyProtection="1">
      <alignment horizontal="center" vertical="center"/>
    </xf>
    <xf numFmtId="0" fontId="3" fillId="2" borderId="0" xfId="1" applyFill="1" applyAlignment="1" applyProtection="1">
      <alignment horizontal="left"/>
    </xf>
    <xf numFmtId="0" fontId="3" fillId="2" borderId="0" xfId="1" applyNumberFormat="1" applyFill="1" applyAlignment="1" applyProtection="1">
      <alignment horizontal="left"/>
    </xf>
    <xf numFmtId="0" fontId="3" fillId="2" borderId="0" xfId="1" quotePrefix="1" applyFill="1" applyProtection="1"/>
    <xf numFmtId="0" fontId="0" fillId="2" borderId="0" xfId="0" applyFill="1" applyAlignment="1" applyProtection="1">
      <alignment horizontal="center" vertical="center"/>
    </xf>
    <xf numFmtId="0" fontId="0" fillId="2" borderId="0" xfId="0" applyFill="1" applyProtection="1"/>
    <xf numFmtId="0" fontId="1" fillId="2" borderId="0" xfId="0" applyFont="1" applyFill="1" applyAlignment="1" applyProtection="1">
      <alignment horizontal="center" vertical="center"/>
    </xf>
    <xf numFmtId="164" fontId="13" fillId="5" borderId="1" xfId="0" applyNumberFormat="1" applyFont="1" applyFill="1" applyBorder="1" applyAlignment="1" applyProtection="1">
      <alignment vertical="center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horizontal="center" vertical="center"/>
      <protection locked="0"/>
    </xf>
    <xf numFmtId="164" fontId="1" fillId="2" borderId="0" xfId="0" applyNumberFormat="1" applyFont="1" applyFill="1" applyAlignment="1" applyProtection="1">
      <alignment horizontal="right" vertical="center"/>
      <protection locked="0"/>
    </xf>
    <xf numFmtId="0" fontId="0" fillId="6" borderId="0" xfId="0" applyFill="1" applyAlignment="1" applyProtection="1">
      <alignment horizontal="center" vertical="center"/>
    </xf>
    <xf numFmtId="0" fontId="1" fillId="6" borderId="0" xfId="0" applyFont="1" applyFill="1" applyAlignment="1" applyProtection="1">
      <alignment horizontal="center" vertical="center"/>
    </xf>
    <xf numFmtId="14" fontId="3" fillId="2" borderId="0" xfId="1" applyNumberFormat="1" applyFill="1" applyAlignment="1" applyProtection="1">
      <alignment horizontal="center"/>
    </xf>
    <xf numFmtId="167" fontId="1" fillId="2" borderId="0" xfId="0" applyNumberFormat="1" applyFont="1" applyFill="1" applyAlignment="1" applyProtection="1">
      <alignment horizontal="center" vertical="center"/>
    </xf>
    <xf numFmtId="14" fontId="0" fillId="4" borderId="0" xfId="0" applyNumberFormat="1" applyFill="1" applyProtection="1"/>
    <xf numFmtId="164" fontId="10" fillId="4" borderId="21" xfId="0" applyNumberFormat="1" applyFont="1" applyFill="1" applyBorder="1" applyAlignment="1" applyProtection="1">
      <alignment horizontal="right" vertical="center"/>
    </xf>
    <xf numFmtId="164" fontId="10" fillId="4" borderId="22" xfId="0" applyNumberFormat="1" applyFont="1" applyFill="1" applyBorder="1" applyAlignment="1" applyProtection="1">
      <alignment horizontal="right" vertical="center"/>
    </xf>
    <xf numFmtId="0" fontId="11" fillId="4" borderId="22" xfId="0" applyFont="1" applyFill="1" applyBorder="1" applyAlignment="1" applyProtection="1">
      <alignment horizontal="center" vertical="center"/>
    </xf>
    <xf numFmtId="14" fontId="0" fillId="4" borderId="0" xfId="0" applyNumberFormat="1" applyFill="1" applyProtection="1"/>
    <xf numFmtId="164" fontId="10" fillId="4" borderId="21" xfId="0" applyNumberFormat="1" applyFont="1" applyFill="1" applyBorder="1" applyAlignment="1" applyProtection="1">
      <alignment horizontal="right" vertical="center"/>
    </xf>
    <xf numFmtId="0" fontId="11" fillId="4" borderId="22" xfId="0" applyFont="1" applyFill="1" applyBorder="1" applyAlignment="1" applyProtection="1">
      <alignment horizontal="center" vertical="center"/>
    </xf>
    <xf numFmtId="168" fontId="0" fillId="2" borderId="0" xfId="0" applyNumberFormat="1" applyFill="1" applyAlignment="1" applyProtection="1">
      <alignment horizontal="center" vertical="center"/>
    </xf>
    <xf numFmtId="169" fontId="0" fillId="2" borderId="0" xfId="0" applyNumberFormat="1" applyFill="1" applyAlignment="1" applyProtection="1">
      <alignment horizontal="center" vertical="center"/>
    </xf>
    <xf numFmtId="170" fontId="0" fillId="2" borderId="0" xfId="0" applyNumberFormat="1" applyFill="1" applyAlignment="1" applyProtection="1">
      <alignment horizontal="center" vertical="center"/>
    </xf>
    <xf numFmtId="164" fontId="10" fillId="4" borderId="0" xfId="0" applyNumberFormat="1" applyFont="1" applyFill="1" applyBorder="1" applyAlignment="1" applyProtection="1">
      <alignment horizontal="right" vertical="center"/>
    </xf>
    <xf numFmtId="0" fontId="11" fillId="4" borderId="0" xfId="0" applyFont="1" applyFill="1" applyBorder="1" applyAlignment="1" applyProtection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4" fillId="2" borderId="23" xfId="4" applyFont="1" applyFill="1" applyBorder="1" applyAlignment="1" applyProtection="1">
      <alignment horizontal="center" vertical="center"/>
    </xf>
    <xf numFmtId="0" fontId="4" fillId="2" borderId="6" xfId="4" applyFont="1" applyFill="1" applyBorder="1" applyAlignment="1" applyProtection="1">
      <alignment horizontal="center" vertical="center"/>
    </xf>
    <xf numFmtId="0" fontId="4" fillId="2" borderId="5" xfId="4" applyFont="1" applyFill="1" applyBorder="1" applyAlignment="1" applyProtection="1">
      <alignment horizontal="center" vertical="center"/>
    </xf>
    <xf numFmtId="0" fontId="6" fillId="0" borderId="24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/>
    </xf>
    <xf numFmtId="0" fontId="3" fillId="0" borderId="10" xfId="1" applyBorder="1" applyAlignment="1">
      <alignment horizontal="center"/>
    </xf>
    <xf numFmtId="0" fontId="3" fillId="0" borderId="25" xfId="1" applyBorder="1" applyAlignment="1">
      <alignment horizontal="center"/>
    </xf>
    <xf numFmtId="0" fontId="3" fillId="0" borderId="13" xfId="1" applyBorder="1" applyAlignment="1">
      <alignment horizontal="center"/>
    </xf>
    <xf numFmtId="0" fontId="11" fillId="0" borderId="22" xfId="0" applyFont="1" applyFill="1" applyBorder="1" applyAlignment="1" applyProtection="1">
      <alignment horizontal="center" vertical="center"/>
    </xf>
    <xf numFmtId="0" fontId="3" fillId="6" borderId="0" xfId="1" applyFill="1" applyBorder="1" applyProtection="1"/>
    <xf numFmtId="0" fontId="15" fillId="6" borderId="0" xfId="0" applyFont="1" applyFill="1" applyBorder="1" applyAlignment="1">
      <alignment horizontal="center" vertical="center" wrapText="1"/>
    </xf>
    <xf numFmtId="0" fontId="9" fillId="6" borderId="0" xfId="5" applyFill="1" applyBorder="1" applyAlignment="1" applyProtection="1">
      <alignment horizontal="center" vertical="center" wrapText="1"/>
    </xf>
    <xf numFmtId="0" fontId="0" fillId="6" borderId="0" xfId="0" applyFill="1" applyBorder="1"/>
    <xf numFmtId="0" fontId="18" fillId="6" borderId="0" xfId="0" applyFont="1" applyFill="1" applyBorder="1" applyAlignment="1">
      <alignment horizontal="center" vertical="center" wrapText="1"/>
    </xf>
    <xf numFmtId="0" fontId="16" fillId="6" borderId="0" xfId="0" applyFont="1" applyFill="1" applyBorder="1" applyAlignment="1">
      <alignment horizontal="center" vertical="center" wrapText="1"/>
    </xf>
    <xf numFmtId="167" fontId="3" fillId="0" borderId="17" xfId="1" applyNumberFormat="1" applyFont="1" applyBorder="1" applyAlignment="1">
      <alignment horizontal="left" indent="1"/>
    </xf>
    <xf numFmtId="167" fontId="3" fillId="3" borderId="0" xfId="1" applyNumberFormat="1" applyFill="1" applyBorder="1"/>
    <xf numFmtId="167" fontId="3" fillId="0" borderId="18" xfId="1" applyNumberFormat="1" applyFont="1" applyBorder="1" applyAlignment="1">
      <alignment horizontal="left" indent="1"/>
    </xf>
    <xf numFmtId="167" fontId="3" fillId="0" borderId="20" xfId="1" applyNumberFormat="1" applyFont="1" applyBorder="1" applyAlignment="1">
      <alignment horizontal="left" indent="1"/>
    </xf>
    <xf numFmtId="0" fontId="17" fillId="6" borderId="0" xfId="0" applyFont="1" applyFill="1" applyBorder="1" applyAlignment="1">
      <alignment horizontal="center" vertical="center" wrapText="1"/>
    </xf>
    <xf numFmtId="0" fontId="19" fillId="6" borderId="0" xfId="0" applyFont="1" applyFill="1" applyBorder="1" applyAlignment="1">
      <alignment horizontal="center" vertical="center"/>
    </xf>
    <xf numFmtId="0" fontId="0" fillId="6" borderId="0" xfId="0" applyFill="1" applyBorder="1"/>
    <xf numFmtId="0" fontId="0" fillId="6" borderId="0" xfId="0" applyFill="1" applyBorder="1" applyAlignment="1">
      <alignment horizontal="center" vertical="center" wrapText="1"/>
    </xf>
    <xf numFmtId="0" fontId="9" fillId="6" borderId="0" xfId="5" applyFill="1" applyBorder="1" applyAlignment="1" applyProtection="1">
      <alignment horizontal="center" vertical="center" wrapText="1"/>
    </xf>
    <xf numFmtId="0" fontId="12" fillId="2" borderId="0" xfId="0" applyNumberFormat="1" applyFont="1" applyFill="1" applyBorder="1" applyAlignment="1" applyProtection="1">
      <alignment horizontal="center" vertical="center"/>
    </xf>
    <xf numFmtId="164" fontId="14" fillId="5" borderId="3" xfId="0" applyNumberFormat="1" applyFont="1" applyFill="1" applyBorder="1" applyAlignment="1" applyProtection="1">
      <alignment horizontal="center" vertical="center"/>
    </xf>
    <xf numFmtId="164" fontId="14" fillId="5" borderId="2" xfId="0" applyNumberFormat="1" applyFont="1" applyFill="1" applyBorder="1" applyAlignment="1" applyProtection="1">
      <alignment horizontal="center" vertical="center"/>
    </xf>
  </cellXfs>
  <cellStyles count="6">
    <cellStyle name="Euro" xfId="3" xr:uid="{00000000-0005-0000-0000-000000000000}"/>
    <cellStyle name="Lien hypertexte" xfId="5" builtinId="8"/>
    <cellStyle name="Milliers 2" xfId="2" xr:uid="{00000000-0005-0000-0000-000002000000}"/>
    <cellStyle name="Normal" xfId="0" builtinId="0"/>
    <cellStyle name="Normal 2" xfId="1" xr:uid="{00000000-0005-0000-0000-000004000000}"/>
    <cellStyle name="Normal_URSSAF" xfId="4" xr:uid="{00000000-0005-0000-0000-000005000000}"/>
  </cellStyles>
  <dxfs count="136"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9D9D9"/>
      <color rgb="FF039F33"/>
      <color rgb="FFA6A6A6"/>
      <color rgb="FF00FF00"/>
      <color rgb="FF000000"/>
      <color rgb="FFBFBFBF"/>
      <color rgb="FFC0E0FF"/>
      <color rgb="FF8CE9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C$1" max="3000" min="2010" page="10" val="2019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485775</xdr:colOff>
      <xdr:row>4</xdr:row>
      <xdr:rowOff>66675</xdr:rowOff>
    </xdr:from>
    <xdr:to>
      <xdr:col>13</xdr:col>
      <xdr:colOff>285750</xdr:colOff>
      <xdr:row>17</xdr:row>
      <xdr:rowOff>123825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058025" y="1076325"/>
          <a:ext cx="4819650" cy="2505075"/>
        </a:xfrm>
        <a:prstGeom prst="wedgeRoundRectCallout">
          <a:avLst>
            <a:gd name="adj1" fmla="val -95616"/>
            <a:gd name="adj2" fmla="val -3466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Bonjour,</a:t>
          </a:r>
        </a:p>
        <a:p>
          <a:pPr algn="l"/>
          <a:r>
            <a:rPr lang="fr-FR" sz="1100"/>
            <a:t>Dans la colonne DVac ( Début de Vacnces) on renseigne les dates sous le format 24/02/2018 qui sera remis en format texte dans la cellule.</a:t>
          </a:r>
        </a:p>
        <a:p>
          <a:pPr algn="l"/>
          <a:r>
            <a:rPr lang="fr-FR" sz="1100"/>
            <a:t>On</a:t>
          </a:r>
          <a:r>
            <a:rPr lang="fr-FR" sz="1100" baseline="0"/>
            <a:t> fait de même dans la colonne FVac (Fin de vacances) en renseignant la date toujours sous le format excel 11/03/2018. Ici on mets la date de reprise moins un jour. </a:t>
          </a:r>
        </a:p>
        <a:p>
          <a:pPr algn="l"/>
          <a:r>
            <a:rPr lang="fr-FR" sz="1100" baseline="0"/>
            <a:t>Pour une reprise le lundi on mets la date du dimanche. Ainsi la coloration des vacances se termine au bon endroit.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Leakim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0</xdr:row>
          <xdr:rowOff>47625</xdr:rowOff>
        </xdr:from>
        <xdr:to>
          <xdr:col>1</xdr:col>
          <xdr:colOff>390525</xdr:colOff>
          <xdr:row>1</xdr:row>
          <xdr:rowOff>152400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ducation.gouv.fr/pid25058/le-calendrier-scolaire.html?annee=108&amp;zone=0&amp;search_input=%A0D%E9partement%2C+Code+postal+ou+vill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FFFF00"/>
  </sheetPr>
  <dimension ref="A1:AE58"/>
  <sheetViews>
    <sheetView zoomScaleNormal="100" workbookViewId="0">
      <selection activeCell="G10" sqref="G10"/>
    </sheetView>
  </sheetViews>
  <sheetFormatPr baseColWidth="10" defaultRowHeight="12.75"/>
  <cols>
    <col min="1" max="1" width="0.7109375" style="2" customWidth="1"/>
    <col min="2" max="2" width="10.28515625" style="2" customWidth="1"/>
    <col min="3" max="3" width="10" style="2" customWidth="1"/>
    <col min="4" max="4" width="0.7109375" style="2" customWidth="1"/>
    <col min="5" max="5" width="26.28515625" style="2" customWidth="1"/>
    <col min="6" max="6" width="0.7109375" style="2" customWidth="1"/>
    <col min="7" max="7" width="26.28515625" style="2" customWidth="1"/>
    <col min="8" max="8" width="0.7109375" style="2" customWidth="1"/>
    <col min="9" max="9" width="11.42578125" style="2" customWidth="1"/>
    <col min="10" max="11" width="11.42578125" style="2"/>
    <col min="12" max="12" width="27.42578125" style="2" bestFit="1" customWidth="1"/>
    <col min="13" max="13" width="36.42578125" style="2" bestFit="1" customWidth="1"/>
    <col min="14" max="14" width="18.5703125" style="2" bestFit="1" customWidth="1"/>
    <col min="15" max="15" width="19.5703125" style="2" bestFit="1" customWidth="1"/>
    <col min="16" max="16384" width="11.42578125" style="2"/>
  </cols>
  <sheetData>
    <row r="1" spans="1:31" ht="9.9499999999999993" customHeight="1" thickBot="1">
      <c r="A1" s="50"/>
      <c r="B1" s="51"/>
      <c r="C1" s="51"/>
      <c r="D1" s="51"/>
      <c r="E1" s="51"/>
      <c r="F1" s="51"/>
      <c r="G1" s="51"/>
      <c r="H1" s="52"/>
      <c r="I1" s="2" t="s">
        <v>0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27.75" customHeight="1">
      <c r="A2" s="4"/>
      <c r="B2" s="48" t="s">
        <v>13</v>
      </c>
      <c r="C2" s="55"/>
      <c r="D2" s="5"/>
      <c r="E2" s="6" t="s">
        <v>14</v>
      </c>
      <c r="F2" s="5"/>
      <c r="G2" s="6" t="s">
        <v>15</v>
      </c>
      <c r="H2" s="7"/>
      <c r="I2" s="2" t="s">
        <v>1</v>
      </c>
      <c r="J2" s="19" t="s">
        <v>12</v>
      </c>
      <c r="K2" s="20" t="s">
        <v>23</v>
      </c>
      <c r="L2" s="3"/>
      <c r="M2" s="3"/>
      <c r="N2" s="3"/>
      <c r="O2" s="3"/>
      <c r="P2" s="3"/>
      <c r="Q2" s="3"/>
      <c r="R2" s="3"/>
      <c r="S2" s="8"/>
      <c r="T2" s="8"/>
      <c r="U2" s="8"/>
      <c r="V2" s="8"/>
      <c r="W2" s="8"/>
      <c r="X2" s="8"/>
      <c r="Y2" s="3"/>
      <c r="Z2" s="9"/>
      <c r="AA2" s="10"/>
      <c r="AB2" s="10"/>
      <c r="AC2" s="10"/>
    </row>
    <row r="3" spans="1:31" ht="15.75" customHeight="1">
      <c r="A3" s="11"/>
      <c r="B3" s="53"/>
      <c r="C3" s="56"/>
      <c r="D3" s="12"/>
      <c r="E3" s="54" t="s">
        <v>24</v>
      </c>
      <c r="F3" s="12"/>
      <c r="G3" s="54" t="s">
        <v>24</v>
      </c>
      <c r="H3" s="14"/>
      <c r="I3" s="2" t="s">
        <v>2</v>
      </c>
      <c r="J3" s="21">
        <f>DATE(An-1,1,1)</f>
        <v>43101</v>
      </c>
      <c r="K3" s="20"/>
      <c r="L3" s="3"/>
      <c r="M3" s="3"/>
      <c r="N3" s="3"/>
      <c r="O3" s="3"/>
      <c r="P3" s="3"/>
      <c r="Q3" s="3"/>
      <c r="R3" s="3"/>
      <c r="S3" s="8"/>
      <c r="T3" s="8"/>
      <c r="U3" s="8"/>
      <c r="V3" s="8"/>
      <c r="W3" s="8"/>
      <c r="X3" s="8"/>
      <c r="Y3" s="3"/>
      <c r="Z3" s="9"/>
      <c r="AA3" s="10"/>
      <c r="AB3" s="10"/>
      <c r="AC3" s="10"/>
    </row>
    <row r="4" spans="1:31" ht="26.25" customHeight="1">
      <c r="A4" s="11"/>
      <c r="B4" s="49"/>
      <c r="C4" s="57"/>
      <c r="D4" s="12"/>
      <c r="E4" s="13" t="s">
        <v>16</v>
      </c>
      <c r="F4" s="12"/>
      <c r="G4" s="13" t="s">
        <v>17</v>
      </c>
      <c r="H4" s="14"/>
      <c r="I4" s="2" t="s">
        <v>3</v>
      </c>
      <c r="J4" s="21">
        <f>ROUND(DATE(An-1,4,MOD(234-11*MOD(An-1,19),30))/7,0)*7-6+1</f>
        <v>43192</v>
      </c>
      <c r="K4" s="24"/>
      <c r="L4" s="59"/>
      <c r="M4" s="59"/>
      <c r="N4" s="59"/>
      <c r="O4" s="59"/>
    </row>
    <row r="5" spans="1:31" ht="9" customHeight="1">
      <c r="A5" s="11"/>
      <c r="B5" s="12"/>
      <c r="C5" s="12"/>
      <c r="D5" s="12"/>
      <c r="E5" s="12"/>
      <c r="F5" s="12"/>
      <c r="G5" s="12"/>
      <c r="H5" s="14"/>
      <c r="I5" s="2" t="s">
        <v>4</v>
      </c>
      <c r="J5" s="21">
        <f>DATE(An-1,5,1)</f>
        <v>43221</v>
      </c>
      <c r="L5" s="70"/>
      <c r="M5" s="71"/>
      <c r="N5" s="71"/>
      <c r="O5" s="71"/>
    </row>
    <row r="6" spans="1:31" ht="15" customHeight="1">
      <c r="A6" s="11"/>
      <c r="B6" s="12"/>
      <c r="C6" s="12"/>
      <c r="D6" s="12"/>
      <c r="E6" s="12"/>
      <c r="F6" s="12"/>
      <c r="G6" s="12"/>
      <c r="H6" s="14"/>
      <c r="I6" s="2" t="s">
        <v>5</v>
      </c>
      <c r="J6" s="21">
        <f>DATE(An-1,5,8)</f>
        <v>43228</v>
      </c>
      <c r="L6" s="72"/>
      <c r="M6" s="71"/>
      <c r="N6" s="71"/>
      <c r="O6" s="71"/>
    </row>
    <row r="7" spans="1:31" ht="15" customHeight="1">
      <c r="A7" s="11"/>
      <c r="B7" s="15" t="s">
        <v>25</v>
      </c>
      <c r="C7" s="16" t="s">
        <v>19</v>
      </c>
      <c r="D7" s="12"/>
      <c r="E7" s="65">
        <v>43155</v>
      </c>
      <c r="F7" s="66"/>
      <c r="G7" s="65">
        <v>43170</v>
      </c>
      <c r="H7" s="14"/>
      <c r="I7" s="2" t="s">
        <v>6</v>
      </c>
      <c r="J7" s="21">
        <f>J4+38</f>
        <v>43230</v>
      </c>
      <c r="L7" s="60"/>
      <c r="M7" s="61"/>
      <c r="N7" s="61"/>
      <c r="O7" s="61"/>
    </row>
    <row r="8" spans="1:31" ht="15.75" customHeight="1">
      <c r="A8" s="11"/>
      <c r="B8" s="17"/>
      <c r="C8" s="16" t="s">
        <v>20</v>
      </c>
      <c r="D8" s="12"/>
      <c r="E8" s="67">
        <v>43211</v>
      </c>
      <c r="F8" s="66"/>
      <c r="G8" s="67">
        <v>43226</v>
      </c>
      <c r="H8" s="14"/>
      <c r="I8" s="2" t="s">
        <v>7</v>
      </c>
      <c r="J8" s="21">
        <f>J4+49</f>
        <v>43241</v>
      </c>
      <c r="L8" s="61"/>
      <c r="M8" s="69"/>
      <c r="N8" s="69"/>
      <c r="O8" s="69"/>
    </row>
    <row r="9" spans="1:31" ht="15.75" customHeight="1">
      <c r="A9" s="11"/>
      <c r="B9" s="17"/>
      <c r="C9" s="16" t="s">
        <v>21</v>
      </c>
      <c r="D9" s="12"/>
      <c r="E9" s="67">
        <v>43288</v>
      </c>
      <c r="F9" s="66"/>
      <c r="G9" s="67">
        <v>43345</v>
      </c>
      <c r="H9" s="14"/>
      <c r="I9" s="2" t="s">
        <v>8</v>
      </c>
      <c r="J9" s="21">
        <f>DATE(An-1,7,14)</f>
        <v>43295</v>
      </c>
      <c r="L9" s="73"/>
      <c r="M9" s="69"/>
      <c r="N9" s="69"/>
      <c r="O9" s="69"/>
    </row>
    <row r="10" spans="1:31" ht="15" customHeight="1">
      <c r="A10" s="11"/>
      <c r="B10" s="17"/>
      <c r="C10" s="16" t="s">
        <v>22</v>
      </c>
      <c r="D10" s="12"/>
      <c r="E10" s="67">
        <v>43393</v>
      </c>
      <c r="F10" s="66"/>
      <c r="G10" s="67">
        <v>43408</v>
      </c>
      <c r="H10" s="14"/>
      <c r="I10" s="2" t="s">
        <v>9</v>
      </c>
      <c r="J10" s="21">
        <f>DATE(An-1,8,15)</f>
        <v>43327</v>
      </c>
      <c r="L10" s="73"/>
      <c r="M10" s="62"/>
      <c r="N10" s="62"/>
      <c r="O10" s="62"/>
    </row>
    <row r="11" spans="1:31" ht="15.75" customHeight="1">
      <c r="A11" s="11"/>
      <c r="B11" s="18"/>
      <c r="C11" s="16" t="s">
        <v>18</v>
      </c>
      <c r="D11" s="12"/>
      <c r="E11" s="68">
        <v>43456</v>
      </c>
      <c r="F11" s="66"/>
      <c r="G11" s="68">
        <v>43471</v>
      </c>
      <c r="H11" s="14"/>
      <c r="I11" s="2" t="s">
        <v>10</v>
      </c>
      <c r="J11" s="21">
        <f>DATE(An-1,11,1)</f>
        <v>43405</v>
      </c>
      <c r="L11" s="73"/>
      <c r="M11" s="69"/>
      <c r="N11" s="69"/>
      <c r="O11" s="69"/>
    </row>
    <row r="12" spans="1:31" ht="15.75" customHeight="1">
      <c r="A12" s="11"/>
      <c r="B12" s="15" t="s">
        <v>26</v>
      </c>
      <c r="C12" s="16" t="s">
        <v>19</v>
      </c>
      <c r="D12" s="12"/>
      <c r="E12" s="65">
        <v>43519</v>
      </c>
      <c r="F12" s="66"/>
      <c r="G12" s="65">
        <v>43534</v>
      </c>
      <c r="H12" s="14"/>
      <c r="I12" s="2" t="s">
        <v>11</v>
      </c>
      <c r="J12" s="21">
        <f>DATE(An-1,11,11)</f>
        <v>43415</v>
      </c>
      <c r="L12" s="73"/>
      <c r="M12" s="69"/>
      <c r="N12" s="69"/>
      <c r="O12" s="69"/>
    </row>
    <row r="13" spans="1:31" ht="15" customHeight="1">
      <c r="A13" s="11"/>
      <c r="B13" s="17"/>
      <c r="C13" s="16" t="s">
        <v>20</v>
      </c>
      <c r="D13" s="12"/>
      <c r="E13" s="67">
        <v>43575</v>
      </c>
      <c r="F13" s="66"/>
      <c r="G13" s="67">
        <v>43591</v>
      </c>
      <c r="H13" s="14"/>
      <c r="J13" s="21">
        <f>DATE(An-1,12,25)</f>
        <v>43459</v>
      </c>
      <c r="L13" s="73"/>
      <c r="M13" s="62"/>
      <c r="N13" s="62"/>
      <c r="O13" s="62"/>
    </row>
    <row r="14" spans="1:31" ht="15.75" customHeight="1">
      <c r="A14" s="11"/>
      <c r="B14" s="17"/>
      <c r="C14" s="16" t="s">
        <v>28</v>
      </c>
      <c r="D14" s="12"/>
      <c r="E14" s="67">
        <v>43614</v>
      </c>
      <c r="F14" s="66"/>
      <c r="G14" s="67">
        <v>43619</v>
      </c>
      <c r="H14" s="14"/>
      <c r="I14" s="23"/>
      <c r="J14" s="21">
        <f>DATE(An,1,1)</f>
        <v>43466</v>
      </c>
      <c r="L14" s="73"/>
      <c r="M14" s="69"/>
      <c r="N14" s="69"/>
      <c r="O14" s="69"/>
    </row>
    <row r="15" spans="1:31" ht="15" customHeight="1">
      <c r="A15" s="11"/>
      <c r="B15" s="17"/>
      <c r="C15" s="16" t="s">
        <v>21</v>
      </c>
      <c r="D15" s="12"/>
      <c r="E15" s="67">
        <v>43652</v>
      </c>
      <c r="F15" s="66">
        <v>1</v>
      </c>
      <c r="G15" s="67">
        <v>43709</v>
      </c>
      <c r="H15" s="14"/>
      <c r="I15" s="23"/>
      <c r="J15" s="21">
        <f>ROUND(DATE(An,4,MOD(234-11*MOD(An,19),30))/7,0)*7-6+1</f>
        <v>43577</v>
      </c>
      <c r="L15" s="73"/>
      <c r="M15" s="63"/>
      <c r="N15" s="63"/>
      <c r="O15" s="63"/>
    </row>
    <row r="16" spans="1:31" ht="15" customHeight="1">
      <c r="A16" s="11"/>
      <c r="B16" s="17"/>
      <c r="C16" s="16" t="s">
        <v>22</v>
      </c>
      <c r="D16" s="12"/>
      <c r="E16" s="67">
        <v>43757</v>
      </c>
      <c r="F16" s="66"/>
      <c r="G16" s="67">
        <v>43772</v>
      </c>
      <c r="H16" s="14"/>
      <c r="I16" s="22"/>
      <c r="J16" s="21">
        <f>DATE(An,5,1)</f>
        <v>43586</v>
      </c>
      <c r="L16" s="73"/>
      <c r="M16" s="64"/>
      <c r="N16" s="64"/>
      <c r="O16" s="64"/>
    </row>
    <row r="17" spans="1:15" ht="15" customHeight="1">
      <c r="A17" s="11"/>
      <c r="B17" s="18"/>
      <c r="C17" s="16" t="s">
        <v>18</v>
      </c>
      <c r="D17" s="12"/>
      <c r="E17" s="68">
        <v>43820</v>
      </c>
      <c r="F17" s="66"/>
      <c r="G17" s="68">
        <v>43835</v>
      </c>
      <c r="H17" s="14"/>
      <c r="J17" s="21">
        <f>DATE(An,5,8)</f>
        <v>43593</v>
      </c>
      <c r="L17" s="73"/>
      <c r="M17" s="62"/>
      <c r="N17" s="62"/>
      <c r="O17" s="62"/>
    </row>
    <row r="18" spans="1:15" ht="15" customHeight="1">
      <c r="A18" s="11"/>
      <c r="B18" s="15" t="s">
        <v>27</v>
      </c>
      <c r="C18" s="16" t="s">
        <v>19</v>
      </c>
      <c r="D18" s="12"/>
      <c r="E18" s="65">
        <v>43869</v>
      </c>
      <c r="F18" s="66"/>
      <c r="G18" s="65">
        <v>43885</v>
      </c>
      <c r="H18" s="14"/>
      <c r="J18" s="21">
        <f>J15+38</f>
        <v>43615</v>
      </c>
      <c r="L18" s="73"/>
      <c r="M18" s="63"/>
      <c r="N18" s="63"/>
      <c r="O18" s="63"/>
    </row>
    <row r="19" spans="1:15" ht="15" customHeight="1">
      <c r="A19" s="11"/>
      <c r="B19" s="17"/>
      <c r="C19" s="16" t="s">
        <v>20</v>
      </c>
      <c r="D19" s="12"/>
      <c r="E19" s="67">
        <v>43925</v>
      </c>
      <c r="F19" s="66"/>
      <c r="G19" s="67">
        <v>43940</v>
      </c>
      <c r="H19" s="14"/>
      <c r="J19" s="21">
        <f>J15+49</f>
        <v>43626</v>
      </c>
      <c r="L19" s="73"/>
      <c r="M19" s="64"/>
      <c r="N19" s="64"/>
      <c r="O19" s="64"/>
    </row>
    <row r="20" spans="1:15" ht="15" customHeight="1">
      <c r="A20" s="11"/>
      <c r="B20" s="17"/>
      <c r="C20" s="16" t="s">
        <v>28</v>
      </c>
      <c r="D20" s="12"/>
      <c r="E20" s="67">
        <v>43971</v>
      </c>
      <c r="F20" s="66"/>
      <c r="G20" s="67">
        <v>43975</v>
      </c>
      <c r="H20" s="14"/>
      <c r="J20" s="21">
        <f>DATE(An,7,14)</f>
        <v>43660</v>
      </c>
      <c r="L20" s="73"/>
      <c r="M20" s="63"/>
      <c r="N20" s="63"/>
      <c r="O20" s="63"/>
    </row>
    <row r="21" spans="1:15" ht="15">
      <c r="A21" s="11"/>
      <c r="B21" s="17"/>
      <c r="C21" s="16" t="s">
        <v>21</v>
      </c>
      <c r="D21" s="12"/>
      <c r="E21" s="67">
        <v>44016</v>
      </c>
      <c r="F21" s="66">
        <v>1</v>
      </c>
      <c r="G21" s="67">
        <v>44073</v>
      </c>
      <c r="H21" s="14"/>
      <c r="J21" s="21">
        <f>DATE(An,8,15)</f>
        <v>43692</v>
      </c>
      <c r="L21" s="73"/>
      <c r="M21" s="64"/>
      <c r="N21" s="64"/>
      <c r="O21" s="64"/>
    </row>
    <row r="22" spans="1:15" ht="15">
      <c r="A22" s="11"/>
      <c r="B22" s="18"/>
      <c r="C22" s="16" t="s">
        <v>22</v>
      </c>
      <c r="D22" s="12"/>
      <c r="E22" s="68">
        <v>44121</v>
      </c>
      <c r="F22" s="66"/>
      <c r="G22" s="68">
        <v>44136</v>
      </c>
      <c r="H22" s="14"/>
      <c r="J22" s="21">
        <f>DATE(An,11,1)</f>
        <v>43770</v>
      </c>
      <c r="L22" s="73"/>
      <c r="M22" s="62"/>
      <c r="N22" s="62"/>
      <c r="O22" s="62"/>
    </row>
    <row r="23" spans="1:15" ht="15">
      <c r="A23" s="11"/>
      <c r="B23" s="18"/>
      <c r="C23" s="16" t="s">
        <v>18</v>
      </c>
      <c r="D23" s="12"/>
      <c r="E23" s="68">
        <v>44184</v>
      </c>
      <c r="F23" s="66"/>
      <c r="G23" s="68">
        <v>44199</v>
      </c>
      <c r="H23" s="14"/>
      <c r="J23" s="21">
        <f>DATE(An,11,11)</f>
        <v>43780</v>
      </c>
      <c r="L23" s="73"/>
      <c r="M23" s="63"/>
      <c r="N23" s="63"/>
      <c r="O23" s="63"/>
    </row>
    <row r="24" spans="1:15" ht="15">
      <c r="A24" s="11"/>
      <c r="H24" s="14"/>
      <c r="J24" s="21">
        <f>DATE(An,12,25)</f>
        <v>43824</v>
      </c>
      <c r="L24" s="73"/>
      <c r="M24" s="64"/>
      <c r="N24" s="64"/>
      <c r="O24" s="64"/>
    </row>
    <row r="25" spans="1:15" ht="15.75" customHeight="1">
      <c r="A25" s="11"/>
      <c r="H25" s="14"/>
      <c r="J25" s="34">
        <f>DATE(An+1,1,1)</f>
        <v>43831</v>
      </c>
      <c r="L25" s="73"/>
      <c r="M25" s="69"/>
      <c r="N25" s="69"/>
      <c r="O25" s="69"/>
    </row>
    <row r="26" spans="1:15" ht="15">
      <c r="A26" s="11"/>
      <c r="H26" s="14"/>
      <c r="J26" s="21">
        <f>ROUND(DATE(An+1,4,MOD(234-11*MOD(An+1,19),30))/7,0)*7-6+1</f>
        <v>43934</v>
      </c>
      <c r="L26" s="73"/>
      <c r="M26" s="62"/>
      <c r="N26" s="62"/>
      <c r="O26" s="62"/>
    </row>
    <row r="27" spans="1:15" ht="15.75" customHeight="1">
      <c r="A27" s="11"/>
      <c r="H27" s="14"/>
      <c r="J27" s="21">
        <f>DATE(An+1,5,1)</f>
        <v>43952</v>
      </c>
      <c r="L27" s="73"/>
      <c r="M27" s="69"/>
      <c r="N27" s="69"/>
      <c r="O27" s="69"/>
    </row>
    <row r="28" spans="1:15" ht="15.75" customHeight="1">
      <c r="A28" s="11"/>
      <c r="H28" s="14"/>
      <c r="J28" s="21">
        <f>DATE(An+1,5,8)</f>
        <v>43959</v>
      </c>
      <c r="L28" s="61"/>
      <c r="M28" s="69"/>
      <c r="N28" s="69"/>
      <c r="O28" s="69"/>
    </row>
    <row r="29" spans="1:15">
      <c r="A29" s="11"/>
      <c r="H29" s="14"/>
      <c r="J29" s="21">
        <f>J26+38</f>
        <v>43972</v>
      </c>
      <c r="L29" s="59"/>
      <c r="M29" s="59"/>
      <c r="N29" s="59"/>
      <c r="O29" s="59"/>
    </row>
    <row r="30" spans="1:15">
      <c r="A30" s="11"/>
      <c r="H30" s="14"/>
      <c r="J30" s="21">
        <f>J26+49</f>
        <v>43983</v>
      </c>
      <c r="L30" s="59"/>
      <c r="M30" s="59"/>
      <c r="N30" s="59"/>
      <c r="O30" s="59"/>
    </row>
    <row r="31" spans="1:15">
      <c r="A31" s="11"/>
      <c r="H31" s="14"/>
      <c r="J31" s="21">
        <f>DATE(An+1,7,14)</f>
        <v>44026</v>
      </c>
    </row>
    <row r="32" spans="1:15">
      <c r="A32" s="11"/>
      <c r="H32" s="14"/>
      <c r="J32" s="21">
        <f>DATE(An+1,8,15)</f>
        <v>44058</v>
      </c>
    </row>
    <row r="33" spans="1:10">
      <c r="A33" s="11"/>
      <c r="H33" s="14"/>
      <c r="J33" s="21">
        <f>DATE(An+1,11,1)</f>
        <v>44136</v>
      </c>
    </row>
    <row r="34" spans="1:10">
      <c r="A34" s="11"/>
      <c r="H34" s="14"/>
      <c r="J34" s="21">
        <f>DATE(An+1,11,11)</f>
        <v>44146</v>
      </c>
    </row>
    <row r="35" spans="1:10">
      <c r="A35" s="11"/>
      <c r="H35" s="14"/>
      <c r="J35" s="21">
        <f>DATE(An+1,12,25)</f>
        <v>44190</v>
      </c>
    </row>
    <row r="36" spans="1:10">
      <c r="A36" s="11"/>
      <c r="H36" s="14"/>
      <c r="J36" s="34"/>
    </row>
    <row r="37" spans="1:10">
      <c r="A37" s="11"/>
      <c r="H37" s="14"/>
      <c r="J37" s="21"/>
    </row>
    <row r="38" spans="1:10">
      <c r="A38" s="11"/>
      <c r="H38" s="14"/>
      <c r="J38" s="21"/>
    </row>
    <row r="39" spans="1:10">
      <c r="A39" s="11"/>
      <c r="H39" s="14"/>
    </row>
    <row r="40" spans="1:10">
      <c r="A40" s="11"/>
      <c r="H40" s="14"/>
      <c r="J40" s="21"/>
    </row>
    <row r="41" spans="1:10">
      <c r="A41" s="11"/>
      <c r="H41" s="14"/>
      <c r="J41" s="21"/>
    </row>
    <row r="42" spans="1:10">
      <c r="A42" s="11"/>
      <c r="H42" s="14"/>
      <c r="J42" s="21"/>
    </row>
    <row r="43" spans="1:10">
      <c r="A43" s="11"/>
      <c r="H43" s="14"/>
      <c r="J43" s="21"/>
    </row>
    <row r="44" spans="1:10">
      <c r="A44" s="11"/>
      <c r="H44" s="14"/>
      <c r="J44" s="21"/>
    </row>
    <row r="45" spans="1:10">
      <c r="A45" s="11"/>
      <c r="H45" s="14"/>
      <c r="J45" s="21"/>
    </row>
    <row r="46" spans="1:10">
      <c r="A46" s="11"/>
      <c r="H46" s="14"/>
      <c r="J46" s="21"/>
    </row>
    <row r="47" spans="1:10">
      <c r="A47" s="11"/>
      <c r="H47" s="14"/>
      <c r="J47" s="34"/>
    </row>
    <row r="48" spans="1:10" ht="15" customHeight="1">
      <c r="A48" s="11"/>
      <c r="H48" s="14"/>
      <c r="J48" s="21"/>
    </row>
    <row r="49" spans="1:10">
      <c r="A49" s="11"/>
      <c r="H49" s="14"/>
      <c r="J49" s="21"/>
    </row>
    <row r="50" spans="1:10">
      <c r="A50" s="11"/>
      <c r="H50" s="14"/>
      <c r="J50" s="21"/>
    </row>
    <row r="51" spans="1:10" ht="15" customHeight="1">
      <c r="A51" s="11"/>
      <c r="H51" s="14"/>
      <c r="J51" s="21"/>
    </row>
    <row r="52" spans="1:10">
      <c r="A52" s="11"/>
      <c r="H52" s="14"/>
      <c r="J52" s="21"/>
    </row>
    <row r="53" spans="1:10">
      <c r="A53" s="11"/>
      <c r="H53" s="14"/>
      <c r="J53" s="21"/>
    </row>
    <row r="54" spans="1:10">
      <c r="A54" s="11"/>
      <c r="H54" s="14"/>
      <c r="J54" s="21"/>
    </row>
    <row r="55" spans="1:10">
      <c r="J55" s="21"/>
    </row>
    <row r="56" spans="1:10">
      <c r="J56" s="21"/>
    </row>
    <row r="57" spans="1:10">
      <c r="J57" s="21"/>
    </row>
    <row r="58" spans="1:10">
      <c r="J58" s="34"/>
    </row>
  </sheetData>
  <mergeCells count="15">
    <mergeCell ref="M28:O28"/>
    <mergeCell ref="L5:O5"/>
    <mergeCell ref="L6:O6"/>
    <mergeCell ref="M8:O8"/>
    <mergeCell ref="L9:L11"/>
    <mergeCell ref="M11:O11"/>
    <mergeCell ref="L12:L14"/>
    <mergeCell ref="M14:O14"/>
    <mergeCell ref="M25:O25"/>
    <mergeCell ref="L15:L19"/>
    <mergeCell ref="L20:L24"/>
    <mergeCell ref="L25:L27"/>
    <mergeCell ref="M27:O27"/>
    <mergeCell ref="M9:O9"/>
    <mergeCell ref="M12:O12"/>
  </mergeCells>
  <hyperlinks>
    <hyperlink ref="K2" r:id="rId1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P41"/>
  <sheetViews>
    <sheetView showGridLines="0" showRowColHeaders="0" tabSelected="1" zoomScale="80" zoomScaleNormal="80" workbookViewId="0">
      <selection activeCell="E3" sqref="E3"/>
    </sheetView>
  </sheetViews>
  <sheetFormatPr baseColWidth="10" defaultColWidth="0" defaultRowHeight="0" customHeight="1" zeroHeight="1"/>
  <cols>
    <col min="1" max="1" width="1.7109375" style="30" customWidth="1"/>
    <col min="2" max="2" width="7" style="30" customWidth="1"/>
    <col min="3" max="3" width="1.28515625" style="30" customWidth="1"/>
    <col min="4" max="4" width="6.85546875" style="31" customWidth="1"/>
    <col min="5" max="5" width="9.7109375" style="30" customWidth="1"/>
    <col min="6" max="6" width="1.28515625" style="30" customWidth="1"/>
    <col min="7" max="7" width="6.85546875" style="31" customWidth="1"/>
    <col min="8" max="8" width="9.7109375" style="30" customWidth="1"/>
    <col min="9" max="9" width="1.28515625" style="30" customWidth="1"/>
    <col min="10" max="10" width="6.85546875" style="31" customWidth="1"/>
    <col min="11" max="11" width="9.7109375" style="30" customWidth="1"/>
    <col min="12" max="12" width="1.28515625" style="30" customWidth="1"/>
    <col min="13" max="13" width="6.85546875" style="31" customWidth="1"/>
    <col min="14" max="14" width="9.7109375" style="30" customWidth="1"/>
    <col min="15" max="15" width="1.28515625" style="30" customWidth="1"/>
    <col min="16" max="16" width="6.85546875" style="31" customWidth="1"/>
    <col min="17" max="17" width="9.7109375" style="30" customWidth="1"/>
    <col min="18" max="18" width="1.28515625" style="30" customWidth="1"/>
    <col min="19" max="19" width="6.85546875" style="31" customWidth="1"/>
    <col min="20" max="20" width="9.7109375" style="30" customWidth="1"/>
    <col min="21" max="21" width="1.28515625" style="30" customWidth="1"/>
    <col min="22" max="22" width="6.85546875" style="31" customWidth="1"/>
    <col min="23" max="23" width="9.7109375" style="30" customWidth="1"/>
    <col min="24" max="24" width="1.28515625" style="30" customWidth="1"/>
    <col min="25" max="25" width="6.85546875" style="31" customWidth="1"/>
    <col min="26" max="26" width="9.7109375" style="30" customWidth="1"/>
    <col min="27" max="27" width="1.28515625" style="30" customWidth="1"/>
    <col min="28" max="28" width="6.85546875" style="31" customWidth="1"/>
    <col min="29" max="29" width="9.7109375" style="30" customWidth="1"/>
    <col min="30" max="30" width="1.28515625" style="30" customWidth="1"/>
    <col min="31" max="31" width="6.85546875" style="31" customWidth="1"/>
    <col min="32" max="32" width="9.7109375" style="30" customWidth="1"/>
    <col min="33" max="33" width="1.28515625" style="30" customWidth="1"/>
    <col min="34" max="34" width="6.85546875" style="31" customWidth="1"/>
    <col min="35" max="35" width="9.7109375" style="30" customWidth="1"/>
    <col min="36" max="36" width="1.28515625" style="30" customWidth="1"/>
    <col min="37" max="37" width="6.85546875" style="31" customWidth="1"/>
    <col min="38" max="38" width="9.7109375" style="30" customWidth="1"/>
    <col min="39" max="39" width="1.28515625" style="29" customWidth="1"/>
    <col min="40" max="40" width="6.85546875" style="29" customWidth="1"/>
    <col min="41" max="41" width="9.7109375" style="29" customWidth="1"/>
    <col min="42" max="42" width="6.85546875" style="30" customWidth="1"/>
    <col min="43" max="16384" width="6.85546875" style="30" hidden="1"/>
  </cols>
  <sheetData>
    <row r="1" spans="2:41" ht="30.75" customHeight="1">
      <c r="B1" s="25"/>
      <c r="C1" s="74">
        <v>2019</v>
      </c>
      <c r="D1" s="74"/>
      <c r="E1" s="74"/>
      <c r="F1" s="74" t="str">
        <f>IF(MONTH(1&amp;G2)=1,An+1,"")</f>
        <v/>
      </c>
      <c r="G1" s="74"/>
      <c r="H1" s="74"/>
      <c r="I1" s="74" t="str">
        <f>IF(MONTH(1&amp;J2)=1,An+1,"")</f>
        <v/>
      </c>
      <c r="J1" s="74"/>
      <c r="K1" s="74"/>
      <c r="L1" s="74" t="str">
        <f>IF(MONTH(1&amp;M2)=1,An+1,"")</f>
        <v/>
      </c>
      <c r="M1" s="74"/>
      <c r="N1" s="74"/>
      <c r="O1" s="74" t="str">
        <f>IF(MONTH(1&amp;P2)=1,An+1,"")</f>
        <v/>
      </c>
      <c r="P1" s="74"/>
      <c r="Q1" s="74"/>
      <c r="R1" s="74" t="str">
        <f>IF(MONTH(1&amp;S2)=1,An+1,"")</f>
        <v/>
      </c>
      <c r="S1" s="74"/>
      <c r="T1" s="74"/>
      <c r="U1" s="74" t="str">
        <f>IF(MONTH(1&amp;V2)=1,An+1,"")</f>
        <v/>
      </c>
      <c r="V1" s="74"/>
      <c r="W1" s="74"/>
      <c r="X1" s="74" t="str">
        <f>IF(MONTH(1&amp;Y2)=1,An+1,"")</f>
        <v/>
      </c>
      <c r="Y1" s="74"/>
      <c r="Z1" s="74"/>
      <c r="AA1" s="74" t="str">
        <f>IF(MONTH(1&amp;AB2)=1,An+1,"")</f>
        <v/>
      </c>
      <c r="AB1" s="74"/>
      <c r="AC1" s="74"/>
      <c r="AD1" s="74" t="str">
        <f>IF(MONTH(1&amp;AE2)=1,An+1,"")</f>
        <v/>
      </c>
      <c r="AE1" s="74"/>
      <c r="AF1" s="74"/>
      <c r="AG1" s="74" t="str">
        <f>IF(MONTH(1&amp;AH2)=1,An+1,"")</f>
        <v/>
      </c>
      <c r="AH1" s="74"/>
      <c r="AI1" s="74"/>
      <c r="AJ1" s="74" t="str">
        <f>IF(MONTH(1&amp;AK2)=1,An+1,"")</f>
        <v/>
      </c>
      <c r="AK1" s="74"/>
      <c r="AL1" s="74"/>
      <c r="AM1" s="74">
        <f>IF(MONTH(1&amp;AN2)=1,An+1,"")</f>
        <v>2020</v>
      </c>
      <c r="AN1" s="74"/>
      <c r="AO1" s="74"/>
    </row>
    <row r="2" spans="2:41" ht="35.25" customHeight="1">
      <c r="C2" s="28">
        <f>MONTH(1&amp;D2)</f>
        <v>1</v>
      </c>
      <c r="D2" s="75" t="s">
        <v>0</v>
      </c>
      <c r="E2" s="76"/>
      <c r="F2" s="28">
        <f>MONTH(1&amp;G2)</f>
        <v>2</v>
      </c>
      <c r="G2" s="75" t="str">
        <f>CHOOSE(IF(MONTH(1&amp;D2)=12,1,MONTH(1&amp;D2)+1),"Janvier","Février","Mars","Avril","Mai","Juin","Juillet","Août","Septembre","Octobre","Novembre","Décembre")</f>
        <v>Février</v>
      </c>
      <c r="H2" s="76"/>
      <c r="I2" s="28">
        <f>MONTH(1&amp;J2)</f>
        <v>3</v>
      </c>
      <c r="J2" s="75" t="str">
        <f>CHOOSE(IF(MONTH(1&amp;G2)=12,1,MONTH(1&amp;G2)+1),"Janvier","Février","Mars","Avril","Mai","Juin","Juillet","Août","Septembre","Octobre","Novembre","Décembre")</f>
        <v>Mars</v>
      </c>
      <c r="K2" s="76"/>
      <c r="L2" s="28">
        <f>MONTH(1&amp;M2)</f>
        <v>4</v>
      </c>
      <c r="M2" s="75" t="str">
        <f>CHOOSE(IF(MONTH(1&amp;J2)=12,1,MONTH(1&amp;J2)+1),"Janvier","Février","Mars","Avril","Mai","Juin","Juillet","Août","Septembre","Octobre","Novembre","Décembre")</f>
        <v>Avril</v>
      </c>
      <c r="N2" s="76"/>
      <c r="O2" s="28">
        <f>MONTH(1&amp;P2)</f>
        <v>5</v>
      </c>
      <c r="P2" s="75" t="str">
        <f>CHOOSE(IF(MONTH(1&amp;M2)=12,1,MONTH(1&amp;M2)+1),"Janvier","Février","Mars","Avril","Mai","Juin","Juillet","Août","Septembre","Octobre","Novembre","Décembre")</f>
        <v>Mai</v>
      </c>
      <c r="Q2" s="76"/>
      <c r="R2" s="28">
        <f>MONTH(1&amp;S2)</f>
        <v>6</v>
      </c>
      <c r="S2" s="75" t="str">
        <f>CHOOSE(IF(MONTH(1&amp;P2)=12,1,MONTH(1&amp;P2)+1),"Janvier","Février","Mars","Avril","Mai","Juin","Juillet","Août","Septembre","Octobre","Novembre","Décembre")</f>
        <v>Juin</v>
      </c>
      <c r="T2" s="76"/>
      <c r="U2" s="28">
        <f>MONTH(1&amp;V2)</f>
        <v>7</v>
      </c>
      <c r="V2" s="75" t="str">
        <f>CHOOSE(IF(MONTH(1&amp;S2)=12,1,MONTH(1&amp;S2)+1),"Janvier","Février","Mars","Avril","Mai","Juin","Juillet","Août","Septembre","Octobre","Novembre","Décembre")</f>
        <v>Juillet</v>
      </c>
      <c r="W2" s="76"/>
      <c r="X2" s="28">
        <f>MONTH(1&amp;Y2)</f>
        <v>8</v>
      </c>
      <c r="Y2" s="75" t="str">
        <f>CHOOSE(IF(MONTH(1&amp;V2)=12,1,MONTH(1&amp;V2)+1),"Janvier","Février","Mars","Avril","Mai","Juin","Juillet","Août","Septembre","Octobre","Novembre","Décembre")</f>
        <v>Août</v>
      </c>
      <c r="Z2" s="76"/>
      <c r="AA2" s="28">
        <f>MONTH(1&amp;AB2)</f>
        <v>9</v>
      </c>
      <c r="AB2" s="75" t="str">
        <f>CHOOSE(IF(MONTH(1&amp;Y2)=12,1,MONTH(1&amp;Y2)+1),"Janvier","Février","Mars","Avril","Mai","Juin","Juillet","Août","Septembre","Octobre","Novembre","Décembre")</f>
        <v>Septembre</v>
      </c>
      <c r="AC2" s="76"/>
      <c r="AD2" s="28">
        <f>MONTH(1&amp;AE2)</f>
        <v>10</v>
      </c>
      <c r="AE2" s="75" t="str">
        <f>CHOOSE(IF(MONTH(1&amp;AB2)=12,1,MONTH(1&amp;AB2)+1),"Janvier","Février","Mars","Avril","Mai","Juin","Juillet","Août","Septembre","Octobre","Novembre","Décembre")</f>
        <v>Octobre</v>
      </c>
      <c r="AF2" s="76"/>
      <c r="AG2" s="28">
        <f>MONTH(1&amp;AH2)</f>
        <v>11</v>
      </c>
      <c r="AH2" s="75" t="str">
        <f>CHOOSE(IF(MONTH(1&amp;AE2)=12,1,MONTH(1&amp;AE2)+1),"Janvier","Février","Mars","Avril","Mai","Juin","Juillet","Août","Septembre","Octobre","Novembre","Décembre")</f>
        <v>Novembre</v>
      </c>
      <c r="AI2" s="76"/>
      <c r="AJ2" s="28">
        <f>MONTH(1&amp;AK2)</f>
        <v>12</v>
      </c>
      <c r="AK2" s="75" t="str">
        <f>CHOOSE(IF(MONTH(1&amp;AH2)=12,1,MONTH(1&amp;AH2)+1),"Janvier","Février","Mars","Avril","Mai","Juin","Juillet","Août","Septembre","Octobre","Novembre","Décembre")</f>
        <v>Décembre</v>
      </c>
      <c r="AL2" s="76"/>
      <c r="AM2" s="28">
        <f>MONTH(1&amp;AN2)</f>
        <v>1</v>
      </c>
      <c r="AN2" s="75" t="str">
        <f>CHOOSE(IF(MONTH(1&amp;AK2)=12,1,MONTH(1&amp;AK2)+1),"Janvier","Février","Mars","Avril","Mai","Juin","Juillet","Août","Septembre","Octobre","Novembre","Décembre")</f>
        <v>Janvier</v>
      </c>
      <c r="AO2" s="76"/>
    </row>
    <row r="3" spans="2:41" ht="15" customHeight="1">
      <c r="B3" s="43"/>
      <c r="C3" s="36">
        <f>D3</f>
        <v>43466</v>
      </c>
      <c r="D3" s="38">
        <f>DATE(An,MONTH(1&amp;D$2),1)</f>
        <v>43466</v>
      </c>
      <c r="E3" s="42"/>
      <c r="F3" s="36">
        <f>G3</f>
        <v>43497</v>
      </c>
      <c r="G3" s="38">
        <f>DATE(IF(MONTH(1&amp;G$2)=1,An+1,An),MONTH(1&amp;G$2),1)</f>
        <v>43497</v>
      </c>
      <c r="H3" s="39"/>
      <c r="I3" s="36">
        <f>J3</f>
        <v>43525</v>
      </c>
      <c r="J3" s="38">
        <f>DATE(IF(MONTH(1&amp;G$2)&lt;MONTH(1&amp;J$2),YEAR(G3),An+1),MONTH(1&amp;J$2),1)</f>
        <v>43525</v>
      </c>
      <c r="K3" s="42"/>
      <c r="L3" s="36">
        <f>M3</f>
        <v>43556</v>
      </c>
      <c r="M3" s="38">
        <f>DATE(IF(MONTH(1&amp;J$2)&lt;MONTH(1&amp;M$2),YEAR(J3),An+1),MONTH(1&amp;M$2),1)</f>
        <v>43556</v>
      </c>
      <c r="N3" s="42"/>
      <c r="O3" s="36">
        <f>P3</f>
        <v>43586</v>
      </c>
      <c r="P3" s="38">
        <f>DATE(IF(MONTH(1&amp;M$2)&lt;MONTH(1&amp;P$2),YEAR(M3),An+1),MONTH(1&amp;P$2),1)</f>
        <v>43586</v>
      </c>
      <c r="Q3" s="42"/>
      <c r="R3" s="36">
        <f>S3</f>
        <v>43617</v>
      </c>
      <c r="S3" s="38">
        <f>DATE(IF(MONTH(1&amp;P$2)&lt;MONTH(1&amp;S$2),YEAR(P3),An+1),MONTH(1&amp;S$2),1)</f>
        <v>43617</v>
      </c>
      <c r="T3" s="42"/>
      <c r="U3" s="36">
        <f>V3</f>
        <v>43647</v>
      </c>
      <c r="V3" s="38">
        <f>DATE(IF(MONTH(1&amp;S$2)&lt;MONTH(1&amp;V$2),YEAR(S3),An+1),MONTH(1&amp;V$2),1)</f>
        <v>43647</v>
      </c>
      <c r="W3" s="42"/>
      <c r="X3" s="36">
        <f>Y3</f>
        <v>43678</v>
      </c>
      <c r="Y3" s="38">
        <f>DATE(IF(MONTH(1&amp;V$2)&lt;MONTH(1&amp;Y$2),YEAR(V3),An+1),MONTH(1&amp;Y$2),1)</f>
        <v>43678</v>
      </c>
      <c r="Z3" s="42"/>
      <c r="AA3" s="36">
        <f>AB3</f>
        <v>43709</v>
      </c>
      <c r="AB3" s="38">
        <f>DATE(IF(MONTH(1&amp;Y$2)&lt;MONTH(1&amp;AB$2),YEAR(Y3),An+1),MONTH(1&amp;AB$2),1)</f>
        <v>43709</v>
      </c>
      <c r="AC3" s="42"/>
      <c r="AD3" s="36">
        <f>AE3</f>
        <v>43739</v>
      </c>
      <c r="AE3" s="38">
        <f>DATE(IF(MONTH(1&amp;AB$2)&lt;MONTH(1&amp;AE$2),YEAR(AB3),An+1),MONTH(1&amp;AE$2),1)</f>
        <v>43739</v>
      </c>
      <c r="AF3" s="42"/>
      <c r="AG3" s="36">
        <f>AH3</f>
        <v>43770</v>
      </c>
      <c r="AH3" s="38">
        <f>DATE(IF(MONTH(1&amp;AE$2)&lt;MONTH(1&amp;AH$2),YEAR(AE3),An+1),MONTH(1&amp;AH$2),1)</f>
        <v>43770</v>
      </c>
      <c r="AI3" s="42"/>
      <c r="AJ3" s="36">
        <f>AK3</f>
        <v>43800</v>
      </c>
      <c r="AK3" s="38">
        <f>DATE(IF(MONTH(1&amp;AH$2)&lt;MONTH(1&amp;AK$2),YEAR(AH3),An+1),MONTH(1&amp;AK$2),1)</f>
        <v>43800</v>
      </c>
      <c r="AL3" s="42"/>
      <c r="AM3" s="36">
        <f>AN3</f>
        <v>43831</v>
      </c>
      <c r="AN3" s="38">
        <f>DATE(IF(MONTH(1&amp;AK$2)&lt;MONTH(1&amp;AN$2),YEAR(AK3),YEAR(AK3)+1),MONTH(1&amp;AN$2),1)</f>
        <v>43831</v>
      </c>
      <c r="AO3" s="42"/>
    </row>
    <row r="4" spans="2:41" ht="15" customHeight="1">
      <c r="B4" s="44"/>
      <c r="C4" s="36">
        <f t="shared" ref="C4:C33" si="0">D4</f>
        <v>43467</v>
      </c>
      <c r="D4" s="37">
        <f>D3+1</f>
        <v>43467</v>
      </c>
      <c r="E4" s="42"/>
      <c r="F4" s="36">
        <f t="shared" ref="F4:F33" si="1">G4</f>
        <v>43498</v>
      </c>
      <c r="G4" s="37">
        <f>G3+1</f>
        <v>43498</v>
      </c>
      <c r="H4" s="42"/>
      <c r="I4" s="36">
        <f t="shared" ref="I4:I33" si="2">J4</f>
        <v>43526</v>
      </c>
      <c r="J4" s="37">
        <f>J3+1</f>
        <v>43526</v>
      </c>
      <c r="K4" s="42"/>
      <c r="L4" s="36">
        <f t="shared" ref="L4:L33" si="3">M4</f>
        <v>43557</v>
      </c>
      <c r="M4" s="37">
        <f>M3+1</f>
        <v>43557</v>
      </c>
      <c r="N4" s="42"/>
      <c r="O4" s="36">
        <f t="shared" ref="O4:O33" si="4">P4</f>
        <v>43587</v>
      </c>
      <c r="P4" s="37">
        <f>P3+1</f>
        <v>43587</v>
      </c>
      <c r="Q4" s="42"/>
      <c r="R4" s="36">
        <f t="shared" ref="R4:R33" si="5">S4</f>
        <v>43618</v>
      </c>
      <c r="S4" s="37">
        <f>S3+1</f>
        <v>43618</v>
      </c>
      <c r="T4" s="42"/>
      <c r="U4" s="36">
        <f t="shared" ref="U4:U33" si="6">V4</f>
        <v>43648</v>
      </c>
      <c r="V4" s="37">
        <f>V3+1</f>
        <v>43648</v>
      </c>
      <c r="W4" s="42"/>
      <c r="X4" s="36">
        <f t="shared" ref="X4:X33" si="7">Y4</f>
        <v>43679</v>
      </c>
      <c r="Y4" s="37">
        <f>Y3+1</f>
        <v>43679</v>
      </c>
      <c r="Z4" s="42"/>
      <c r="AA4" s="36">
        <f t="shared" ref="AA4:AA33" si="8">AB4</f>
        <v>43710</v>
      </c>
      <c r="AB4" s="37">
        <f>AB3+1</f>
        <v>43710</v>
      </c>
      <c r="AC4" s="42"/>
      <c r="AD4" s="36">
        <f t="shared" ref="AD4:AD33" si="9">AE4</f>
        <v>43740</v>
      </c>
      <c r="AE4" s="37">
        <f>AE3+1</f>
        <v>43740</v>
      </c>
      <c r="AF4" s="42"/>
      <c r="AG4" s="36">
        <f t="shared" ref="AG4:AG33" si="10">AH4</f>
        <v>43771</v>
      </c>
      <c r="AH4" s="37">
        <f>AH3+1</f>
        <v>43771</v>
      </c>
      <c r="AI4" s="42"/>
      <c r="AJ4" s="36">
        <f t="shared" ref="AJ4:AJ33" si="11">AK4</f>
        <v>43801</v>
      </c>
      <c r="AK4" s="37">
        <f>AK3+1</f>
        <v>43801</v>
      </c>
      <c r="AL4" s="42"/>
      <c r="AM4" s="36">
        <f t="shared" ref="AM4:AM33" si="12">AN4</f>
        <v>43832</v>
      </c>
      <c r="AN4" s="37">
        <f>AN3+1</f>
        <v>43832</v>
      </c>
      <c r="AO4" s="42"/>
    </row>
    <row r="5" spans="2:41" ht="15" customHeight="1">
      <c r="B5" s="45"/>
      <c r="C5" s="36">
        <f t="shared" si="0"/>
        <v>43468</v>
      </c>
      <c r="D5" s="37">
        <f t="shared" ref="D5:D30" si="13">D4+1</f>
        <v>43468</v>
      </c>
      <c r="E5" s="42"/>
      <c r="F5" s="36">
        <f t="shared" si="1"/>
        <v>43499</v>
      </c>
      <c r="G5" s="37">
        <f t="shared" ref="G5:G30" si="14">G4+1</f>
        <v>43499</v>
      </c>
      <c r="H5" s="42"/>
      <c r="I5" s="36">
        <f t="shared" si="2"/>
        <v>43527</v>
      </c>
      <c r="J5" s="37">
        <f t="shared" ref="J5:J30" si="15">J4+1</f>
        <v>43527</v>
      </c>
      <c r="K5" s="42"/>
      <c r="L5" s="36">
        <f t="shared" si="3"/>
        <v>43558</v>
      </c>
      <c r="M5" s="37">
        <f t="shared" ref="M5:M30" si="16">M4+1</f>
        <v>43558</v>
      </c>
      <c r="N5" s="42"/>
      <c r="O5" s="36">
        <f t="shared" si="4"/>
        <v>43588</v>
      </c>
      <c r="P5" s="37">
        <f t="shared" ref="P5:P30" si="17">P4+1</f>
        <v>43588</v>
      </c>
      <c r="Q5" s="42"/>
      <c r="R5" s="36">
        <f t="shared" si="5"/>
        <v>43619</v>
      </c>
      <c r="S5" s="37">
        <f t="shared" ref="S5:S30" si="18">S4+1</f>
        <v>43619</v>
      </c>
      <c r="T5" s="42"/>
      <c r="U5" s="36">
        <f t="shared" si="6"/>
        <v>43649</v>
      </c>
      <c r="V5" s="37">
        <f t="shared" ref="V5:V30" si="19">V4+1</f>
        <v>43649</v>
      </c>
      <c r="W5" s="42"/>
      <c r="X5" s="36">
        <f t="shared" si="7"/>
        <v>43680</v>
      </c>
      <c r="Y5" s="37">
        <f t="shared" ref="Y5:Y30" si="20">Y4+1</f>
        <v>43680</v>
      </c>
      <c r="Z5" s="42"/>
      <c r="AA5" s="36">
        <f t="shared" si="8"/>
        <v>43711</v>
      </c>
      <c r="AB5" s="37">
        <f t="shared" ref="AB5:AB30" si="21">AB4+1</f>
        <v>43711</v>
      </c>
      <c r="AC5" s="42"/>
      <c r="AD5" s="36">
        <f t="shared" si="9"/>
        <v>43741</v>
      </c>
      <c r="AE5" s="37">
        <f t="shared" ref="AE5:AE30" si="22">AE4+1</f>
        <v>43741</v>
      </c>
      <c r="AF5" s="42"/>
      <c r="AG5" s="36">
        <f t="shared" si="10"/>
        <v>43772</v>
      </c>
      <c r="AH5" s="37">
        <f t="shared" ref="AH5:AH30" si="23">AH4+1</f>
        <v>43772</v>
      </c>
      <c r="AI5" s="42"/>
      <c r="AJ5" s="36">
        <f t="shared" si="11"/>
        <v>43802</v>
      </c>
      <c r="AK5" s="37">
        <f t="shared" ref="AK5:AK30" si="24">AK4+1</f>
        <v>43802</v>
      </c>
      <c r="AL5" s="42"/>
      <c r="AM5" s="36">
        <f t="shared" si="12"/>
        <v>43833</v>
      </c>
      <c r="AN5" s="37">
        <f t="shared" ref="AN5:AN30" si="25">AN4+1</f>
        <v>43833</v>
      </c>
      <c r="AO5" s="42"/>
    </row>
    <row r="6" spans="2:41" ht="15" customHeight="1">
      <c r="C6" s="36">
        <f t="shared" si="0"/>
        <v>43469</v>
      </c>
      <c r="D6" s="37">
        <f t="shared" si="13"/>
        <v>43469</v>
      </c>
      <c r="E6" s="42"/>
      <c r="F6" s="36">
        <f t="shared" si="1"/>
        <v>43500</v>
      </c>
      <c r="G6" s="37">
        <f t="shared" si="14"/>
        <v>43500</v>
      </c>
      <c r="H6" s="42"/>
      <c r="I6" s="36">
        <f t="shared" si="2"/>
        <v>43528</v>
      </c>
      <c r="J6" s="37">
        <f t="shared" si="15"/>
        <v>43528</v>
      </c>
      <c r="K6" s="42"/>
      <c r="L6" s="36">
        <f t="shared" si="3"/>
        <v>43559</v>
      </c>
      <c r="M6" s="37">
        <f t="shared" si="16"/>
        <v>43559</v>
      </c>
      <c r="N6" s="42"/>
      <c r="O6" s="36">
        <f t="shared" si="4"/>
        <v>43589</v>
      </c>
      <c r="P6" s="37">
        <f t="shared" si="17"/>
        <v>43589</v>
      </c>
      <c r="Q6" s="42"/>
      <c r="R6" s="36">
        <f t="shared" si="5"/>
        <v>43620</v>
      </c>
      <c r="S6" s="37">
        <f t="shared" si="18"/>
        <v>43620</v>
      </c>
      <c r="T6" s="42"/>
      <c r="U6" s="36">
        <f t="shared" si="6"/>
        <v>43650</v>
      </c>
      <c r="V6" s="37">
        <f t="shared" si="19"/>
        <v>43650</v>
      </c>
      <c r="W6" s="42"/>
      <c r="X6" s="36">
        <f t="shared" si="7"/>
        <v>43681</v>
      </c>
      <c r="Y6" s="37">
        <f t="shared" si="20"/>
        <v>43681</v>
      </c>
      <c r="Z6" s="42"/>
      <c r="AA6" s="36">
        <f t="shared" si="8"/>
        <v>43712</v>
      </c>
      <c r="AB6" s="37">
        <f t="shared" si="21"/>
        <v>43712</v>
      </c>
      <c r="AC6" s="42"/>
      <c r="AD6" s="36">
        <f t="shared" si="9"/>
        <v>43742</v>
      </c>
      <c r="AE6" s="37">
        <f t="shared" si="22"/>
        <v>43742</v>
      </c>
      <c r="AF6" s="42"/>
      <c r="AG6" s="36">
        <f t="shared" si="10"/>
        <v>43773</v>
      </c>
      <c r="AH6" s="37">
        <f t="shared" si="23"/>
        <v>43773</v>
      </c>
      <c r="AI6" s="42"/>
      <c r="AJ6" s="36">
        <f t="shared" si="11"/>
        <v>43803</v>
      </c>
      <c r="AK6" s="37">
        <f t="shared" si="24"/>
        <v>43803</v>
      </c>
      <c r="AL6" s="42"/>
      <c r="AM6" s="36">
        <f t="shared" si="12"/>
        <v>43834</v>
      </c>
      <c r="AN6" s="37">
        <f t="shared" si="25"/>
        <v>43834</v>
      </c>
      <c r="AO6" s="42"/>
    </row>
    <row r="7" spans="2:41" ht="15" customHeight="1">
      <c r="B7" s="25"/>
      <c r="C7" s="36">
        <f t="shared" si="0"/>
        <v>43470</v>
      </c>
      <c r="D7" s="37">
        <f t="shared" si="13"/>
        <v>43470</v>
      </c>
      <c r="E7" s="42"/>
      <c r="F7" s="36">
        <f t="shared" si="1"/>
        <v>43501</v>
      </c>
      <c r="G7" s="37">
        <f t="shared" si="14"/>
        <v>43501</v>
      </c>
      <c r="H7" s="42"/>
      <c r="I7" s="36">
        <f t="shared" si="2"/>
        <v>43529</v>
      </c>
      <c r="J7" s="37">
        <f t="shared" si="15"/>
        <v>43529</v>
      </c>
      <c r="K7" s="42"/>
      <c r="L7" s="36">
        <f t="shared" si="3"/>
        <v>43560</v>
      </c>
      <c r="M7" s="37">
        <f t="shared" si="16"/>
        <v>43560</v>
      </c>
      <c r="N7" s="42"/>
      <c r="O7" s="36">
        <f t="shared" si="4"/>
        <v>43590</v>
      </c>
      <c r="P7" s="37">
        <f t="shared" si="17"/>
        <v>43590</v>
      </c>
      <c r="Q7" s="42"/>
      <c r="R7" s="36">
        <f t="shared" si="5"/>
        <v>43621</v>
      </c>
      <c r="S7" s="37">
        <f t="shared" si="18"/>
        <v>43621</v>
      </c>
      <c r="T7" s="42"/>
      <c r="U7" s="36">
        <f t="shared" si="6"/>
        <v>43651</v>
      </c>
      <c r="V7" s="37">
        <f t="shared" si="19"/>
        <v>43651</v>
      </c>
      <c r="W7" s="42"/>
      <c r="X7" s="36">
        <f t="shared" si="7"/>
        <v>43682</v>
      </c>
      <c r="Y7" s="37">
        <f t="shared" si="20"/>
        <v>43682</v>
      </c>
      <c r="Z7" s="42"/>
      <c r="AA7" s="36">
        <f t="shared" si="8"/>
        <v>43713</v>
      </c>
      <c r="AB7" s="37">
        <f t="shared" si="21"/>
        <v>43713</v>
      </c>
      <c r="AC7" s="42"/>
      <c r="AD7" s="36">
        <f t="shared" si="9"/>
        <v>43743</v>
      </c>
      <c r="AE7" s="37">
        <f t="shared" si="22"/>
        <v>43743</v>
      </c>
      <c r="AF7" s="42"/>
      <c r="AG7" s="36">
        <f t="shared" si="10"/>
        <v>43774</v>
      </c>
      <c r="AH7" s="37">
        <f t="shared" si="23"/>
        <v>43774</v>
      </c>
      <c r="AI7" s="42"/>
      <c r="AJ7" s="36">
        <f t="shared" si="11"/>
        <v>43804</v>
      </c>
      <c r="AK7" s="37">
        <f t="shared" si="24"/>
        <v>43804</v>
      </c>
      <c r="AL7" s="42"/>
      <c r="AM7" s="36">
        <f t="shared" si="12"/>
        <v>43835</v>
      </c>
      <c r="AN7" s="37">
        <f t="shared" si="25"/>
        <v>43835</v>
      </c>
      <c r="AO7" s="42"/>
    </row>
    <row r="8" spans="2:41" ht="15" customHeight="1">
      <c r="B8" s="25"/>
      <c r="C8" s="36">
        <f t="shared" si="0"/>
        <v>43471</v>
      </c>
      <c r="D8" s="37">
        <f t="shared" si="13"/>
        <v>43471</v>
      </c>
      <c r="E8" s="42"/>
      <c r="F8" s="36">
        <f t="shared" si="1"/>
        <v>43502</v>
      </c>
      <c r="G8" s="37">
        <f t="shared" si="14"/>
        <v>43502</v>
      </c>
      <c r="H8" s="42"/>
      <c r="I8" s="36">
        <f t="shared" si="2"/>
        <v>43530</v>
      </c>
      <c r="J8" s="37">
        <f t="shared" si="15"/>
        <v>43530</v>
      </c>
      <c r="K8" s="42"/>
      <c r="L8" s="36">
        <f t="shared" si="3"/>
        <v>43561</v>
      </c>
      <c r="M8" s="37">
        <f t="shared" si="16"/>
        <v>43561</v>
      </c>
      <c r="N8" s="42"/>
      <c r="O8" s="36">
        <f t="shared" si="4"/>
        <v>43591</v>
      </c>
      <c r="P8" s="37">
        <f t="shared" si="17"/>
        <v>43591</v>
      </c>
      <c r="Q8" s="42"/>
      <c r="R8" s="36">
        <f t="shared" si="5"/>
        <v>43622</v>
      </c>
      <c r="S8" s="37">
        <f t="shared" si="18"/>
        <v>43622</v>
      </c>
      <c r="T8" s="42"/>
      <c r="U8" s="36">
        <f t="shared" si="6"/>
        <v>43652</v>
      </c>
      <c r="V8" s="37">
        <f t="shared" si="19"/>
        <v>43652</v>
      </c>
      <c r="W8" s="42"/>
      <c r="X8" s="36">
        <f t="shared" si="7"/>
        <v>43683</v>
      </c>
      <c r="Y8" s="37">
        <f t="shared" si="20"/>
        <v>43683</v>
      </c>
      <c r="Z8" s="42"/>
      <c r="AA8" s="36">
        <f t="shared" si="8"/>
        <v>43714</v>
      </c>
      <c r="AB8" s="37">
        <f t="shared" si="21"/>
        <v>43714</v>
      </c>
      <c r="AC8" s="42"/>
      <c r="AD8" s="36">
        <f t="shared" si="9"/>
        <v>43744</v>
      </c>
      <c r="AE8" s="37">
        <f t="shared" si="22"/>
        <v>43744</v>
      </c>
      <c r="AF8" s="42"/>
      <c r="AG8" s="36">
        <f t="shared" si="10"/>
        <v>43775</v>
      </c>
      <c r="AH8" s="37">
        <f t="shared" si="23"/>
        <v>43775</v>
      </c>
      <c r="AI8" s="42"/>
      <c r="AJ8" s="36">
        <f t="shared" si="11"/>
        <v>43805</v>
      </c>
      <c r="AK8" s="37">
        <f t="shared" si="24"/>
        <v>43805</v>
      </c>
      <c r="AL8" s="42"/>
      <c r="AM8" s="36">
        <f t="shared" si="12"/>
        <v>43836</v>
      </c>
      <c r="AN8" s="37">
        <f t="shared" si="25"/>
        <v>43836</v>
      </c>
      <c r="AO8" s="42"/>
    </row>
    <row r="9" spans="2:41" ht="15" customHeight="1">
      <c r="B9" s="25"/>
      <c r="C9" s="36">
        <f t="shared" si="0"/>
        <v>43472</v>
      </c>
      <c r="D9" s="37">
        <f t="shared" si="13"/>
        <v>43472</v>
      </c>
      <c r="E9" s="42"/>
      <c r="F9" s="36">
        <f t="shared" si="1"/>
        <v>43503</v>
      </c>
      <c r="G9" s="37">
        <f t="shared" si="14"/>
        <v>43503</v>
      </c>
      <c r="H9" s="42"/>
      <c r="I9" s="36">
        <f t="shared" si="2"/>
        <v>43531</v>
      </c>
      <c r="J9" s="37">
        <f t="shared" si="15"/>
        <v>43531</v>
      </c>
      <c r="K9" s="42"/>
      <c r="L9" s="36">
        <f t="shared" si="3"/>
        <v>43562</v>
      </c>
      <c r="M9" s="37">
        <f t="shared" si="16"/>
        <v>43562</v>
      </c>
      <c r="N9" s="42"/>
      <c r="O9" s="36">
        <f t="shared" si="4"/>
        <v>43592</v>
      </c>
      <c r="P9" s="37">
        <f t="shared" si="17"/>
        <v>43592</v>
      </c>
      <c r="Q9" s="42"/>
      <c r="R9" s="36">
        <f t="shared" si="5"/>
        <v>43623</v>
      </c>
      <c r="S9" s="37">
        <f t="shared" si="18"/>
        <v>43623</v>
      </c>
      <c r="T9" s="42"/>
      <c r="U9" s="36">
        <f t="shared" si="6"/>
        <v>43653</v>
      </c>
      <c r="V9" s="37">
        <f t="shared" si="19"/>
        <v>43653</v>
      </c>
      <c r="W9" s="42"/>
      <c r="X9" s="36">
        <f t="shared" si="7"/>
        <v>43684</v>
      </c>
      <c r="Y9" s="37">
        <f t="shared" si="20"/>
        <v>43684</v>
      </c>
      <c r="Z9" s="42"/>
      <c r="AA9" s="36">
        <f t="shared" si="8"/>
        <v>43715</v>
      </c>
      <c r="AB9" s="37">
        <f t="shared" si="21"/>
        <v>43715</v>
      </c>
      <c r="AC9" s="42"/>
      <c r="AD9" s="36">
        <f t="shared" si="9"/>
        <v>43745</v>
      </c>
      <c r="AE9" s="37">
        <f t="shared" si="22"/>
        <v>43745</v>
      </c>
      <c r="AF9" s="42"/>
      <c r="AG9" s="36">
        <f t="shared" si="10"/>
        <v>43776</v>
      </c>
      <c r="AH9" s="37">
        <f t="shared" si="23"/>
        <v>43776</v>
      </c>
      <c r="AI9" s="42"/>
      <c r="AJ9" s="36">
        <f t="shared" si="11"/>
        <v>43806</v>
      </c>
      <c r="AK9" s="37">
        <f t="shared" si="24"/>
        <v>43806</v>
      </c>
      <c r="AL9" s="42"/>
      <c r="AM9" s="36">
        <f t="shared" si="12"/>
        <v>43837</v>
      </c>
      <c r="AN9" s="37">
        <f t="shared" si="25"/>
        <v>43837</v>
      </c>
      <c r="AO9" s="42"/>
    </row>
    <row r="10" spans="2:41" ht="15" customHeight="1">
      <c r="B10" s="25"/>
      <c r="C10" s="36">
        <f t="shared" si="0"/>
        <v>43473</v>
      </c>
      <c r="D10" s="37">
        <f t="shared" si="13"/>
        <v>43473</v>
      </c>
      <c r="E10" s="42"/>
      <c r="F10" s="36">
        <f t="shared" si="1"/>
        <v>43504</v>
      </c>
      <c r="G10" s="37">
        <f t="shared" si="14"/>
        <v>43504</v>
      </c>
      <c r="H10" s="42"/>
      <c r="I10" s="36">
        <f t="shared" si="2"/>
        <v>43532</v>
      </c>
      <c r="J10" s="37">
        <f t="shared" si="15"/>
        <v>43532</v>
      </c>
      <c r="K10" s="42"/>
      <c r="L10" s="36">
        <f t="shared" si="3"/>
        <v>43563</v>
      </c>
      <c r="M10" s="37">
        <f t="shared" si="16"/>
        <v>43563</v>
      </c>
      <c r="N10" s="42"/>
      <c r="O10" s="36">
        <f t="shared" si="4"/>
        <v>43593</v>
      </c>
      <c r="P10" s="37">
        <f t="shared" si="17"/>
        <v>43593</v>
      </c>
      <c r="Q10" s="42"/>
      <c r="R10" s="36">
        <f t="shared" si="5"/>
        <v>43624</v>
      </c>
      <c r="S10" s="37">
        <f t="shared" si="18"/>
        <v>43624</v>
      </c>
      <c r="T10" s="42"/>
      <c r="U10" s="36">
        <f t="shared" si="6"/>
        <v>43654</v>
      </c>
      <c r="V10" s="37">
        <f t="shared" si="19"/>
        <v>43654</v>
      </c>
      <c r="W10" s="42"/>
      <c r="X10" s="36">
        <f t="shared" si="7"/>
        <v>43685</v>
      </c>
      <c r="Y10" s="37">
        <f t="shared" si="20"/>
        <v>43685</v>
      </c>
      <c r="Z10" s="42"/>
      <c r="AA10" s="36">
        <f t="shared" si="8"/>
        <v>43716</v>
      </c>
      <c r="AB10" s="37">
        <f t="shared" si="21"/>
        <v>43716</v>
      </c>
      <c r="AC10" s="42"/>
      <c r="AD10" s="36">
        <f t="shared" si="9"/>
        <v>43746</v>
      </c>
      <c r="AE10" s="37">
        <f t="shared" si="22"/>
        <v>43746</v>
      </c>
      <c r="AF10" s="42"/>
      <c r="AG10" s="36">
        <f t="shared" si="10"/>
        <v>43777</v>
      </c>
      <c r="AH10" s="37">
        <f t="shared" si="23"/>
        <v>43777</v>
      </c>
      <c r="AI10" s="42"/>
      <c r="AJ10" s="36">
        <f t="shared" si="11"/>
        <v>43807</v>
      </c>
      <c r="AK10" s="37">
        <f t="shared" si="24"/>
        <v>43807</v>
      </c>
      <c r="AL10" s="42"/>
      <c r="AM10" s="36">
        <f t="shared" si="12"/>
        <v>43838</v>
      </c>
      <c r="AN10" s="37">
        <f t="shared" si="25"/>
        <v>43838</v>
      </c>
      <c r="AO10" s="42"/>
    </row>
    <row r="11" spans="2:41" ht="15" customHeight="1">
      <c r="B11" s="25"/>
      <c r="C11" s="36">
        <f t="shared" si="0"/>
        <v>43474</v>
      </c>
      <c r="D11" s="37">
        <f t="shared" si="13"/>
        <v>43474</v>
      </c>
      <c r="E11" s="42"/>
      <c r="F11" s="36">
        <f t="shared" si="1"/>
        <v>43505</v>
      </c>
      <c r="G11" s="37">
        <f t="shared" si="14"/>
        <v>43505</v>
      </c>
      <c r="H11" s="42"/>
      <c r="I11" s="36">
        <f t="shared" si="2"/>
        <v>43533</v>
      </c>
      <c r="J11" s="37">
        <f t="shared" si="15"/>
        <v>43533</v>
      </c>
      <c r="K11" s="42"/>
      <c r="L11" s="36">
        <f t="shared" si="3"/>
        <v>43564</v>
      </c>
      <c r="M11" s="37">
        <f t="shared" si="16"/>
        <v>43564</v>
      </c>
      <c r="N11" s="42"/>
      <c r="O11" s="36">
        <f t="shared" si="4"/>
        <v>43594</v>
      </c>
      <c r="P11" s="37">
        <f t="shared" si="17"/>
        <v>43594</v>
      </c>
      <c r="Q11" s="42"/>
      <c r="R11" s="36">
        <f t="shared" si="5"/>
        <v>43625</v>
      </c>
      <c r="S11" s="37">
        <f t="shared" si="18"/>
        <v>43625</v>
      </c>
      <c r="T11" s="42"/>
      <c r="U11" s="36">
        <f t="shared" si="6"/>
        <v>43655</v>
      </c>
      <c r="V11" s="37">
        <f t="shared" si="19"/>
        <v>43655</v>
      </c>
      <c r="W11" s="42"/>
      <c r="X11" s="36">
        <f t="shared" si="7"/>
        <v>43686</v>
      </c>
      <c r="Y11" s="37">
        <f t="shared" si="20"/>
        <v>43686</v>
      </c>
      <c r="Z11" s="42"/>
      <c r="AA11" s="36">
        <f t="shared" si="8"/>
        <v>43717</v>
      </c>
      <c r="AB11" s="37">
        <f t="shared" si="21"/>
        <v>43717</v>
      </c>
      <c r="AC11" s="42"/>
      <c r="AD11" s="36">
        <f t="shared" si="9"/>
        <v>43747</v>
      </c>
      <c r="AE11" s="37">
        <f t="shared" si="22"/>
        <v>43747</v>
      </c>
      <c r="AF11" s="42"/>
      <c r="AG11" s="36">
        <f t="shared" si="10"/>
        <v>43778</v>
      </c>
      <c r="AH11" s="37">
        <f t="shared" si="23"/>
        <v>43778</v>
      </c>
      <c r="AI11" s="42"/>
      <c r="AJ11" s="36">
        <f t="shared" si="11"/>
        <v>43808</v>
      </c>
      <c r="AK11" s="37">
        <f t="shared" si="24"/>
        <v>43808</v>
      </c>
      <c r="AL11" s="42"/>
      <c r="AM11" s="36">
        <f t="shared" si="12"/>
        <v>43839</v>
      </c>
      <c r="AN11" s="37">
        <f t="shared" si="25"/>
        <v>43839</v>
      </c>
      <c r="AO11" s="42"/>
    </row>
    <row r="12" spans="2:41" ht="15" customHeight="1">
      <c r="B12" s="25"/>
      <c r="C12" s="36">
        <f t="shared" si="0"/>
        <v>43475</v>
      </c>
      <c r="D12" s="37">
        <f t="shared" si="13"/>
        <v>43475</v>
      </c>
      <c r="E12" s="42"/>
      <c r="F12" s="36">
        <f t="shared" si="1"/>
        <v>43506</v>
      </c>
      <c r="G12" s="37">
        <f t="shared" si="14"/>
        <v>43506</v>
      </c>
      <c r="H12" s="42"/>
      <c r="I12" s="36">
        <f t="shared" si="2"/>
        <v>43534</v>
      </c>
      <c r="J12" s="37">
        <f t="shared" si="15"/>
        <v>43534</v>
      </c>
      <c r="K12" s="42"/>
      <c r="L12" s="36">
        <f t="shared" si="3"/>
        <v>43565</v>
      </c>
      <c r="M12" s="37">
        <f t="shared" si="16"/>
        <v>43565</v>
      </c>
      <c r="N12" s="42"/>
      <c r="O12" s="36">
        <f t="shared" si="4"/>
        <v>43595</v>
      </c>
      <c r="P12" s="37">
        <f t="shared" si="17"/>
        <v>43595</v>
      </c>
      <c r="Q12" s="42"/>
      <c r="R12" s="36">
        <f t="shared" si="5"/>
        <v>43626</v>
      </c>
      <c r="S12" s="37">
        <f t="shared" si="18"/>
        <v>43626</v>
      </c>
      <c r="T12" s="42"/>
      <c r="U12" s="36">
        <f t="shared" si="6"/>
        <v>43656</v>
      </c>
      <c r="V12" s="37">
        <f t="shared" si="19"/>
        <v>43656</v>
      </c>
      <c r="W12" s="42"/>
      <c r="X12" s="36">
        <f t="shared" si="7"/>
        <v>43687</v>
      </c>
      <c r="Y12" s="37">
        <f t="shared" si="20"/>
        <v>43687</v>
      </c>
      <c r="Z12" s="42"/>
      <c r="AA12" s="36">
        <f t="shared" si="8"/>
        <v>43718</v>
      </c>
      <c r="AB12" s="37">
        <f t="shared" si="21"/>
        <v>43718</v>
      </c>
      <c r="AC12" s="42"/>
      <c r="AD12" s="36">
        <f t="shared" si="9"/>
        <v>43748</v>
      </c>
      <c r="AE12" s="37">
        <f t="shared" si="22"/>
        <v>43748</v>
      </c>
      <c r="AF12" s="42"/>
      <c r="AG12" s="36">
        <f t="shared" si="10"/>
        <v>43779</v>
      </c>
      <c r="AH12" s="37">
        <f t="shared" si="23"/>
        <v>43779</v>
      </c>
      <c r="AI12" s="42"/>
      <c r="AJ12" s="36">
        <f t="shared" si="11"/>
        <v>43809</v>
      </c>
      <c r="AK12" s="37">
        <f t="shared" si="24"/>
        <v>43809</v>
      </c>
      <c r="AL12" s="42"/>
      <c r="AM12" s="36">
        <f t="shared" si="12"/>
        <v>43840</v>
      </c>
      <c r="AN12" s="37">
        <f t="shared" si="25"/>
        <v>43840</v>
      </c>
      <c r="AO12" s="42"/>
    </row>
    <row r="13" spans="2:41" ht="15" customHeight="1">
      <c r="B13" s="25"/>
      <c r="C13" s="36">
        <f t="shared" si="0"/>
        <v>43476</v>
      </c>
      <c r="D13" s="37">
        <f t="shared" si="13"/>
        <v>43476</v>
      </c>
      <c r="E13" s="42"/>
      <c r="F13" s="36">
        <f t="shared" si="1"/>
        <v>43507</v>
      </c>
      <c r="G13" s="37">
        <f t="shared" si="14"/>
        <v>43507</v>
      </c>
      <c r="H13" s="42"/>
      <c r="I13" s="36">
        <f t="shared" si="2"/>
        <v>43535</v>
      </c>
      <c r="J13" s="37">
        <f t="shared" si="15"/>
        <v>43535</v>
      </c>
      <c r="K13" s="42"/>
      <c r="L13" s="36">
        <f t="shared" si="3"/>
        <v>43566</v>
      </c>
      <c r="M13" s="37">
        <f t="shared" si="16"/>
        <v>43566</v>
      </c>
      <c r="N13" s="42"/>
      <c r="O13" s="36">
        <f t="shared" si="4"/>
        <v>43596</v>
      </c>
      <c r="P13" s="37">
        <f t="shared" si="17"/>
        <v>43596</v>
      </c>
      <c r="Q13" s="42"/>
      <c r="R13" s="36">
        <f t="shared" si="5"/>
        <v>43627</v>
      </c>
      <c r="S13" s="37">
        <f t="shared" si="18"/>
        <v>43627</v>
      </c>
      <c r="T13" s="42"/>
      <c r="U13" s="36">
        <f t="shared" si="6"/>
        <v>43657</v>
      </c>
      <c r="V13" s="37">
        <f t="shared" si="19"/>
        <v>43657</v>
      </c>
      <c r="W13" s="42"/>
      <c r="X13" s="36">
        <f t="shared" si="7"/>
        <v>43688</v>
      </c>
      <c r="Y13" s="37">
        <f t="shared" si="20"/>
        <v>43688</v>
      </c>
      <c r="Z13" s="42"/>
      <c r="AA13" s="36">
        <f t="shared" si="8"/>
        <v>43719</v>
      </c>
      <c r="AB13" s="37">
        <f t="shared" si="21"/>
        <v>43719</v>
      </c>
      <c r="AC13" s="42"/>
      <c r="AD13" s="36">
        <f t="shared" si="9"/>
        <v>43749</v>
      </c>
      <c r="AE13" s="37">
        <f t="shared" si="22"/>
        <v>43749</v>
      </c>
      <c r="AF13" s="42"/>
      <c r="AG13" s="36">
        <f t="shared" si="10"/>
        <v>43780</v>
      </c>
      <c r="AH13" s="37">
        <f t="shared" si="23"/>
        <v>43780</v>
      </c>
      <c r="AI13" s="42"/>
      <c r="AJ13" s="36">
        <f t="shared" si="11"/>
        <v>43810</v>
      </c>
      <c r="AK13" s="37">
        <f t="shared" si="24"/>
        <v>43810</v>
      </c>
      <c r="AL13" s="42"/>
      <c r="AM13" s="36">
        <f t="shared" si="12"/>
        <v>43841</v>
      </c>
      <c r="AN13" s="37">
        <f t="shared" si="25"/>
        <v>43841</v>
      </c>
      <c r="AO13" s="42"/>
    </row>
    <row r="14" spans="2:41" ht="15" customHeight="1">
      <c r="B14" s="25"/>
      <c r="C14" s="36">
        <f t="shared" si="0"/>
        <v>43477</v>
      </c>
      <c r="D14" s="37">
        <f t="shared" si="13"/>
        <v>43477</v>
      </c>
      <c r="E14" s="42"/>
      <c r="F14" s="36">
        <f t="shared" si="1"/>
        <v>43508</v>
      </c>
      <c r="G14" s="37">
        <f t="shared" si="14"/>
        <v>43508</v>
      </c>
      <c r="H14" s="42"/>
      <c r="I14" s="36">
        <f t="shared" si="2"/>
        <v>43536</v>
      </c>
      <c r="J14" s="37">
        <f t="shared" si="15"/>
        <v>43536</v>
      </c>
      <c r="K14" s="42"/>
      <c r="L14" s="36">
        <f t="shared" si="3"/>
        <v>43567</v>
      </c>
      <c r="M14" s="37">
        <f t="shared" si="16"/>
        <v>43567</v>
      </c>
      <c r="N14" s="42"/>
      <c r="O14" s="36">
        <f t="shared" si="4"/>
        <v>43597</v>
      </c>
      <c r="P14" s="37">
        <f t="shared" si="17"/>
        <v>43597</v>
      </c>
      <c r="Q14" s="42"/>
      <c r="R14" s="36">
        <f t="shared" si="5"/>
        <v>43628</v>
      </c>
      <c r="S14" s="37">
        <f t="shared" si="18"/>
        <v>43628</v>
      </c>
      <c r="T14" s="42"/>
      <c r="U14" s="36">
        <f t="shared" si="6"/>
        <v>43658</v>
      </c>
      <c r="V14" s="37">
        <f t="shared" si="19"/>
        <v>43658</v>
      </c>
      <c r="W14" s="42"/>
      <c r="X14" s="36">
        <f t="shared" si="7"/>
        <v>43689</v>
      </c>
      <c r="Y14" s="37">
        <f t="shared" si="20"/>
        <v>43689</v>
      </c>
      <c r="Z14" s="42"/>
      <c r="AA14" s="36">
        <f t="shared" si="8"/>
        <v>43720</v>
      </c>
      <c r="AB14" s="37">
        <f t="shared" si="21"/>
        <v>43720</v>
      </c>
      <c r="AC14" s="42"/>
      <c r="AD14" s="36">
        <f t="shared" si="9"/>
        <v>43750</v>
      </c>
      <c r="AE14" s="37">
        <f t="shared" si="22"/>
        <v>43750</v>
      </c>
      <c r="AF14" s="42"/>
      <c r="AG14" s="36">
        <f t="shared" si="10"/>
        <v>43781</v>
      </c>
      <c r="AH14" s="37">
        <f t="shared" si="23"/>
        <v>43781</v>
      </c>
      <c r="AI14" s="42"/>
      <c r="AJ14" s="36">
        <f t="shared" si="11"/>
        <v>43811</v>
      </c>
      <c r="AK14" s="37">
        <f t="shared" si="24"/>
        <v>43811</v>
      </c>
      <c r="AL14" s="42"/>
      <c r="AM14" s="36">
        <f t="shared" si="12"/>
        <v>43842</v>
      </c>
      <c r="AN14" s="37">
        <f t="shared" si="25"/>
        <v>43842</v>
      </c>
      <c r="AO14" s="42"/>
    </row>
    <row r="15" spans="2:41" ht="15" customHeight="1">
      <c r="B15" s="25"/>
      <c r="C15" s="36">
        <f t="shared" si="0"/>
        <v>43478</v>
      </c>
      <c r="D15" s="37">
        <f t="shared" si="13"/>
        <v>43478</v>
      </c>
      <c r="E15" s="42"/>
      <c r="F15" s="36">
        <f t="shared" si="1"/>
        <v>43509</v>
      </c>
      <c r="G15" s="37">
        <f t="shared" si="14"/>
        <v>43509</v>
      </c>
      <c r="H15" s="42"/>
      <c r="I15" s="36">
        <f t="shared" si="2"/>
        <v>43537</v>
      </c>
      <c r="J15" s="37">
        <f t="shared" si="15"/>
        <v>43537</v>
      </c>
      <c r="K15" s="42"/>
      <c r="L15" s="36">
        <f t="shared" si="3"/>
        <v>43568</v>
      </c>
      <c r="M15" s="37">
        <f t="shared" si="16"/>
        <v>43568</v>
      </c>
      <c r="N15" s="42"/>
      <c r="O15" s="36">
        <f t="shared" si="4"/>
        <v>43598</v>
      </c>
      <c r="P15" s="37">
        <f t="shared" si="17"/>
        <v>43598</v>
      </c>
      <c r="Q15" s="42"/>
      <c r="R15" s="36">
        <f t="shared" si="5"/>
        <v>43629</v>
      </c>
      <c r="S15" s="37">
        <f t="shared" si="18"/>
        <v>43629</v>
      </c>
      <c r="T15" s="42"/>
      <c r="U15" s="36">
        <f t="shared" si="6"/>
        <v>43659</v>
      </c>
      <c r="V15" s="37">
        <f t="shared" si="19"/>
        <v>43659</v>
      </c>
      <c r="W15" s="42"/>
      <c r="X15" s="36">
        <f t="shared" si="7"/>
        <v>43690</v>
      </c>
      <c r="Y15" s="37">
        <f t="shared" si="20"/>
        <v>43690</v>
      </c>
      <c r="Z15" s="42"/>
      <c r="AA15" s="36">
        <f t="shared" si="8"/>
        <v>43721</v>
      </c>
      <c r="AB15" s="37">
        <f t="shared" si="21"/>
        <v>43721</v>
      </c>
      <c r="AC15" s="42"/>
      <c r="AD15" s="36">
        <f t="shared" si="9"/>
        <v>43751</v>
      </c>
      <c r="AE15" s="37">
        <f t="shared" si="22"/>
        <v>43751</v>
      </c>
      <c r="AF15" s="42"/>
      <c r="AG15" s="36">
        <f t="shared" si="10"/>
        <v>43782</v>
      </c>
      <c r="AH15" s="37">
        <f t="shared" si="23"/>
        <v>43782</v>
      </c>
      <c r="AI15" s="42"/>
      <c r="AJ15" s="36">
        <f t="shared" si="11"/>
        <v>43812</v>
      </c>
      <c r="AK15" s="37">
        <f t="shared" si="24"/>
        <v>43812</v>
      </c>
      <c r="AL15" s="42"/>
      <c r="AM15" s="36">
        <f t="shared" si="12"/>
        <v>43843</v>
      </c>
      <c r="AN15" s="37">
        <f t="shared" si="25"/>
        <v>43843</v>
      </c>
      <c r="AO15" s="42"/>
    </row>
    <row r="16" spans="2:41" ht="15" customHeight="1">
      <c r="B16" s="25"/>
      <c r="C16" s="36">
        <f t="shared" si="0"/>
        <v>43479</v>
      </c>
      <c r="D16" s="37">
        <f t="shared" si="13"/>
        <v>43479</v>
      </c>
      <c r="E16" s="42"/>
      <c r="F16" s="36">
        <f t="shared" si="1"/>
        <v>43510</v>
      </c>
      <c r="G16" s="37">
        <f t="shared" si="14"/>
        <v>43510</v>
      </c>
      <c r="H16" s="42"/>
      <c r="I16" s="36">
        <f t="shared" si="2"/>
        <v>43538</v>
      </c>
      <c r="J16" s="37">
        <f t="shared" si="15"/>
        <v>43538</v>
      </c>
      <c r="K16" s="42"/>
      <c r="L16" s="36">
        <f t="shared" si="3"/>
        <v>43569</v>
      </c>
      <c r="M16" s="37">
        <f t="shared" si="16"/>
        <v>43569</v>
      </c>
      <c r="N16" s="42"/>
      <c r="O16" s="36">
        <f t="shared" si="4"/>
        <v>43599</v>
      </c>
      <c r="P16" s="37">
        <f t="shared" si="17"/>
        <v>43599</v>
      </c>
      <c r="Q16" s="42"/>
      <c r="R16" s="36">
        <f t="shared" si="5"/>
        <v>43630</v>
      </c>
      <c r="S16" s="37">
        <f t="shared" si="18"/>
        <v>43630</v>
      </c>
      <c r="T16" s="42"/>
      <c r="U16" s="36">
        <f t="shared" si="6"/>
        <v>43660</v>
      </c>
      <c r="V16" s="37">
        <f t="shared" si="19"/>
        <v>43660</v>
      </c>
      <c r="W16" s="42"/>
      <c r="X16" s="36">
        <f t="shared" si="7"/>
        <v>43691</v>
      </c>
      <c r="Y16" s="37">
        <f t="shared" si="20"/>
        <v>43691</v>
      </c>
      <c r="Z16" s="42"/>
      <c r="AA16" s="36">
        <f t="shared" si="8"/>
        <v>43722</v>
      </c>
      <c r="AB16" s="37">
        <f t="shared" si="21"/>
        <v>43722</v>
      </c>
      <c r="AC16" s="42"/>
      <c r="AD16" s="36">
        <f t="shared" si="9"/>
        <v>43752</v>
      </c>
      <c r="AE16" s="37">
        <f t="shared" si="22"/>
        <v>43752</v>
      </c>
      <c r="AF16" s="42"/>
      <c r="AG16" s="36">
        <f t="shared" si="10"/>
        <v>43783</v>
      </c>
      <c r="AH16" s="37">
        <f t="shared" si="23"/>
        <v>43783</v>
      </c>
      <c r="AI16" s="42"/>
      <c r="AJ16" s="36">
        <f t="shared" si="11"/>
        <v>43813</v>
      </c>
      <c r="AK16" s="37">
        <f t="shared" si="24"/>
        <v>43813</v>
      </c>
      <c r="AL16" s="42"/>
      <c r="AM16" s="36">
        <f t="shared" si="12"/>
        <v>43844</v>
      </c>
      <c r="AN16" s="37">
        <f t="shared" si="25"/>
        <v>43844</v>
      </c>
      <c r="AO16" s="42"/>
    </row>
    <row r="17" spans="2:41" ht="15" customHeight="1">
      <c r="B17" s="25"/>
      <c r="C17" s="36">
        <f t="shared" si="0"/>
        <v>43480</v>
      </c>
      <c r="D17" s="37">
        <f t="shared" si="13"/>
        <v>43480</v>
      </c>
      <c r="E17" s="42"/>
      <c r="F17" s="36">
        <f t="shared" si="1"/>
        <v>43511</v>
      </c>
      <c r="G17" s="37">
        <f t="shared" si="14"/>
        <v>43511</v>
      </c>
      <c r="H17" s="42"/>
      <c r="I17" s="36">
        <f t="shared" si="2"/>
        <v>43539</v>
      </c>
      <c r="J17" s="37">
        <f t="shared" si="15"/>
        <v>43539</v>
      </c>
      <c r="K17" s="42"/>
      <c r="L17" s="36">
        <f t="shared" si="3"/>
        <v>43570</v>
      </c>
      <c r="M17" s="37">
        <f t="shared" si="16"/>
        <v>43570</v>
      </c>
      <c r="N17" s="42"/>
      <c r="O17" s="36">
        <f t="shared" si="4"/>
        <v>43600</v>
      </c>
      <c r="P17" s="37">
        <f t="shared" si="17"/>
        <v>43600</v>
      </c>
      <c r="Q17" s="42"/>
      <c r="R17" s="36">
        <f t="shared" si="5"/>
        <v>43631</v>
      </c>
      <c r="S17" s="37">
        <f t="shared" si="18"/>
        <v>43631</v>
      </c>
      <c r="T17" s="42"/>
      <c r="U17" s="36">
        <f t="shared" si="6"/>
        <v>43661</v>
      </c>
      <c r="V17" s="37">
        <f t="shared" si="19"/>
        <v>43661</v>
      </c>
      <c r="W17" s="42"/>
      <c r="X17" s="36">
        <f t="shared" si="7"/>
        <v>43692</v>
      </c>
      <c r="Y17" s="37">
        <f t="shared" si="20"/>
        <v>43692</v>
      </c>
      <c r="Z17" s="42"/>
      <c r="AA17" s="36">
        <f t="shared" si="8"/>
        <v>43723</v>
      </c>
      <c r="AB17" s="37">
        <f t="shared" si="21"/>
        <v>43723</v>
      </c>
      <c r="AC17" s="42"/>
      <c r="AD17" s="36">
        <f t="shared" si="9"/>
        <v>43753</v>
      </c>
      <c r="AE17" s="37">
        <f t="shared" si="22"/>
        <v>43753</v>
      </c>
      <c r="AF17" s="42"/>
      <c r="AG17" s="36">
        <f t="shared" si="10"/>
        <v>43784</v>
      </c>
      <c r="AH17" s="37">
        <f t="shared" si="23"/>
        <v>43784</v>
      </c>
      <c r="AI17" s="42"/>
      <c r="AJ17" s="36">
        <f t="shared" si="11"/>
        <v>43814</v>
      </c>
      <c r="AK17" s="37">
        <f t="shared" si="24"/>
        <v>43814</v>
      </c>
      <c r="AL17" s="42"/>
      <c r="AM17" s="36">
        <f t="shared" si="12"/>
        <v>43845</v>
      </c>
      <c r="AN17" s="37">
        <f t="shared" si="25"/>
        <v>43845</v>
      </c>
      <c r="AO17" s="42"/>
    </row>
    <row r="18" spans="2:41" ht="15" customHeight="1">
      <c r="B18" s="25"/>
      <c r="C18" s="36">
        <f t="shared" si="0"/>
        <v>43481</v>
      </c>
      <c r="D18" s="37">
        <f t="shared" si="13"/>
        <v>43481</v>
      </c>
      <c r="E18" s="42"/>
      <c r="F18" s="36">
        <f t="shared" si="1"/>
        <v>43512</v>
      </c>
      <c r="G18" s="37">
        <f t="shared" si="14"/>
        <v>43512</v>
      </c>
      <c r="H18" s="42"/>
      <c r="I18" s="36">
        <f t="shared" si="2"/>
        <v>43540</v>
      </c>
      <c r="J18" s="37">
        <f t="shared" si="15"/>
        <v>43540</v>
      </c>
      <c r="K18" s="42"/>
      <c r="L18" s="36">
        <f t="shared" si="3"/>
        <v>43571</v>
      </c>
      <c r="M18" s="37">
        <f t="shared" si="16"/>
        <v>43571</v>
      </c>
      <c r="N18" s="42"/>
      <c r="O18" s="36">
        <f t="shared" si="4"/>
        <v>43601</v>
      </c>
      <c r="P18" s="37">
        <f t="shared" si="17"/>
        <v>43601</v>
      </c>
      <c r="Q18" s="42"/>
      <c r="R18" s="36">
        <f t="shared" si="5"/>
        <v>43632</v>
      </c>
      <c r="S18" s="37">
        <f t="shared" si="18"/>
        <v>43632</v>
      </c>
      <c r="T18" s="42"/>
      <c r="U18" s="36">
        <f t="shared" si="6"/>
        <v>43662</v>
      </c>
      <c r="V18" s="37">
        <f t="shared" si="19"/>
        <v>43662</v>
      </c>
      <c r="W18" s="42"/>
      <c r="X18" s="36">
        <f t="shared" si="7"/>
        <v>43693</v>
      </c>
      <c r="Y18" s="37">
        <f t="shared" si="20"/>
        <v>43693</v>
      </c>
      <c r="Z18" s="42"/>
      <c r="AA18" s="36">
        <f t="shared" si="8"/>
        <v>43724</v>
      </c>
      <c r="AB18" s="37">
        <f t="shared" si="21"/>
        <v>43724</v>
      </c>
      <c r="AC18" s="42"/>
      <c r="AD18" s="36">
        <f t="shared" si="9"/>
        <v>43754</v>
      </c>
      <c r="AE18" s="37">
        <f t="shared" si="22"/>
        <v>43754</v>
      </c>
      <c r="AF18" s="42"/>
      <c r="AG18" s="36">
        <f t="shared" si="10"/>
        <v>43785</v>
      </c>
      <c r="AH18" s="37">
        <f t="shared" si="23"/>
        <v>43785</v>
      </c>
      <c r="AI18" s="42"/>
      <c r="AJ18" s="36">
        <f t="shared" si="11"/>
        <v>43815</v>
      </c>
      <c r="AK18" s="37">
        <f t="shared" si="24"/>
        <v>43815</v>
      </c>
      <c r="AL18" s="42"/>
      <c r="AM18" s="36">
        <f t="shared" si="12"/>
        <v>43846</v>
      </c>
      <c r="AN18" s="37">
        <f t="shared" si="25"/>
        <v>43846</v>
      </c>
      <c r="AO18" s="42"/>
    </row>
    <row r="19" spans="2:41" ht="15" customHeight="1">
      <c r="B19" s="25"/>
      <c r="C19" s="36">
        <f t="shared" si="0"/>
        <v>43482</v>
      </c>
      <c r="D19" s="37">
        <f t="shared" si="13"/>
        <v>43482</v>
      </c>
      <c r="E19" s="42"/>
      <c r="F19" s="36">
        <f t="shared" si="1"/>
        <v>43513</v>
      </c>
      <c r="G19" s="37">
        <f t="shared" si="14"/>
        <v>43513</v>
      </c>
      <c r="H19" s="42"/>
      <c r="I19" s="36">
        <f t="shared" si="2"/>
        <v>43541</v>
      </c>
      <c r="J19" s="37">
        <f t="shared" si="15"/>
        <v>43541</v>
      </c>
      <c r="K19" s="42"/>
      <c r="L19" s="36">
        <f t="shared" si="3"/>
        <v>43572</v>
      </c>
      <c r="M19" s="37">
        <f t="shared" si="16"/>
        <v>43572</v>
      </c>
      <c r="N19" s="42"/>
      <c r="O19" s="36">
        <f t="shared" si="4"/>
        <v>43602</v>
      </c>
      <c r="P19" s="37">
        <f t="shared" si="17"/>
        <v>43602</v>
      </c>
      <c r="Q19" s="42"/>
      <c r="R19" s="36">
        <f t="shared" si="5"/>
        <v>43633</v>
      </c>
      <c r="S19" s="37">
        <f t="shared" si="18"/>
        <v>43633</v>
      </c>
      <c r="T19" s="42"/>
      <c r="U19" s="36">
        <f t="shared" si="6"/>
        <v>43663</v>
      </c>
      <c r="V19" s="37">
        <f t="shared" si="19"/>
        <v>43663</v>
      </c>
      <c r="W19" s="42"/>
      <c r="X19" s="36">
        <f t="shared" si="7"/>
        <v>43694</v>
      </c>
      <c r="Y19" s="37">
        <f t="shared" si="20"/>
        <v>43694</v>
      </c>
      <c r="Z19" s="42"/>
      <c r="AA19" s="36">
        <f t="shared" si="8"/>
        <v>43725</v>
      </c>
      <c r="AB19" s="37">
        <f t="shared" si="21"/>
        <v>43725</v>
      </c>
      <c r="AC19" s="42"/>
      <c r="AD19" s="36">
        <f t="shared" si="9"/>
        <v>43755</v>
      </c>
      <c r="AE19" s="37">
        <f t="shared" si="22"/>
        <v>43755</v>
      </c>
      <c r="AF19" s="42"/>
      <c r="AG19" s="36">
        <f t="shared" si="10"/>
        <v>43786</v>
      </c>
      <c r="AH19" s="37">
        <f t="shared" si="23"/>
        <v>43786</v>
      </c>
      <c r="AI19" s="42"/>
      <c r="AJ19" s="36">
        <f t="shared" si="11"/>
        <v>43816</v>
      </c>
      <c r="AK19" s="37">
        <f t="shared" si="24"/>
        <v>43816</v>
      </c>
      <c r="AL19" s="42"/>
      <c r="AM19" s="36">
        <f t="shared" si="12"/>
        <v>43847</v>
      </c>
      <c r="AN19" s="37">
        <f t="shared" si="25"/>
        <v>43847</v>
      </c>
      <c r="AO19" s="42"/>
    </row>
    <row r="20" spans="2:41" ht="15" customHeight="1">
      <c r="B20" s="25"/>
      <c r="C20" s="36">
        <f t="shared" si="0"/>
        <v>43483</v>
      </c>
      <c r="D20" s="37">
        <f t="shared" si="13"/>
        <v>43483</v>
      </c>
      <c r="E20" s="42"/>
      <c r="F20" s="36">
        <f t="shared" si="1"/>
        <v>43514</v>
      </c>
      <c r="G20" s="37">
        <f t="shared" si="14"/>
        <v>43514</v>
      </c>
      <c r="H20" s="42"/>
      <c r="I20" s="36">
        <f t="shared" si="2"/>
        <v>43542</v>
      </c>
      <c r="J20" s="37">
        <f t="shared" si="15"/>
        <v>43542</v>
      </c>
      <c r="K20" s="42"/>
      <c r="L20" s="36">
        <f t="shared" si="3"/>
        <v>43573</v>
      </c>
      <c r="M20" s="37">
        <f t="shared" si="16"/>
        <v>43573</v>
      </c>
      <c r="N20" s="42"/>
      <c r="O20" s="36">
        <f t="shared" si="4"/>
        <v>43603</v>
      </c>
      <c r="P20" s="37">
        <f t="shared" si="17"/>
        <v>43603</v>
      </c>
      <c r="Q20" s="42"/>
      <c r="R20" s="36">
        <f t="shared" si="5"/>
        <v>43634</v>
      </c>
      <c r="S20" s="37">
        <f t="shared" si="18"/>
        <v>43634</v>
      </c>
      <c r="T20" s="42"/>
      <c r="U20" s="36">
        <f t="shared" si="6"/>
        <v>43664</v>
      </c>
      <c r="V20" s="37">
        <f t="shared" si="19"/>
        <v>43664</v>
      </c>
      <c r="W20" s="42"/>
      <c r="X20" s="36">
        <f t="shared" si="7"/>
        <v>43695</v>
      </c>
      <c r="Y20" s="37">
        <f t="shared" si="20"/>
        <v>43695</v>
      </c>
      <c r="Z20" s="42"/>
      <c r="AA20" s="36">
        <f t="shared" si="8"/>
        <v>43726</v>
      </c>
      <c r="AB20" s="37">
        <f t="shared" si="21"/>
        <v>43726</v>
      </c>
      <c r="AC20" s="42"/>
      <c r="AD20" s="36">
        <f t="shared" si="9"/>
        <v>43756</v>
      </c>
      <c r="AE20" s="37">
        <f t="shared" si="22"/>
        <v>43756</v>
      </c>
      <c r="AF20" s="42"/>
      <c r="AG20" s="36">
        <f t="shared" si="10"/>
        <v>43787</v>
      </c>
      <c r="AH20" s="37">
        <f t="shared" si="23"/>
        <v>43787</v>
      </c>
      <c r="AI20" s="42"/>
      <c r="AJ20" s="36">
        <f t="shared" si="11"/>
        <v>43817</v>
      </c>
      <c r="AK20" s="37">
        <f t="shared" si="24"/>
        <v>43817</v>
      </c>
      <c r="AL20" s="42"/>
      <c r="AM20" s="36">
        <f t="shared" si="12"/>
        <v>43848</v>
      </c>
      <c r="AN20" s="37">
        <f t="shared" si="25"/>
        <v>43848</v>
      </c>
      <c r="AO20" s="42"/>
    </row>
    <row r="21" spans="2:41" ht="15" customHeight="1">
      <c r="B21" s="25"/>
      <c r="C21" s="36">
        <f t="shared" si="0"/>
        <v>43484</v>
      </c>
      <c r="D21" s="37">
        <f t="shared" si="13"/>
        <v>43484</v>
      </c>
      <c r="E21" s="42"/>
      <c r="F21" s="36">
        <f t="shared" si="1"/>
        <v>43515</v>
      </c>
      <c r="G21" s="37">
        <f t="shared" si="14"/>
        <v>43515</v>
      </c>
      <c r="H21" s="42"/>
      <c r="I21" s="36">
        <f t="shared" si="2"/>
        <v>43543</v>
      </c>
      <c r="J21" s="37">
        <f t="shared" si="15"/>
        <v>43543</v>
      </c>
      <c r="K21" s="42"/>
      <c r="L21" s="36">
        <f t="shared" si="3"/>
        <v>43574</v>
      </c>
      <c r="M21" s="37">
        <f t="shared" si="16"/>
        <v>43574</v>
      </c>
      <c r="N21" s="42"/>
      <c r="O21" s="36">
        <f t="shared" si="4"/>
        <v>43604</v>
      </c>
      <c r="P21" s="37">
        <f t="shared" si="17"/>
        <v>43604</v>
      </c>
      <c r="Q21" s="42"/>
      <c r="R21" s="36">
        <f t="shared" si="5"/>
        <v>43635</v>
      </c>
      <c r="S21" s="37">
        <f t="shared" si="18"/>
        <v>43635</v>
      </c>
      <c r="T21" s="42"/>
      <c r="U21" s="36">
        <f t="shared" si="6"/>
        <v>43665</v>
      </c>
      <c r="V21" s="37">
        <f t="shared" si="19"/>
        <v>43665</v>
      </c>
      <c r="W21" s="42"/>
      <c r="X21" s="36">
        <f t="shared" si="7"/>
        <v>43696</v>
      </c>
      <c r="Y21" s="37">
        <f t="shared" si="20"/>
        <v>43696</v>
      </c>
      <c r="Z21" s="42"/>
      <c r="AA21" s="36">
        <f t="shared" si="8"/>
        <v>43727</v>
      </c>
      <c r="AB21" s="37">
        <f t="shared" si="21"/>
        <v>43727</v>
      </c>
      <c r="AC21" s="42"/>
      <c r="AD21" s="36">
        <f t="shared" si="9"/>
        <v>43757</v>
      </c>
      <c r="AE21" s="37">
        <f t="shared" si="22"/>
        <v>43757</v>
      </c>
      <c r="AF21" s="42"/>
      <c r="AG21" s="36">
        <f t="shared" si="10"/>
        <v>43788</v>
      </c>
      <c r="AH21" s="37">
        <f t="shared" si="23"/>
        <v>43788</v>
      </c>
      <c r="AI21" s="42"/>
      <c r="AJ21" s="36">
        <f t="shared" si="11"/>
        <v>43818</v>
      </c>
      <c r="AK21" s="37">
        <f t="shared" si="24"/>
        <v>43818</v>
      </c>
      <c r="AL21" s="42"/>
      <c r="AM21" s="36">
        <f t="shared" si="12"/>
        <v>43849</v>
      </c>
      <c r="AN21" s="37">
        <f t="shared" si="25"/>
        <v>43849</v>
      </c>
      <c r="AO21" s="42"/>
    </row>
    <row r="22" spans="2:41" ht="15" customHeight="1">
      <c r="B22" s="25"/>
      <c r="C22" s="36">
        <f t="shared" si="0"/>
        <v>43485</v>
      </c>
      <c r="D22" s="37">
        <f t="shared" si="13"/>
        <v>43485</v>
      </c>
      <c r="E22" s="42"/>
      <c r="F22" s="36">
        <f t="shared" si="1"/>
        <v>43516</v>
      </c>
      <c r="G22" s="37">
        <f t="shared" si="14"/>
        <v>43516</v>
      </c>
      <c r="H22" s="42"/>
      <c r="I22" s="36">
        <f t="shared" si="2"/>
        <v>43544</v>
      </c>
      <c r="J22" s="37">
        <f t="shared" si="15"/>
        <v>43544</v>
      </c>
      <c r="K22" s="42"/>
      <c r="L22" s="36">
        <f t="shared" si="3"/>
        <v>43575</v>
      </c>
      <c r="M22" s="37">
        <f t="shared" si="16"/>
        <v>43575</v>
      </c>
      <c r="N22" s="42"/>
      <c r="O22" s="36">
        <f t="shared" si="4"/>
        <v>43605</v>
      </c>
      <c r="P22" s="37">
        <f t="shared" si="17"/>
        <v>43605</v>
      </c>
      <c r="Q22" s="42"/>
      <c r="R22" s="36">
        <f t="shared" si="5"/>
        <v>43636</v>
      </c>
      <c r="S22" s="37">
        <f t="shared" si="18"/>
        <v>43636</v>
      </c>
      <c r="T22" s="42"/>
      <c r="U22" s="36">
        <f t="shared" si="6"/>
        <v>43666</v>
      </c>
      <c r="V22" s="37">
        <f t="shared" si="19"/>
        <v>43666</v>
      </c>
      <c r="W22" s="42"/>
      <c r="X22" s="36">
        <f t="shared" si="7"/>
        <v>43697</v>
      </c>
      <c r="Y22" s="37">
        <f t="shared" si="20"/>
        <v>43697</v>
      </c>
      <c r="Z22" s="42"/>
      <c r="AA22" s="36">
        <f t="shared" si="8"/>
        <v>43728</v>
      </c>
      <c r="AB22" s="37">
        <f t="shared" si="21"/>
        <v>43728</v>
      </c>
      <c r="AC22" s="42"/>
      <c r="AD22" s="36">
        <f t="shared" si="9"/>
        <v>43758</v>
      </c>
      <c r="AE22" s="37">
        <f t="shared" si="22"/>
        <v>43758</v>
      </c>
      <c r="AF22" s="42"/>
      <c r="AG22" s="36">
        <f t="shared" si="10"/>
        <v>43789</v>
      </c>
      <c r="AH22" s="37">
        <f t="shared" si="23"/>
        <v>43789</v>
      </c>
      <c r="AI22" s="42"/>
      <c r="AJ22" s="36">
        <f t="shared" si="11"/>
        <v>43819</v>
      </c>
      <c r="AK22" s="37">
        <f t="shared" si="24"/>
        <v>43819</v>
      </c>
      <c r="AL22" s="42"/>
      <c r="AM22" s="36">
        <f t="shared" si="12"/>
        <v>43850</v>
      </c>
      <c r="AN22" s="37">
        <f t="shared" si="25"/>
        <v>43850</v>
      </c>
      <c r="AO22" s="42"/>
    </row>
    <row r="23" spans="2:41" ht="15" customHeight="1">
      <c r="B23" s="25"/>
      <c r="C23" s="36">
        <f t="shared" si="0"/>
        <v>43486</v>
      </c>
      <c r="D23" s="37">
        <f t="shared" si="13"/>
        <v>43486</v>
      </c>
      <c r="E23" s="42"/>
      <c r="F23" s="36">
        <f t="shared" si="1"/>
        <v>43517</v>
      </c>
      <c r="G23" s="37">
        <f t="shared" si="14"/>
        <v>43517</v>
      </c>
      <c r="H23" s="42"/>
      <c r="I23" s="36">
        <f t="shared" si="2"/>
        <v>43545</v>
      </c>
      <c r="J23" s="37">
        <f t="shared" si="15"/>
        <v>43545</v>
      </c>
      <c r="K23" s="42"/>
      <c r="L23" s="36">
        <f t="shared" si="3"/>
        <v>43576</v>
      </c>
      <c r="M23" s="37">
        <f t="shared" si="16"/>
        <v>43576</v>
      </c>
      <c r="N23" s="42"/>
      <c r="O23" s="36">
        <f t="shared" si="4"/>
        <v>43606</v>
      </c>
      <c r="P23" s="37">
        <f t="shared" si="17"/>
        <v>43606</v>
      </c>
      <c r="Q23" s="42"/>
      <c r="R23" s="36">
        <f t="shared" si="5"/>
        <v>43637</v>
      </c>
      <c r="S23" s="37">
        <f t="shared" si="18"/>
        <v>43637</v>
      </c>
      <c r="T23" s="42"/>
      <c r="U23" s="36">
        <f t="shared" si="6"/>
        <v>43667</v>
      </c>
      <c r="V23" s="37">
        <f t="shared" si="19"/>
        <v>43667</v>
      </c>
      <c r="W23" s="42"/>
      <c r="X23" s="36">
        <f t="shared" si="7"/>
        <v>43698</v>
      </c>
      <c r="Y23" s="37">
        <f t="shared" si="20"/>
        <v>43698</v>
      </c>
      <c r="Z23" s="42"/>
      <c r="AA23" s="36">
        <f t="shared" si="8"/>
        <v>43729</v>
      </c>
      <c r="AB23" s="37">
        <f t="shared" si="21"/>
        <v>43729</v>
      </c>
      <c r="AC23" s="42"/>
      <c r="AD23" s="36">
        <f t="shared" si="9"/>
        <v>43759</v>
      </c>
      <c r="AE23" s="37">
        <f t="shared" si="22"/>
        <v>43759</v>
      </c>
      <c r="AF23" s="42"/>
      <c r="AG23" s="36">
        <f t="shared" si="10"/>
        <v>43790</v>
      </c>
      <c r="AH23" s="37">
        <f t="shared" si="23"/>
        <v>43790</v>
      </c>
      <c r="AI23" s="42"/>
      <c r="AJ23" s="36">
        <f t="shared" si="11"/>
        <v>43820</v>
      </c>
      <c r="AK23" s="37">
        <f t="shared" si="24"/>
        <v>43820</v>
      </c>
      <c r="AL23" s="42"/>
      <c r="AM23" s="36">
        <f t="shared" si="12"/>
        <v>43851</v>
      </c>
      <c r="AN23" s="37">
        <f t="shared" si="25"/>
        <v>43851</v>
      </c>
      <c r="AO23" s="58"/>
    </row>
    <row r="24" spans="2:41" ht="15" customHeight="1">
      <c r="B24" s="25"/>
      <c r="C24" s="36">
        <f t="shared" si="0"/>
        <v>43487</v>
      </c>
      <c r="D24" s="37">
        <f t="shared" si="13"/>
        <v>43487</v>
      </c>
      <c r="E24" s="42"/>
      <c r="F24" s="36">
        <f t="shared" si="1"/>
        <v>43518</v>
      </c>
      <c r="G24" s="37">
        <f t="shared" si="14"/>
        <v>43518</v>
      </c>
      <c r="H24" s="42"/>
      <c r="I24" s="36">
        <f t="shared" si="2"/>
        <v>43546</v>
      </c>
      <c r="J24" s="37">
        <f t="shared" si="15"/>
        <v>43546</v>
      </c>
      <c r="K24" s="42"/>
      <c r="L24" s="36">
        <f t="shared" si="3"/>
        <v>43577</v>
      </c>
      <c r="M24" s="37">
        <f t="shared" si="16"/>
        <v>43577</v>
      </c>
      <c r="N24" s="42"/>
      <c r="O24" s="36">
        <f t="shared" si="4"/>
        <v>43607</v>
      </c>
      <c r="P24" s="37">
        <f t="shared" si="17"/>
        <v>43607</v>
      </c>
      <c r="Q24" s="42"/>
      <c r="R24" s="36">
        <f t="shared" si="5"/>
        <v>43638</v>
      </c>
      <c r="S24" s="37">
        <f t="shared" si="18"/>
        <v>43638</v>
      </c>
      <c r="T24" s="42"/>
      <c r="U24" s="36">
        <f t="shared" si="6"/>
        <v>43668</v>
      </c>
      <c r="V24" s="37">
        <f t="shared" si="19"/>
        <v>43668</v>
      </c>
      <c r="W24" s="42"/>
      <c r="X24" s="36">
        <f t="shared" si="7"/>
        <v>43699</v>
      </c>
      <c r="Y24" s="37">
        <f t="shared" si="20"/>
        <v>43699</v>
      </c>
      <c r="Z24" s="42"/>
      <c r="AA24" s="36">
        <f t="shared" si="8"/>
        <v>43730</v>
      </c>
      <c r="AB24" s="37">
        <f t="shared" si="21"/>
        <v>43730</v>
      </c>
      <c r="AC24" s="42"/>
      <c r="AD24" s="36">
        <f t="shared" si="9"/>
        <v>43760</v>
      </c>
      <c r="AE24" s="37">
        <f t="shared" si="22"/>
        <v>43760</v>
      </c>
      <c r="AF24" s="42"/>
      <c r="AG24" s="36">
        <f t="shared" si="10"/>
        <v>43791</v>
      </c>
      <c r="AH24" s="37">
        <f t="shared" si="23"/>
        <v>43791</v>
      </c>
      <c r="AI24" s="42"/>
      <c r="AJ24" s="36">
        <f t="shared" si="11"/>
        <v>43821</v>
      </c>
      <c r="AK24" s="37">
        <f t="shared" si="24"/>
        <v>43821</v>
      </c>
      <c r="AL24" s="42"/>
      <c r="AM24" s="36">
        <f t="shared" si="12"/>
        <v>43852</v>
      </c>
      <c r="AN24" s="37">
        <f t="shared" si="25"/>
        <v>43852</v>
      </c>
      <c r="AO24" s="42"/>
    </row>
    <row r="25" spans="2:41" ht="15" customHeight="1">
      <c r="B25" s="25"/>
      <c r="C25" s="36">
        <f t="shared" si="0"/>
        <v>43488</v>
      </c>
      <c r="D25" s="37">
        <f t="shared" si="13"/>
        <v>43488</v>
      </c>
      <c r="E25" s="42"/>
      <c r="F25" s="36">
        <f t="shared" si="1"/>
        <v>43519</v>
      </c>
      <c r="G25" s="37">
        <f t="shared" si="14"/>
        <v>43519</v>
      </c>
      <c r="H25" s="42"/>
      <c r="I25" s="36">
        <f t="shared" si="2"/>
        <v>43547</v>
      </c>
      <c r="J25" s="37">
        <f t="shared" si="15"/>
        <v>43547</v>
      </c>
      <c r="K25" s="42"/>
      <c r="L25" s="36">
        <f t="shared" si="3"/>
        <v>43578</v>
      </c>
      <c r="M25" s="37">
        <f t="shared" si="16"/>
        <v>43578</v>
      </c>
      <c r="N25" s="42"/>
      <c r="O25" s="36">
        <f t="shared" si="4"/>
        <v>43608</v>
      </c>
      <c r="P25" s="37">
        <f t="shared" si="17"/>
        <v>43608</v>
      </c>
      <c r="Q25" s="42"/>
      <c r="R25" s="36">
        <f t="shared" si="5"/>
        <v>43639</v>
      </c>
      <c r="S25" s="37">
        <f t="shared" si="18"/>
        <v>43639</v>
      </c>
      <c r="T25" s="42"/>
      <c r="U25" s="36">
        <f t="shared" si="6"/>
        <v>43669</v>
      </c>
      <c r="V25" s="37">
        <f t="shared" si="19"/>
        <v>43669</v>
      </c>
      <c r="W25" s="42"/>
      <c r="X25" s="36">
        <f t="shared" si="7"/>
        <v>43700</v>
      </c>
      <c r="Y25" s="37">
        <f t="shared" si="20"/>
        <v>43700</v>
      </c>
      <c r="Z25" s="42"/>
      <c r="AA25" s="36">
        <f t="shared" si="8"/>
        <v>43731</v>
      </c>
      <c r="AB25" s="37">
        <f t="shared" si="21"/>
        <v>43731</v>
      </c>
      <c r="AC25" s="42"/>
      <c r="AD25" s="36">
        <f t="shared" si="9"/>
        <v>43761</v>
      </c>
      <c r="AE25" s="37">
        <f t="shared" si="22"/>
        <v>43761</v>
      </c>
      <c r="AF25" s="42"/>
      <c r="AG25" s="36">
        <f t="shared" si="10"/>
        <v>43792</v>
      </c>
      <c r="AH25" s="37">
        <f t="shared" si="23"/>
        <v>43792</v>
      </c>
      <c r="AI25" s="42"/>
      <c r="AJ25" s="36">
        <f t="shared" si="11"/>
        <v>43822</v>
      </c>
      <c r="AK25" s="37">
        <f t="shared" si="24"/>
        <v>43822</v>
      </c>
      <c r="AL25" s="42"/>
      <c r="AM25" s="36">
        <f t="shared" si="12"/>
        <v>43853</v>
      </c>
      <c r="AN25" s="37">
        <f t="shared" si="25"/>
        <v>43853</v>
      </c>
      <c r="AO25" s="42"/>
    </row>
    <row r="26" spans="2:41" ht="15" customHeight="1">
      <c r="B26" s="25"/>
      <c r="C26" s="36">
        <f t="shared" si="0"/>
        <v>43489</v>
      </c>
      <c r="D26" s="37">
        <f t="shared" si="13"/>
        <v>43489</v>
      </c>
      <c r="E26" s="42"/>
      <c r="F26" s="36">
        <f t="shared" si="1"/>
        <v>43520</v>
      </c>
      <c r="G26" s="37">
        <f t="shared" si="14"/>
        <v>43520</v>
      </c>
      <c r="H26" s="42"/>
      <c r="I26" s="36">
        <f t="shared" si="2"/>
        <v>43548</v>
      </c>
      <c r="J26" s="37">
        <f t="shared" si="15"/>
        <v>43548</v>
      </c>
      <c r="K26" s="42"/>
      <c r="L26" s="36">
        <f t="shared" si="3"/>
        <v>43579</v>
      </c>
      <c r="M26" s="37">
        <f t="shared" si="16"/>
        <v>43579</v>
      </c>
      <c r="N26" s="42"/>
      <c r="O26" s="36">
        <f t="shared" si="4"/>
        <v>43609</v>
      </c>
      <c r="P26" s="37">
        <f t="shared" si="17"/>
        <v>43609</v>
      </c>
      <c r="Q26" s="42"/>
      <c r="R26" s="36">
        <f t="shared" si="5"/>
        <v>43640</v>
      </c>
      <c r="S26" s="37">
        <f t="shared" si="18"/>
        <v>43640</v>
      </c>
      <c r="T26" s="42"/>
      <c r="U26" s="36">
        <f t="shared" si="6"/>
        <v>43670</v>
      </c>
      <c r="V26" s="37">
        <f t="shared" si="19"/>
        <v>43670</v>
      </c>
      <c r="W26" s="42"/>
      <c r="X26" s="36">
        <f t="shared" si="7"/>
        <v>43701</v>
      </c>
      <c r="Y26" s="37">
        <f t="shared" si="20"/>
        <v>43701</v>
      </c>
      <c r="Z26" s="42"/>
      <c r="AA26" s="36">
        <f t="shared" si="8"/>
        <v>43732</v>
      </c>
      <c r="AB26" s="37">
        <f t="shared" si="21"/>
        <v>43732</v>
      </c>
      <c r="AC26" s="42"/>
      <c r="AD26" s="36">
        <f t="shared" si="9"/>
        <v>43762</v>
      </c>
      <c r="AE26" s="37">
        <f t="shared" si="22"/>
        <v>43762</v>
      </c>
      <c r="AF26" s="42"/>
      <c r="AG26" s="36">
        <f t="shared" si="10"/>
        <v>43793</v>
      </c>
      <c r="AH26" s="37">
        <f t="shared" si="23"/>
        <v>43793</v>
      </c>
      <c r="AI26" s="42"/>
      <c r="AJ26" s="36">
        <f t="shared" si="11"/>
        <v>43823</v>
      </c>
      <c r="AK26" s="37">
        <f t="shared" si="24"/>
        <v>43823</v>
      </c>
      <c r="AL26" s="42"/>
      <c r="AM26" s="36">
        <f t="shared" si="12"/>
        <v>43854</v>
      </c>
      <c r="AN26" s="37">
        <f t="shared" si="25"/>
        <v>43854</v>
      </c>
      <c r="AO26" s="42"/>
    </row>
    <row r="27" spans="2:41" ht="15" customHeight="1">
      <c r="B27" s="25"/>
      <c r="C27" s="36">
        <f t="shared" si="0"/>
        <v>43490</v>
      </c>
      <c r="D27" s="37">
        <f t="shared" si="13"/>
        <v>43490</v>
      </c>
      <c r="E27" s="42"/>
      <c r="F27" s="36">
        <f t="shared" si="1"/>
        <v>43521</v>
      </c>
      <c r="G27" s="37">
        <f t="shared" si="14"/>
        <v>43521</v>
      </c>
      <c r="H27" s="42"/>
      <c r="I27" s="36">
        <f t="shared" si="2"/>
        <v>43549</v>
      </c>
      <c r="J27" s="37">
        <f t="shared" si="15"/>
        <v>43549</v>
      </c>
      <c r="K27" s="42"/>
      <c r="L27" s="36">
        <f t="shared" si="3"/>
        <v>43580</v>
      </c>
      <c r="M27" s="37">
        <f t="shared" si="16"/>
        <v>43580</v>
      </c>
      <c r="N27" s="42"/>
      <c r="O27" s="36">
        <f t="shared" si="4"/>
        <v>43610</v>
      </c>
      <c r="P27" s="37">
        <f t="shared" si="17"/>
        <v>43610</v>
      </c>
      <c r="Q27" s="42"/>
      <c r="R27" s="36">
        <f t="shared" si="5"/>
        <v>43641</v>
      </c>
      <c r="S27" s="37">
        <f t="shared" si="18"/>
        <v>43641</v>
      </c>
      <c r="T27" s="42"/>
      <c r="U27" s="36">
        <f t="shared" si="6"/>
        <v>43671</v>
      </c>
      <c r="V27" s="37">
        <f t="shared" si="19"/>
        <v>43671</v>
      </c>
      <c r="W27" s="42"/>
      <c r="X27" s="36">
        <f t="shared" si="7"/>
        <v>43702</v>
      </c>
      <c r="Y27" s="37">
        <f t="shared" si="20"/>
        <v>43702</v>
      </c>
      <c r="Z27" s="42"/>
      <c r="AA27" s="36">
        <f t="shared" si="8"/>
        <v>43733</v>
      </c>
      <c r="AB27" s="37">
        <f t="shared" si="21"/>
        <v>43733</v>
      </c>
      <c r="AC27" s="42"/>
      <c r="AD27" s="36">
        <f t="shared" si="9"/>
        <v>43763</v>
      </c>
      <c r="AE27" s="37">
        <f t="shared" si="22"/>
        <v>43763</v>
      </c>
      <c r="AF27" s="42"/>
      <c r="AG27" s="36">
        <f t="shared" si="10"/>
        <v>43794</v>
      </c>
      <c r="AH27" s="37">
        <f t="shared" si="23"/>
        <v>43794</v>
      </c>
      <c r="AI27" s="42"/>
      <c r="AJ27" s="36">
        <f t="shared" si="11"/>
        <v>43824</v>
      </c>
      <c r="AK27" s="37">
        <f t="shared" si="24"/>
        <v>43824</v>
      </c>
      <c r="AL27" s="42"/>
      <c r="AM27" s="36">
        <f t="shared" si="12"/>
        <v>43855</v>
      </c>
      <c r="AN27" s="37">
        <f t="shared" si="25"/>
        <v>43855</v>
      </c>
      <c r="AO27" s="42"/>
    </row>
    <row r="28" spans="2:41" ht="15" customHeight="1">
      <c r="B28" s="25"/>
      <c r="C28" s="36">
        <f t="shared" si="0"/>
        <v>43491</v>
      </c>
      <c r="D28" s="37">
        <f t="shared" si="13"/>
        <v>43491</v>
      </c>
      <c r="E28" s="42"/>
      <c r="F28" s="36">
        <f t="shared" si="1"/>
        <v>43522</v>
      </c>
      <c r="G28" s="37">
        <f t="shared" si="14"/>
        <v>43522</v>
      </c>
      <c r="H28" s="42"/>
      <c r="I28" s="36">
        <f t="shared" si="2"/>
        <v>43550</v>
      </c>
      <c r="J28" s="37">
        <f t="shared" si="15"/>
        <v>43550</v>
      </c>
      <c r="K28" s="42"/>
      <c r="L28" s="36">
        <f t="shared" si="3"/>
        <v>43581</v>
      </c>
      <c r="M28" s="37">
        <f t="shared" si="16"/>
        <v>43581</v>
      </c>
      <c r="N28" s="42"/>
      <c r="O28" s="36">
        <f t="shared" si="4"/>
        <v>43611</v>
      </c>
      <c r="P28" s="37">
        <f t="shared" si="17"/>
        <v>43611</v>
      </c>
      <c r="Q28" s="42"/>
      <c r="R28" s="36">
        <f t="shared" si="5"/>
        <v>43642</v>
      </c>
      <c r="S28" s="37">
        <f t="shared" si="18"/>
        <v>43642</v>
      </c>
      <c r="T28" s="42"/>
      <c r="U28" s="36">
        <f t="shared" si="6"/>
        <v>43672</v>
      </c>
      <c r="V28" s="37">
        <f t="shared" si="19"/>
        <v>43672</v>
      </c>
      <c r="W28" s="42"/>
      <c r="X28" s="36">
        <f t="shared" si="7"/>
        <v>43703</v>
      </c>
      <c r="Y28" s="37">
        <f t="shared" si="20"/>
        <v>43703</v>
      </c>
      <c r="Z28" s="42"/>
      <c r="AA28" s="36">
        <f t="shared" si="8"/>
        <v>43734</v>
      </c>
      <c r="AB28" s="37">
        <f t="shared" si="21"/>
        <v>43734</v>
      </c>
      <c r="AC28" s="42"/>
      <c r="AD28" s="36">
        <f t="shared" si="9"/>
        <v>43764</v>
      </c>
      <c r="AE28" s="37">
        <f t="shared" si="22"/>
        <v>43764</v>
      </c>
      <c r="AF28" s="42"/>
      <c r="AG28" s="36">
        <f t="shared" si="10"/>
        <v>43795</v>
      </c>
      <c r="AH28" s="37">
        <f t="shared" si="23"/>
        <v>43795</v>
      </c>
      <c r="AI28" s="42"/>
      <c r="AJ28" s="36">
        <f t="shared" si="11"/>
        <v>43825</v>
      </c>
      <c r="AK28" s="37">
        <f t="shared" si="24"/>
        <v>43825</v>
      </c>
      <c r="AL28" s="42"/>
      <c r="AM28" s="36">
        <f t="shared" si="12"/>
        <v>43856</v>
      </c>
      <c r="AN28" s="37">
        <f t="shared" si="25"/>
        <v>43856</v>
      </c>
      <c r="AO28" s="42"/>
    </row>
    <row r="29" spans="2:41" ht="15" customHeight="1">
      <c r="B29" s="25"/>
      <c r="C29" s="36">
        <f t="shared" si="0"/>
        <v>43492</v>
      </c>
      <c r="D29" s="37">
        <f t="shared" si="13"/>
        <v>43492</v>
      </c>
      <c r="E29" s="42"/>
      <c r="F29" s="36">
        <f t="shared" si="1"/>
        <v>43523</v>
      </c>
      <c r="G29" s="37">
        <f t="shared" si="14"/>
        <v>43523</v>
      </c>
      <c r="H29" s="42"/>
      <c r="I29" s="36">
        <f t="shared" si="2"/>
        <v>43551</v>
      </c>
      <c r="J29" s="37">
        <f t="shared" si="15"/>
        <v>43551</v>
      </c>
      <c r="K29" s="42"/>
      <c r="L29" s="36">
        <f t="shared" si="3"/>
        <v>43582</v>
      </c>
      <c r="M29" s="37">
        <f t="shared" si="16"/>
        <v>43582</v>
      </c>
      <c r="N29" s="42"/>
      <c r="O29" s="36">
        <f t="shared" si="4"/>
        <v>43612</v>
      </c>
      <c r="P29" s="37">
        <f t="shared" si="17"/>
        <v>43612</v>
      </c>
      <c r="Q29" s="42"/>
      <c r="R29" s="36">
        <f t="shared" si="5"/>
        <v>43643</v>
      </c>
      <c r="S29" s="37">
        <f t="shared" si="18"/>
        <v>43643</v>
      </c>
      <c r="T29" s="42"/>
      <c r="U29" s="36">
        <f t="shared" si="6"/>
        <v>43673</v>
      </c>
      <c r="V29" s="37">
        <f t="shared" si="19"/>
        <v>43673</v>
      </c>
      <c r="W29" s="42"/>
      <c r="X29" s="36">
        <f t="shared" si="7"/>
        <v>43704</v>
      </c>
      <c r="Y29" s="37">
        <f t="shared" si="20"/>
        <v>43704</v>
      </c>
      <c r="Z29" s="42"/>
      <c r="AA29" s="36">
        <f t="shared" si="8"/>
        <v>43735</v>
      </c>
      <c r="AB29" s="37">
        <f t="shared" si="21"/>
        <v>43735</v>
      </c>
      <c r="AC29" s="42"/>
      <c r="AD29" s="36">
        <f t="shared" si="9"/>
        <v>43765</v>
      </c>
      <c r="AE29" s="37">
        <f t="shared" si="22"/>
        <v>43765</v>
      </c>
      <c r="AF29" s="42"/>
      <c r="AG29" s="36">
        <f t="shared" si="10"/>
        <v>43796</v>
      </c>
      <c r="AH29" s="37">
        <f t="shared" si="23"/>
        <v>43796</v>
      </c>
      <c r="AI29" s="42"/>
      <c r="AJ29" s="36">
        <f t="shared" si="11"/>
        <v>43826</v>
      </c>
      <c r="AK29" s="37">
        <f t="shared" si="24"/>
        <v>43826</v>
      </c>
      <c r="AL29" s="42"/>
      <c r="AM29" s="36">
        <f t="shared" si="12"/>
        <v>43857</v>
      </c>
      <c r="AN29" s="37">
        <f t="shared" si="25"/>
        <v>43857</v>
      </c>
      <c r="AO29" s="42"/>
    </row>
    <row r="30" spans="2:41" ht="15" customHeight="1">
      <c r="B30" s="25"/>
      <c r="C30" s="36">
        <f t="shared" si="0"/>
        <v>43493</v>
      </c>
      <c r="D30" s="37">
        <f t="shared" si="13"/>
        <v>43493</v>
      </c>
      <c r="E30" s="42"/>
      <c r="F30" s="36">
        <f t="shared" si="1"/>
        <v>43524</v>
      </c>
      <c r="G30" s="37">
        <f t="shared" si="14"/>
        <v>43524</v>
      </c>
      <c r="H30" s="42"/>
      <c r="I30" s="36">
        <f t="shared" si="2"/>
        <v>43552</v>
      </c>
      <c r="J30" s="37">
        <f t="shared" si="15"/>
        <v>43552</v>
      </c>
      <c r="K30" s="42"/>
      <c r="L30" s="36">
        <f t="shared" si="3"/>
        <v>43583</v>
      </c>
      <c r="M30" s="37">
        <f t="shared" si="16"/>
        <v>43583</v>
      </c>
      <c r="N30" s="42"/>
      <c r="O30" s="36">
        <f t="shared" si="4"/>
        <v>43613</v>
      </c>
      <c r="P30" s="37">
        <f t="shared" si="17"/>
        <v>43613</v>
      </c>
      <c r="Q30" s="42"/>
      <c r="R30" s="36">
        <f t="shared" si="5"/>
        <v>43644</v>
      </c>
      <c r="S30" s="37">
        <f t="shared" si="18"/>
        <v>43644</v>
      </c>
      <c r="T30" s="42"/>
      <c r="U30" s="36">
        <f t="shared" si="6"/>
        <v>43674</v>
      </c>
      <c r="V30" s="37">
        <f t="shared" si="19"/>
        <v>43674</v>
      </c>
      <c r="W30" s="42"/>
      <c r="X30" s="36">
        <f t="shared" si="7"/>
        <v>43705</v>
      </c>
      <c r="Y30" s="37">
        <f t="shared" si="20"/>
        <v>43705</v>
      </c>
      <c r="Z30" s="42"/>
      <c r="AA30" s="36">
        <f t="shared" si="8"/>
        <v>43736</v>
      </c>
      <c r="AB30" s="37">
        <f t="shared" si="21"/>
        <v>43736</v>
      </c>
      <c r="AC30" s="42"/>
      <c r="AD30" s="36">
        <f t="shared" si="9"/>
        <v>43766</v>
      </c>
      <c r="AE30" s="37">
        <f t="shared" si="22"/>
        <v>43766</v>
      </c>
      <c r="AF30" s="42"/>
      <c r="AG30" s="36">
        <f t="shared" si="10"/>
        <v>43797</v>
      </c>
      <c r="AH30" s="37">
        <f t="shared" si="23"/>
        <v>43797</v>
      </c>
      <c r="AI30" s="42"/>
      <c r="AJ30" s="36">
        <f t="shared" si="11"/>
        <v>43827</v>
      </c>
      <c r="AK30" s="37">
        <f t="shared" si="24"/>
        <v>43827</v>
      </c>
      <c r="AL30" s="42"/>
      <c r="AM30" s="36">
        <f t="shared" si="12"/>
        <v>43858</v>
      </c>
      <c r="AN30" s="37">
        <f t="shared" si="25"/>
        <v>43858</v>
      </c>
      <c r="AO30" s="42"/>
    </row>
    <row r="31" spans="2:41" ht="15" customHeight="1">
      <c r="B31" s="25"/>
      <c r="C31" s="36">
        <f t="shared" si="0"/>
        <v>43494</v>
      </c>
      <c r="D31" s="37">
        <f>IFERROR(IF(OR(D30="",MONTH(D30+1)&gt;MONTH(D30)),"",D30+1),"")</f>
        <v>43494</v>
      </c>
      <c r="E31" s="42"/>
      <c r="F31" s="36" t="str">
        <f t="shared" si="1"/>
        <v/>
      </c>
      <c r="G31" s="41" t="str">
        <f t="shared" ref="G31:G33" si="26">IFERROR(IF(OR(G30="",MONTH(G30+1)&gt;MONTH(G30)),"",G30+1),"")</f>
        <v/>
      </c>
      <c r="H31" s="42"/>
      <c r="I31" s="36">
        <f t="shared" si="2"/>
        <v>43553</v>
      </c>
      <c r="J31" s="37">
        <f>IFERROR(IF(OR(J30="",MONTH(J30+1)&gt;MONTH(J30)),"",J30+1),"")</f>
        <v>43553</v>
      </c>
      <c r="K31" s="42"/>
      <c r="L31" s="36">
        <f t="shared" si="3"/>
        <v>43584</v>
      </c>
      <c r="M31" s="37">
        <f>IFERROR(IF(OR(M30="",MONTH(M30+1)&gt;MONTH(M30)),"",M30+1),"")</f>
        <v>43584</v>
      </c>
      <c r="N31" s="42"/>
      <c r="O31" s="36">
        <f t="shared" si="4"/>
        <v>43614</v>
      </c>
      <c r="P31" s="37">
        <f>IFERROR(IF(OR(P30="",MONTH(P30+1)&gt;MONTH(P30)),"",P30+1),"")</f>
        <v>43614</v>
      </c>
      <c r="Q31" s="42"/>
      <c r="R31" s="36">
        <f t="shared" si="5"/>
        <v>43645</v>
      </c>
      <c r="S31" s="37">
        <f>IFERROR(IF(OR(S30="",MONTH(S30+1)&gt;MONTH(S30)),"",S30+1),"")</f>
        <v>43645</v>
      </c>
      <c r="T31" s="42"/>
      <c r="U31" s="40">
        <f t="shared" si="6"/>
        <v>43675</v>
      </c>
      <c r="V31" s="37">
        <f>IFERROR(IF(OR(V30="",MONTH(V30+1)&gt;MONTH(V30)),"",V30+1),"")</f>
        <v>43675</v>
      </c>
      <c r="W31" s="42"/>
      <c r="X31" s="36">
        <f t="shared" si="7"/>
        <v>43706</v>
      </c>
      <c r="Y31" s="37">
        <f>IFERROR(IF(OR(Y30="",MONTH(Y30+1)&gt;MONTH(Y30)),"",Y30+1),"")</f>
        <v>43706</v>
      </c>
      <c r="Z31" s="42"/>
      <c r="AA31" s="36">
        <f t="shared" si="8"/>
        <v>43737</v>
      </c>
      <c r="AB31" s="37">
        <f>IFERROR(IF(OR(AB30="",MONTH(AB30+1)&gt;MONTH(AB30)),"",AB30+1),"")</f>
        <v>43737</v>
      </c>
      <c r="AC31" s="42"/>
      <c r="AD31" s="40">
        <f t="shared" si="9"/>
        <v>43767</v>
      </c>
      <c r="AE31" s="37">
        <f>IFERROR(IF(OR(AE30="",MONTH(AE30+1)&gt;MONTH(AE30)),"",AE30+1),"")</f>
        <v>43767</v>
      </c>
      <c r="AF31" s="42"/>
      <c r="AG31" s="36">
        <f t="shared" si="10"/>
        <v>43798</v>
      </c>
      <c r="AH31" s="37">
        <f>IFERROR(IF(OR(AH30="",MONTH(AH30+1)&gt;MONTH(AH30)),"",AH30+1),"")</f>
        <v>43798</v>
      </c>
      <c r="AI31" s="42"/>
      <c r="AJ31" s="36">
        <f t="shared" si="11"/>
        <v>43828</v>
      </c>
      <c r="AK31" s="37">
        <f>IFERROR(IF(OR(AK30="",MONTH(AK30+1)&gt;MONTH(AK30)),"",AK30+1),"")</f>
        <v>43828</v>
      </c>
      <c r="AL31" s="42"/>
      <c r="AM31" s="36">
        <f t="shared" si="12"/>
        <v>43859</v>
      </c>
      <c r="AN31" s="37">
        <f>IFERROR(IF(OR(AN30="",MONTH(AN30+1)&gt;MONTH(AN30)),"",AN30+1),"")</f>
        <v>43859</v>
      </c>
      <c r="AO31" s="42"/>
    </row>
    <row r="32" spans="2:41" ht="15" customHeight="1">
      <c r="B32" s="25"/>
      <c r="C32" s="36">
        <f t="shared" si="0"/>
        <v>43495</v>
      </c>
      <c r="D32" s="37">
        <f t="shared" ref="D32" si="27">IFERROR(IF(OR(D31="",MONTH(D31+1)&gt;MONTH(D31)),"",D31+1),"")</f>
        <v>43495</v>
      </c>
      <c r="E32" s="42"/>
      <c r="F32" s="36" t="str">
        <f t="shared" si="1"/>
        <v/>
      </c>
      <c r="G32" s="41" t="str">
        <f t="shared" si="26"/>
        <v/>
      </c>
      <c r="H32" s="42"/>
      <c r="I32" s="36">
        <f t="shared" si="2"/>
        <v>43554</v>
      </c>
      <c r="J32" s="37">
        <f t="shared" ref="J32:J33" si="28">IFERROR(IF(OR(J31="",MONTH(J31+1)&gt;MONTH(J31)),"",J31+1),"")</f>
        <v>43554</v>
      </c>
      <c r="K32" s="42"/>
      <c r="L32" s="36">
        <f t="shared" si="3"/>
        <v>43585</v>
      </c>
      <c r="M32" s="37">
        <f t="shared" ref="M32:M33" si="29">IFERROR(IF(OR(M31="",MONTH(M31+1)&gt;MONTH(M31)),"",M31+1),"")</f>
        <v>43585</v>
      </c>
      <c r="N32" s="42"/>
      <c r="O32" s="36">
        <f t="shared" si="4"/>
        <v>43615</v>
      </c>
      <c r="P32" s="37">
        <f t="shared" ref="P32:P33" si="30">IFERROR(IF(OR(P31="",MONTH(P31+1)&gt;MONTH(P31)),"",P31+1),"")</f>
        <v>43615</v>
      </c>
      <c r="Q32" s="42"/>
      <c r="R32" s="36">
        <f t="shared" si="5"/>
        <v>43646</v>
      </c>
      <c r="S32" s="37">
        <f t="shared" ref="S32:S33" si="31">IFERROR(IF(OR(S31="",MONTH(S31+1)&gt;MONTH(S31)),"",S31+1),"")</f>
        <v>43646</v>
      </c>
      <c r="T32" s="42"/>
      <c r="U32" s="36">
        <f t="shared" si="6"/>
        <v>43676</v>
      </c>
      <c r="V32" s="37">
        <f t="shared" ref="V32:V33" si="32">IFERROR(IF(OR(V31="",MONTH(V31+1)&gt;MONTH(V31)),"",V31+1),"")</f>
        <v>43676</v>
      </c>
      <c r="W32" s="42"/>
      <c r="X32" s="36">
        <f t="shared" si="7"/>
        <v>43707</v>
      </c>
      <c r="Y32" s="37">
        <f t="shared" ref="Y32:Y33" si="33">IFERROR(IF(OR(Y31="",MONTH(Y31+1)&gt;MONTH(Y31)),"",Y31+1),"")</f>
        <v>43707</v>
      </c>
      <c r="Z32" s="42"/>
      <c r="AA32" s="36">
        <f t="shared" si="8"/>
        <v>43738</v>
      </c>
      <c r="AB32" s="37">
        <f t="shared" ref="AB32:AB33" si="34">IFERROR(IF(OR(AB31="",MONTH(AB31+1)&gt;MONTH(AB31)),"",AB31+1),"")</f>
        <v>43738</v>
      </c>
      <c r="AC32" s="42"/>
      <c r="AD32" s="40">
        <f t="shared" si="9"/>
        <v>43768</v>
      </c>
      <c r="AE32" s="37">
        <f t="shared" ref="AE32:AE33" si="35">IFERROR(IF(OR(AE31="",MONTH(AE31+1)&gt;MONTH(AE31)),"",AE31+1),"")</f>
        <v>43768</v>
      </c>
      <c r="AF32" s="42"/>
      <c r="AG32" s="36">
        <f t="shared" si="10"/>
        <v>43799</v>
      </c>
      <c r="AH32" s="37">
        <f t="shared" ref="AH32:AH33" si="36">IFERROR(IF(OR(AH31="",MONTH(AH31+1)&gt;MONTH(AH31)),"",AH31+1),"")</f>
        <v>43799</v>
      </c>
      <c r="AI32" s="42"/>
      <c r="AJ32" s="36">
        <f t="shared" si="11"/>
        <v>43829</v>
      </c>
      <c r="AK32" s="37">
        <f t="shared" ref="AK32:AK33" si="37">IFERROR(IF(OR(AK31="",MONTH(AK31+1)&gt;MONTH(AK31)),"",AK31+1),"")</f>
        <v>43829</v>
      </c>
      <c r="AL32" s="42"/>
      <c r="AM32" s="36">
        <f t="shared" si="12"/>
        <v>43860</v>
      </c>
      <c r="AN32" s="37">
        <f t="shared" ref="AN32:AN33" si="38">IFERROR(IF(OR(AN31="",MONTH(AN31+1)&gt;MONTH(AN31)),"",AN31+1),"")</f>
        <v>43860</v>
      </c>
      <c r="AO32" s="42"/>
    </row>
    <row r="33" spans="2:41" ht="15" customHeight="1">
      <c r="B33" s="25"/>
      <c r="C33" s="36">
        <f t="shared" si="0"/>
        <v>43496</v>
      </c>
      <c r="D33" s="37">
        <f>IFERROR(IF(OR(D31="",D32="",MONTH(D32+1)&gt;MONTH(D32)),"",D32+1),"")</f>
        <v>43496</v>
      </c>
      <c r="E33" s="42"/>
      <c r="F33" s="36" t="str">
        <f t="shared" si="1"/>
        <v/>
      </c>
      <c r="G33" s="41" t="str">
        <f t="shared" si="26"/>
        <v/>
      </c>
      <c r="H33" s="42"/>
      <c r="I33" s="36">
        <f t="shared" si="2"/>
        <v>43555</v>
      </c>
      <c r="J33" s="37">
        <f t="shared" si="28"/>
        <v>43555</v>
      </c>
      <c r="K33" s="42"/>
      <c r="L33" s="36" t="str">
        <f t="shared" si="3"/>
        <v/>
      </c>
      <c r="M33" s="37" t="str">
        <f t="shared" si="29"/>
        <v/>
      </c>
      <c r="N33" s="42"/>
      <c r="O33" s="40">
        <f t="shared" si="4"/>
        <v>43616</v>
      </c>
      <c r="P33" s="37">
        <f t="shared" si="30"/>
        <v>43616</v>
      </c>
      <c r="Q33" s="42"/>
      <c r="R33" s="40" t="str">
        <f t="shared" si="5"/>
        <v/>
      </c>
      <c r="S33" s="37" t="str">
        <f t="shared" si="31"/>
        <v/>
      </c>
      <c r="T33" s="42"/>
      <c r="U33" s="36">
        <f t="shared" si="6"/>
        <v>43677</v>
      </c>
      <c r="V33" s="37">
        <f t="shared" si="32"/>
        <v>43677</v>
      </c>
      <c r="W33" s="42"/>
      <c r="X33" s="36">
        <f t="shared" si="7"/>
        <v>43708</v>
      </c>
      <c r="Y33" s="37">
        <f t="shared" si="33"/>
        <v>43708</v>
      </c>
      <c r="Z33" s="42"/>
      <c r="AA33" s="36" t="str">
        <f t="shared" si="8"/>
        <v/>
      </c>
      <c r="AB33" s="37" t="str">
        <f t="shared" si="34"/>
        <v/>
      </c>
      <c r="AC33" s="42"/>
      <c r="AD33" s="36">
        <f t="shared" si="9"/>
        <v>43769</v>
      </c>
      <c r="AE33" s="37">
        <f t="shared" si="35"/>
        <v>43769</v>
      </c>
      <c r="AF33" s="42"/>
      <c r="AG33" s="36" t="str">
        <f t="shared" si="10"/>
        <v/>
      </c>
      <c r="AH33" s="37" t="str">
        <f t="shared" si="36"/>
        <v/>
      </c>
      <c r="AI33" s="42"/>
      <c r="AJ33" s="36">
        <f t="shared" si="11"/>
        <v>43830</v>
      </c>
      <c r="AK33" s="37">
        <f t="shared" si="37"/>
        <v>43830</v>
      </c>
      <c r="AL33" s="42"/>
      <c r="AM33" s="36">
        <f t="shared" si="12"/>
        <v>43861</v>
      </c>
      <c r="AN33" s="37">
        <f t="shared" si="38"/>
        <v>43861</v>
      </c>
      <c r="AO33" s="42"/>
    </row>
    <row r="34" spans="2:41" ht="14.25" customHeight="1">
      <c r="B34" s="25"/>
      <c r="C34" s="40"/>
      <c r="D34" s="46"/>
      <c r="E34" s="47"/>
      <c r="F34" s="40"/>
      <c r="G34" s="46"/>
      <c r="H34" s="47"/>
      <c r="I34" s="40"/>
      <c r="J34" s="46"/>
      <c r="K34" s="47"/>
      <c r="L34" s="40"/>
      <c r="M34" s="46"/>
      <c r="N34" s="47"/>
      <c r="O34" s="25"/>
      <c r="P34" s="46"/>
      <c r="Q34" s="47"/>
      <c r="R34" s="40"/>
      <c r="S34" s="46"/>
      <c r="T34" s="47"/>
      <c r="U34" s="25"/>
      <c r="V34" s="46"/>
      <c r="W34" s="47"/>
      <c r="X34" s="40"/>
      <c r="Y34" s="46"/>
      <c r="Z34" s="47"/>
      <c r="AA34" s="40"/>
      <c r="AB34" s="46"/>
      <c r="AC34" s="47"/>
      <c r="AD34" s="40"/>
      <c r="AE34" s="46"/>
      <c r="AF34" s="47"/>
      <c r="AG34" s="40"/>
      <c r="AH34" s="46"/>
      <c r="AI34" s="47"/>
      <c r="AJ34" s="40"/>
      <c r="AK34" s="46"/>
      <c r="AL34" s="47"/>
      <c r="AM34" s="26"/>
      <c r="AN34" s="46"/>
      <c r="AO34" s="47"/>
    </row>
    <row r="35" spans="2:41" ht="15" hidden="1" customHeight="1">
      <c r="B35" s="25"/>
      <c r="C35" s="25"/>
      <c r="L35" s="40"/>
      <c r="M35" s="46"/>
      <c r="N35" s="47"/>
      <c r="O35" s="25"/>
      <c r="P35" s="46"/>
      <c r="Q35" s="47"/>
      <c r="R35" s="40"/>
      <c r="S35" s="46"/>
      <c r="T35" s="47"/>
      <c r="U35" s="25"/>
      <c r="V35" s="46"/>
      <c r="W35" s="47"/>
      <c r="X35" s="40"/>
      <c r="Y35" s="46"/>
      <c r="Z35" s="47"/>
      <c r="AA35" s="40"/>
      <c r="AB35" s="46"/>
      <c r="AC35" s="47"/>
      <c r="AD35" s="40"/>
      <c r="AE35" s="46"/>
      <c r="AF35" s="47"/>
      <c r="AG35" s="40"/>
      <c r="AH35" s="46"/>
      <c r="AI35" s="47"/>
      <c r="AJ35" s="40"/>
      <c r="AK35" s="46"/>
      <c r="AL35" s="47"/>
      <c r="AM35" s="26"/>
      <c r="AN35" s="46"/>
      <c r="AO35" s="47"/>
    </row>
    <row r="36" spans="2:41" ht="15" hidden="1" customHeight="1">
      <c r="B36" s="25"/>
      <c r="C36" s="25"/>
      <c r="L36" s="40"/>
      <c r="M36" s="46"/>
      <c r="N36" s="47"/>
      <c r="O36" s="25"/>
      <c r="P36" s="46"/>
      <c r="Q36" s="47"/>
      <c r="R36" s="40"/>
      <c r="S36" s="46"/>
      <c r="T36" s="47"/>
      <c r="U36" s="25"/>
      <c r="V36" s="46"/>
      <c r="W36" s="47"/>
      <c r="X36" s="40"/>
      <c r="Y36" s="46"/>
      <c r="Z36" s="47"/>
      <c r="AA36" s="40"/>
      <c r="AB36" s="46"/>
      <c r="AC36" s="47"/>
      <c r="AD36" s="40"/>
      <c r="AE36" s="46"/>
      <c r="AF36" s="47"/>
      <c r="AG36" s="40"/>
      <c r="AH36" s="46"/>
      <c r="AI36" s="47"/>
      <c r="AJ36" s="40"/>
      <c r="AK36" s="46"/>
      <c r="AL36" s="47"/>
      <c r="AM36" s="26"/>
      <c r="AN36" s="46"/>
      <c r="AO36" s="47"/>
    </row>
    <row r="37" spans="2:41" ht="15" hidden="1" customHeight="1">
      <c r="B37" s="25"/>
      <c r="C37" s="25"/>
      <c r="L37" s="40"/>
      <c r="M37" s="46"/>
      <c r="N37" s="47"/>
      <c r="O37" s="25"/>
      <c r="P37" s="46"/>
      <c r="Q37" s="47"/>
      <c r="R37" s="40"/>
      <c r="S37" s="46"/>
      <c r="T37" s="47"/>
      <c r="U37" s="25"/>
      <c r="V37" s="46"/>
      <c r="W37" s="47"/>
      <c r="X37" s="40"/>
      <c r="Y37" s="46"/>
      <c r="Z37" s="47"/>
      <c r="AA37" s="40"/>
      <c r="AB37" s="46"/>
      <c r="AC37" s="47"/>
      <c r="AD37" s="40"/>
      <c r="AE37" s="46"/>
      <c r="AF37" s="47"/>
      <c r="AG37" s="40"/>
      <c r="AH37" s="46"/>
      <c r="AI37" s="47"/>
      <c r="AJ37" s="40"/>
      <c r="AK37" s="46"/>
      <c r="AL37" s="47"/>
      <c r="AM37" s="26"/>
      <c r="AN37" s="46"/>
      <c r="AO37" s="47"/>
    </row>
    <row r="38" spans="2:41" ht="15" hidden="1" customHeight="1">
      <c r="B38" s="25"/>
      <c r="C38" s="25"/>
      <c r="L38" s="40"/>
      <c r="M38" s="46"/>
      <c r="N38" s="47"/>
      <c r="O38" s="25"/>
      <c r="P38" s="46"/>
      <c r="Q38" s="47"/>
      <c r="R38" s="40"/>
      <c r="S38" s="46"/>
      <c r="T38" s="47"/>
      <c r="U38" s="40"/>
      <c r="V38" s="46"/>
      <c r="W38" s="47"/>
      <c r="X38" s="40"/>
      <c r="Y38" s="46"/>
      <c r="Z38" s="47"/>
      <c r="AA38" s="40"/>
      <c r="AB38" s="46"/>
      <c r="AC38" s="47"/>
      <c r="AD38" s="40"/>
      <c r="AE38" s="46"/>
      <c r="AF38" s="47"/>
      <c r="AG38" s="40"/>
      <c r="AH38" s="46"/>
      <c r="AI38" s="47"/>
      <c r="AJ38" s="40"/>
      <c r="AK38" s="46"/>
      <c r="AL38" s="47"/>
      <c r="AM38" s="26"/>
      <c r="AN38" s="46"/>
      <c r="AO38" s="47"/>
    </row>
    <row r="39" spans="2:41" ht="15" hidden="1" customHeight="1">
      <c r="B39" s="25"/>
      <c r="C39" s="25"/>
      <c r="L39" s="40"/>
      <c r="M39" s="46"/>
      <c r="N39" s="47"/>
      <c r="O39" s="25"/>
      <c r="P39" s="46"/>
      <c r="Q39" s="47"/>
      <c r="R39" s="40"/>
      <c r="S39" s="46"/>
      <c r="T39" s="47"/>
      <c r="U39" s="40"/>
      <c r="V39" s="46"/>
      <c r="W39" s="47"/>
      <c r="X39" s="40"/>
      <c r="Y39" s="46"/>
      <c r="Z39" s="47"/>
      <c r="AA39" s="40"/>
      <c r="AB39" s="46"/>
      <c r="AC39" s="47"/>
      <c r="AD39" s="40"/>
      <c r="AE39" s="46"/>
      <c r="AF39" s="47"/>
      <c r="AG39" s="40"/>
      <c r="AH39" s="46"/>
      <c r="AI39" s="47"/>
      <c r="AJ39" s="40"/>
      <c r="AK39" s="46"/>
      <c r="AL39" s="47"/>
      <c r="AM39" s="26"/>
      <c r="AN39" s="46"/>
      <c r="AO39" s="47"/>
    </row>
    <row r="40" spans="2:41" ht="15" hidden="1">
      <c r="B40" s="25"/>
      <c r="C40" s="25"/>
      <c r="D40" s="35"/>
      <c r="E40" s="25"/>
      <c r="F40" s="32"/>
      <c r="G40" s="33"/>
      <c r="H40" s="32"/>
      <c r="I40" s="25"/>
      <c r="J40" s="27"/>
      <c r="K40" s="25"/>
      <c r="L40" s="25"/>
      <c r="M40" s="27"/>
      <c r="N40" s="25"/>
      <c r="O40" s="25"/>
      <c r="P40" s="27"/>
      <c r="Q40" s="25"/>
      <c r="R40" s="25"/>
      <c r="S40" s="27"/>
      <c r="T40" s="25"/>
      <c r="U40" s="25"/>
      <c r="V40" s="27"/>
      <c r="W40" s="25"/>
      <c r="X40" s="25"/>
      <c r="Y40" s="27"/>
      <c r="Z40" s="25"/>
      <c r="AA40" s="25"/>
      <c r="AB40" s="27"/>
      <c r="AC40" s="25"/>
      <c r="AD40" s="25"/>
      <c r="AE40" s="27"/>
      <c r="AF40" s="25"/>
      <c r="AG40" s="25"/>
      <c r="AH40" s="27"/>
      <c r="AI40" s="25"/>
      <c r="AJ40" s="25"/>
      <c r="AK40" s="27"/>
      <c r="AL40" s="25"/>
      <c r="AM40" s="26"/>
      <c r="AN40" s="26"/>
      <c r="AO40" s="26"/>
    </row>
    <row r="41" spans="2:41" ht="15" hidden="1">
      <c r="E41" s="31"/>
    </row>
  </sheetData>
  <sheetProtection selectLockedCells="1"/>
  <mergeCells count="26">
    <mergeCell ref="AE2:AF2"/>
    <mergeCell ref="AH2:AI2"/>
    <mergeCell ref="AK2:AL2"/>
    <mergeCell ref="AN2:AO2"/>
    <mergeCell ref="L1:N1"/>
    <mergeCell ref="O1:Q1"/>
    <mergeCell ref="R1:T1"/>
    <mergeCell ref="AM1:AO1"/>
    <mergeCell ref="S2:T2"/>
    <mergeCell ref="V2:W2"/>
    <mergeCell ref="Y2:Z2"/>
    <mergeCell ref="AB2:AC2"/>
    <mergeCell ref="U1:W1"/>
    <mergeCell ref="X1:Z1"/>
    <mergeCell ref="AA1:AC1"/>
    <mergeCell ref="AD1:AF1"/>
    <mergeCell ref="G2:H2"/>
    <mergeCell ref="J2:K2"/>
    <mergeCell ref="M2:N2"/>
    <mergeCell ref="P2:Q2"/>
    <mergeCell ref="D2:E2"/>
    <mergeCell ref="AG1:AI1"/>
    <mergeCell ref="AJ1:AL1"/>
    <mergeCell ref="C1:E1"/>
    <mergeCell ref="F1:H1"/>
    <mergeCell ref="I1:K1"/>
  </mergeCells>
  <conditionalFormatting sqref="C3:C34 R34:R39 U38:U39 AA34:AA39 AG34:AG39 X34:X39 AD34:AD39 AJ34:AJ39">
    <cfRule type="expression" dxfId="0" priority="357">
      <formula>SUMPRODUCT((D3&gt;=DVac)*(D3&lt;=FVac))&gt;0</formula>
    </cfRule>
    <cfRule type="expression" dxfId="129" priority="358" stopIfTrue="1">
      <formula>SUMPRODUCT((D3&gt;=DVac)*(D3&lt;=FVac))&lt;2</formula>
    </cfRule>
  </conditionalFormatting>
  <conditionalFormatting sqref="G3:G34 S34:S39 M34:M39 P34:P39 Y34:Y39 AB34:AB39 AE34:AE39 AH34:AH39 AK34:AK39 AN34:AN39 V34:V39">
    <cfRule type="cellIs" dxfId="128" priority="355" operator="equal">
      <formula>TODAY()</formula>
    </cfRule>
  </conditionalFormatting>
  <conditionalFormatting sqref="J3:J34">
    <cfRule type="cellIs" dxfId="127" priority="353" operator="equal">
      <formula>TODAY()</formula>
    </cfRule>
  </conditionalFormatting>
  <conditionalFormatting sqref="M3:M33">
    <cfRule type="cellIs" dxfId="126" priority="351" operator="equal">
      <formula>TODAY()</formula>
    </cfRule>
  </conditionalFormatting>
  <conditionalFormatting sqref="P3:P33">
    <cfRule type="cellIs" dxfId="125" priority="322" operator="equal">
      <formula>TODAY()</formula>
    </cfRule>
  </conditionalFormatting>
  <conditionalFormatting sqref="S3:S33">
    <cfRule type="cellIs" dxfId="124" priority="337" operator="equal">
      <formula>TODAY()</formula>
    </cfRule>
  </conditionalFormatting>
  <conditionalFormatting sqref="D3:D34">
    <cfRule type="cellIs" dxfId="123" priority="359" operator="equal">
      <formula>TODAY()</formula>
    </cfRule>
  </conditionalFormatting>
  <conditionalFormatting sqref="F3:F34">
    <cfRule type="expression" dxfId="122" priority="347">
      <formula>SUMPRODUCT((G3&gt;=DVac)*(G3&lt;=FVac))&gt;0</formula>
    </cfRule>
    <cfRule type="expression" dxfId="121" priority="348" stopIfTrue="1">
      <formula>SUMPRODUCT((G3&gt;=DVac)*(G3&lt;=FVac))&lt;2</formula>
    </cfRule>
  </conditionalFormatting>
  <conditionalFormatting sqref="I3:I34">
    <cfRule type="expression" dxfId="120" priority="345">
      <formula>SUMPRODUCT((J3&gt;=DVac)*(J3&lt;=FVac))&gt;0</formula>
    </cfRule>
    <cfRule type="expression" dxfId="119" priority="346" stopIfTrue="1">
      <formula>SUMPRODUCT((J3&gt;=DVac)*(J3&lt;=FVac))&lt;2</formula>
    </cfRule>
  </conditionalFormatting>
  <conditionalFormatting sqref="L3:L39">
    <cfRule type="expression" dxfId="118" priority="343">
      <formula>SUMPRODUCT((M3&gt;=DVac)*(M3&lt;=FVac))&gt;0</formula>
    </cfRule>
    <cfRule type="expression" dxfId="117" priority="344">
      <formula>SUMPRODUCT((M3&gt;=DVac)*(M3&lt;=FVac))&lt;2</formula>
    </cfRule>
  </conditionalFormatting>
  <conditionalFormatting sqref="O3:O32">
    <cfRule type="expression" dxfId="116" priority="341">
      <formula>SUMPRODUCT((P3&gt;=DVac)*(P3&lt;=FVac))&gt;0</formula>
    </cfRule>
    <cfRule type="expression" dxfId="115" priority="342" stopIfTrue="1">
      <formula>SUMPRODUCT((P3&gt;=DVac)*(P3&lt;=FVac))&lt;2</formula>
    </cfRule>
  </conditionalFormatting>
  <conditionalFormatting sqref="R3:R32">
    <cfRule type="expression" dxfId="114" priority="339">
      <formula>SUMPRODUCT((S3&gt;=DVac)*(S3&lt;=FVac))&gt;0</formula>
    </cfRule>
    <cfRule type="expression" dxfId="113" priority="340" stopIfTrue="1">
      <formula>SUMPRODUCT((S3&gt;=DVac)*(S3&lt;=FVac))&lt;2</formula>
    </cfRule>
  </conditionalFormatting>
  <conditionalFormatting sqref="D3:E34">
    <cfRule type="expression" dxfId="112" priority="336">
      <formula>WEEKDAY($D3,2)=7</formula>
    </cfRule>
    <cfRule type="expression" dxfId="111" priority="349">
      <formula>WEEKDAY($D3,2)&gt;5</formula>
    </cfRule>
    <cfRule type="expression" dxfId="110" priority="360">
      <formula>COUNTIF(Fériés,$D3)=1</formula>
    </cfRule>
  </conditionalFormatting>
  <conditionalFormatting sqref="D31:E34">
    <cfRule type="expression" dxfId="109" priority="334">
      <formula>$D31=""</formula>
    </cfRule>
  </conditionalFormatting>
  <conditionalFormatting sqref="C31:C34">
    <cfRule type="expression" dxfId="108" priority="335">
      <formula>$D31=""</formula>
    </cfRule>
  </conditionalFormatting>
  <conditionalFormatting sqref="G31:G33 G34:H34">
    <cfRule type="expression" dxfId="107" priority="330">
      <formula>$G31=""</formula>
    </cfRule>
  </conditionalFormatting>
  <conditionalFormatting sqref="J31:K34">
    <cfRule type="expression" dxfId="106" priority="329">
      <formula>$J31=""</formula>
    </cfRule>
  </conditionalFormatting>
  <conditionalFormatting sqref="F31:F34">
    <cfRule type="expression" dxfId="105" priority="328">
      <formula>$G31=""</formula>
    </cfRule>
  </conditionalFormatting>
  <conditionalFormatting sqref="I31:I34">
    <cfRule type="expression" dxfId="104" priority="327">
      <formula>$J31=""</formula>
    </cfRule>
  </conditionalFormatting>
  <conditionalFormatting sqref="M31:N39">
    <cfRule type="expression" dxfId="103" priority="324">
      <formula>$M31=""</formula>
    </cfRule>
  </conditionalFormatting>
  <conditionalFormatting sqref="L31:L39">
    <cfRule type="expression" dxfId="102" priority="323">
      <formula>$M31=""</formula>
    </cfRule>
  </conditionalFormatting>
  <conditionalFormatting sqref="P31:Q39">
    <cfRule type="expression" dxfId="101" priority="315">
      <formula>$P31=""</formula>
    </cfRule>
  </conditionalFormatting>
  <conditionalFormatting sqref="S31:T39">
    <cfRule type="expression" dxfId="100" priority="316">
      <formula>$S31=""</formula>
    </cfRule>
  </conditionalFormatting>
  <conditionalFormatting sqref="S3:T39">
    <cfRule type="expression" dxfId="99" priority="317">
      <formula>WEEKDAY($S3,2)=6</formula>
    </cfRule>
    <cfRule type="expression" dxfId="98" priority="318">
      <formula>WEEKDAY($S3,2)=7</formula>
    </cfRule>
    <cfRule type="expression" dxfId="97" priority="321">
      <formula>COUNTIF(Fériés,$S3)=1</formula>
    </cfRule>
  </conditionalFormatting>
  <conditionalFormatting sqref="G3:G33 G34:H34">
    <cfRule type="expression" dxfId="96" priority="333">
      <formula>WEEKDAY($G3,2)=6</formula>
    </cfRule>
    <cfRule type="expression" dxfId="95" priority="338">
      <formula>WEEKDAY($G3,2)=7</formula>
    </cfRule>
    <cfRule type="expression" dxfId="94" priority="356">
      <formula>COUNTIF(Fériés,$G3)=1</formula>
    </cfRule>
  </conditionalFormatting>
  <conditionalFormatting sqref="J3:K34">
    <cfRule type="expression" dxfId="93" priority="331">
      <formula>WEEKDAY($J3,2)=6</formula>
    </cfRule>
    <cfRule type="expression" dxfId="92" priority="332">
      <formula>WEEKDAY($J3,2)=7</formula>
    </cfRule>
    <cfRule type="expression" dxfId="91" priority="354">
      <formula>COUNTIF(Fériés,$J3)=1</formula>
    </cfRule>
  </conditionalFormatting>
  <conditionalFormatting sqref="M3:N39">
    <cfRule type="expression" dxfId="90" priority="325">
      <formula>WEEKDAY($M3,2)=6</formula>
    </cfRule>
    <cfRule type="expression" dxfId="89" priority="326">
      <formula>WEEKDAY($M3,2)=7</formula>
    </cfRule>
    <cfRule type="expression" dxfId="88" priority="352">
      <formula>COUNTIF(Fériés,$M3)=1</formula>
    </cfRule>
  </conditionalFormatting>
  <conditionalFormatting sqref="P3:Q39">
    <cfRule type="expression" dxfId="87" priority="319">
      <formula>WEEKDAY($P3,2)=7</formula>
    </cfRule>
    <cfRule type="expression" dxfId="86" priority="320">
      <formula>WEEKDAY($P3,2)=6</formula>
    </cfRule>
    <cfRule type="expression" dxfId="85" priority="350">
      <formula>COUNTIF(Fériés,$P3)=1</formula>
    </cfRule>
  </conditionalFormatting>
  <conditionalFormatting sqref="V3:V33">
    <cfRule type="cellIs" dxfId="84" priority="306" operator="equal">
      <formula>TODAY()</formula>
    </cfRule>
  </conditionalFormatting>
  <conditionalFormatting sqref="U3:U30">
    <cfRule type="expression" dxfId="83" priority="307">
      <formula>SUMPRODUCT((V3&gt;=DVac)*(V3&lt;=FVac))&gt;0</formula>
    </cfRule>
    <cfRule type="expression" dxfId="82" priority="308" stopIfTrue="1">
      <formula>SUMPRODUCT((V3&gt;=DVac)*(V3&lt;=FVac))&lt;2</formula>
    </cfRule>
  </conditionalFormatting>
  <conditionalFormatting sqref="V31:W39">
    <cfRule type="expression" dxfId="81" priority="302">
      <formula>$V31=""</formula>
    </cfRule>
  </conditionalFormatting>
  <conditionalFormatting sqref="V3:W39">
    <cfRule type="expression" dxfId="80" priority="303">
      <formula>COUNTIF(Fériés,$V3)=1</formula>
    </cfRule>
    <cfRule type="expression" dxfId="79" priority="304">
      <formula>WEEKDAY($V3,2)=6</formula>
    </cfRule>
    <cfRule type="expression" dxfId="78" priority="305">
      <formula>WEEKDAY($V3,2)=7</formula>
    </cfRule>
  </conditionalFormatting>
  <conditionalFormatting sqref="Y3:Y33">
    <cfRule type="cellIs" dxfId="77" priority="296" operator="equal">
      <formula>TODAY()</formula>
    </cfRule>
  </conditionalFormatting>
  <conditionalFormatting sqref="X3:X31">
    <cfRule type="expression" dxfId="76" priority="300">
      <formula>SUMPRODUCT((Y3&gt;=DVac)*(Y3&lt;=FVac))&gt;0</formula>
    </cfRule>
    <cfRule type="expression" dxfId="75" priority="301" stopIfTrue="1">
      <formula>SUMPRODUCT((Y3&gt;=DVac)*(Y3&lt;=FVac))&lt;2</formula>
    </cfRule>
  </conditionalFormatting>
  <conditionalFormatting sqref="Y31:Z39">
    <cfRule type="expression" dxfId="74" priority="295">
      <formula>$Y31=""</formula>
    </cfRule>
  </conditionalFormatting>
  <conditionalFormatting sqref="Y3:Z39">
    <cfRule type="expression" dxfId="73" priority="297">
      <formula>COUNTIF(Fériés,$Y3)=1</formula>
    </cfRule>
    <cfRule type="expression" dxfId="72" priority="298">
      <formula>WEEKDAY($Y3,2)=6</formula>
    </cfRule>
    <cfRule type="expression" dxfId="71" priority="299">
      <formula>WEEKDAY($Y3,2)=7</formula>
    </cfRule>
  </conditionalFormatting>
  <conditionalFormatting sqref="AB3:AB33">
    <cfRule type="cellIs" dxfId="70" priority="289" operator="equal">
      <formula>TODAY()</formula>
    </cfRule>
  </conditionalFormatting>
  <conditionalFormatting sqref="AA3:AA32">
    <cfRule type="expression" dxfId="69" priority="293">
      <formula>SUMPRODUCT((AB3&gt;=DVac)*(AB3&lt;=FVac))&gt;0</formula>
    </cfRule>
    <cfRule type="expression" dxfId="68" priority="294" stopIfTrue="1">
      <formula>SUMPRODUCT((AB3&gt;=DVac)*(AB3&lt;=FVac))&lt;2</formula>
    </cfRule>
  </conditionalFormatting>
  <conditionalFormatting sqref="AB31:AC39">
    <cfRule type="expression" dxfId="67" priority="288">
      <formula>$AB31=""</formula>
    </cfRule>
  </conditionalFormatting>
  <conditionalFormatting sqref="AB3:AC39">
    <cfRule type="expression" dxfId="66" priority="290">
      <formula>COUNTIF(Fériés,$AB3)=1</formula>
    </cfRule>
    <cfRule type="expression" dxfId="65" priority="291">
      <formula>WEEKDAY($AB3,2)=6</formula>
    </cfRule>
    <cfRule type="expression" dxfId="64" priority="292">
      <formula>WEEKDAY($AB3,2)=7</formula>
    </cfRule>
  </conditionalFormatting>
  <conditionalFormatting sqref="AE3:AE33">
    <cfRule type="cellIs" dxfId="63" priority="282" operator="equal">
      <formula>TODAY()</formula>
    </cfRule>
  </conditionalFormatting>
  <conditionalFormatting sqref="AD3:AD30">
    <cfRule type="expression" dxfId="62" priority="286">
      <formula>SUMPRODUCT((AE3&gt;=DVac)*(AE3&lt;=FVac))&gt;0</formula>
    </cfRule>
    <cfRule type="expression" dxfId="61" priority="287" stopIfTrue="1">
      <formula>SUMPRODUCT((AE3&gt;=DVac)*(AE3&lt;=FVac))&lt;2</formula>
    </cfRule>
  </conditionalFormatting>
  <conditionalFormatting sqref="AE31:AF39">
    <cfRule type="expression" dxfId="60" priority="281">
      <formula>$AE31=""</formula>
    </cfRule>
  </conditionalFormatting>
  <conditionalFormatting sqref="AE3:AF39">
    <cfRule type="expression" dxfId="59" priority="283">
      <formula>COUNTIF(Fériés,$AE3)=1</formula>
    </cfRule>
    <cfRule type="expression" dxfId="58" priority="284">
      <formula>WEEKDAY($AE3,2)=6</formula>
    </cfRule>
    <cfRule type="expression" dxfId="57" priority="285">
      <formula>WEEKDAY($AE3,2)=7</formula>
    </cfRule>
  </conditionalFormatting>
  <conditionalFormatting sqref="AH3:AH33">
    <cfRule type="cellIs" dxfId="56" priority="278" operator="equal">
      <formula>TODAY()</formula>
    </cfRule>
  </conditionalFormatting>
  <conditionalFormatting sqref="AG3:AG32">
    <cfRule type="expression" dxfId="55" priority="279">
      <formula>SUMPRODUCT((AH3&gt;=DVac)*(AH3&lt;=FVac))&gt;0</formula>
    </cfRule>
    <cfRule type="expression" dxfId="54" priority="280" stopIfTrue="1">
      <formula>SUMPRODUCT((AH3&gt;=DVac)*(AH3&lt;=FVac))&lt;2</formula>
    </cfRule>
  </conditionalFormatting>
  <conditionalFormatting sqref="AH31:AI39">
    <cfRule type="expression" dxfId="53" priority="274">
      <formula>$AH31=""</formula>
    </cfRule>
  </conditionalFormatting>
  <conditionalFormatting sqref="AH3:AI39">
    <cfRule type="expression" dxfId="52" priority="275">
      <formula>WEEKDAY($AH3,2)=6</formula>
    </cfRule>
    <cfRule type="expression" dxfId="51" priority="276">
      <formula>WEEKDAY($AH3,2)=7</formula>
    </cfRule>
    <cfRule type="expression" dxfId="50" priority="277">
      <formula>COUNTIF(Fériés,$AH3)=1</formula>
    </cfRule>
  </conditionalFormatting>
  <conditionalFormatting sqref="AK3:AK33">
    <cfRule type="cellIs" dxfId="49" priority="271" operator="equal">
      <formula>TODAY()</formula>
    </cfRule>
  </conditionalFormatting>
  <conditionalFormatting sqref="AJ3:AJ32">
    <cfRule type="expression" dxfId="48" priority="272">
      <formula>SUMPRODUCT((AK3&gt;=DVac)*(AK3&lt;=FVac))&gt;0</formula>
    </cfRule>
    <cfRule type="expression" dxfId="47" priority="273" stopIfTrue="1">
      <formula>SUMPRODUCT((AK3&gt;=DVac)*(AK3&lt;=FVac))&lt;2</formula>
    </cfRule>
  </conditionalFormatting>
  <conditionalFormatting sqref="AK31:AL39">
    <cfRule type="expression" dxfId="46" priority="267">
      <formula>$AK31=""</formula>
    </cfRule>
  </conditionalFormatting>
  <conditionalFormatting sqref="AK3:AL39">
    <cfRule type="expression" dxfId="45" priority="268">
      <formula>WEEKDAY($AK3,2)=6</formula>
    </cfRule>
    <cfRule type="expression" dxfId="44" priority="269">
      <formula>WEEKDAY($AK3,2)=7</formula>
    </cfRule>
    <cfRule type="expression" dxfId="43" priority="270">
      <formula>COUNTIF(Fériés,$AK3)=1</formula>
    </cfRule>
  </conditionalFormatting>
  <conditionalFormatting sqref="AN3:AN33">
    <cfRule type="cellIs" dxfId="42" priority="264" operator="equal">
      <formula>TODAY()</formula>
    </cfRule>
  </conditionalFormatting>
  <conditionalFormatting sqref="AM3:AM33">
    <cfRule type="expression" dxfId="41" priority="265">
      <formula>SUMPRODUCT((AN3&gt;=DVac)*(AN3&lt;=FVac))&gt;0</formula>
    </cfRule>
    <cfRule type="expression" dxfId="40" priority="266" stopIfTrue="1">
      <formula>SUMPRODUCT((AN3&gt;=DVac)*(AN3&lt;=FVac))&lt;2</formula>
    </cfRule>
  </conditionalFormatting>
  <conditionalFormatting sqref="AN31:AO39">
    <cfRule type="expression" dxfId="39" priority="260">
      <formula>$AN31=""</formula>
    </cfRule>
  </conditionalFormatting>
  <conditionalFormatting sqref="U33">
    <cfRule type="expression" dxfId="38" priority="258">
      <formula>SUMPRODUCT((V33&gt;=DVac)*(V33&lt;=FVac))&gt;0</formula>
    </cfRule>
    <cfRule type="expression" dxfId="37" priority="259" stopIfTrue="1">
      <formula>SUMPRODUCT((V33&gt;=DVac)*(V33&lt;=FVac))&lt;2</formula>
    </cfRule>
  </conditionalFormatting>
  <conditionalFormatting sqref="U33 U38:U39">
    <cfRule type="expression" dxfId="36" priority="257">
      <formula>$V33=""</formula>
    </cfRule>
  </conditionalFormatting>
  <conditionalFormatting sqref="AA33">
    <cfRule type="expression" dxfId="35" priority="255">
      <formula>SUMPRODUCT((AB33&gt;=DVac)*(AB33&lt;=FVac))&gt;0</formula>
    </cfRule>
    <cfRule type="expression" dxfId="34" priority="256" stopIfTrue="1">
      <formula>SUMPRODUCT((AB33&gt;=DVac)*(AB33&lt;=FVac))&lt;2</formula>
    </cfRule>
  </conditionalFormatting>
  <conditionalFormatting sqref="AA33:AA39">
    <cfRule type="expression" dxfId="33" priority="254">
      <formula>$AB33=""</formula>
    </cfRule>
  </conditionalFormatting>
  <conditionalFormatting sqref="AG33">
    <cfRule type="expression" dxfId="32" priority="252">
      <formula>SUMPRODUCT((AH33&gt;=DVac)*(AH33&lt;=FVac))&gt;0</formula>
    </cfRule>
    <cfRule type="expression" dxfId="31" priority="253" stopIfTrue="1">
      <formula>SUMPRODUCT((AH33&gt;=DVac)*(AH33&lt;=FVac))&lt;2</formula>
    </cfRule>
  </conditionalFormatting>
  <conditionalFormatting sqref="AG33:AG39">
    <cfRule type="expression" dxfId="30" priority="251">
      <formula>$AH33=""</formula>
    </cfRule>
  </conditionalFormatting>
  <conditionalFormatting sqref="U31:U32">
    <cfRule type="expression" dxfId="29" priority="249">
      <formula>SUMPRODUCT((V31&gt;=DVac)*(V31&lt;=FVac))&gt;0</formula>
    </cfRule>
    <cfRule type="expression" dxfId="28" priority="250" stopIfTrue="1">
      <formula>SUMPRODUCT((V31&gt;=DVac)*(V31&lt;=FVac))&lt;2</formula>
    </cfRule>
  </conditionalFormatting>
  <conditionalFormatting sqref="U31:U32">
    <cfRule type="expression" dxfId="27" priority="248">
      <formula>$V31=""</formula>
    </cfRule>
  </conditionalFormatting>
  <conditionalFormatting sqref="H31:H33">
    <cfRule type="expression" dxfId="26" priority="242">
      <formula>$G31=""</formula>
    </cfRule>
  </conditionalFormatting>
  <conditionalFormatting sqref="H31:H33">
    <cfRule type="expression" dxfId="25" priority="243">
      <formula>WEEKDAY($G31,2)=6</formula>
    </cfRule>
    <cfRule type="expression" dxfId="24" priority="244">
      <formula>WEEKDAY($G31,2)=7</formula>
    </cfRule>
    <cfRule type="expression" dxfId="23" priority="246">
      <formula>COUNTIF(Fériés,$G31)=1</formula>
    </cfRule>
  </conditionalFormatting>
  <conditionalFormatting sqref="X32:X33">
    <cfRule type="expression" dxfId="22" priority="237">
      <formula>SUMPRODUCT((Y32&gt;=DVac)*(Y32&lt;=FVac))&gt;0</formula>
    </cfRule>
    <cfRule type="expression" dxfId="21" priority="238" stopIfTrue="1">
      <formula>SUMPRODUCT((Y32&gt;=DVac)*(Y32&lt;=FVac))&lt;2</formula>
    </cfRule>
  </conditionalFormatting>
  <conditionalFormatting sqref="X31:X39">
    <cfRule type="expression" dxfId="20" priority="236">
      <formula>$Y31=""</formula>
    </cfRule>
  </conditionalFormatting>
  <conditionalFormatting sqref="AD31:AD33">
    <cfRule type="expression" dxfId="19" priority="234">
      <formula>SUMPRODUCT((AE31&gt;=DVac)*(AE31&lt;=FVac))&gt;0</formula>
    </cfRule>
    <cfRule type="expression" dxfId="18" priority="235" stopIfTrue="1">
      <formula>SUMPRODUCT((AE31&gt;=DVac)*(AE31&lt;=FVac))&lt;2</formula>
    </cfRule>
  </conditionalFormatting>
  <conditionalFormatting sqref="AD31:AD39">
    <cfRule type="expression" dxfId="17" priority="233">
      <formula>$AE31=""</formula>
    </cfRule>
  </conditionalFormatting>
  <conditionalFormatting sqref="AJ33">
    <cfRule type="expression" dxfId="16" priority="231">
      <formula>SUMPRODUCT((AK33&gt;=DVac)*(AK33&lt;=FVac))&gt;0</formula>
    </cfRule>
    <cfRule type="expression" dxfId="15" priority="232" stopIfTrue="1">
      <formula>SUMPRODUCT((AK33&gt;=DVac)*(AK33&lt;=FVac))&lt;2</formula>
    </cfRule>
  </conditionalFormatting>
  <conditionalFormatting sqref="AJ33:AJ39">
    <cfRule type="expression" dxfId="14" priority="230">
      <formula>$AK33=""</formula>
    </cfRule>
  </conditionalFormatting>
  <conditionalFormatting sqref="H3:H33">
    <cfRule type="expression" dxfId="13" priority="309">
      <formula>WEEKDAY($G3,2)=6</formula>
    </cfRule>
    <cfRule type="expression" dxfId="12" priority="310">
      <formula>WEEKDAY($G3,2)=7</formula>
    </cfRule>
    <cfRule type="expression" dxfId="11" priority="311">
      <formula>COUNTIF(Fériés,$G3)=1</formula>
    </cfRule>
  </conditionalFormatting>
  <conditionalFormatting sqref="R33">
    <cfRule type="expression" dxfId="10" priority="110">
      <formula>SUMPRODUCT((S33&gt;=DVac)*(S33&lt;=FVac))&gt;0</formula>
    </cfRule>
    <cfRule type="expression" dxfId="9" priority="111" stopIfTrue="1">
      <formula>SUMPRODUCT((S33&gt;=DVac)*(S33&lt;=FVac))&lt;2</formula>
    </cfRule>
  </conditionalFormatting>
  <conditionalFormatting sqref="R31:R39">
    <cfRule type="expression" dxfId="8" priority="109">
      <formula>$S31=""</formula>
    </cfRule>
  </conditionalFormatting>
  <conditionalFormatting sqref="AN3:AO39">
    <cfRule type="expression" dxfId="7" priority="261">
      <formula>WEEKDAY($AN3,2)=6</formula>
    </cfRule>
    <cfRule type="expression" dxfId="6" priority="262">
      <formula>WEEKDAY($AN3,2)=7</formula>
    </cfRule>
    <cfRule type="expression" dxfId="5" priority="263">
      <formula>COUNTIF(Fériés,$AN3)=1</formula>
    </cfRule>
  </conditionalFormatting>
  <conditionalFormatting sqref="B3">
    <cfRule type="expression" dxfId="4" priority="367">
      <formula>#REF!=""</formula>
    </cfRule>
  </conditionalFormatting>
  <conditionalFormatting sqref="O33">
    <cfRule type="expression" dxfId="3" priority="4">
      <formula>SUMPRODUCT((P33&gt;=DVac)*(P33&lt;=FVac))&gt;0</formula>
    </cfRule>
    <cfRule type="expression" dxfId="2" priority="5" stopIfTrue="1">
      <formula>SUMPRODUCT((P33&gt;=DVac)*(P33&lt;=FVac))&lt;2</formula>
    </cfRule>
  </conditionalFormatting>
  <conditionalFormatting sqref="O33">
    <cfRule type="expression" dxfId="1" priority="3">
      <formula>$V33=""</formula>
    </cfRule>
  </conditionalFormatting>
  <dataValidations count="2">
    <dataValidation type="list" allowBlank="1" showInputMessage="1" showErrorMessage="1" sqref="D2:E2" xr:uid="{00000000-0002-0000-0100-000000000000}">
      <formula1>onglets</formula1>
    </dataValidation>
    <dataValidation type="list" allowBlank="1" showInputMessage="1" showErrorMessage="1" sqref="B4" xr:uid="{00000000-0002-0000-0100-000001000000}">
      <formula1>"1,2,3,4,5,6,7,8,9,10,11,12,13,14,15,16,17,18"</formula1>
    </dataValidation>
  </dataValidations>
  <printOptions horizontalCentered="1" verticalCentered="1"/>
  <pageMargins left="3.937007874015748E-2" right="3.937007874015748E-2" top="0.74803149606299213" bottom="0.74803149606299213" header="0.11811023622047245" footer="0.31496062992125984"/>
  <pageSetup paperSize="8" scale="87" orientation="landscape" horizontalDpi="4294967293" verticalDpi="4294967293" r:id="rId1"/>
  <headerFooter>
    <oddFooter>&amp;Rédité le  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defaultSize="0" autoPict="0">
                <anchor moveWithCells="1" sizeWithCells="1">
                  <from>
                    <xdr:col>1</xdr:col>
                    <xdr:colOff>28575</xdr:colOff>
                    <xdr:row>0</xdr:row>
                    <xdr:rowOff>47625</xdr:rowOff>
                  </from>
                  <to>
                    <xdr:col>1</xdr:col>
                    <xdr:colOff>390525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2000000}">
          <x14:formula1>
            <xm:f>BD_CAL!#REF!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BD_CAL</vt:lpstr>
      <vt:lpstr>Calendrier</vt:lpstr>
      <vt:lpstr>An</vt:lpstr>
      <vt:lpstr>Calendrier!colvac</vt:lpstr>
      <vt:lpstr>DVac</vt:lpstr>
      <vt:lpstr>Fériés</vt:lpstr>
      <vt:lpstr>FVac</vt:lpstr>
      <vt:lpstr>onglets</vt:lpstr>
      <vt:lpstr>Calendrier!Zone_d_impression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leakim</cp:lastModifiedBy>
  <cp:lastPrinted>2014-11-11T06:49:17Z</cp:lastPrinted>
  <dcterms:created xsi:type="dcterms:W3CDTF">2012-06-21T15:41:37Z</dcterms:created>
  <dcterms:modified xsi:type="dcterms:W3CDTF">2019-06-23T05:18:52Z</dcterms:modified>
</cp:coreProperties>
</file>