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2040" yWindow="165" windowWidth="8145" windowHeight="11580" tabRatio="923" activeTab="2"/>
  </bookViews>
  <sheets>
    <sheet name="effectifs" sheetId="5" r:id="rId1"/>
    <sheet name="Invent" sheetId="42" r:id="rId2"/>
    <sheet name="liste" sheetId="43" r:id="rId3"/>
    <sheet name="Ls1" sheetId="80" r:id="rId4"/>
    <sheet name="Ms1" sheetId="46" r:id="rId5"/>
  </sheets>
  <externalReferences>
    <externalReference r:id="rId6"/>
  </externalReferences>
  <definedNames>
    <definedName name="An">effectifs!$L$2</definedName>
    <definedName name="cola">OFFSET(liste!$A$2,,,COUNTA(liste!$A:$A))</definedName>
    <definedName name="liste">OFFSET(liste!$A$2:$C$2,,,COUNTA(liste!$A:$A))</definedName>
    <definedName name="Mens">'[1]Feuil1 (2)'!$J$5:$J$16</definedName>
    <definedName name="Z_46660580_6D1D_11D8_8184_000A959E4A74_.wvu.PrintArea" localSheetId="1" hidden="1">Invent!$B$1:$CO$44</definedName>
    <definedName name="_xlnm.Print_Area" localSheetId="1">Invent!$A$1:$Q$182</definedName>
    <definedName name="_xlnm.Print_Area" localSheetId="3">'Ls1'!$A$1:$K$62</definedName>
    <definedName name="_xlnm.Print_Area" localSheetId="4">'Ms1'!$A$1:$K$62</definedName>
  </definedNames>
  <calcPr calcId="145621" fullCalcOnLoad="1"/>
</workbook>
</file>

<file path=xl/calcChain.xml><?xml version="1.0" encoding="utf-8"?>
<calcChain xmlns="http://schemas.openxmlformats.org/spreadsheetml/2006/main">
  <c r="I62" i="46" l="1"/>
  <c r="I56" i="46"/>
  <c r="I55" i="46"/>
  <c r="I54" i="46"/>
  <c r="I53" i="46"/>
  <c r="I52" i="46"/>
  <c r="I51" i="46"/>
  <c r="I50" i="46"/>
  <c r="I49" i="46"/>
  <c r="I48" i="46"/>
  <c r="I47" i="46"/>
  <c r="I46" i="46"/>
  <c r="I45" i="46"/>
  <c r="I44" i="46"/>
  <c r="I43" i="46"/>
  <c r="J57" i="46"/>
  <c r="B59" i="46"/>
  <c r="E59" i="46"/>
  <c r="J37" i="46"/>
  <c r="I37" i="46"/>
  <c r="J36" i="46"/>
  <c r="J38" i="46"/>
  <c r="N61" i="46"/>
  <c r="I36" i="46"/>
  <c r="I38" i="46"/>
  <c r="M61" i="46"/>
  <c r="H34" i="46"/>
  <c r="J34" i="46"/>
  <c r="G34" i="46"/>
  <c r="I34" i="46"/>
  <c r="H33" i="46"/>
  <c r="J33" i="46"/>
  <c r="G33" i="46"/>
  <c r="I33" i="46"/>
  <c r="H32" i="46"/>
  <c r="J32" i="46"/>
  <c r="G32" i="46"/>
  <c r="I32" i="46"/>
  <c r="H31" i="46"/>
  <c r="J31" i="46"/>
  <c r="G31" i="46"/>
  <c r="I31" i="46"/>
  <c r="H30" i="46"/>
  <c r="J30" i="46"/>
  <c r="G30" i="46"/>
  <c r="I30" i="46"/>
  <c r="H29" i="46"/>
  <c r="J29" i="46"/>
  <c r="G29" i="46"/>
  <c r="I29" i="46"/>
  <c r="H28" i="46"/>
  <c r="J28" i="46"/>
  <c r="G28" i="46"/>
  <c r="I28" i="46"/>
  <c r="H27" i="46"/>
  <c r="J27" i="46"/>
  <c r="G27" i="46"/>
  <c r="I27" i="46"/>
  <c r="H26" i="46"/>
  <c r="J26" i="46"/>
  <c r="G26" i="46"/>
  <c r="I26" i="46"/>
  <c r="H25" i="46"/>
  <c r="J25" i="46"/>
  <c r="G25" i="46"/>
  <c r="I25" i="46"/>
  <c r="H24" i="46"/>
  <c r="J24" i="46"/>
  <c r="G24" i="46"/>
  <c r="I24" i="46"/>
  <c r="H23" i="46"/>
  <c r="J23" i="46"/>
  <c r="G23" i="46"/>
  <c r="I23" i="46"/>
  <c r="H22" i="46"/>
  <c r="J22" i="46"/>
  <c r="G22" i="46"/>
  <c r="I22" i="46"/>
  <c r="H21" i="46"/>
  <c r="J21" i="46"/>
  <c r="G21" i="46"/>
  <c r="I21" i="46"/>
  <c r="H20" i="46"/>
  <c r="J20" i="46"/>
  <c r="G20" i="46"/>
  <c r="I20" i="46"/>
  <c r="H19" i="46"/>
  <c r="J19" i="46"/>
  <c r="G19" i="46"/>
  <c r="I19" i="46"/>
  <c r="H18" i="46"/>
  <c r="J18" i="46"/>
  <c r="G18" i="46"/>
  <c r="I18" i="46"/>
  <c r="H17" i="46"/>
  <c r="J17" i="46"/>
  <c r="G17" i="46"/>
  <c r="I17" i="46"/>
  <c r="H16" i="46"/>
  <c r="J16" i="46"/>
  <c r="G16" i="46"/>
  <c r="I16" i="46"/>
  <c r="H15" i="46"/>
  <c r="J15" i="46"/>
  <c r="G15" i="46"/>
  <c r="I15" i="46"/>
  <c r="H14" i="46"/>
  <c r="J14" i="46"/>
  <c r="G14" i="46"/>
  <c r="I14" i="46"/>
  <c r="H13" i="46"/>
  <c r="J13" i="46"/>
  <c r="G13" i="46"/>
  <c r="I13" i="46"/>
  <c r="H12" i="46"/>
  <c r="J12" i="46"/>
  <c r="G12" i="46"/>
  <c r="I12" i="46"/>
  <c r="H11" i="46"/>
  <c r="J11" i="46"/>
  <c r="G11" i="46"/>
  <c r="I11" i="46"/>
  <c r="H10" i="46"/>
  <c r="J10" i="46"/>
  <c r="G10" i="46"/>
  <c r="I10" i="46"/>
  <c r="H9" i="46"/>
  <c r="J9" i="46"/>
  <c r="J35" i="46" s="1"/>
  <c r="G9" i="46"/>
  <c r="I9" i="46"/>
  <c r="I35" i="46" s="1"/>
  <c r="AA3" i="5"/>
  <c r="AB2" i="5"/>
  <c r="AB5" i="5"/>
  <c r="AA5" i="5"/>
  <c r="G10" i="80"/>
  <c r="I10" i="80"/>
  <c r="H10" i="80"/>
  <c r="J10" i="80"/>
  <c r="G11" i="80"/>
  <c r="I11" i="80"/>
  <c r="H11" i="80"/>
  <c r="J11" i="80"/>
  <c r="G12" i="80"/>
  <c r="I12" i="80"/>
  <c r="H12" i="80"/>
  <c r="J12" i="80"/>
  <c r="G13" i="80"/>
  <c r="I13" i="80"/>
  <c r="H13" i="80"/>
  <c r="J13" i="80"/>
  <c r="G14" i="80"/>
  <c r="I14" i="80"/>
  <c r="H14" i="80"/>
  <c r="J14" i="80"/>
  <c r="G15" i="80"/>
  <c r="I15" i="80"/>
  <c r="H15" i="80"/>
  <c r="J15" i="80"/>
  <c r="G16" i="80"/>
  <c r="I16" i="80"/>
  <c r="H16" i="80"/>
  <c r="J16" i="80"/>
  <c r="G17" i="80"/>
  <c r="I17" i="80"/>
  <c r="H17" i="80"/>
  <c r="J17" i="80"/>
  <c r="G18" i="80"/>
  <c r="I18" i="80"/>
  <c r="H18" i="80"/>
  <c r="J18" i="80"/>
  <c r="G19" i="80"/>
  <c r="I19" i="80"/>
  <c r="H19" i="80"/>
  <c r="J19" i="80"/>
  <c r="G20" i="80"/>
  <c r="I20" i="80"/>
  <c r="H20" i="80"/>
  <c r="J20" i="80"/>
  <c r="G21" i="80"/>
  <c r="I21" i="80"/>
  <c r="H21" i="80"/>
  <c r="J21" i="80"/>
  <c r="G22" i="80"/>
  <c r="I22" i="80"/>
  <c r="H22" i="80"/>
  <c r="J22" i="80"/>
  <c r="G23" i="80"/>
  <c r="I23" i="80"/>
  <c r="H23" i="80"/>
  <c r="J23" i="80"/>
  <c r="G24" i="80"/>
  <c r="I24" i="80"/>
  <c r="H24" i="80"/>
  <c r="J24" i="80"/>
  <c r="G25" i="80"/>
  <c r="I25" i="80"/>
  <c r="H25" i="80"/>
  <c r="J25" i="80"/>
  <c r="G26" i="80"/>
  <c r="I26" i="80"/>
  <c r="H26" i="80"/>
  <c r="J26" i="80"/>
  <c r="G27" i="80"/>
  <c r="I27" i="80"/>
  <c r="H27" i="80"/>
  <c r="J27" i="80"/>
  <c r="G28" i="80"/>
  <c r="I28" i="80"/>
  <c r="H28" i="80"/>
  <c r="J28" i="80"/>
  <c r="G29" i="80"/>
  <c r="I29" i="80"/>
  <c r="H29" i="80"/>
  <c r="J29" i="80"/>
  <c r="G30" i="80"/>
  <c r="I30" i="80"/>
  <c r="H30" i="80"/>
  <c r="J30" i="80"/>
  <c r="G31" i="80"/>
  <c r="I31" i="80"/>
  <c r="H31" i="80"/>
  <c r="J31" i="80"/>
  <c r="G32" i="80"/>
  <c r="I32" i="80"/>
  <c r="H32" i="80"/>
  <c r="J32" i="80"/>
  <c r="G33" i="80"/>
  <c r="I33" i="80"/>
  <c r="H33" i="80"/>
  <c r="J33" i="80"/>
  <c r="G34" i="80"/>
  <c r="I34" i="80"/>
  <c r="H34" i="80"/>
  <c r="J34" i="80"/>
  <c r="H9" i="80"/>
  <c r="J9" i="80"/>
  <c r="I37" i="80"/>
  <c r="J37" i="80"/>
  <c r="G9" i="80"/>
  <c r="I9" i="80"/>
  <c r="I35" i="80" s="1"/>
  <c r="I4" i="5"/>
  <c r="F4" i="5"/>
  <c r="A2" i="5"/>
  <c r="I43" i="80"/>
  <c r="J57" i="80"/>
  <c r="B59" i="80"/>
  <c r="I44" i="80"/>
  <c r="I45" i="80"/>
  <c r="I46" i="80"/>
  <c r="I47" i="80"/>
  <c r="I48" i="80"/>
  <c r="I49" i="80"/>
  <c r="I50" i="80"/>
  <c r="I51" i="80"/>
  <c r="I52" i="80"/>
  <c r="I53" i="80"/>
  <c r="I54" i="80"/>
  <c r="I55" i="80"/>
  <c r="I56" i="80"/>
  <c r="I62" i="80"/>
  <c r="I38" i="5"/>
  <c r="K38" i="5"/>
  <c r="I37" i="5"/>
  <c r="I36" i="5"/>
  <c r="K36" i="5"/>
  <c r="I35" i="5"/>
  <c r="K35" i="5"/>
  <c r="I34" i="5"/>
  <c r="K34" i="5"/>
  <c r="I33" i="5"/>
  <c r="K33" i="5"/>
  <c r="I32" i="5"/>
  <c r="K32" i="5"/>
  <c r="I31" i="5"/>
  <c r="I30" i="5"/>
  <c r="I29" i="5"/>
  <c r="K29" i="5"/>
  <c r="I28" i="5"/>
  <c r="K28" i="5"/>
  <c r="I27" i="5"/>
  <c r="K27" i="5"/>
  <c r="I26" i="5"/>
  <c r="K26" i="5"/>
  <c r="I25" i="5"/>
  <c r="K25" i="5"/>
  <c r="I24" i="5"/>
  <c r="K24" i="5"/>
  <c r="I23" i="5"/>
  <c r="K23" i="5"/>
  <c r="I22" i="5"/>
  <c r="K22" i="5"/>
  <c r="I21" i="5"/>
  <c r="K21" i="5"/>
  <c r="I20" i="5"/>
  <c r="K20" i="5"/>
  <c r="I19" i="5"/>
  <c r="K19" i="5"/>
  <c r="I18" i="5"/>
  <c r="I17" i="5"/>
  <c r="K17" i="5"/>
  <c r="I16" i="5"/>
  <c r="K16" i="5"/>
  <c r="I15" i="5"/>
  <c r="K15" i="5"/>
  <c r="I14" i="5"/>
  <c r="I13" i="5"/>
  <c r="K13" i="5"/>
  <c r="I12" i="5"/>
  <c r="K12" i="5"/>
  <c r="I11" i="5"/>
  <c r="F11" i="5"/>
  <c r="J11" i="5"/>
  <c r="I10" i="5"/>
  <c r="K10" i="5"/>
  <c r="I9" i="5"/>
  <c r="K9" i="5"/>
  <c r="I8" i="5"/>
  <c r="K8" i="5"/>
  <c r="I7" i="5"/>
  <c r="K7" i="5"/>
  <c r="I6" i="5"/>
  <c r="K6" i="5"/>
  <c r="K39" i="5"/>
  <c r="I5" i="5"/>
  <c r="F38" i="5"/>
  <c r="J38" i="5"/>
  <c r="F37" i="5"/>
  <c r="J37" i="5"/>
  <c r="F36" i="5"/>
  <c r="J36" i="5"/>
  <c r="F35" i="5"/>
  <c r="J35" i="5"/>
  <c r="F34" i="5"/>
  <c r="F33" i="5"/>
  <c r="J33" i="5"/>
  <c r="F32" i="5"/>
  <c r="J32" i="5"/>
  <c r="F31" i="5"/>
  <c r="J31" i="5"/>
  <c r="F30" i="5"/>
  <c r="J30" i="5"/>
  <c r="F29" i="5"/>
  <c r="F28" i="5"/>
  <c r="J28" i="5"/>
  <c r="F27" i="5"/>
  <c r="J27" i="5"/>
  <c r="F26" i="5"/>
  <c r="J26" i="5"/>
  <c r="F25" i="5"/>
  <c r="F24" i="5"/>
  <c r="J24" i="5"/>
  <c r="F23" i="5"/>
  <c r="J23" i="5"/>
  <c r="F22" i="5"/>
  <c r="F21" i="5"/>
  <c r="J21" i="5"/>
  <c r="F20" i="5"/>
  <c r="J20" i="5"/>
  <c r="F19" i="5"/>
  <c r="F18" i="5"/>
  <c r="J18" i="5"/>
  <c r="F17" i="5"/>
  <c r="J17" i="5"/>
  <c r="F16" i="5"/>
  <c r="J16" i="5"/>
  <c r="F15" i="5"/>
  <c r="J15" i="5"/>
  <c r="F14" i="5"/>
  <c r="J14" i="5"/>
  <c r="F13" i="5"/>
  <c r="J13" i="5"/>
  <c r="F12" i="5"/>
  <c r="J12" i="5"/>
  <c r="F10" i="5"/>
  <c r="J10" i="5"/>
  <c r="F9" i="5"/>
  <c r="J9" i="5"/>
  <c r="F8" i="5"/>
  <c r="F7" i="5"/>
  <c r="J7" i="5"/>
  <c r="F6" i="5"/>
  <c r="F39" i="5"/>
  <c r="F5" i="5"/>
  <c r="K5" i="5"/>
  <c r="K11" i="5"/>
  <c r="K14" i="5"/>
  <c r="K18" i="5"/>
  <c r="K30" i="5"/>
  <c r="K31" i="5"/>
  <c r="K37" i="5"/>
  <c r="J4" i="5"/>
  <c r="J5" i="5"/>
  <c r="J8" i="5"/>
  <c r="J19" i="5"/>
  <c r="J22" i="5"/>
  <c r="J25" i="5"/>
  <c r="J29" i="5"/>
  <c r="J34" i="5"/>
  <c r="E39" i="5"/>
  <c r="G39" i="5"/>
  <c r="H39" i="5"/>
  <c r="D39" i="5"/>
  <c r="K137" i="42"/>
  <c r="B137" i="42"/>
  <c r="K88" i="42"/>
  <c r="B88" i="42"/>
  <c r="K45" i="42"/>
  <c r="B45" i="42"/>
  <c r="K3" i="42"/>
  <c r="Q157" i="42"/>
  <c r="Q158" i="42"/>
  <c r="Q159" i="42"/>
  <c r="Q160" i="42"/>
  <c r="Q161" i="42"/>
  <c r="J180" i="42"/>
  <c r="Q182" i="42"/>
  <c r="H7" i="42"/>
  <c r="F41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30" i="42"/>
  <c r="H31" i="42"/>
  <c r="G43" i="42"/>
  <c r="H32" i="42"/>
  <c r="H33" i="42"/>
  <c r="H34" i="42"/>
  <c r="H35" i="42"/>
  <c r="H36" i="42"/>
  <c r="H37" i="42"/>
  <c r="H38" i="42"/>
  <c r="H39" i="42"/>
  <c r="Q7" i="42"/>
  <c r="Q8" i="42"/>
  <c r="Q9" i="42"/>
  <c r="O41" i="42"/>
  <c r="Q10" i="42"/>
  <c r="Q11" i="42"/>
  <c r="Q12" i="42"/>
  <c r="Q13" i="42"/>
  <c r="Q14" i="42"/>
  <c r="Q15" i="42"/>
  <c r="Q16" i="42"/>
  <c r="Q17" i="42"/>
  <c r="Q19" i="42"/>
  <c r="Q20" i="42"/>
  <c r="Q21" i="42"/>
  <c r="Q22" i="42"/>
  <c r="Q23" i="42"/>
  <c r="Q24" i="42"/>
  <c r="Q25" i="42"/>
  <c r="Q26" i="42"/>
  <c r="Q27" i="42"/>
  <c r="Q28" i="42"/>
  <c r="Q29" i="42"/>
  <c r="Q30" i="42"/>
  <c r="Q31" i="42"/>
  <c r="Q32" i="42"/>
  <c r="Q33" i="42"/>
  <c r="Q34" i="42"/>
  <c r="Q35" i="42"/>
  <c r="Q36" i="42"/>
  <c r="Q37" i="42"/>
  <c r="Q38" i="42"/>
  <c r="Q39" i="42"/>
  <c r="H49" i="42"/>
  <c r="F83" i="42"/>
  <c r="H50" i="42"/>
  <c r="H51" i="42"/>
  <c r="H52" i="42"/>
  <c r="H53" i="42"/>
  <c r="H54" i="42"/>
  <c r="H55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80" i="42"/>
  <c r="H81" i="42"/>
  <c r="F85" i="42"/>
  <c r="Q49" i="42"/>
  <c r="Q50" i="42"/>
  <c r="Q51" i="42"/>
  <c r="O83" i="42"/>
  <c r="Q52" i="42"/>
  <c r="Q53" i="42"/>
  <c r="Q54" i="42"/>
  <c r="Q55" i="42"/>
  <c r="Q56" i="42"/>
  <c r="Q57" i="42"/>
  <c r="Q58" i="42"/>
  <c r="Q59" i="42"/>
  <c r="Q60" i="42"/>
  <c r="Q61" i="42"/>
  <c r="Q62" i="42"/>
  <c r="Q63" i="42"/>
  <c r="Q64" i="42"/>
  <c r="Q65" i="42"/>
  <c r="Q66" i="42"/>
  <c r="Q67" i="42"/>
  <c r="Q68" i="42"/>
  <c r="Q69" i="42"/>
  <c r="Q70" i="42"/>
  <c r="Q71" i="42"/>
  <c r="Q72" i="42"/>
  <c r="Q73" i="42"/>
  <c r="Q74" i="42"/>
  <c r="Q75" i="42"/>
  <c r="Q76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4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Q92" i="42"/>
  <c r="Q93" i="42"/>
  <c r="O133" i="42"/>
  <c r="Q94" i="42"/>
  <c r="Q95" i="42"/>
  <c r="Q96" i="42"/>
  <c r="Q97" i="42"/>
  <c r="Q98" i="42"/>
  <c r="Q99" i="42"/>
  <c r="Q100" i="42"/>
  <c r="Q101" i="42"/>
  <c r="Q102" i="42"/>
  <c r="Q103" i="42"/>
  <c r="Q104" i="42"/>
  <c r="Q105" i="42"/>
  <c r="Q106" i="42"/>
  <c r="Q107" i="42"/>
  <c r="Q108" i="42"/>
  <c r="Q109" i="42"/>
  <c r="Q110" i="42"/>
  <c r="Q111" i="42"/>
  <c r="Q112" i="42"/>
  <c r="Q113" i="42"/>
  <c r="Q114" i="42"/>
  <c r="Q115" i="42"/>
  <c r="Q116" i="42"/>
  <c r="Q117" i="42"/>
  <c r="Q118" i="42"/>
  <c r="Q119" i="42"/>
  <c r="Q120" i="42"/>
  <c r="Q121" i="42"/>
  <c r="Q122" i="42"/>
  <c r="Q123" i="42"/>
  <c r="Q124" i="42"/>
  <c r="Q125" i="42"/>
  <c r="Q126" i="42"/>
  <c r="Q127" i="42"/>
  <c r="Q128" i="42"/>
  <c r="Q129" i="42"/>
  <c r="Q130" i="42"/>
  <c r="Q131" i="42"/>
  <c r="H141" i="42"/>
  <c r="F179" i="42"/>
  <c r="H142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5" i="42"/>
  <c r="H156" i="42"/>
  <c r="H157" i="42"/>
  <c r="H158" i="42"/>
  <c r="H159" i="42"/>
  <c r="H160" i="42"/>
  <c r="H161" i="42"/>
  <c r="H162" i="42"/>
  <c r="H163" i="42"/>
  <c r="H164" i="42"/>
  <c r="H165" i="42"/>
  <c r="H166" i="42"/>
  <c r="H167" i="42"/>
  <c r="H168" i="42"/>
  <c r="H169" i="42"/>
  <c r="H170" i="42"/>
  <c r="H171" i="42"/>
  <c r="H172" i="42"/>
  <c r="H173" i="42"/>
  <c r="H174" i="42"/>
  <c r="H175" i="42"/>
  <c r="H176" i="42"/>
  <c r="H177" i="42"/>
  <c r="Q141" i="42"/>
  <c r="Q142" i="42"/>
  <c r="Q143" i="42"/>
  <c r="O179" i="42"/>
  <c r="Q144" i="42"/>
  <c r="Q145" i="42"/>
  <c r="Q146" i="42"/>
  <c r="Q147" i="42"/>
  <c r="Q148" i="42"/>
  <c r="Q149" i="42"/>
  <c r="Q150" i="42"/>
  <c r="Q151" i="42"/>
  <c r="Q152" i="42"/>
  <c r="Q153" i="42"/>
  <c r="Q154" i="42"/>
  <c r="Q155" i="42"/>
  <c r="P157" i="42"/>
  <c r="J178" i="42"/>
  <c r="P158" i="42"/>
  <c r="P159" i="42"/>
  <c r="P160" i="42"/>
  <c r="P161" i="42"/>
  <c r="H26" i="42"/>
  <c r="H42" i="42"/>
  <c r="Q180" i="42"/>
  <c r="H27" i="42"/>
  <c r="H28" i="42"/>
  <c r="Q163" i="42"/>
  <c r="O181" i="42"/>
  <c r="Q164" i="42"/>
  <c r="Q165" i="42"/>
  <c r="Q166" i="42"/>
  <c r="Q167" i="42"/>
  <c r="Q168" i="42"/>
  <c r="Q169" i="42"/>
  <c r="Q170" i="42"/>
  <c r="Q171" i="42"/>
  <c r="Q172" i="42"/>
  <c r="Q173" i="42"/>
  <c r="Q174" i="42"/>
  <c r="Q175" i="42"/>
  <c r="Q176" i="42"/>
  <c r="Q177" i="42"/>
  <c r="Q78" i="42"/>
  <c r="Q79" i="42"/>
  <c r="Q80" i="42"/>
  <c r="Q81" i="42"/>
  <c r="O86" i="42"/>
  <c r="G26" i="42"/>
  <c r="H41" i="42"/>
  <c r="G27" i="42"/>
  <c r="G28" i="42"/>
  <c r="P78" i="42"/>
  <c r="P79" i="42"/>
  <c r="P80" i="42"/>
  <c r="P81" i="42"/>
  <c r="O85" i="42"/>
  <c r="P163" i="42"/>
  <c r="P164" i="42"/>
  <c r="P165" i="42"/>
  <c r="P166" i="42"/>
  <c r="P167" i="42"/>
  <c r="P168" i="42"/>
  <c r="P169" i="42"/>
  <c r="P170" i="42"/>
  <c r="P171" i="42"/>
  <c r="P172" i="42"/>
  <c r="P173" i="42"/>
  <c r="P174" i="42"/>
  <c r="P175" i="42"/>
  <c r="P176" i="42"/>
  <c r="P177" i="42"/>
  <c r="O180" i="42"/>
  <c r="G7" i="42"/>
  <c r="G8" i="42"/>
  <c r="G9" i="42"/>
  <c r="G10" i="42"/>
  <c r="G11" i="42"/>
  <c r="G12" i="42"/>
  <c r="G13" i="42"/>
  <c r="G14" i="42"/>
  <c r="G15" i="42"/>
  <c r="G16" i="42"/>
  <c r="G17" i="42"/>
  <c r="G18" i="42"/>
  <c r="G19" i="42"/>
  <c r="G20" i="42"/>
  <c r="G21" i="42"/>
  <c r="G22" i="42"/>
  <c r="G23" i="42"/>
  <c r="G24" i="42"/>
  <c r="P141" i="42"/>
  <c r="P142" i="42"/>
  <c r="P143" i="42"/>
  <c r="P144" i="42"/>
  <c r="P145" i="42"/>
  <c r="P146" i="42"/>
  <c r="P147" i="42"/>
  <c r="P148" i="42"/>
  <c r="P149" i="42"/>
  <c r="P150" i="42"/>
  <c r="P151" i="42"/>
  <c r="P152" i="42"/>
  <c r="P153" i="42"/>
  <c r="P154" i="42"/>
  <c r="P155" i="42"/>
  <c r="G80" i="42"/>
  <c r="G81" i="42"/>
  <c r="F84" i="42"/>
  <c r="G49" i="42"/>
  <c r="G50" i="42"/>
  <c r="F82" i="42"/>
  <c r="G51" i="42"/>
  <c r="G52" i="42"/>
  <c r="G53" i="42"/>
  <c r="G54" i="42"/>
  <c r="G55" i="42"/>
  <c r="G56" i="42"/>
  <c r="G57" i="42"/>
  <c r="G58" i="42"/>
  <c r="G59" i="42"/>
  <c r="G60" i="42"/>
  <c r="G61" i="42"/>
  <c r="G62" i="42"/>
  <c r="G63" i="42"/>
  <c r="G64" i="42"/>
  <c r="G65" i="42"/>
  <c r="G66" i="42"/>
  <c r="G67" i="42"/>
  <c r="G68" i="42"/>
  <c r="G69" i="42"/>
  <c r="G70" i="42"/>
  <c r="G71" i="42"/>
  <c r="G72" i="42"/>
  <c r="G73" i="42"/>
  <c r="G74" i="42"/>
  <c r="G75" i="42"/>
  <c r="G76" i="42"/>
  <c r="G77" i="42"/>
  <c r="G78" i="42"/>
  <c r="G141" i="42"/>
  <c r="G142" i="42"/>
  <c r="G143" i="42"/>
  <c r="G144" i="42"/>
  <c r="G145" i="42"/>
  <c r="G146" i="42"/>
  <c r="G147" i="42"/>
  <c r="G148" i="42"/>
  <c r="G149" i="42"/>
  <c r="G150" i="42"/>
  <c r="G151" i="42"/>
  <c r="G152" i="42"/>
  <c r="G153" i="42"/>
  <c r="G154" i="42"/>
  <c r="G155" i="42"/>
  <c r="G156" i="42"/>
  <c r="G157" i="42"/>
  <c r="G158" i="42"/>
  <c r="G159" i="42"/>
  <c r="G160" i="42"/>
  <c r="G161" i="42"/>
  <c r="G162" i="42"/>
  <c r="G163" i="42"/>
  <c r="G164" i="42"/>
  <c r="G165" i="42"/>
  <c r="G166" i="42"/>
  <c r="G167" i="42"/>
  <c r="G168" i="42"/>
  <c r="G169" i="42"/>
  <c r="G170" i="42"/>
  <c r="G171" i="42"/>
  <c r="G172" i="42"/>
  <c r="G173" i="42"/>
  <c r="G174" i="42"/>
  <c r="G175" i="42"/>
  <c r="G176" i="42"/>
  <c r="G177" i="42"/>
  <c r="P92" i="42"/>
  <c r="P93" i="42"/>
  <c r="P94" i="42"/>
  <c r="P95" i="42"/>
  <c r="P96" i="42"/>
  <c r="P97" i="42"/>
  <c r="P98" i="42"/>
  <c r="P99" i="42"/>
  <c r="P100" i="42"/>
  <c r="P101" i="42"/>
  <c r="P102" i="42"/>
  <c r="P103" i="42"/>
  <c r="P104" i="42"/>
  <c r="P105" i="42"/>
  <c r="P106" i="42"/>
  <c r="P107" i="42"/>
  <c r="P108" i="42"/>
  <c r="P109" i="42"/>
  <c r="P110" i="42"/>
  <c r="P111" i="42"/>
  <c r="P112" i="42"/>
  <c r="P113" i="42"/>
  <c r="P114" i="42"/>
  <c r="P115" i="42"/>
  <c r="P116" i="42"/>
  <c r="P117" i="42"/>
  <c r="P118" i="42"/>
  <c r="P119" i="42"/>
  <c r="P120" i="42"/>
  <c r="P121" i="42"/>
  <c r="P122" i="42"/>
  <c r="P123" i="42"/>
  <c r="P124" i="42"/>
  <c r="P125" i="42"/>
  <c r="P126" i="42"/>
  <c r="P127" i="42"/>
  <c r="P128" i="42"/>
  <c r="P129" i="42"/>
  <c r="P130" i="42"/>
  <c r="P131" i="42"/>
  <c r="O132" i="42"/>
  <c r="G92" i="42"/>
  <c r="G93" i="42"/>
  <c r="G94" i="42"/>
  <c r="G95" i="42"/>
  <c r="F132" i="42"/>
  <c r="G96" i="42"/>
  <c r="G97" i="42"/>
  <c r="G98" i="42"/>
  <c r="G99" i="42"/>
  <c r="G100" i="42"/>
  <c r="G101" i="42"/>
  <c r="G102" i="42"/>
  <c r="G103" i="42"/>
  <c r="G104" i="42"/>
  <c r="G105" i="42"/>
  <c r="G106" i="42"/>
  <c r="G107" i="42"/>
  <c r="G108" i="42"/>
  <c r="G109" i="42"/>
  <c r="G110" i="42"/>
  <c r="G111" i="42"/>
  <c r="G112" i="42"/>
  <c r="G113" i="42"/>
  <c r="G114" i="42"/>
  <c r="G115" i="42"/>
  <c r="G116" i="42"/>
  <c r="G117" i="42"/>
  <c r="G118" i="42"/>
  <c r="G119" i="42"/>
  <c r="G120" i="42"/>
  <c r="G121" i="42"/>
  <c r="G122" i="42"/>
  <c r="G123" i="42"/>
  <c r="G124" i="42"/>
  <c r="G125" i="42"/>
  <c r="G126" i="42"/>
  <c r="G127" i="42"/>
  <c r="G128" i="42"/>
  <c r="G129" i="42"/>
  <c r="G130" i="42"/>
  <c r="G131" i="42"/>
  <c r="P49" i="42"/>
  <c r="P50" i="42"/>
  <c r="P51" i="42"/>
  <c r="O82" i="42"/>
  <c r="P52" i="42"/>
  <c r="P53" i="42"/>
  <c r="P54" i="42"/>
  <c r="P55" i="42"/>
  <c r="P56" i="42"/>
  <c r="P57" i="42"/>
  <c r="P58" i="42"/>
  <c r="P59" i="42"/>
  <c r="P60" i="42"/>
  <c r="P61" i="42"/>
  <c r="P62" i="42"/>
  <c r="P63" i="42"/>
  <c r="P64" i="42"/>
  <c r="P65" i="42"/>
  <c r="P66" i="42"/>
  <c r="P67" i="42"/>
  <c r="P68" i="42"/>
  <c r="P69" i="42"/>
  <c r="P70" i="42"/>
  <c r="P71" i="42"/>
  <c r="P72" i="42"/>
  <c r="P73" i="42"/>
  <c r="P74" i="42"/>
  <c r="P75" i="42"/>
  <c r="P76" i="42"/>
  <c r="P19" i="42"/>
  <c r="P20" i="42"/>
  <c r="P21" i="42"/>
  <c r="P22" i="42"/>
  <c r="P23" i="42"/>
  <c r="P24" i="42"/>
  <c r="P25" i="42"/>
  <c r="P26" i="42"/>
  <c r="P27" i="42"/>
  <c r="P28" i="42"/>
  <c r="P29" i="42"/>
  <c r="P30" i="42"/>
  <c r="P31" i="42"/>
  <c r="P32" i="42"/>
  <c r="P33" i="42"/>
  <c r="P34" i="42"/>
  <c r="P35" i="42"/>
  <c r="P36" i="42"/>
  <c r="P37" i="42"/>
  <c r="P38" i="42"/>
  <c r="P39" i="42"/>
  <c r="P42" i="42"/>
  <c r="P7" i="42"/>
  <c r="P8" i="42"/>
  <c r="P9" i="42"/>
  <c r="P10" i="42"/>
  <c r="P11" i="42"/>
  <c r="P12" i="42"/>
  <c r="P13" i="42"/>
  <c r="P14" i="42"/>
  <c r="P15" i="42"/>
  <c r="P16" i="42"/>
  <c r="P17" i="42"/>
  <c r="O40" i="42"/>
  <c r="G30" i="42"/>
  <c r="G31" i="42"/>
  <c r="G32" i="42"/>
  <c r="G33" i="42"/>
  <c r="G34" i="42"/>
  <c r="G35" i="42"/>
  <c r="G36" i="42"/>
  <c r="G37" i="42"/>
  <c r="G38" i="42"/>
  <c r="G39" i="42"/>
  <c r="F40" i="42"/>
  <c r="F178" i="42"/>
  <c r="F133" i="42"/>
  <c r="O178" i="42"/>
  <c r="P43" i="42"/>
  <c r="Q181" i="42"/>
  <c r="G42" i="42"/>
  <c r="E59" i="80"/>
  <c r="K4" i="5"/>
  <c r="J36" i="80"/>
  <c r="J38" i="80"/>
  <c r="N61" i="80"/>
  <c r="I36" i="80"/>
  <c r="I38" i="80"/>
  <c r="M61" i="80"/>
  <c r="AB4" i="5"/>
  <c r="AA7" i="5"/>
  <c r="AA8" i="5"/>
  <c r="AB7" i="5"/>
  <c r="C4" i="5"/>
  <c r="B6" i="80"/>
  <c r="AC7" i="5"/>
  <c r="AA9" i="5"/>
  <c r="AB8" i="5"/>
  <c r="AA10" i="5"/>
  <c r="AB9" i="5"/>
  <c r="C5" i="5"/>
  <c r="B6" i="46"/>
  <c r="AC8" i="5"/>
  <c r="C6" i="5"/>
  <c r="AC9" i="5"/>
  <c r="AB10" i="5"/>
  <c r="AA11" i="5"/>
  <c r="AB11" i="5"/>
  <c r="AA12" i="5"/>
  <c r="AC10" i="5"/>
  <c r="C7" i="5"/>
  <c r="AB12" i="5"/>
  <c r="AA13" i="5"/>
  <c r="AC11" i="5"/>
  <c r="C8" i="5"/>
  <c r="AA14" i="5"/>
  <c r="AB13" i="5"/>
  <c r="C9" i="5"/>
  <c r="AC12" i="5"/>
  <c r="C10" i="5"/>
  <c r="AC13" i="5"/>
  <c r="AA15" i="5"/>
  <c r="AB14" i="5"/>
  <c r="C11" i="5"/>
  <c r="AC14" i="5"/>
  <c r="AA16" i="5"/>
  <c r="AB15" i="5"/>
  <c r="C12" i="5"/>
  <c r="AC15" i="5"/>
  <c r="AA17" i="5"/>
  <c r="AB16" i="5"/>
  <c r="C13" i="5"/>
  <c r="AC16" i="5"/>
  <c r="AB17" i="5"/>
  <c r="AA18" i="5"/>
  <c r="AA19" i="5"/>
  <c r="AB18" i="5"/>
  <c r="AC17" i="5"/>
  <c r="C14" i="5"/>
  <c r="C15" i="5"/>
  <c r="AC18" i="5"/>
  <c r="AB19" i="5"/>
  <c r="AA20" i="5"/>
  <c r="AC19" i="5"/>
  <c r="C16" i="5"/>
  <c r="AA21" i="5"/>
  <c r="AB20" i="5"/>
  <c r="AA22" i="5"/>
  <c r="AB21" i="5"/>
  <c r="AC20" i="5"/>
  <c r="C17" i="5"/>
  <c r="C18" i="5"/>
  <c r="AC21" i="5"/>
  <c r="AA23" i="5"/>
  <c r="AB22" i="5"/>
  <c r="AB23" i="5"/>
  <c r="AA24" i="5"/>
  <c r="AC22" i="5"/>
  <c r="C19" i="5"/>
  <c r="AB24" i="5"/>
  <c r="AA25" i="5"/>
  <c r="C20" i="5"/>
  <c r="AC23" i="5"/>
  <c r="AB25" i="5"/>
  <c r="AA26" i="5"/>
  <c r="C21" i="5"/>
  <c r="AC24" i="5"/>
  <c r="AA27" i="5"/>
  <c r="AB26" i="5"/>
  <c r="AC25" i="5"/>
  <c r="C22" i="5"/>
  <c r="AC26" i="5"/>
  <c r="C23" i="5"/>
  <c r="AB27" i="5"/>
  <c r="AA28" i="5"/>
  <c r="AC27" i="5"/>
  <c r="C24" i="5"/>
  <c r="AB28" i="5"/>
  <c r="AA29" i="5"/>
  <c r="C25" i="5"/>
  <c r="AC28" i="5"/>
  <c r="AB29" i="5"/>
  <c r="AA30" i="5"/>
  <c r="AA31" i="5"/>
  <c r="AB30" i="5"/>
  <c r="AC29" i="5"/>
  <c r="C26" i="5"/>
  <c r="AC30" i="5"/>
  <c r="C27" i="5"/>
  <c r="AB31" i="5"/>
  <c r="AA32" i="5"/>
  <c r="AA33" i="5"/>
  <c r="AB32" i="5"/>
  <c r="C28" i="5"/>
  <c r="AC31" i="5"/>
  <c r="AC32" i="5"/>
  <c r="C29" i="5"/>
  <c r="AA34" i="5"/>
  <c r="AB33" i="5"/>
  <c r="AB34" i="5"/>
  <c r="AA35" i="5"/>
  <c r="C30" i="5"/>
  <c r="AC33" i="5"/>
  <c r="AB35" i="5"/>
  <c r="AA36" i="5"/>
  <c r="AC34" i="5"/>
  <c r="C31" i="5"/>
  <c r="AB36" i="5"/>
  <c r="AA37" i="5"/>
  <c r="C32" i="5"/>
  <c r="AC35" i="5"/>
  <c r="AB37" i="5"/>
  <c r="AA38" i="5"/>
  <c r="AC36" i="5"/>
  <c r="C33" i="5"/>
  <c r="AA39" i="5"/>
  <c r="AB38" i="5"/>
  <c r="C34" i="5"/>
  <c r="AC37" i="5"/>
  <c r="AC38" i="5"/>
  <c r="C35" i="5"/>
  <c r="AB39" i="5"/>
  <c r="AA40" i="5"/>
  <c r="C36" i="5"/>
  <c r="AC39" i="5"/>
  <c r="AB40" i="5"/>
  <c r="AA41" i="5"/>
  <c r="C37" i="5"/>
  <c r="AC40" i="5"/>
  <c r="AA42" i="5"/>
  <c r="AB41" i="5"/>
  <c r="C38" i="5"/>
  <c r="AC41" i="5"/>
  <c r="AA43" i="5"/>
  <c r="AB43" i="5"/>
  <c r="AC43" i="5"/>
  <c r="AB42" i="5"/>
  <c r="AC42" i="5"/>
  <c r="J6" i="5"/>
  <c r="J39" i="5"/>
  <c r="I39" i="5"/>
  <c r="J35" i="80" l="1"/>
  <c r="N60" i="80" s="1"/>
  <c r="B61" i="80" s="1"/>
  <c r="E61" i="80" s="1"/>
  <c r="M60" i="80"/>
  <c r="B60" i="80" s="1"/>
  <c r="E60" i="80" s="1"/>
  <c r="I39" i="80"/>
  <c r="J39" i="46"/>
  <c r="N60" i="46"/>
  <c r="B61" i="46" s="1"/>
  <c r="E61" i="46" s="1"/>
  <c r="M60" i="46"/>
  <c r="B60" i="46" s="1"/>
  <c r="E60" i="46" s="1"/>
  <c r="I39" i="46"/>
  <c r="J39" i="80" l="1"/>
</calcChain>
</file>

<file path=xl/sharedStrings.xml><?xml version="1.0" encoding="utf-8"?>
<sst xmlns="http://schemas.openxmlformats.org/spreadsheetml/2006/main" count="782" uniqueCount="516">
  <si>
    <t>Feuille de sortie journalière</t>
  </si>
  <si>
    <t>Nom des denrées sorties</t>
  </si>
  <si>
    <t>Unité condi</t>
  </si>
  <si>
    <t>Quantité</t>
  </si>
  <si>
    <t>Prix H.T</t>
  </si>
  <si>
    <t>Total</t>
  </si>
  <si>
    <t xml:space="preserve"> </t>
  </si>
  <si>
    <t>Petit-déjeuners</t>
  </si>
  <si>
    <t>Midi</t>
  </si>
  <si>
    <t>Soir</t>
  </si>
  <si>
    <t>Etablissement :</t>
  </si>
  <si>
    <t>Unité de condition.</t>
  </si>
  <si>
    <t>Beurre</t>
  </si>
  <si>
    <t>Dépenses journalières H.T pour les  repas</t>
  </si>
  <si>
    <t>Café</t>
  </si>
  <si>
    <t>Lait</t>
  </si>
  <si>
    <t>Pain</t>
  </si>
  <si>
    <t>Jus d'orange</t>
  </si>
  <si>
    <t>Sucre</t>
  </si>
  <si>
    <t>Nutella</t>
  </si>
  <si>
    <t>Confiture</t>
  </si>
  <si>
    <t>litre</t>
  </si>
  <si>
    <t>kg</t>
  </si>
  <si>
    <t>Date</t>
  </si>
  <si>
    <t xml:space="preserve">P-déjeuner </t>
  </si>
  <si>
    <t xml:space="preserve">Midi </t>
  </si>
  <si>
    <t xml:space="preserve">Soir </t>
  </si>
  <si>
    <t>Cumul</t>
  </si>
  <si>
    <t>Thé</t>
  </si>
  <si>
    <t>Miel</t>
  </si>
  <si>
    <t>boîtes</t>
  </si>
  <si>
    <t>Qtté sorties : service du</t>
  </si>
  <si>
    <t>MIDI</t>
  </si>
  <si>
    <t>SOIR</t>
  </si>
  <si>
    <t>Delta repas
du midi
(Repas préparés -
repas consommés)</t>
  </si>
  <si>
    <t>Delta repas
du soir
(Repas préparés -
repas consommés)</t>
  </si>
  <si>
    <t>Repas
commandés
en cuisine</t>
  </si>
  <si>
    <t>Repas
préparés
en cuisine</t>
  </si>
  <si>
    <t>Repas
consommés</t>
  </si>
  <si>
    <t>Dimanche</t>
  </si>
  <si>
    <t>Lundi</t>
  </si>
  <si>
    <t>Mardi</t>
  </si>
  <si>
    <t>Mercredi</t>
  </si>
  <si>
    <t>Jeudi</t>
  </si>
  <si>
    <t>Vendredi</t>
  </si>
  <si>
    <t>Samedi</t>
  </si>
  <si>
    <t>TOTAL</t>
  </si>
  <si>
    <t>//////////</t>
  </si>
  <si>
    <t>Dépenses TTC du jour</t>
  </si>
  <si>
    <t>Prix de revient TTC du jour</t>
  </si>
  <si>
    <t xml:space="preserve"> Prix Midi</t>
  </si>
  <si>
    <t>Prix Soir</t>
  </si>
  <si>
    <t>Qtté Midi</t>
  </si>
  <si>
    <t>Qtté Soir</t>
  </si>
  <si>
    <t>Produits à TVA à 19,6% (ex : alcools)</t>
  </si>
  <si>
    <t>TVA midi</t>
  </si>
  <si>
    <t>TVA soir</t>
  </si>
  <si>
    <t>Nbre de repas servis du jour</t>
  </si>
  <si>
    <t>Total des repas du jour (midi+soir)</t>
  </si>
  <si>
    <t>Maison</t>
  </si>
  <si>
    <t>Dépenses journalières H.T pour les petits-déjeuners</t>
  </si>
  <si>
    <t>Semaine 1</t>
  </si>
  <si>
    <t>Semaine 2</t>
  </si>
  <si>
    <t>Semaine 3</t>
  </si>
  <si>
    <t>Semaine 4</t>
  </si>
  <si>
    <t>Semaine 5</t>
  </si>
  <si>
    <t>Céréales</t>
  </si>
  <si>
    <t>FEUILLE D'INVENTAIRE N°1 : Les produits laitiers</t>
  </si>
  <si>
    <t>Mois :</t>
  </si>
  <si>
    <t>du 1 au 15</t>
  </si>
  <si>
    <t>du 16 au 31</t>
  </si>
  <si>
    <t>PRODUITS</t>
  </si>
  <si>
    <t>Condit.</t>
  </si>
  <si>
    <t>sous-total 2 ème quinzaine =</t>
  </si>
  <si>
    <t>Code</t>
  </si>
  <si>
    <t xml:space="preserve">FEUILLE D'INVENTAIRE N°4 : </t>
  </si>
  <si>
    <t xml:space="preserve">FEUILLE D'INVENTAIRE N°6 : </t>
  </si>
  <si>
    <t xml:space="preserve">FEUILLE D'INVENTAIRE N°3 : </t>
  </si>
  <si>
    <t xml:space="preserve">FEUILLE D'INVENTAIRE N°5 : </t>
  </si>
  <si>
    <t>FEUILLE D'INVENTAIRE N°2 : Les fruits et légumes</t>
  </si>
  <si>
    <r>
      <t xml:space="preserve">C. Froide (+) </t>
    </r>
    <r>
      <rPr>
        <b/>
        <sz val="12"/>
        <color indexed="10"/>
        <rFont val="Times"/>
        <family val="1"/>
      </rPr>
      <t>Les légumes frais</t>
    </r>
  </si>
  <si>
    <r>
      <t xml:space="preserve">C. Froide (+) </t>
    </r>
    <r>
      <rPr>
        <b/>
        <sz val="12"/>
        <color indexed="10"/>
        <rFont val="Times"/>
        <family val="1"/>
      </rPr>
      <t>Les fruits frais</t>
    </r>
  </si>
  <si>
    <t>Epicerie</t>
  </si>
  <si>
    <r>
      <t xml:space="preserve">C. Froide (-) </t>
    </r>
    <r>
      <rPr>
        <b/>
        <sz val="12"/>
        <color indexed="10"/>
        <rFont val="Times"/>
        <family val="1"/>
      </rPr>
      <t>Les surgelés : légumes, herbes, pâtisseries, divers…</t>
    </r>
  </si>
  <si>
    <t>Les viandes charcuteries</t>
  </si>
  <si>
    <t>Les laitages / fromages</t>
  </si>
  <si>
    <t>Sous-total du 1 au 15 Page 1 =</t>
  </si>
  <si>
    <t>Les fruits frais</t>
  </si>
  <si>
    <t>Les légumes frais</t>
  </si>
  <si>
    <t>Les surgelés</t>
  </si>
  <si>
    <t>légumes, herbes, pâtisserie</t>
  </si>
  <si>
    <t>divers…</t>
  </si>
  <si>
    <t>viandes, poissons, PC…</t>
  </si>
  <si>
    <t>Petit-déjeuner</t>
  </si>
  <si>
    <r>
      <t>C. Froide (+)</t>
    </r>
    <r>
      <rPr>
        <b/>
        <sz val="12"/>
        <color indexed="10"/>
        <rFont val="Times"/>
        <family val="1"/>
      </rPr>
      <t xml:space="preserve"> Produits laitiers :</t>
    </r>
    <r>
      <rPr>
        <b/>
        <sz val="12"/>
        <rFont val="Times"/>
        <family val="1"/>
      </rPr>
      <t xml:space="preserve"> </t>
    </r>
    <r>
      <rPr>
        <b/>
        <sz val="12"/>
        <color indexed="10"/>
        <rFont val="Times"/>
        <family val="1"/>
      </rPr>
      <t>Fromages, beurre, laitages</t>
    </r>
  </si>
  <si>
    <t>Chocolat en poudre</t>
  </si>
  <si>
    <t xml:space="preserve">FEUILLE D'INVENTAIRE N°7 : </t>
  </si>
  <si>
    <t xml:space="preserve">FEUILLE D'INVENTAIRE N°8 : </t>
  </si>
  <si>
    <r>
      <t xml:space="preserve">Epicerie : </t>
    </r>
    <r>
      <rPr>
        <b/>
        <sz val="12"/>
        <color indexed="10"/>
        <rFont val="Times"/>
        <family val="1"/>
      </rPr>
      <t>Légumes conserves (entrées, plats), plats cuisinés</t>
    </r>
  </si>
  <si>
    <r>
      <t xml:space="preserve">Epicerie : </t>
    </r>
    <r>
      <rPr>
        <b/>
        <sz val="12"/>
        <color indexed="10"/>
        <rFont val="Times"/>
        <family val="1"/>
      </rPr>
      <t>Divers</t>
    </r>
  </si>
  <si>
    <r>
      <t xml:space="preserve">Epicerie : </t>
    </r>
    <r>
      <rPr>
        <b/>
        <sz val="12"/>
        <color indexed="10"/>
        <rFont val="Times"/>
        <family val="1"/>
      </rPr>
      <t>Entremets, fruits au sirop, gâteaux secs</t>
    </r>
  </si>
  <si>
    <t>épices, riz, pâtes, semoules, légumes secs</t>
  </si>
  <si>
    <t>huile, sucre, assaisonnements,</t>
  </si>
  <si>
    <t>plats), plats cuisinés</t>
  </si>
  <si>
    <t>Légumes conserves (entrées,</t>
  </si>
  <si>
    <t>gâteaux secs</t>
  </si>
  <si>
    <t xml:space="preserve">Entremets, fruits au sirop, </t>
  </si>
  <si>
    <t>Sous-total du 1 au 15 Page 2 =</t>
  </si>
  <si>
    <t>Sous-total du 1 au 15 Page 3 =</t>
  </si>
  <si>
    <t>Sous-total du 1 au 15 Page 4 =</t>
  </si>
  <si>
    <t>Sous-total du 1 au 15 Page 5 =</t>
  </si>
  <si>
    <t>Sous-total du 1 au 15 Page 6 =</t>
  </si>
  <si>
    <t>Sous-total du 1 au 15 Page 7 =</t>
  </si>
  <si>
    <t>Sous-total du 1 au 15 Page 8 =</t>
  </si>
  <si>
    <t>Denrée</t>
  </si>
  <si>
    <r>
      <t>Prix Unit</t>
    </r>
    <r>
      <rPr>
        <sz val="11"/>
        <color indexed="10"/>
        <rFont val="Times"/>
        <family val="1"/>
      </rPr>
      <t xml:space="preserve"> H.T</t>
    </r>
  </si>
  <si>
    <t>Vin rouge</t>
  </si>
  <si>
    <t>Vin rosé</t>
  </si>
  <si>
    <t>Vin blanc</t>
  </si>
  <si>
    <t>10 litres</t>
  </si>
  <si>
    <t>P-déj</t>
  </si>
  <si>
    <r>
      <t xml:space="preserve">Epicerie : </t>
    </r>
    <r>
      <rPr>
        <b/>
        <sz val="12"/>
        <color indexed="10"/>
        <rFont val="Times"/>
        <family val="1"/>
      </rPr>
      <t>huile, sucre, assaisonnements, épices, riz, pâtes, semoules, lég secs</t>
    </r>
  </si>
  <si>
    <r>
      <t xml:space="preserve">C. Froide (+) </t>
    </r>
    <r>
      <rPr>
        <b/>
        <sz val="12"/>
        <color indexed="10"/>
        <rFont val="Times"/>
        <family val="1"/>
      </rPr>
      <t>Viandes, charcuteries, volailles fraiches</t>
    </r>
  </si>
  <si>
    <r>
      <t xml:space="preserve">C. Froide (-) </t>
    </r>
    <r>
      <rPr>
        <b/>
        <sz val="12"/>
        <color indexed="10"/>
        <rFont val="Times"/>
        <family val="1"/>
      </rPr>
      <t>Les surgelés : viandes, volailles, poissons, plats cuisinés…</t>
    </r>
  </si>
  <si>
    <t>P-déj =</t>
  </si>
  <si>
    <t>Vins</t>
  </si>
  <si>
    <t>Dates</t>
  </si>
  <si>
    <t>Jours</t>
  </si>
  <si>
    <r>
      <t xml:space="preserve">Epicerie : </t>
    </r>
    <r>
      <rPr>
        <b/>
        <sz val="12"/>
        <color indexed="10"/>
        <rFont val="Times"/>
      </rPr>
      <t>divers</t>
    </r>
  </si>
  <si>
    <t>Total Inventaire fin de mois</t>
  </si>
  <si>
    <t>Vins (Table)</t>
  </si>
  <si>
    <t>Juin</t>
  </si>
  <si>
    <t>lait 1/2 ecreme</t>
  </si>
  <si>
    <t>beurre doux</t>
  </si>
  <si>
    <t>beurre 1/2 sel</t>
  </si>
  <si>
    <t>rapé</t>
  </si>
  <si>
    <t>œuf entier liquide</t>
  </si>
  <si>
    <t>oignons eminces</t>
  </si>
  <si>
    <t>pain</t>
  </si>
  <si>
    <t>crème liquide</t>
  </si>
  <si>
    <t>œuf dur</t>
  </si>
  <si>
    <t>pomme de terre</t>
  </si>
  <si>
    <t xml:space="preserve">oignon frais </t>
  </si>
  <si>
    <t xml:space="preserve">salade </t>
  </si>
  <si>
    <t>poivron</t>
  </si>
  <si>
    <t xml:space="preserve">tomate </t>
  </si>
  <si>
    <t>chou rouge</t>
  </si>
  <si>
    <t>chou blanc</t>
  </si>
  <si>
    <t>carotte</t>
  </si>
  <si>
    <t>avocat</t>
  </si>
  <si>
    <t>courgette</t>
  </si>
  <si>
    <t>concombre</t>
  </si>
  <si>
    <t>celeri branche</t>
  </si>
  <si>
    <t>endive</t>
  </si>
  <si>
    <t>ail filet</t>
  </si>
  <si>
    <t>aubergine</t>
  </si>
  <si>
    <t>navet</t>
  </si>
  <si>
    <t>poireaux</t>
  </si>
  <si>
    <t>choux vert frisé</t>
  </si>
  <si>
    <t>celeri rave</t>
  </si>
  <si>
    <t>radis</t>
  </si>
  <si>
    <t>fenouil</t>
  </si>
  <si>
    <t>pdt unité ss vide</t>
  </si>
  <si>
    <t>echalotte</t>
  </si>
  <si>
    <t>tomate a farcir</t>
  </si>
  <si>
    <t>citron jaune</t>
  </si>
  <si>
    <t>banane</t>
  </si>
  <si>
    <t>melon</t>
  </si>
  <si>
    <t>pêche</t>
  </si>
  <si>
    <t xml:space="preserve">orange </t>
  </si>
  <si>
    <t>kiwi</t>
  </si>
  <si>
    <t>prune</t>
  </si>
  <si>
    <t>poires</t>
  </si>
  <si>
    <t>clementine</t>
  </si>
  <si>
    <t>pasteque</t>
  </si>
  <si>
    <t>ananas</t>
  </si>
  <si>
    <t>nectarine</t>
  </si>
  <si>
    <t>andouille</t>
  </si>
  <si>
    <t>andouillette</t>
  </si>
  <si>
    <t>boudin blanc</t>
  </si>
  <si>
    <t>boudin noir</t>
  </si>
  <si>
    <t xml:space="preserve">cervelas </t>
  </si>
  <si>
    <t>chair a saucisse</t>
  </si>
  <si>
    <t>chipolatas</t>
  </si>
  <si>
    <t>epaule dd choix fra</t>
  </si>
  <si>
    <t>epaule dd standard</t>
  </si>
  <si>
    <t>galantine volaille</t>
  </si>
  <si>
    <t>jambon bruni</t>
  </si>
  <si>
    <t>jambon dd sup</t>
  </si>
  <si>
    <t>jambon dd torchon</t>
  </si>
  <si>
    <t>jamb grillé herbe</t>
  </si>
  <si>
    <t>jambonneau</t>
  </si>
  <si>
    <t>lardons fume</t>
  </si>
  <si>
    <t>merguez</t>
  </si>
  <si>
    <t>mortadelle</t>
  </si>
  <si>
    <t>museau</t>
  </si>
  <si>
    <t>pate de canard</t>
  </si>
  <si>
    <t>pate de foie</t>
  </si>
  <si>
    <t>pate de foie superieur</t>
  </si>
  <si>
    <t>pate de tete en pain</t>
  </si>
  <si>
    <t xml:space="preserve">paté en croute </t>
  </si>
  <si>
    <t>paté forestier</t>
  </si>
  <si>
    <t>petit salé cuit surg</t>
  </si>
  <si>
    <t>poitrine fumée n°1</t>
  </si>
  <si>
    <t>rilette en pain</t>
  </si>
  <si>
    <t>rosette</t>
  </si>
  <si>
    <t xml:space="preserve">roti porc cuit filet </t>
  </si>
  <si>
    <t>salami pur porc danois droit</t>
  </si>
  <si>
    <t>saucisse toulouse</t>
  </si>
  <si>
    <t>saucisse francfort</t>
  </si>
  <si>
    <t>saucisse strasbourg</t>
  </si>
  <si>
    <t>saucisson ail fumé</t>
  </si>
  <si>
    <t>saucisson sec pur porc</t>
  </si>
  <si>
    <t>basse cote 150gr</t>
  </si>
  <si>
    <t>assortiment pour bourg</t>
  </si>
  <si>
    <t>boule de bœuf</t>
  </si>
  <si>
    <t>entrecote piecee</t>
  </si>
  <si>
    <t>foie génisse tranché</t>
  </si>
  <si>
    <t>noix joue de bœuf</t>
  </si>
  <si>
    <t>paleron</t>
  </si>
  <si>
    <t>steack haché 140gr</t>
  </si>
  <si>
    <t>cote de veau</t>
  </si>
  <si>
    <t xml:space="preserve">sauté de veau </t>
  </si>
  <si>
    <t>paupiette veau 140gr</t>
  </si>
  <si>
    <t>mignonin veau emmental</t>
  </si>
  <si>
    <t>terrine campagne sup</t>
  </si>
  <si>
    <t>paté campagne</t>
  </si>
  <si>
    <t>gigot agneau tranches</t>
  </si>
  <si>
    <t>sauté agneau 60-80gr</t>
  </si>
  <si>
    <t>boulette agneau 30gr</t>
  </si>
  <si>
    <t>cotes de porc echine</t>
  </si>
  <si>
    <t>cote de porc filet</t>
  </si>
  <si>
    <t>roti de porc longe</t>
  </si>
  <si>
    <t>cervelas obernois</t>
  </si>
  <si>
    <t>palette diable</t>
  </si>
  <si>
    <t>palette provencale</t>
  </si>
  <si>
    <t>cuisse de pintade</t>
  </si>
  <si>
    <t xml:space="preserve">cuisse poulet 180-200 </t>
  </si>
  <si>
    <t>escaloppe blanc poulet</t>
  </si>
  <si>
    <t>pilon de poulet</t>
  </si>
  <si>
    <t>poulet pac 1,3kg</t>
  </si>
  <si>
    <t>sauté de poulet</t>
  </si>
  <si>
    <t>nuggets de volaille</t>
  </si>
  <si>
    <t>cuisse de lapin</t>
  </si>
  <si>
    <t>lapin entier</t>
  </si>
  <si>
    <t>sauté de lapin</t>
  </si>
  <si>
    <t>paupiette de lapin</t>
  </si>
  <si>
    <t>brochette dinde 120-140</t>
  </si>
  <si>
    <t>roti de dindonneau</t>
  </si>
  <si>
    <t>sauté de dinde</t>
  </si>
  <si>
    <t>cordon bleu 125gr</t>
  </si>
  <si>
    <t>viennoise de dinde 125g</t>
  </si>
  <si>
    <t>roti bœuf cuit</t>
  </si>
  <si>
    <t>roti veau cuit</t>
  </si>
  <si>
    <t>chou farci cuit 160g</t>
  </si>
  <si>
    <t>cornet endives</t>
  </si>
  <si>
    <t>courgettes farcies cuit ronde</t>
  </si>
  <si>
    <t>tomates farcies cuites 170g</t>
  </si>
  <si>
    <t>aile de raie</t>
  </si>
  <si>
    <t>brochette poisson nature</t>
  </si>
  <si>
    <t>cube poisson</t>
  </si>
  <si>
    <t>hoki pané 120g</t>
  </si>
  <si>
    <t>cocktail fruit de mer</t>
  </si>
  <si>
    <t>crevettes decort</t>
  </si>
  <si>
    <t>moules coquilles</t>
  </si>
  <si>
    <t>beignet poisson 50g</t>
  </si>
  <si>
    <t>calamar romaine</t>
  </si>
  <si>
    <t>paupiette saumon</t>
  </si>
  <si>
    <t>saumon fumé frais plaq500</t>
  </si>
  <si>
    <t>tortelloni bœuf</t>
  </si>
  <si>
    <t>doony's 49gr</t>
  </si>
  <si>
    <t>eclair café 45g</t>
  </si>
  <si>
    <t>eclair chocolat 45g</t>
  </si>
  <si>
    <t>eclair vanille 45g</t>
  </si>
  <si>
    <t xml:space="preserve">paris brest </t>
  </si>
  <si>
    <t>plaque feuilleté 2,8mm</t>
  </si>
  <si>
    <t>tarte pomme normande</t>
  </si>
  <si>
    <t>carré framboise 50g</t>
  </si>
  <si>
    <t>fraises</t>
  </si>
  <si>
    <t>framboises</t>
  </si>
  <si>
    <t>griottes</t>
  </si>
  <si>
    <t>melange fruits exotique</t>
  </si>
  <si>
    <t>cone vanille</t>
  </si>
  <si>
    <t>esquimau</t>
  </si>
  <si>
    <t>brocolis</t>
  </si>
  <si>
    <t>carottes jeunes</t>
  </si>
  <si>
    <t>carotte rondelle</t>
  </si>
  <si>
    <t>champignon emincés</t>
  </si>
  <si>
    <t>champignons miniatures</t>
  </si>
  <si>
    <t>choux de bruxelles</t>
  </si>
  <si>
    <t>choux fleur gratin</t>
  </si>
  <si>
    <t>courgettes rondelles</t>
  </si>
  <si>
    <t>epinard branche palet 125</t>
  </si>
  <si>
    <t>flageolet</t>
  </si>
  <si>
    <t>haricot beurre</t>
  </si>
  <si>
    <t>haricot plats Espagne coupés</t>
  </si>
  <si>
    <t>haricots vert tres fin</t>
  </si>
  <si>
    <t>petits pois</t>
  </si>
  <si>
    <t>petits pois carottes</t>
  </si>
  <si>
    <t>poireaux emincés surg</t>
  </si>
  <si>
    <t>poivrons émincés duo</t>
  </si>
  <si>
    <t>salsifis</t>
  </si>
  <si>
    <t>brunoise de legumes</t>
  </si>
  <si>
    <t>jardiniere de leg</t>
  </si>
  <si>
    <t>legumes couscous</t>
  </si>
  <si>
    <t>legumes potage</t>
  </si>
  <si>
    <t>macedoine de legumes</t>
  </si>
  <si>
    <t>melange champignons</t>
  </si>
  <si>
    <t>printaniere de legumes</t>
  </si>
  <si>
    <t>ratatouille</t>
  </si>
  <si>
    <t>puree de brocolis</t>
  </si>
  <si>
    <t>puree de carottes</t>
  </si>
  <si>
    <t>puree de celeri</t>
  </si>
  <si>
    <t>frites 10/10 1er prix</t>
  </si>
  <si>
    <t>frites 10/10 extra</t>
  </si>
  <si>
    <t>frites steack house</t>
  </si>
  <si>
    <t>pommes sautées</t>
  </si>
  <si>
    <t>pommes noisettes cuites</t>
  </si>
  <si>
    <t>pommes rissolées</t>
  </si>
  <si>
    <t>petits oignons blanc</t>
  </si>
  <si>
    <t>yaourt nature sucré danone</t>
  </si>
  <si>
    <t>fromage blanc 20% 5kg</t>
  </si>
  <si>
    <t>panier de fruits</t>
  </si>
  <si>
    <t>yaourt aromatisé 1er prix</t>
  </si>
  <si>
    <t>yaourt aromatisé yoplait</t>
  </si>
  <si>
    <t>yaourt aux fruits danone</t>
  </si>
  <si>
    <t>yaourt aux fruits yoplait</t>
  </si>
  <si>
    <t>yaourt velouté fruix</t>
  </si>
  <si>
    <t>café liegois 1er prix</t>
  </si>
  <si>
    <t>chocolat liegois 1er prix</t>
  </si>
  <si>
    <t>creme dessert caramel</t>
  </si>
  <si>
    <t>creme dessert chocolat</t>
  </si>
  <si>
    <t>creme dessert vanille</t>
  </si>
  <si>
    <t>dessert gélifié café</t>
  </si>
  <si>
    <t>dessert gélifié chocolat</t>
  </si>
  <si>
    <t>dessert gélifié vanille</t>
  </si>
  <si>
    <t>flamby vanille nestlé</t>
  </si>
  <si>
    <t>flan caramel 1er prix</t>
  </si>
  <si>
    <t>mousse chocolat au lait yoplait</t>
  </si>
  <si>
    <t>mousse chocolat noir nestlé</t>
  </si>
  <si>
    <t>viennois café nestlé</t>
  </si>
  <si>
    <t>viennois vanille caramel nestlé</t>
  </si>
  <si>
    <t>creme anglaise uht pomona</t>
  </si>
  <si>
    <t>mousse chocolat yoplait</t>
  </si>
  <si>
    <t>creme liquide uht yoplait</t>
  </si>
  <si>
    <t>creme liquide uht pomona</t>
  </si>
  <si>
    <t>blanc d'œuf liquide abcd</t>
  </si>
  <si>
    <t>jaunes d'œuf liquide abcd</t>
  </si>
  <si>
    <t>œuf dur écalé</t>
  </si>
  <si>
    <t>œuf entier liquide abcd</t>
  </si>
  <si>
    <t>fourme d'ambert</t>
  </si>
  <si>
    <t>bleu en brique</t>
  </si>
  <si>
    <t>brie pomona</t>
  </si>
  <si>
    <t>buche de pilat vache</t>
  </si>
  <si>
    <t>camembert pomona</t>
  </si>
  <si>
    <t>chevre en pain pomona</t>
  </si>
  <si>
    <t>chevre buche 180g</t>
  </si>
  <si>
    <t>edam pain</t>
  </si>
  <si>
    <t>emmental pomona</t>
  </si>
  <si>
    <t>morbier</t>
  </si>
  <si>
    <t xml:space="preserve">tomme blanche </t>
  </si>
  <si>
    <t>tomme noire cadi</t>
  </si>
  <si>
    <t>fromage a pizza</t>
  </si>
  <si>
    <t>mozzarela en pain</t>
  </si>
  <si>
    <t>boursin ail et fh</t>
  </si>
  <si>
    <t>brebis creme</t>
  </si>
  <si>
    <t>cantafrais</t>
  </si>
  <si>
    <t>carré frais gervais</t>
  </si>
  <si>
    <t>chanteneige</t>
  </si>
  <si>
    <t>chavroux</t>
  </si>
  <si>
    <t>creme de roquefort</t>
  </si>
  <si>
    <t>kiri creme</t>
  </si>
  <si>
    <t>rondelé ail et fh</t>
  </si>
  <si>
    <t xml:space="preserve">rondelé poivre </t>
  </si>
  <si>
    <t>rondelé noix</t>
  </si>
  <si>
    <t>rondelé nature</t>
  </si>
  <si>
    <t>samos</t>
  </si>
  <si>
    <t>st moret</t>
  </si>
  <si>
    <t>tartare ail et fh</t>
  </si>
  <si>
    <t>tartare noix</t>
  </si>
  <si>
    <t>tartare h de provence</t>
  </si>
  <si>
    <t>tartare nature</t>
  </si>
  <si>
    <t>vache qui rit 20gr</t>
  </si>
  <si>
    <t>miel tt fleur 1kg st mamet</t>
  </si>
  <si>
    <t>veloute bolet knorr</t>
  </si>
  <si>
    <t>velouté asperge knorr</t>
  </si>
  <si>
    <t>taboulé prepa 5/1 garbit</t>
  </si>
  <si>
    <t>thon listao mcx 4/4 valtonia</t>
  </si>
  <si>
    <t>thon albacore nat 3/1 ppr</t>
  </si>
  <si>
    <t>sardine huil 3/1 delec</t>
  </si>
  <si>
    <t>cœur palmier mcx valto</t>
  </si>
  <si>
    <t>mais doux grains 3/1 pomona</t>
  </si>
  <si>
    <t>soja 3/1 valtonia</t>
  </si>
  <si>
    <t>quenelle brochet 5/1 80pce</t>
  </si>
  <si>
    <t>betterave des 5/1 daucy</t>
  </si>
  <si>
    <t>betterave des 5/1 pomona</t>
  </si>
  <si>
    <t>tomate concentré 4/4 valto</t>
  </si>
  <si>
    <t>tomate conca cube 5/1 valto</t>
  </si>
  <si>
    <t>haricot lingot 10k sabarot</t>
  </si>
  <si>
    <t>haricot coco 10k sabarot</t>
  </si>
  <si>
    <t>lentille verte 10k sabarot</t>
  </si>
  <si>
    <t>noix cerneau 1k</t>
  </si>
  <si>
    <t>poire wil sir 5/1 valto</t>
  </si>
  <si>
    <t>abricot sir 5/1 valto</t>
  </si>
  <si>
    <t>ananas mini tr 3/1</t>
  </si>
  <si>
    <t>compote pomme 4/4 valade</t>
  </si>
  <si>
    <t>compote pomme 4/4 prince des ch</t>
  </si>
  <si>
    <t>compote peche mcx alleg 5/1 stma</t>
  </si>
  <si>
    <t>compote poire tamisée 5/1 dauf</t>
  </si>
  <si>
    <t>mousse chocolat douveur 1k alsa</t>
  </si>
  <si>
    <t>mousse pralinee 1k5 nestlé</t>
  </si>
  <si>
    <t>mousse fraise bte alsa</t>
  </si>
  <si>
    <t>mousse mangue alsa</t>
  </si>
  <si>
    <t>entremet vanille 1k alsa</t>
  </si>
  <si>
    <t>entremet chocolat alsa</t>
  </si>
  <si>
    <t xml:space="preserve">entremet citron </t>
  </si>
  <si>
    <t>entremet praliné alsa</t>
  </si>
  <si>
    <t>entremet pistache nest</t>
  </si>
  <si>
    <t>entremet caramel alsa</t>
  </si>
  <si>
    <t xml:space="preserve">yogosoft </t>
  </si>
  <si>
    <t xml:space="preserve">brownies </t>
  </si>
  <si>
    <t>petit beurre x2 lu</t>
  </si>
  <si>
    <t>noix de coco rapé 1k</t>
  </si>
  <si>
    <t>bisque de homard 4/4</t>
  </si>
  <si>
    <t>vinaigre balsamique 1l</t>
  </si>
  <si>
    <t>endives au jus</t>
  </si>
  <si>
    <t>ananas tranche entiere 60/70tr</t>
  </si>
  <si>
    <t>haricots rouges 5/1</t>
  </si>
  <si>
    <t>coulis tomate chef 3/1</t>
  </si>
  <si>
    <t>ratatouille 5/1</t>
  </si>
  <si>
    <t>fruits confit cube 1kg</t>
  </si>
  <si>
    <t>muffins 2,5kg</t>
  </si>
  <si>
    <t>compote tous fruits 5/1</t>
  </si>
  <si>
    <t>thon naturel 3/1</t>
  </si>
  <si>
    <t>pois cassés x10</t>
  </si>
  <si>
    <t xml:space="preserve">tortis couleurs </t>
  </si>
  <si>
    <t>compote pomme 5/1 valto</t>
  </si>
  <si>
    <t>entremet pistache alsa</t>
  </si>
  <si>
    <t>sablé des flandres x120</t>
  </si>
  <si>
    <t>galette st sauveur x200</t>
  </si>
  <si>
    <t xml:space="preserve">assort, belin salé </t>
  </si>
  <si>
    <t>baba savarin caissette x120</t>
  </si>
  <si>
    <t>tagliatelle carton 5kg</t>
  </si>
  <si>
    <t>chips 30gr</t>
  </si>
  <si>
    <t>chips 500gr</t>
  </si>
  <si>
    <t>farine t55 1k</t>
  </si>
  <si>
    <t>maizena 700g</t>
  </si>
  <si>
    <t>eau source 1lx6</t>
  </si>
  <si>
    <t>eau source 50clx24</t>
  </si>
  <si>
    <t>jus orange 1l valto</t>
  </si>
  <si>
    <t>chocolat labo palet</t>
  </si>
  <si>
    <t>choux std 10gx120</t>
  </si>
  <si>
    <t>tartelette sablée</t>
  </si>
  <si>
    <t xml:space="preserve">creme patissiere </t>
  </si>
  <si>
    <t>caramel dessert 1k</t>
  </si>
  <si>
    <t>amande effiles 1k</t>
  </si>
  <si>
    <t>amande poudre 1k</t>
  </si>
  <si>
    <t>sucre cassonade</t>
  </si>
  <si>
    <t>sucre poudre</t>
  </si>
  <si>
    <t>olive noire 4/4</t>
  </si>
  <si>
    <t>olive verte 4/4</t>
  </si>
  <si>
    <t>torsades panzani</t>
  </si>
  <si>
    <t>torsades pomona</t>
  </si>
  <si>
    <t>spaghetti panzani</t>
  </si>
  <si>
    <t>spaghetti pomona</t>
  </si>
  <si>
    <t>pene rigate panzani</t>
  </si>
  <si>
    <t>coquillettes panzani</t>
  </si>
  <si>
    <t>cheveux d'ange lustucru</t>
  </si>
  <si>
    <t>tagliatelles 500gr panzani</t>
  </si>
  <si>
    <t>lasagne knorr</t>
  </si>
  <si>
    <t>riz indica 10k pomona</t>
  </si>
  <si>
    <t>riz rond 5k pomona</t>
  </si>
  <si>
    <t>couscous moyen 5k pomona</t>
  </si>
  <si>
    <t>ble entier 5k ebly</t>
  </si>
  <si>
    <t>puree gran 4k5</t>
  </si>
  <si>
    <t>prix</t>
  </si>
  <si>
    <t xml:space="preserve">pomme </t>
  </si>
  <si>
    <t>pomelos unité</t>
  </si>
  <si>
    <t>jambon blanc sup 16tr</t>
  </si>
  <si>
    <t>echine de porc 2kenv</t>
  </si>
  <si>
    <t>noix de joue de porc 50-70g</t>
  </si>
  <si>
    <t>confit canard a l'unité</t>
  </si>
  <si>
    <t>roti porc longe cuit</t>
  </si>
  <si>
    <t>moules decortiquees</t>
  </si>
  <si>
    <t>surimi rapé frais</t>
  </si>
  <si>
    <t>crepes champignon 50g pce</t>
  </si>
  <si>
    <t>crepes jambon fromage pce</t>
  </si>
  <si>
    <t>feuilleté chevre 110g pce</t>
  </si>
  <si>
    <t>feuilleté fruit de mer pce</t>
  </si>
  <si>
    <t>friand fromage 65g pce</t>
  </si>
  <si>
    <t>friand viande pce</t>
  </si>
  <si>
    <t>beignet au pommes 75g</t>
  </si>
  <si>
    <t>gateau basque pce</t>
  </si>
  <si>
    <t>julienne de leg</t>
  </si>
  <si>
    <t>creme de marron valade 4/4</t>
  </si>
  <si>
    <t>crouton cube net au kilo</t>
  </si>
  <si>
    <t>maquereau moutarde la poche</t>
  </si>
  <si>
    <t>pruneaux denoyautés 5kg</t>
  </si>
  <si>
    <t>maquereau tomate 3/1</t>
  </si>
  <si>
    <t>muffins 5kg</t>
  </si>
  <si>
    <t>levure chimique 11g sachet</t>
  </si>
  <si>
    <t>unité</t>
  </si>
  <si>
    <t>http://forum.excel-pratique.com/excel/petit-probleme-liste-deroulante-t40464-10.html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</si>
  <si>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</si>
  <si>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</si>
  <si>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</si>
  <si>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</si>
  <si>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</si>
  <si>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</si>
  <si>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</si>
  <si>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</si>
  <si>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</si>
  <si>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</si>
  <si>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</si>
  <si>
    <t>1er jour année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</si>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</sst>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72" formatCode="#,##0.00&quot; €&quot;"/>
    <numFmt numFmtId="173" formatCode="#,##0.00\ [$€-1]"/>
    <numFmt numFmtId="175" formatCode="[$-40C]mmm\-yy;@"/>
    <numFmt numFmtId="176" formatCode="#,##0.00\ &quot;€&quot;"/>
    <numFmt numFmtId="177" formatCode="d\-mmm\-yy"/>
    <numFmt numFmtId="178" formatCode="0.0%"/>
    <numFmt numFmtId="180" formatCode="#,##0.000\ &quot;€&quot;"/>
    <numFmt numFmtId="200" formatCode="[$-40C]d\-mmm;@"/>
    <numFmt numFmtId="201" formatCode="dddd"/>
  </numFmts>
  <fonts count="76" x14ac:knownFonts="1">
    <font>
      <sz val="10"/>
      <name val="Verdana"/>
    </font>
    <font>
      <sz val="10"/>
      <name val="Verdana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name val="Times"/>
    </font>
    <font>
      <sz val="14"/>
      <name val="Times"/>
    </font>
    <font>
      <sz val="10"/>
      <name val="Times"/>
    </font>
    <font>
      <b/>
      <sz val="12"/>
      <name val="Times"/>
    </font>
    <font>
      <sz val="12"/>
      <name val="Times"/>
    </font>
    <font>
      <b/>
      <sz val="12"/>
      <name val="Times"/>
      <family val="1"/>
    </font>
    <font>
      <sz val="10"/>
      <name val="Times"/>
      <family val="1"/>
    </font>
    <font>
      <sz val="11"/>
      <name val="Times"/>
      <family val="1"/>
    </font>
    <font>
      <b/>
      <sz val="10"/>
      <name val="Times"/>
      <family val="1"/>
    </font>
    <font>
      <b/>
      <sz val="10"/>
      <color indexed="8"/>
      <name val="Times"/>
      <family val="1"/>
    </font>
    <font>
      <sz val="12"/>
      <name val="Verdana"/>
      <family val="2"/>
    </font>
    <font>
      <sz val="10"/>
      <color indexed="9"/>
      <name val="Times"/>
      <family val="1"/>
    </font>
    <font>
      <b/>
      <sz val="11"/>
      <name val="Times"/>
      <family val="1"/>
    </font>
    <font>
      <b/>
      <sz val="10"/>
      <color indexed="10"/>
      <name val="Times"/>
      <family val="1"/>
    </font>
    <font>
      <b/>
      <sz val="10"/>
      <color indexed="12"/>
      <name val="Times"/>
      <family val="1"/>
    </font>
    <font>
      <b/>
      <sz val="12"/>
      <color indexed="8"/>
      <name val="Times"/>
      <family val="1"/>
    </font>
    <font>
      <sz val="10"/>
      <color indexed="9"/>
      <name val="Times"/>
    </font>
    <font>
      <sz val="10"/>
      <color indexed="9"/>
      <name val="Arial"/>
      <family val="2"/>
    </font>
    <font>
      <sz val="12"/>
      <name val="Garamond"/>
      <family val="1"/>
    </font>
    <font>
      <b/>
      <sz val="16"/>
      <name val="Garamond"/>
      <family val="1"/>
    </font>
    <font>
      <sz val="10"/>
      <name val="Garamond"/>
      <family val="1"/>
    </font>
    <font>
      <b/>
      <sz val="12"/>
      <name val="Garamond"/>
      <family val="1"/>
    </font>
    <font>
      <sz val="9"/>
      <name val="Garamond"/>
      <family val="1"/>
    </font>
    <font>
      <b/>
      <sz val="14"/>
      <name val="Garamond"/>
      <family val="1"/>
    </font>
    <font>
      <sz val="10"/>
      <color indexed="8"/>
      <name val="Arial"/>
      <family val="2"/>
    </font>
    <font>
      <sz val="10"/>
      <color indexed="8"/>
      <name val="Times"/>
      <family val="1"/>
    </font>
    <font>
      <sz val="9"/>
      <color indexed="8"/>
      <name val="Times"/>
      <family val="1"/>
    </font>
    <font>
      <b/>
      <sz val="14"/>
      <name val="Times"/>
      <family val="1"/>
    </font>
    <font>
      <b/>
      <sz val="12"/>
      <color indexed="10"/>
      <name val="Times"/>
    </font>
    <font>
      <b/>
      <sz val="12"/>
      <color indexed="10"/>
      <name val="Times"/>
      <family val="1"/>
    </font>
    <font>
      <b/>
      <sz val="12"/>
      <color indexed="12"/>
      <name val="Garamond"/>
      <family val="1"/>
    </font>
    <font>
      <sz val="9"/>
      <name val="Geneva"/>
    </font>
    <font>
      <b/>
      <sz val="14"/>
      <color indexed="10"/>
      <name val="Times"/>
    </font>
    <font>
      <sz val="12"/>
      <name val="Times New Roman"/>
      <family val="1"/>
    </font>
    <font>
      <b/>
      <sz val="14"/>
      <color indexed="12"/>
      <name val="Times"/>
    </font>
    <font>
      <sz val="12"/>
      <color indexed="12"/>
      <name val="Times"/>
    </font>
    <font>
      <sz val="14"/>
      <color indexed="12"/>
      <name val="Times"/>
    </font>
    <font>
      <sz val="14"/>
      <name val="Times"/>
      <family val="1"/>
    </font>
    <font>
      <b/>
      <sz val="14"/>
      <color indexed="10"/>
      <name val="Times"/>
      <family val="1"/>
    </font>
    <font>
      <b/>
      <sz val="14"/>
      <color indexed="12"/>
      <name val="Times"/>
      <family val="1"/>
    </font>
    <font>
      <sz val="14"/>
      <color indexed="12"/>
      <name val="Times"/>
      <family val="1"/>
    </font>
    <font>
      <sz val="14"/>
      <color indexed="8"/>
      <name val="Times"/>
      <family val="1"/>
    </font>
    <font>
      <sz val="12"/>
      <color indexed="12"/>
      <name val="Times New Roman"/>
      <family val="1"/>
    </font>
    <font>
      <b/>
      <sz val="12"/>
      <color indexed="12"/>
      <name val="Times"/>
      <family val="1"/>
    </font>
    <font>
      <sz val="14"/>
      <color indexed="8"/>
      <name val="Times"/>
    </font>
    <font>
      <sz val="11"/>
      <color indexed="10"/>
      <name val="Times"/>
      <family val="1"/>
    </font>
    <font>
      <sz val="12"/>
      <color indexed="8"/>
      <name val="Times"/>
    </font>
    <font>
      <sz val="14"/>
      <color indexed="8"/>
      <name val="Garamond"/>
      <family val="1"/>
    </font>
    <font>
      <sz val="14"/>
      <color indexed="10"/>
      <name val="Time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name val="Garamond"/>
      <family val="1"/>
    </font>
    <font>
      <sz val="8"/>
      <name val="Times"/>
    </font>
    <font>
      <sz val="8"/>
      <name val="Verdana"/>
      <family val="2"/>
    </font>
    <font>
      <sz val="10"/>
      <color indexed="8"/>
      <name val="Arial Unicode MS"/>
      <family val="2"/>
    </font>
    <font>
      <sz val="12"/>
      <color theme="0"/>
      <name val="Garamond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53" fillId="2" borderId="0" applyNumberFormat="0" applyBorder="0" applyAlignment="0" applyProtection="0"/>
    <xf numFmtId="0" fontId="53" fillId="3" borderId="0" applyNumberFormat="0" applyBorder="0" applyAlignment="0" applyProtection="0"/>
    <xf numFmtId="0" fontId="53" fillId="4" borderId="0" applyNumberFormat="0" applyBorder="0" applyAlignment="0" applyProtection="0"/>
    <xf numFmtId="0" fontId="53" fillId="5" borderId="0" applyNumberFormat="0" applyBorder="0" applyAlignment="0" applyProtection="0"/>
    <xf numFmtId="0" fontId="53" fillId="6" borderId="0" applyNumberFormat="0" applyBorder="0" applyAlignment="0" applyProtection="0"/>
    <xf numFmtId="0" fontId="53" fillId="7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5" borderId="0" applyNumberFormat="0" applyBorder="0" applyAlignment="0" applyProtection="0"/>
    <xf numFmtId="0" fontId="53" fillId="8" borderId="0" applyNumberFormat="0" applyBorder="0" applyAlignment="0" applyProtection="0"/>
    <xf numFmtId="0" fontId="53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9" borderId="0" applyNumberFormat="0" applyBorder="0" applyAlignment="0" applyProtection="0"/>
    <xf numFmtId="0" fontId="55" fillId="0" borderId="0" applyNumberFormat="0" applyFill="0" applyBorder="0" applyAlignment="0" applyProtection="0"/>
    <xf numFmtId="0" fontId="56" fillId="20" borderId="1" applyNumberFormat="0" applyAlignment="0" applyProtection="0"/>
    <xf numFmtId="0" fontId="57" fillId="0" borderId="2" applyNumberFormat="0" applyFill="0" applyAlignment="0" applyProtection="0"/>
    <xf numFmtId="0" fontId="58" fillId="21" borderId="3" applyNumberFormat="0" applyFont="0" applyAlignment="0" applyProtection="0"/>
    <xf numFmtId="0" fontId="59" fillId="7" borderId="1" applyNumberFormat="0" applyAlignment="0" applyProtection="0"/>
    <xf numFmtId="0" fontId="60" fillId="3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0" fontId="61" fillId="22" borderId="0" applyNumberFormat="0" applyBorder="0" applyAlignment="0" applyProtection="0"/>
    <xf numFmtId="0" fontId="1" fillId="0" borderId="0"/>
    <xf numFmtId="0" fontId="3" fillId="0" borderId="0"/>
    <xf numFmtId="0" fontId="3" fillId="0" borderId="0"/>
    <xf numFmtId="0" fontId="35" fillId="0" borderId="0"/>
    <xf numFmtId="0" fontId="62" fillId="4" borderId="0" applyNumberFormat="0" applyBorder="0" applyAlignment="0" applyProtection="0"/>
    <xf numFmtId="0" fontId="63" fillId="20" borderId="4" applyNumberFormat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5" applyNumberFormat="0" applyFill="0" applyAlignment="0" applyProtection="0"/>
    <xf numFmtId="0" fontId="67" fillId="0" borderId="6" applyNumberFormat="0" applyFill="0" applyAlignment="0" applyProtection="0"/>
    <xf numFmtId="0" fontId="68" fillId="0" borderId="7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8" applyNumberFormat="0" applyFill="0" applyAlignment="0" applyProtection="0"/>
    <xf numFmtId="0" fontId="70" fillId="23" borderId="9" applyNumberFormat="0" applyAlignment="0" applyProtection="0"/>
  </cellStyleXfs>
  <cellXfs count="331">
    <xf numFmtId="0" fontId="0" fillId="0" borderId="0" xfId="0"/>
    <xf numFmtId="0" fontId="5" fillId="0" borderId="0" xfId="35" applyFont="1"/>
    <xf numFmtId="0" fontId="6" fillId="0" borderId="0" xfId="35" applyFont="1"/>
    <xf numFmtId="0" fontId="3" fillId="0" borderId="0" xfId="35"/>
    <xf numFmtId="0" fontId="6" fillId="0" borderId="0" xfId="35" applyFont="1" applyAlignment="1">
      <alignment horizontal="left" vertical="center"/>
    </xf>
    <xf numFmtId="0" fontId="3" fillId="0" borderId="0" xfId="35" applyAlignment="1">
      <alignment horizontal="left" vertical="center"/>
    </xf>
    <xf numFmtId="0" fontId="4" fillId="0" borderId="10" xfId="35" applyFont="1" applyFill="1" applyBorder="1" applyAlignment="1">
      <alignment horizontal="right" vertical="center"/>
    </xf>
    <xf numFmtId="0" fontId="6" fillId="0" borderId="11" xfId="35" applyFont="1" applyBorder="1" applyAlignment="1">
      <alignment horizontal="left" vertical="center"/>
    </xf>
    <xf numFmtId="0" fontId="6" fillId="0" borderId="0" xfId="35" applyFont="1" applyBorder="1" applyAlignment="1">
      <alignment horizontal="left" vertical="center"/>
    </xf>
    <xf numFmtId="0" fontId="4" fillId="0" borderId="0" xfId="35" applyFont="1" applyAlignment="1">
      <alignment horizontal="center"/>
    </xf>
    <xf numFmtId="175" fontId="5" fillId="0" borderId="0" xfId="35" applyNumberFormat="1" applyFont="1" applyBorder="1" applyAlignment="1">
      <alignment horizontal="center"/>
    </xf>
    <xf numFmtId="0" fontId="4" fillId="0" borderId="0" xfId="35" applyFont="1" applyAlignment="1">
      <alignment horizontal="left"/>
    </xf>
    <xf numFmtId="0" fontId="12" fillId="0" borderId="12" xfId="35" applyFont="1" applyBorder="1" applyAlignment="1">
      <alignment horizontal="center" vertical="center"/>
    </xf>
    <xf numFmtId="0" fontId="12" fillId="24" borderId="12" xfId="35" applyFont="1" applyFill="1" applyBorder="1" applyAlignment="1">
      <alignment horizontal="center" vertical="center"/>
    </xf>
    <xf numFmtId="44" fontId="8" fillId="0" borderId="10" xfId="32" applyFont="1" applyFill="1" applyBorder="1" applyAlignment="1">
      <alignment horizontal="left" vertical="center"/>
    </xf>
    <xf numFmtId="0" fontId="12" fillId="25" borderId="12" xfId="35" applyFont="1" applyFill="1" applyBorder="1" applyAlignment="1">
      <alignment horizontal="center" vertical="center"/>
    </xf>
    <xf numFmtId="0" fontId="6" fillId="0" borderId="0" xfId="35" applyFont="1" applyAlignment="1" applyProtection="1">
      <alignment horizontal="left" vertical="center"/>
      <protection locked="0"/>
    </xf>
    <xf numFmtId="0" fontId="9" fillId="0" borderId="13" xfId="35" applyFont="1" applyBorder="1" applyAlignment="1">
      <alignment horizontal="right" vertical="center"/>
    </xf>
    <xf numFmtId="0" fontId="3" fillId="0" borderId="0" xfId="35" applyProtection="1">
      <protection locked="0"/>
    </xf>
    <xf numFmtId="176" fontId="10" fillId="0" borderId="12" xfId="32" applyNumberFormat="1" applyFont="1" applyBorder="1" applyAlignment="1" applyProtection="1">
      <alignment horizontal="center" vertical="center"/>
    </xf>
    <xf numFmtId="172" fontId="10" fillId="0" borderId="12" xfId="32" applyNumberFormat="1" applyFont="1" applyBorder="1" applyAlignment="1" applyProtection="1">
      <alignment horizontal="center" vertical="center"/>
    </xf>
    <xf numFmtId="0" fontId="8" fillId="0" borderId="14" xfId="35" applyFont="1" applyBorder="1" applyAlignment="1" applyProtection="1">
      <alignment horizontal="center" vertical="center"/>
      <protection locked="0"/>
    </xf>
    <xf numFmtId="0" fontId="8" fillId="0" borderId="15" xfId="35" applyFont="1" applyBorder="1" applyAlignment="1" applyProtection="1">
      <alignment horizontal="center" vertical="center"/>
      <protection locked="0"/>
    </xf>
    <xf numFmtId="0" fontId="8" fillId="0" borderId="12" xfId="35" applyFont="1" applyBorder="1" applyAlignment="1" applyProtection="1">
      <alignment horizontal="center" vertical="center"/>
      <protection locked="0"/>
    </xf>
    <xf numFmtId="0" fontId="11" fillId="0" borderId="12" xfId="35" applyFont="1" applyBorder="1" applyAlignment="1" applyProtection="1">
      <alignment horizontal="center" vertical="center"/>
      <protection locked="0"/>
    </xf>
    <xf numFmtId="172" fontId="11" fillId="0" borderId="12" xfId="32" applyNumberFormat="1" applyFont="1" applyBorder="1" applyAlignment="1" applyProtection="1">
      <alignment horizontal="center" vertical="center"/>
      <protection locked="0"/>
    </xf>
    <xf numFmtId="0" fontId="11" fillId="0" borderId="15" xfId="35" applyFont="1" applyBorder="1" applyAlignment="1" applyProtection="1">
      <alignment horizontal="center" vertical="center"/>
      <protection locked="0"/>
    </xf>
    <xf numFmtId="0" fontId="3" fillId="0" borderId="0" xfId="35" applyBorder="1" applyAlignment="1" applyProtection="1">
      <alignment horizontal="center"/>
      <protection locked="0"/>
    </xf>
    <xf numFmtId="0" fontId="7" fillId="0" borderId="0" xfId="35" applyFont="1" applyFill="1" applyBorder="1" applyAlignment="1" applyProtection="1">
      <alignment horizontal="center"/>
      <protection locked="0"/>
    </xf>
    <xf numFmtId="0" fontId="16" fillId="0" borderId="0" xfId="35" applyFont="1"/>
    <xf numFmtId="0" fontId="16" fillId="0" borderId="0" xfId="35" applyFont="1" applyAlignment="1">
      <alignment horizontal="left"/>
    </xf>
    <xf numFmtId="175" fontId="5" fillId="0" borderId="0" xfId="35" applyNumberFormat="1" applyFont="1" applyBorder="1" applyAlignment="1" applyProtection="1">
      <alignment horizontal="center"/>
      <protection locked="0"/>
    </xf>
    <xf numFmtId="173" fontId="13" fillId="24" borderId="12" xfId="32" applyNumberFormat="1" applyFont="1" applyFill="1" applyBorder="1" applyAlignment="1">
      <alignment horizontal="center" vertical="center"/>
    </xf>
    <xf numFmtId="172" fontId="16" fillId="26" borderId="12" xfId="32" applyNumberFormat="1" applyFont="1" applyFill="1" applyBorder="1" applyAlignment="1">
      <alignment horizontal="center" vertical="center"/>
    </xf>
    <xf numFmtId="0" fontId="10" fillId="0" borderId="13" xfId="35" applyFont="1" applyBorder="1" applyAlignment="1">
      <alignment horizontal="right" vertical="center"/>
    </xf>
    <xf numFmtId="172" fontId="16" fillId="0" borderId="13" xfId="32" applyNumberFormat="1" applyFont="1" applyFill="1" applyBorder="1" applyAlignment="1">
      <alignment horizontal="center" vertical="center"/>
    </xf>
    <xf numFmtId="44" fontId="8" fillId="0" borderId="0" xfId="32" applyFont="1" applyFill="1" applyBorder="1" applyAlignment="1">
      <alignment horizontal="left" vertical="center"/>
    </xf>
    <xf numFmtId="0" fontId="3" fillId="0" borderId="0" xfId="35" applyBorder="1" applyAlignment="1" applyProtection="1">
      <alignment horizontal="center" vertical="center"/>
      <protection locked="0"/>
    </xf>
    <xf numFmtId="0" fontId="18" fillId="0" borderId="0" xfId="35" applyFont="1" applyBorder="1" applyAlignment="1" applyProtection="1">
      <alignment horizontal="center" vertical="center"/>
    </xf>
    <xf numFmtId="0" fontId="17" fillId="0" borderId="0" xfId="35" applyFont="1" applyBorder="1" applyAlignment="1" applyProtection="1">
      <alignment horizontal="center" vertical="center"/>
    </xf>
    <xf numFmtId="0" fontId="19" fillId="0" borderId="0" xfId="35" applyFont="1" applyBorder="1" applyAlignment="1" applyProtection="1">
      <alignment horizontal="right" vertical="center"/>
    </xf>
    <xf numFmtId="0" fontId="13" fillId="0" borderId="0" xfId="35" applyFont="1" applyBorder="1" applyAlignment="1" applyProtection="1">
      <alignment horizontal="center" vertical="center"/>
    </xf>
    <xf numFmtId="0" fontId="10" fillId="0" borderId="0" xfId="35" applyFont="1" applyBorder="1" applyAlignment="1" applyProtection="1">
      <alignment horizontal="right" vertical="center"/>
    </xf>
    <xf numFmtId="176" fontId="18" fillId="26" borderId="12" xfId="35" applyNumberFormat="1" applyFont="1" applyFill="1" applyBorder="1" applyAlignment="1" applyProtection="1">
      <alignment horizontal="center" vertical="center"/>
    </xf>
    <xf numFmtId="176" fontId="12" fillId="26" borderId="12" xfId="35" applyNumberFormat="1" applyFont="1" applyFill="1" applyBorder="1" applyAlignment="1" applyProtection="1">
      <alignment horizontal="center" vertical="center"/>
    </xf>
    <xf numFmtId="176" fontId="17" fillId="26" borderId="12" xfId="35" applyNumberFormat="1" applyFont="1" applyFill="1" applyBorder="1" applyAlignment="1" applyProtection="1">
      <alignment horizontal="center" vertical="center"/>
    </xf>
    <xf numFmtId="3" fontId="13" fillId="26" borderId="12" xfId="35" applyNumberFormat="1" applyFont="1" applyFill="1" applyBorder="1" applyAlignment="1" applyProtection="1">
      <alignment horizontal="center" vertical="center"/>
      <protection locked="0"/>
    </xf>
    <xf numFmtId="0" fontId="20" fillId="0" borderId="0" xfId="35" applyFont="1" applyBorder="1" applyAlignment="1" applyProtection="1">
      <alignment horizontal="left" vertical="center"/>
    </xf>
    <xf numFmtId="0" fontId="22" fillId="0" borderId="0" xfId="36" applyFont="1" applyAlignment="1">
      <alignment vertical="center"/>
    </xf>
    <xf numFmtId="0" fontId="25" fillId="0" borderId="13" xfId="36" applyFont="1" applyBorder="1" applyAlignment="1">
      <alignment horizontal="centerContinuous" vertical="center"/>
    </xf>
    <xf numFmtId="0" fontId="22" fillId="0" borderId="13" xfId="36" applyFont="1" applyBorder="1" applyAlignment="1">
      <alignment horizontal="centerContinuous" vertical="center"/>
    </xf>
    <xf numFmtId="0" fontId="25" fillId="0" borderId="16" xfId="36" applyFont="1" applyBorder="1" applyAlignment="1">
      <alignment horizontal="centerContinuous" vertical="center"/>
    </xf>
    <xf numFmtId="0" fontId="24" fillId="0" borderId="16" xfId="36" applyFont="1" applyBorder="1" applyAlignment="1">
      <alignment horizontal="right" vertical="center"/>
    </xf>
    <xf numFmtId="0" fontId="22" fillId="0" borderId="17" xfId="36" applyFont="1" applyBorder="1" applyAlignment="1">
      <alignment horizontal="center" vertical="center"/>
    </xf>
    <xf numFmtId="0" fontId="22" fillId="0" borderId="18" xfId="36" applyFont="1" applyBorder="1" applyAlignment="1">
      <alignment horizontal="center" vertical="center"/>
    </xf>
    <xf numFmtId="176" fontId="12" fillId="25" borderId="12" xfId="35" applyNumberFormat="1" applyFont="1" applyFill="1" applyBorder="1" applyAlignment="1" applyProtection="1">
      <alignment horizontal="center" vertical="center"/>
    </xf>
    <xf numFmtId="176" fontId="12" fillId="24" borderId="12" xfId="35" applyNumberFormat="1" applyFont="1" applyFill="1" applyBorder="1" applyAlignment="1" applyProtection="1">
      <alignment horizontal="center" vertical="center"/>
    </xf>
    <xf numFmtId="0" fontId="28" fillId="0" borderId="0" xfId="35" applyFont="1" applyAlignment="1" applyProtection="1">
      <alignment horizontal="left" vertical="center"/>
      <protection locked="0"/>
    </xf>
    <xf numFmtId="0" fontId="8" fillId="26" borderId="15" xfId="35" applyFont="1" applyFill="1" applyBorder="1" applyAlignment="1" applyProtection="1">
      <alignment horizontal="center" vertical="center"/>
      <protection locked="0"/>
    </xf>
    <xf numFmtId="0" fontId="3" fillId="0" borderId="0" xfId="35" applyFont="1" applyAlignment="1">
      <alignment horizontal="center" vertical="center"/>
    </xf>
    <xf numFmtId="176" fontId="3" fillId="0" borderId="0" xfId="35" applyNumberFormat="1"/>
    <xf numFmtId="176" fontId="12" fillId="25" borderId="12" xfId="35" applyNumberFormat="1" applyFont="1" applyFill="1" applyBorder="1" applyAlignment="1">
      <alignment horizontal="center" vertical="center"/>
    </xf>
    <xf numFmtId="176" fontId="12" fillId="0" borderId="12" xfId="35" applyNumberFormat="1" applyFont="1" applyFill="1" applyBorder="1" applyAlignment="1" applyProtection="1">
      <alignment horizontal="center" vertical="center"/>
    </xf>
    <xf numFmtId="176" fontId="12" fillId="26" borderId="12" xfId="32" applyNumberFormat="1" applyFont="1" applyFill="1" applyBorder="1" applyAlignment="1" applyProtection="1">
      <alignment horizontal="center" vertical="center"/>
    </xf>
    <xf numFmtId="0" fontId="21" fillId="0" borderId="0" xfId="35" applyFont="1" applyAlignment="1">
      <alignment horizontal="center"/>
    </xf>
    <xf numFmtId="176" fontId="21" fillId="0" borderId="0" xfId="35" applyNumberFormat="1" applyFont="1" applyAlignment="1">
      <alignment horizontal="center"/>
    </xf>
    <xf numFmtId="176" fontId="21" fillId="0" borderId="0" xfId="35" applyNumberFormat="1" applyFont="1"/>
    <xf numFmtId="0" fontId="30" fillId="0" borderId="0" xfId="35" applyFont="1" applyBorder="1" applyAlignment="1" applyProtection="1">
      <alignment horizontal="right" vertical="center"/>
    </xf>
    <xf numFmtId="0" fontId="24" fillId="0" borderId="19" xfId="36" applyFont="1" applyBorder="1" applyAlignment="1">
      <alignment horizontal="right" vertical="center"/>
    </xf>
    <xf numFmtId="0" fontId="24" fillId="0" borderId="20" xfId="36" applyFont="1" applyBorder="1" applyAlignment="1">
      <alignment horizontal="right" vertical="center"/>
    </xf>
    <xf numFmtId="0" fontId="22" fillId="27" borderId="21" xfId="36" applyFont="1" applyFill="1" applyBorder="1" applyAlignment="1">
      <alignment horizontal="center" vertical="center"/>
    </xf>
    <xf numFmtId="3" fontId="22" fillId="27" borderId="21" xfId="36" applyNumberFormat="1" applyFont="1" applyFill="1" applyBorder="1" applyAlignment="1">
      <alignment horizontal="center" vertical="center"/>
    </xf>
    <xf numFmtId="0" fontId="22" fillId="0" borderId="21" xfId="36" applyFont="1" applyBorder="1" applyAlignment="1">
      <alignment horizontal="center" vertical="center"/>
    </xf>
    <xf numFmtId="0" fontId="27" fillId="0" borderId="22" xfId="36" applyFont="1" applyBorder="1" applyAlignment="1">
      <alignment horizontal="centerContinuous" vertical="center"/>
    </xf>
    <xf numFmtId="0" fontId="27" fillId="0" borderId="23" xfId="36" applyFont="1" applyBorder="1" applyAlignment="1">
      <alignment horizontal="center" vertical="center"/>
    </xf>
    <xf numFmtId="3" fontId="27" fillId="0" borderId="23" xfId="36" applyNumberFormat="1" applyFont="1" applyBorder="1" applyAlignment="1">
      <alignment horizontal="center" vertical="center"/>
    </xf>
    <xf numFmtId="0" fontId="24" fillId="0" borderId="24" xfId="36" applyFont="1" applyBorder="1" applyAlignment="1">
      <alignment horizontal="right" vertical="center"/>
    </xf>
    <xf numFmtId="0" fontId="22" fillId="0" borderId="25" xfId="36" applyFont="1" applyBorder="1" applyAlignment="1">
      <alignment horizontal="center" vertical="center"/>
    </xf>
    <xf numFmtId="0" fontId="26" fillId="0" borderId="26" xfId="36" applyFont="1" applyBorder="1" applyAlignment="1">
      <alignment horizontal="center" vertical="center" wrapText="1"/>
    </xf>
    <xf numFmtId="0" fontId="26" fillId="0" borderId="27" xfId="36" applyFont="1" applyBorder="1" applyAlignment="1">
      <alignment horizontal="center" vertical="center" wrapText="1"/>
    </xf>
    <xf numFmtId="0" fontId="26" fillId="0" borderId="28" xfId="36" applyFont="1" applyBorder="1" applyAlignment="1">
      <alignment horizontal="center" vertical="center" wrapText="1"/>
    </xf>
    <xf numFmtId="0" fontId="26" fillId="0" borderId="29" xfId="36" applyFont="1" applyBorder="1" applyAlignment="1">
      <alignment horizontal="center" vertical="center" wrapText="1"/>
    </xf>
    <xf numFmtId="0" fontId="26" fillId="0" borderId="30" xfId="36" applyFont="1" applyBorder="1" applyAlignment="1">
      <alignment horizontal="center" vertical="center" wrapText="1"/>
    </xf>
    <xf numFmtId="3" fontId="22" fillId="27" borderId="31" xfId="36" applyNumberFormat="1" applyFont="1" applyFill="1" applyBorder="1" applyAlignment="1">
      <alignment horizontal="center" vertical="center"/>
    </xf>
    <xf numFmtId="0" fontId="7" fillId="0" borderId="0" xfId="37" applyFont="1" applyAlignment="1">
      <alignment vertical="center"/>
    </xf>
    <xf numFmtId="0" fontId="8" fillId="0" borderId="0" xfId="37" applyFont="1" applyAlignment="1">
      <alignment vertical="center"/>
    </xf>
    <xf numFmtId="0" fontId="7" fillId="0" borderId="0" xfId="37" applyFont="1" applyFill="1" applyAlignment="1">
      <alignment horizontal="center" vertical="center"/>
    </xf>
    <xf numFmtId="0" fontId="35" fillId="0" borderId="0" xfId="37"/>
    <xf numFmtId="0" fontId="32" fillId="0" borderId="0" xfId="37" applyFont="1" applyAlignment="1">
      <alignment horizontal="left" vertical="center"/>
    </xf>
    <xf numFmtId="0" fontId="8" fillId="0" borderId="0" xfId="37" applyFont="1" applyAlignment="1">
      <alignment horizontal="center" vertical="center"/>
    </xf>
    <xf numFmtId="0" fontId="7" fillId="0" borderId="0" xfId="37" applyFont="1" applyAlignment="1">
      <alignment horizontal="right" vertical="center"/>
    </xf>
    <xf numFmtId="0" fontId="7" fillId="0" borderId="0" xfId="37" applyFont="1" applyFill="1" applyBorder="1" applyAlignment="1">
      <alignment horizontal="center" vertical="center"/>
    </xf>
    <xf numFmtId="17" fontId="7" fillId="0" borderId="32" xfId="37" applyNumberFormat="1" applyFont="1" applyFill="1" applyBorder="1" applyAlignment="1">
      <alignment horizontal="center" vertical="center"/>
    </xf>
    <xf numFmtId="0" fontId="7" fillId="0" borderId="32" xfId="37" applyFont="1" applyFill="1" applyBorder="1" applyAlignment="1">
      <alignment horizontal="center" vertical="center"/>
    </xf>
    <xf numFmtId="2" fontId="37" fillId="0" borderId="12" xfId="37" applyNumberFormat="1" applyFont="1" applyFill="1" applyBorder="1" applyAlignment="1" applyProtection="1">
      <alignment horizontal="left"/>
      <protection locked="0"/>
    </xf>
    <xf numFmtId="2" fontId="37" fillId="0" borderId="12" xfId="37" applyNumberFormat="1" applyFont="1" applyFill="1" applyBorder="1" applyAlignment="1" applyProtection="1">
      <alignment horizontal="center"/>
      <protection locked="0"/>
    </xf>
    <xf numFmtId="2" fontId="37" fillId="0" borderId="12" xfId="37" applyNumberFormat="1" applyFont="1" applyBorder="1" applyAlignment="1" applyProtection="1">
      <alignment horizontal="center"/>
      <protection locked="0"/>
    </xf>
    <xf numFmtId="2" fontId="37" fillId="26" borderId="12" xfId="37" applyNumberFormat="1" applyFont="1" applyFill="1" applyBorder="1" applyAlignment="1" applyProtection="1">
      <alignment horizontal="center"/>
      <protection locked="0"/>
    </xf>
    <xf numFmtId="2" fontId="37" fillId="26" borderId="33" xfId="37" applyNumberFormat="1" applyFont="1" applyFill="1" applyBorder="1" applyAlignment="1">
      <alignment horizontal="center" vertical="center"/>
    </xf>
    <xf numFmtId="2" fontId="37" fillId="24" borderId="34" xfId="37" applyNumberFormat="1" applyFont="1" applyFill="1" applyBorder="1" applyAlignment="1">
      <alignment horizontal="center" vertical="center"/>
    </xf>
    <xf numFmtId="2" fontId="37" fillId="0" borderId="12" xfId="37" applyNumberFormat="1" applyFont="1" applyBorder="1" applyAlignment="1" applyProtection="1">
      <alignment horizontal="left"/>
      <protection locked="0"/>
    </xf>
    <xf numFmtId="1" fontId="37" fillId="26" borderId="12" xfId="37" applyNumberFormat="1" applyFont="1" applyFill="1" applyBorder="1" applyAlignment="1" applyProtection="1">
      <alignment horizontal="center"/>
      <protection locked="0"/>
    </xf>
    <xf numFmtId="0" fontId="37" fillId="0" borderId="35" xfId="37" applyFont="1" applyBorder="1" applyAlignment="1">
      <alignment horizontal="center" vertical="center"/>
    </xf>
    <xf numFmtId="0" fontId="37" fillId="26" borderId="35" xfId="37" applyFont="1" applyFill="1" applyBorder="1" applyAlignment="1">
      <alignment horizontal="center" vertical="center"/>
    </xf>
    <xf numFmtId="0" fontId="37" fillId="24" borderId="36" xfId="37" applyFont="1" applyFill="1" applyBorder="1" applyAlignment="1">
      <alignment horizontal="center" vertical="center"/>
    </xf>
    <xf numFmtId="2" fontId="37" fillId="26" borderId="37" xfId="37" applyNumberFormat="1" applyFont="1" applyFill="1" applyBorder="1" applyAlignment="1">
      <alignment horizontal="center" vertical="center"/>
    </xf>
    <xf numFmtId="2" fontId="37" fillId="24" borderId="36" xfId="37" applyNumberFormat="1" applyFont="1" applyFill="1" applyBorder="1" applyAlignment="1">
      <alignment horizontal="center" vertical="center"/>
    </xf>
    <xf numFmtId="0" fontId="5" fillId="0" borderId="0" xfId="37" applyFont="1" applyAlignment="1">
      <alignment vertical="center"/>
    </xf>
    <xf numFmtId="173" fontId="40" fillId="0" borderId="0" xfId="37" applyNumberFormat="1" applyFont="1" applyFill="1" applyAlignment="1">
      <alignment horizontal="center" vertical="center"/>
    </xf>
    <xf numFmtId="0" fontId="8" fillId="0" borderId="0" xfId="37" applyFont="1"/>
    <xf numFmtId="2" fontId="35" fillId="0" borderId="0" xfId="37" applyNumberFormat="1"/>
    <xf numFmtId="0" fontId="36" fillId="0" borderId="0" xfId="37" applyFont="1" applyBorder="1" applyAlignment="1">
      <alignment vertical="center"/>
    </xf>
    <xf numFmtId="173" fontId="40" fillId="0" borderId="0" xfId="37" applyNumberFormat="1" applyFont="1" applyAlignment="1">
      <alignment horizontal="center" vertical="center"/>
    </xf>
    <xf numFmtId="0" fontId="5" fillId="0" borderId="38" xfId="37" applyFont="1" applyBorder="1" applyAlignment="1">
      <alignment horizontal="center" vertical="center" wrapText="1"/>
    </xf>
    <xf numFmtId="0" fontId="8" fillId="0" borderId="38" xfId="37" applyFont="1" applyBorder="1" applyAlignment="1">
      <alignment horizontal="center" vertical="center" wrapText="1"/>
    </xf>
    <xf numFmtId="0" fontId="41" fillId="0" borderId="38" xfId="37" applyFont="1" applyBorder="1" applyAlignment="1">
      <alignment horizontal="center" vertical="center"/>
    </xf>
    <xf numFmtId="0" fontId="35" fillId="0" borderId="39" xfId="37" applyBorder="1"/>
    <xf numFmtId="0" fontId="37" fillId="0" borderId="40" xfId="37" applyFont="1" applyBorder="1" applyAlignment="1">
      <alignment vertical="center"/>
    </xf>
    <xf numFmtId="0" fontId="35" fillId="0" borderId="41" xfId="37" applyBorder="1"/>
    <xf numFmtId="2" fontId="37" fillId="24" borderId="34" xfId="37" applyNumberFormat="1" applyFont="1" applyFill="1" applyBorder="1" applyAlignment="1" applyProtection="1">
      <alignment horizontal="center"/>
      <protection locked="0"/>
    </xf>
    <xf numFmtId="1" fontId="37" fillId="24" borderId="34" xfId="37" applyNumberFormat="1" applyFont="1" applyFill="1" applyBorder="1" applyAlignment="1" applyProtection="1">
      <alignment horizontal="center"/>
      <protection locked="0"/>
    </xf>
    <xf numFmtId="0" fontId="11" fillId="26" borderId="38" xfId="37" applyFont="1" applyFill="1" applyBorder="1" applyAlignment="1">
      <alignment horizontal="center" vertical="center"/>
    </xf>
    <xf numFmtId="0" fontId="11" fillId="24" borderId="38" xfId="37" applyFont="1" applyFill="1" applyBorder="1" applyAlignment="1">
      <alignment horizontal="center" vertical="center"/>
    </xf>
    <xf numFmtId="0" fontId="41" fillId="26" borderId="38" xfId="37" applyFont="1" applyFill="1" applyBorder="1" applyAlignment="1">
      <alignment horizontal="center" vertical="center" wrapText="1"/>
    </xf>
    <xf numFmtId="0" fontId="41" fillId="24" borderId="38" xfId="37" applyFont="1" applyFill="1" applyBorder="1" applyAlignment="1">
      <alignment horizontal="center" vertical="center" wrapText="1"/>
    </xf>
    <xf numFmtId="0" fontId="11" fillId="0" borderId="38" xfId="37" applyFont="1" applyBorder="1" applyAlignment="1">
      <alignment horizontal="center" vertical="center" wrapText="1"/>
    </xf>
    <xf numFmtId="0" fontId="35" fillId="0" borderId="42" xfId="37" applyBorder="1"/>
    <xf numFmtId="0" fontId="16" fillId="0" borderId="0" xfId="37" applyFont="1" applyAlignment="1">
      <alignment vertical="center"/>
    </xf>
    <xf numFmtId="0" fontId="8" fillId="0" borderId="16" xfId="35" applyFont="1" applyBorder="1" applyAlignment="1" applyProtection="1">
      <alignment horizontal="left" vertical="center"/>
      <protection locked="0"/>
    </xf>
    <xf numFmtId="0" fontId="8" fillId="0" borderId="0" xfId="37" applyFont="1" applyBorder="1"/>
    <xf numFmtId="0" fontId="4" fillId="0" borderId="0" xfId="37" applyFont="1" applyBorder="1"/>
    <xf numFmtId="0" fontId="41" fillId="0" borderId="0" xfId="37" applyFont="1" applyAlignment="1">
      <alignment vertical="center"/>
    </xf>
    <xf numFmtId="173" fontId="44" fillId="0" borderId="0" xfId="37" applyNumberFormat="1" applyFont="1" applyFill="1" applyAlignment="1">
      <alignment horizontal="center" vertical="center"/>
    </xf>
    <xf numFmtId="0" fontId="41" fillId="0" borderId="0" xfId="37" applyFont="1"/>
    <xf numFmtId="0" fontId="31" fillId="0" borderId="0" xfId="37" applyFont="1" applyAlignment="1">
      <alignment vertical="center"/>
    </xf>
    <xf numFmtId="0" fontId="42" fillId="0" borderId="0" xfId="37" applyFont="1"/>
    <xf numFmtId="0" fontId="43" fillId="0" borderId="0" xfId="37" applyFont="1" applyBorder="1" applyAlignment="1">
      <alignment horizontal="right" vertical="center"/>
    </xf>
    <xf numFmtId="0" fontId="41" fillId="0" borderId="0" xfId="37" applyFont="1" applyBorder="1"/>
    <xf numFmtId="0" fontId="43" fillId="0" borderId="43" xfId="37" applyFont="1" applyBorder="1" applyAlignment="1">
      <alignment horizontal="right" vertical="center"/>
    </xf>
    <xf numFmtId="2" fontId="46" fillId="26" borderId="33" xfId="37" applyNumberFormat="1" applyFont="1" applyFill="1" applyBorder="1" applyAlignment="1">
      <alignment horizontal="center" vertical="center"/>
    </xf>
    <xf numFmtId="2" fontId="46" fillId="26" borderId="37" xfId="37" applyNumberFormat="1" applyFont="1" applyFill="1" applyBorder="1" applyAlignment="1">
      <alignment horizontal="center" vertical="center"/>
    </xf>
    <xf numFmtId="0" fontId="46" fillId="26" borderId="35" xfId="37" applyFont="1" applyFill="1" applyBorder="1" applyAlignment="1">
      <alignment horizontal="center" vertical="center"/>
    </xf>
    <xf numFmtId="2" fontId="37" fillId="24" borderId="34" xfId="37" applyNumberFormat="1" applyFont="1" applyFill="1" applyBorder="1" applyAlignment="1" applyProtection="1">
      <alignment horizontal="center" vertical="center"/>
      <protection locked="0"/>
    </xf>
    <xf numFmtId="0" fontId="35" fillId="0" borderId="39" xfId="37" applyBorder="1" applyAlignment="1">
      <alignment horizontal="center" vertical="center"/>
    </xf>
    <xf numFmtId="2" fontId="37" fillId="0" borderId="12" xfId="37" applyNumberFormat="1" applyFont="1" applyFill="1" applyBorder="1" applyAlignment="1" applyProtection="1">
      <alignment horizontal="center" vertical="center"/>
      <protection locked="0"/>
    </xf>
    <xf numFmtId="2" fontId="37" fillId="0" borderId="12" xfId="37" applyNumberFormat="1" applyFont="1" applyBorder="1" applyAlignment="1" applyProtection="1">
      <alignment horizontal="center" vertical="center"/>
      <protection locked="0"/>
    </xf>
    <xf numFmtId="2" fontId="46" fillId="26" borderId="12" xfId="37" applyNumberFormat="1" applyFont="1" applyFill="1" applyBorder="1" applyAlignment="1" applyProtection="1">
      <alignment horizontal="center" vertical="center"/>
      <protection locked="0"/>
    </xf>
    <xf numFmtId="1" fontId="46" fillId="26" borderId="12" xfId="37" applyNumberFormat="1" applyFont="1" applyFill="1" applyBorder="1" applyAlignment="1" applyProtection="1">
      <alignment horizontal="center" vertical="center"/>
      <protection locked="0"/>
    </xf>
    <xf numFmtId="1" fontId="37" fillId="24" borderId="34" xfId="37" applyNumberFormat="1" applyFont="1" applyFill="1" applyBorder="1" applyAlignment="1" applyProtection="1">
      <alignment horizontal="center" vertical="center"/>
      <protection locked="0"/>
    </xf>
    <xf numFmtId="0" fontId="35" fillId="0" borderId="41" xfId="37" applyBorder="1" applyAlignment="1">
      <alignment horizontal="center" vertical="center"/>
    </xf>
    <xf numFmtId="0" fontId="37" fillId="0" borderId="40" xfId="37" applyFont="1" applyBorder="1" applyAlignment="1">
      <alignment horizontal="center" vertical="center"/>
    </xf>
    <xf numFmtId="0" fontId="45" fillId="0" borderId="0" xfId="37" applyFont="1" applyAlignment="1">
      <alignment vertical="center"/>
    </xf>
    <xf numFmtId="0" fontId="31" fillId="0" borderId="0" xfId="37" applyFont="1" applyBorder="1" applyAlignment="1">
      <alignment horizontal="left" vertical="center"/>
    </xf>
    <xf numFmtId="0" fontId="31" fillId="0" borderId="0" xfId="37" applyFont="1" applyAlignment="1">
      <alignment horizontal="right" vertical="center"/>
    </xf>
    <xf numFmtId="176" fontId="41" fillId="0" borderId="0" xfId="37" applyNumberFormat="1" applyFont="1" applyFill="1" applyAlignment="1">
      <alignment horizontal="center"/>
    </xf>
    <xf numFmtId="173" fontId="45" fillId="0" borderId="0" xfId="37" applyNumberFormat="1" applyFont="1" applyFill="1" applyAlignment="1">
      <alignment horizontal="center" vertical="center"/>
    </xf>
    <xf numFmtId="173" fontId="39" fillId="0" borderId="0" xfId="37" applyNumberFormat="1" applyFont="1" applyFill="1" applyAlignment="1">
      <alignment horizontal="center" vertical="center"/>
    </xf>
    <xf numFmtId="176" fontId="44" fillId="0" borderId="0" xfId="37" applyNumberFormat="1" applyFont="1" applyFill="1" applyAlignment="1">
      <alignment horizontal="center"/>
    </xf>
    <xf numFmtId="0" fontId="33" fillId="0" borderId="0" xfId="37" applyFont="1"/>
    <xf numFmtId="0" fontId="35" fillId="0" borderId="44" xfId="37" applyBorder="1"/>
    <xf numFmtId="2" fontId="37" fillId="0" borderId="23" xfId="37" applyNumberFormat="1" applyFont="1" applyFill="1" applyBorder="1" applyAlignment="1" applyProtection="1">
      <alignment horizontal="left"/>
      <protection locked="0"/>
    </xf>
    <xf numFmtId="0" fontId="9" fillId="28" borderId="38" xfId="37" applyFont="1" applyFill="1" applyBorder="1" applyAlignment="1">
      <alignment horizontal="center" vertical="center"/>
    </xf>
    <xf numFmtId="2" fontId="37" fillId="0" borderId="45" xfId="37" applyNumberFormat="1" applyFont="1" applyBorder="1" applyAlignment="1" applyProtection="1">
      <alignment horizontal="left"/>
      <protection locked="0"/>
    </xf>
    <xf numFmtId="176" fontId="31" fillId="0" borderId="0" xfId="37" applyNumberFormat="1" applyFont="1" applyFill="1" applyAlignment="1">
      <alignment horizontal="center"/>
    </xf>
    <xf numFmtId="0" fontId="35" fillId="0" borderId="0" xfId="37" applyFill="1"/>
    <xf numFmtId="0" fontId="45" fillId="0" borderId="0" xfId="37" applyFont="1" applyFill="1" applyAlignment="1">
      <alignment vertical="center"/>
    </xf>
    <xf numFmtId="0" fontId="43" fillId="0" borderId="0" xfId="37" applyFont="1" applyFill="1" applyBorder="1" applyAlignment="1">
      <alignment horizontal="right" vertical="center"/>
    </xf>
    <xf numFmtId="0" fontId="8" fillId="0" borderId="0" xfId="37" applyFont="1" applyFill="1"/>
    <xf numFmtId="2" fontId="37" fillId="0" borderId="12" xfId="37" applyNumberFormat="1" applyFont="1" applyFill="1" applyBorder="1" applyAlignment="1" applyProtection="1">
      <alignment horizontal="left" vertical="center"/>
      <protection locked="0"/>
    </xf>
    <xf numFmtId="2" fontId="37" fillId="0" borderId="12" xfId="37" applyNumberFormat="1" applyFont="1" applyBorder="1" applyAlignment="1" applyProtection="1">
      <alignment horizontal="left" vertical="center"/>
      <protection locked="0"/>
    </xf>
    <xf numFmtId="0" fontId="4" fillId="0" borderId="0" xfId="37" applyFont="1"/>
    <xf numFmtId="0" fontId="51" fillId="0" borderId="35" xfId="36" applyFont="1" applyBorder="1" applyAlignment="1">
      <alignment horizontal="center" vertical="center"/>
    </xf>
    <xf numFmtId="2" fontId="37" fillId="28" borderId="12" xfId="37" applyNumberFormat="1" applyFont="1" applyFill="1" applyBorder="1" applyAlignment="1" applyProtection="1">
      <alignment horizontal="center"/>
      <protection locked="0"/>
    </xf>
    <xf numFmtId="1" fontId="37" fillId="28" borderId="12" xfId="37" applyNumberFormat="1" applyFont="1" applyFill="1" applyBorder="1" applyAlignment="1" applyProtection="1">
      <alignment horizontal="center"/>
      <protection locked="0"/>
    </xf>
    <xf numFmtId="2" fontId="37" fillId="28" borderId="34" xfId="37" applyNumberFormat="1" applyFont="1" applyFill="1" applyBorder="1" applyAlignment="1">
      <alignment horizontal="center" vertical="center"/>
    </xf>
    <xf numFmtId="2" fontId="37" fillId="28" borderId="33" xfId="37" applyNumberFormat="1" applyFont="1" applyFill="1" applyBorder="1" applyAlignment="1">
      <alignment horizontal="center" vertical="center"/>
    </xf>
    <xf numFmtId="0" fontId="35" fillId="28" borderId="39" xfId="37" applyFill="1" applyBorder="1"/>
    <xf numFmtId="0" fontId="9" fillId="28" borderId="10" xfId="37" applyFont="1" applyFill="1" applyBorder="1" applyAlignment="1">
      <alignment horizontal="left" vertical="center"/>
    </xf>
    <xf numFmtId="0" fontId="47" fillId="28" borderId="10" xfId="37" applyFont="1" applyFill="1" applyBorder="1" applyAlignment="1">
      <alignment horizontal="left" vertical="center"/>
    </xf>
    <xf numFmtId="0" fontId="9" fillId="28" borderId="46" xfId="37" applyFont="1" applyFill="1" applyBorder="1" applyAlignment="1">
      <alignment horizontal="left" vertical="center"/>
    </xf>
    <xf numFmtId="2" fontId="37" fillId="28" borderId="34" xfId="37" applyNumberFormat="1" applyFont="1" applyFill="1" applyBorder="1" applyAlignment="1" applyProtection="1">
      <alignment horizontal="center"/>
      <protection locked="0"/>
    </xf>
    <xf numFmtId="0" fontId="0" fillId="28" borderId="15" xfId="0" applyFill="1" applyBorder="1" applyAlignment="1">
      <alignment horizontal="left" vertical="center"/>
    </xf>
    <xf numFmtId="0" fontId="36" fillId="0" borderId="0" xfId="37" applyFont="1" applyAlignment="1">
      <alignment horizontal="center"/>
    </xf>
    <xf numFmtId="176" fontId="40" fillId="26" borderId="43" xfId="37" applyNumberFormat="1" applyFont="1" applyFill="1" applyBorder="1" applyAlignment="1">
      <alignment horizontal="center" vertical="center"/>
    </xf>
    <xf numFmtId="176" fontId="48" fillId="24" borderId="0" xfId="37" applyNumberFormat="1" applyFont="1" applyFill="1" applyBorder="1" applyAlignment="1">
      <alignment horizontal="center" vertical="center"/>
    </xf>
    <xf numFmtId="176" fontId="40" fillId="26" borderId="0" xfId="37" applyNumberFormat="1" applyFont="1" applyFill="1" applyBorder="1" applyAlignment="1">
      <alignment horizontal="center" vertical="center"/>
    </xf>
    <xf numFmtId="176" fontId="39" fillId="26" borderId="0" xfId="37" applyNumberFormat="1" applyFont="1" applyFill="1" applyAlignment="1">
      <alignment horizontal="center"/>
    </xf>
    <xf numFmtId="176" fontId="50" fillId="26" borderId="0" xfId="37" applyNumberFormat="1" applyFont="1" applyFill="1" applyAlignment="1">
      <alignment horizontal="center"/>
    </xf>
    <xf numFmtId="176" fontId="40" fillId="26" borderId="0" xfId="37" applyNumberFormat="1" applyFont="1" applyFill="1" applyAlignment="1">
      <alignment horizontal="center"/>
    </xf>
    <xf numFmtId="176" fontId="52" fillId="29" borderId="0" xfId="37" applyNumberFormat="1" applyFont="1" applyFill="1" applyAlignment="1">
      <alignment horizontal="center"/>
    </xf>
    <xf numFmtId="176" fontId="48" fillId="24" borderId="0" xfId="37" applyNumberFormat="1" applyFont="1" applyFill="1" applyAlignment="1">
      <alignment horizontal="center"/>
    </xf>
    <xf numFmtId="0" fontId="5" fillId="0" borderId="0" xfId="37" applyFont="1" applyBorder="1" applyAlignment="1">
      <alignment horizontal="left" vertical="center"/>
    </xf>
    <xf numFmtId="0" fontId="40" fillId="0" borderId="0" xfId="37" applyFont="1" applyBorder="1" applyAlignment="1">
      <alignment horizontal="right" vertical="center"/>
    </xf>
    <xf numFmtId="0" fontId="5" fillId="0" borderId="0" xfId="37" applyFont="1" applyAlignment="1">
      <alignment horizontal="right" vertical="center"/>
    </xf>
    <xf numFmtId="176" fontId="5" fillId="24" borderId="0" xfId="37" applyNumberFormat="1" applyFont="1" applyFill="1" applyAlignment="1">
      <alignment horizontal="center"/>
    </xf>
    <xf numFmtId="173" fontId="36" fillId="0" borderId="0" xfId="37" applyNumberFormat="1" applyFont="1" applyFill="1" applyAlignment="1">
      <alignment horizontal="center" vertical="center"/>
    </xf>
    <xf numFmtId="176" fontId="40" fillId="24" borderId="0" xfId="37" applyNumberFormat="1" applyFont="1" applyFill="1" applyBorder="1" applyAlignment="1">
      <alignment horizontal="center" vertical="center"/>
    </xf>
    <xf numFmtId="0" fontId="50" fillId="0" borderId="16" xfId="35" applyFont="1" applyBorder="1" applyAlignment="1" applyProtection="1">
      <alignment horizontal="left" vertical="center"/>
      <protection locked="0"/>
    </xf>
    <xf numFmtId="2" fontId="37" fillId="28" borderId="12" xfId="37" applyNumberFormat="1" applyFont="1" applyFill="1" applyBorder="1" applyAlignment="1" applyProtection="1">
      <protection locked="0"/>
    </xf>
    <xf numFmtId="176" fontId="8" fillId="0" borderId="15" xfId="35" applyNumberFormat="1" applyFont="1" applyBorder="1" applyAlignment="1" applyProtection="1">
      <alignment horizontal="center" vertical="center"/>
      <protection locked="0"/>
    </xf>
    <xf numFmtId="176" fontId="0" fillId="0" borderId="15" xfId="0" applyNumberFormat="1" applyBorder="1" applyAlignment="1">
      <alignment horizontal="center" vertical="center"/>
    </xf>
    <xf numFmtId="176" fontId="37" fillId="0" borderId="12" xfId="37" applyNumberFormat="1" applyFont="1" applyFill="1" applyBorder="1" applyAlignment="1" applyProtection="1">
      <alignment horizontal="center"/>
      <protection locked="0"/>
    </xf>
    <xf numFmtId="176" fontId="37" fillId="0" borderId="12" xfId="37" applyNumberFormat="1" applyFont="1" applyBorder="1" applyAlignment="1" applyProtection="1">
      <alignment horizontal="center"/>
      <protection locked="0"/>
    </xf>
    <xf numFmtId="176" fontId="37" fillId="0" borderId="12" xfId="37" applyNumberFormat="1" applyFont="1" applyBorder="1" applyAlignment="1" applyProtection="1">
      <protection locked="0"/>
    </xf>
    <xf numFmtId="176" fontId="37" fillId="0" borderId="12" xfId="37" applyNumberFormat="1" applyFont="1" applyFill="1" applyBorder="1" applyAlignment="1" applyProtection="1">
      <protection locked="0"/>
    </xf>
    <xf numFmtId="176" fontId="37" fillId="0" borderId="35" xfId="37" applyNumberFormat="1" applyFont="1" applyBorder="1" applyAlignment="1">
      <alignment horizontal="center" vertical="center"/>
    </xf>
    <xf numFmtId="176" fontId="9" fillId="28" borderId="10" xfId="37" applyNumberFormat="1" applyFont="1" applyFill="1" applyBorder="1" applyAlignment="1">
      <alignment horizontal="left" vertical="center"/>
    </xf>
    <xf numFmtId="176" fontId="37" fillId="0" borderId="12" xfId="37" applyNumberFormat="1" applyFont="1" applyBorder="1" applyAlignment="1" applyProtection="1">
      <alignment horizontal="center" vertical="center"/>
      <protection locked="0"/>
    </xf>
    <xf numFmtId="176" fontId="37" fillId="0" borderId="12" xfId="37" applyNumberFormat="1" applyFont="1" applyFill="1" applyBorder="1" applyAlignment="1" applyProtection="1">
      <alignment horizontal="center" vertical="center"/>
      <protection locked="0"/>
    </xf>
    <xf numFmtId="176" fontId="37" fillId="28" borderId="12" xfId="37" applyNumberFormat="1" applyFont="1" applyFill="1" applyBorder="1" applyAlignment="1" applyProtection="1">
      <alignment horizontal="center"/>
      <protection locked="0"/>
    </xf>
    <xf numFmtId="17" fontId="7" fillId="25" borderId="38" xfId="37" applyNumberFormat="1" applyFont="1" applyFill="1" applyBorder="1" applyAlignment="1">
      <alignment horizontal="center" vertical="center"/>
    </xf>
    <xf numFmtId="0" fontId="7" fillId="0" borderId="0" xfId="37" applyFont="1" applyAlignment="1">
      <alignment horizontal="center" vertical="center"/>
    </xf>
    <xf numFmtId="17" fontId="7" fillId="30" borderId="38" xfId="37" applyNumberFormat="1" applyFont="1" applyFill="1" applyBorder="1" applyAlignment="1">
      <alignment horizontal="center" vertical="center"/>
    </xf>
    <xf numFmtId="176" fontId="11" fillId="0" borderId="16" xfId="35" applyNumberFormat="1" applyFont="1" applyBorder="1" applyAlignment="1" applyProtection="1">
      <alignment horizontal="left" vertical="center"/>
      <protection locked="0"/>
    </xf>
    <xf numFmtId="176" fontId="11" fillId="0" borderId="15" xfId="35" applyNumberFormat="1" applyFont="1" applyBorder="1" applyAlignment="1" applyProtection="1">
      <alignment horizontal="left" vertical="center"/>
      <protection locked="0"/>
    </xf>
    <xf numFmtId="0" fontId="16" fillId="26" borderId="13" xfId="35" applyFont="1" applyFill="1" applyBorder="1" applyAlignment="1" applyProtection="1">
      <alignment horizontal="right" vertical="center"/>
      <protection locked="0"/>
    </xf>
    <xf numFmtId="0" fontId="16" fillId="26" borderId="47" xfId="35" applyFont="1" applyFill="1" applyBorder="1" applyAlignment="1" applyProtection="1">
      <alignment horizontal="right" vertical="center"/>
      <protection locked="0"/>
    </xf>
    <xf numFmtId="176" fontId="11" fillId="0" borderId="16" xfId="35" applyNumberFormat="1" applyFont="1" applyBorder="1" applyAlignment="1" applyProtection="1">
      <alignment horizontal="center" vertical="center"/>
      <protection locked="0"/>
    </xf>
    <xf numFmtId="176" fontId="11" fillId="0" borderId="48" xfId="35" applyNumberFormat="1" applyFont="1" applyBorder="1" applyAlignment="1" applyProtection="1">
      <alignment horizontal="center" vertical="center"/>
      <protection locked="0"/>
    </xf>
    <xf numFmtId="0" fontId="16" fillId="0" borderId="13" xfId="35" applyFont="1" applyBorder="1" applyAlignment="1" applyProtection="1">
      <alignment horizontal="right" vertical="center"/>
      <protection locked="0"/>
    </xf>
    <xf numFmtId="0" fontId="16" fillId="0" borderId="47" xfId="35" applyFont="1" applyBorder="1" applyAlignment="1" applyProtection="1">
      <alignment horizontal="right" vertical="center"/>
      <protection locked="0"/>
    </xf>
    <xf numFmtId="0" fontId="4" fillId="26" borderId="48" xfId="35" applyFont="1" applyFill="1" applyBorder="1" applyAlignment="1">
      <alignment horizontal="center" vertical="center"/>
    </xf>
    <xf numFmtId="0" fontId="4" fillId="26" borderId="15" xfId="35" applyFont="1" applyFill="1" applyBorder="1" applyAlignment="1">
      <alignment horizontal="center" vertical="center"/>
    </xf>
    <xf numFmtId="0" fontId="1" fillId="0" borderId="0" xfId="0" applyFont="1"/>
    <xf numFmtId="0" fontId="1" fillId="0" borderId="0" xfId="34"/>
    <xf numFmtId="180" fontId="18" fillId="0" borderId="0" xfId="34" applyNumberFormat="1" applyFont="1" applyFill="1" applyBorder="1" applyAlignment="1">
      <alignment horizontal="center" vertical="center"/>
    </xf>
    <xf numFmtId="0" fontId="28" fillId="0" borderId="0" xfId="35" applyFont="1" applyAlignment="1">
      <alignment horizontal="left" vertical="center"/>
    </xf>
    <xf numFmtId="0" fontId="1" fillId="0" borderId="0" xfId="34" applyProtection="1">
      <protection locked="0"/>
    </xf>
    <xf numFmtId="3" fontId="17" fillId="31" borderId="12" xfId="34" applyNumberFormat="1" applyFont="1" applyFill="1" applyBorder="1" applyAlignment="1">
      <alignment horizontal="center" vertical="center"/>
    </xf>
    <xf numFmtId="0" fontId="12" fillId="0" borderId="0" xfId="34" applyFont="1"/>
    <xf numFmtId="176" fontId="1" fillId="0" borderId="0" xfId="34" applyNumberFormat="1"/>
    <xf numFmtId="0" fontId="15" fillId="0" borderId="0" xfId="34" applyNumberFormat="1" applyFont="1" applyAlignment="1" applyProtection="1">
      <alignment horizontal="center"/>
    </xf>
    <xf numFmtId="178" fontId="29" fillId="0" borderId="0" xfId="34" applyNumberFormat="1" applyFont="1" applyAlignment="1" applyProtection="1">
      <alignment horizontal="center"/>
    </xf>
    <xf numFmtId="0" fontId="14" fillId="0" borderId="0" xfId="34" applyFont="1"/>
    <xf numFmtId="3" fontId="13" fillId="24" borderId="12" xfId="34" applyNumberFormat="1" applyFont="1" applyFill="1" applyBorder="1" applyAlignment="1" applyProtection="1">
      <alignment horizontal="center" vertical="center"/>
      <protection locked="0"/>
    </xf>
    <xf numFmtId="176" fontId="17" fillId="24" borderId="12" xfId="34" applyNumberFormat="1" applyFont="1" applyFill="1" applyBorder="1" applyAlignment="1" applyProtection="1">
      <alignment horizontal="center" vertical="center"/>
    </xf>
    <xf numFmtId="176" fontId="18" fillId="24" borderId="12" xfId="34" applyNumberFormat="1" applyFont="1" applyFill="1" applyBorder="1" applyAlignment="1">
      <alignment horizontal="center" vertical="center"/>
    </xf>
    <xf numFmtId="3" fontId="13" fillId="25" borderId="12" xfId="34" applyNumberFormat="1" applyFont="1" applyFill="1" applyBorder="1" applyAlignment="1" applyProtection="1">
      <alignment horizontal="center" vertical="center"/>
      <protection locked="0"/>
    </xf>
    <xf numFmtId="176" fontId="17" fillId="25" borderId="12" xfId="34" applyNumberFormat="1" applyFont="1" applyFill="1" applyBorder="1" applyAlignment="1" applyProtection="1">
      <alignment horizontal="center" vertical="center"/>
    </xf>
    <xf numFmtId="176" fontId="18" fillId="25" borderId="12" xfId="34" applyNumberFormat="1" applyFont="1" applyFill="1" applyBorder="1" applyAlignment="1">
      <alignment horizontal="center" vertical="center"/>
    </xf>
    <xf numFmtId="176" fontId="21" fillId="0" borderId="0" xfId="35" applyNumberFormat="1" applyFont="1" applyAlignment="1" applyProtection="1">
      <alignment horizontal="center" vertical="center"/>
    </xf>
    <xf numFmtId="172" fontId="11" fillId="0" borderId="12" xfId="32" applyNumberFormat="1" applyFont="1" applyBorder="1" applyAlignment="1" applyProtection="1">
      <alignment horizontal="center" vertical="center"/>
    </xf>
    <xf numFmtId="0" fontId="3" fillId="0" borderId="0" xfId="35" quotePrefix="1"/>
    <xf numFmtId="0" fontId="3" fillId="0" borderId="0" xfId="34" quotePrefix="1" applyFont="1"/>
    <xf numFmtId="0" fontId="2" fillId="0" borderId="0" xfId="31" applyAlignment="1" applyProtection="1"/>
    <xf numFmtId="0" fontId="1" fillId="0" borderId="0" xfId="0" quotePrefix="1" applyFont="1"/>
    <xf numFmtId="0" fontId="75" fillId="0" borderId="0" xfId="36" applyFont="1" applyAlignment="1">
      <alignment horizontal="center" vertical="center"/>
    </xf>
    <xf numFmtId="0" fontId="71" fillId="0" borderId="0" xfId="36" applyFont="1" applyAlignment="1">
      <alignment horizontal="center" vertical="center"/>
    </xf>
    <xf numFmtId="0" fontId="16" fillId="0" borderId="13" xfId="35" applyFont="1" applyBorder="1" applyAlignment="1" applyProtection="1">
      <alignment horizontal="left" vertical="center"/>
      <protection locked="0"/>
    </xf>
    <xf numFmtId="0" fontId="4" fillId="26" borderId="16" xfId="35" applyFont="1" applyFill="1" applyBorder="1" applyAlignment="1">
      <alignment horizontal="left" vertical="center"/>
    </xf>
    <xf numFmtId="0" fontId="0" fillId="29" borderId="0" xfId="0" applyFill="1"/>
    <xf numFmtId="14" fontId="0" fillId="29" borderId="0" xfId="0" applyNumberFormat="1" applyFill="1"/>
    <xf numFmtId="0" fontId="0" fillId="32" borderId="0" xfId="0" applyFill="1"/>
    <xf numFmtId="200" fontId="0" fillId="0" borderId="0" xfId="0" applyNumberFormat="1"/>
    <xf numFmtId="201" fontId="74" fillId="0" borderId="0" xfId="0" applyNumberFormat="1" applyFont="1"/>
    <xf numFmtId="14" fontId="0" fillId="0" borderId="0" xfId="0" applyNumberFormat="1"/>
    <xf numFmtId="201" fontId="0" fillId="0" borderId="0" xfId="0" applyNumberFormat="1"/>
    <xf numFmtId="14" fontId="22" fillId="0" borderId="0" xfId="36" applyNumberFormat="1" applyFont="1" applyAlignment="1">
      <alignment vertical="center"/>
    </xf>
    <xf numFmtId="0" fontId="51" fillId="0" borderId="47" xfId="36" applyFont="1" applyBorder="1" applyAlignment="1">
      <alignment horizontal="center" vertical="center"/>
    </xf>
    <xf numFmtId="14" fontId="24" fillId="0" borderId="20" xfId="36" applyNumberFormat="1" applyFont="1" applyBorder="1" applyAlignment="1">
      <alignment horizontal="center" vertical="center"/>
    </xf>
    <xf numFmtId="14" fontId="24" fillId="0" borderId="16" xfId="36" applyNumberFormat="1" applyFont="1" applyBorder="1" applyAlignment="1">
      <alignment horizontal="center" vertical="center"/>
    </xf>
    <xf numFmtId="14" fontId="24" fillId="0" borderId="49" xfId="36" applyNumberFormat="1" applyFont="1" applyBorder="1" applyAlignment="1">
      <alignment horizontal="center" vertical="center"/>
    </xf>
    <xf numFmtId="14" fontId="24" fillId="0" borderId="24" xfId="36" applyNumberFormat="1" applyFont="1" applyBorder="1" applyAlignment="1">
      <alignment horizontal="right" vertical="center"/>
    </xf>
    <xf numFmtId="0" fontId="6" fillId="33" borderId="0" xfId="35" applyFont="1" applyFill="1" applyBorder="1" applyAlignment="1">
      <alignment horizontal="left" vertical="center"/>
    </xf>
    <xf numFmtId="0" fontId="3" fillId="33" borderId="0" xfId="35" applyFont="1" applyFill="1" applyAlignment="1">
      <alignment horizontal="center" vertical="center"/>
    </xf>
    <xf numFmtId="0" fontId="3" fillId="33" borderId="0" xfId="35" applyFill="1"/>
    <xf numFmtId="0" fontId="20" fillId="33" borderId="0" xfId="35" applyFont="1" applyFill="1" applyBorder="1" applyAlignment="1" applyProtection="1">
      <alignment horizontal="left" vertical="center"/>
    </xf>
    <xf numFmtId="176" fontId="21" fillId="33" borderId="0" xfId="35" applyNumberFormat="1" applyFont="1" applyFill="1" applyAlignment="1" applyProtection="1">
      <alignment horizontal="center" vertical="center"/>
    </xf>
    <xf numFmtId="0" fontId="21" fillId="33" borderId="0" xfId="35" applyFont="1" applyFill="1" applyAlignment="1">
      <alignment horizontal="center"/>
    </xf>
    <xf numFmtId="178" fontId="29" fillId="33" borderId="0" xfId="34" applyNumberFormat="1" applyFont="1" applyFill="1" applyAlignment="1" applyProtection="1">
      <alignment horizontal="center"/>
    </xf>
    <xf numFmtId="0" fontId="15" fillId="33" borderId="0" xfId="34" applyNumberFormat="1" applyFont="1" applyFill="1" applyAlignment="1" applyProtection="1">
      <alignment horizontal="center"/>
    </xf>
    <xf numFmtId="176" fontId="21" fillId="33" borderId="0" xfId="35" applyNumberFormat="1" applyFont="1" applyFill="1" applyAlignment="1">
      <alignment horizontal="center"/>
    </xf>
    <xf numFmtId="176" fontId="21" fillId="33" borderId="0" xfId="35" applyNumberFormat="1" applyFont="1" applyFill="1"/>
    <xf numFmtId="0" fontId="1" fillId="33" borderId="0" xfId="34" applyFill="1" applyProtection="1">
      <protection locked="0"/>
    </xf>
    <xf numFmtId="0" fontId="28" fillId="33" borderId="0" xfId="35" applyFont="1" applyFill="1" applyAlignment="1" applyProtection="1">
      <alignment horizontal="left" vertical="center"/>
      <protection locked="0"/>
    </xf>
    <xf numFmtId="176" fontId="3" fillId="33" borderId="0" xfId="35" applyNumberFormat="1" applyFill="1"/>
    <xf numFmtId="0" fontId="1" fillId="33" borderId="0" xfId="34" applyFill="1"/>
    <xf numFmtId="0" fontId="28" fillId="33" borderId="0" xfId="35" applyFont="1" applyFill="1" applyAlignment="1">
      <alignment horizontal="left" vertical="center"/>
    </xf>
    <xf numFmtId="0" fontId="26" fillId="0" borderId="45" xfId="36" applyFont="1" applyBorder="1" applyAlignment="1">
      <alignment horizontal="center" vertical="center" wrapText="1"/>
    </xf>
    <xf numFmtId="0" fontId="26" fillId="0" borderId="50" xfId="36" applyFont="1" applyBorder="1" applyAlignment="1">
      <alignment horizontal="center" vertical="center"/>
    </xf>
    <xf numFmtId="0" fontId="23" fillId="0" borderId="19" xfId="36" applyFont="1" applyBorder="1" applyAlignment="1">
      <alignment horizontal="center" vertical="center"/>
    </xf>
    <xf numFmtId="0" fontId="23" fillId="0" borderId="47" xfId="36" applyFont="1" applyBorder="1" applyAlignment="1">
      <alignment horizontal="center" vertical="center"/>
    </xf>
    <xf numFmtId="0" fontId="34" fillId="0" borderId="45" xfId="36" applyFont="1" applyBorder="1" applyAlignment="1">
      <alignment vertical="center" textRotation="90"/>
    </xf>
    <xf numFmtId="0" fontId="34" fillId="0" borderId="50" xfId="36" applyFont="1" applyBorder="1" applyAlignment="1">
      <alignment vertical="center" textRotation="90"/>
    </xf>
    <xf numFmtId="0" fontId="34" fillId="0" borderId="51" xfId="36" applyFont="1" applyBorder="1" applyAlignment="1">
      <alignment vertical="center" textRotation="90"/>
    </xf>
    <xf numFmtId="0" fontId="34" fillId="0" borderId="31" xfId="36" applyFont="1" applyBorder="1" applyAlignment="1">
      <alignment vertical="center" textRotation="90"/>
    </xf>
    <xf numFmtId="0" fontId="25" fillId="0" borderId="31" xfId="36" applyFont="1" applyBorder="1" applyAlignment="1">
      <alignment vertical="center" textRotation="90"/>
    </xf>
    <xf numFmtId="0" fontId="25" fillId="0" borderId="50" xfId="36" applyFont="1" applyBorder="1" applyAlignment="1">
      <alignment vertical="center" textRotation="90"/>
    </xf>
    <xf numFmtId="0" fontId="25" fillId="0" borderId="23" xfId="36" applyFont="1" applyBorder="1" applyAlignment="1">
      <alignment vertical="center" textRotation="90"/>
    </xf>
    <xf numFmtId="17" fontId="7" fillId="0" borderId="0" xfId="37" applyNumberFormat="1" applyFont="1" applyFill="1" applyBorder="1" applyAlignment="1">
      <alignment horizontal="center" vertical="center"/>
    </xf>
    <xf numFmtId="0" fontId="7" fillId="0" borderId="0" xfId="37" applyFont="1" applyFill="1" applyBorder="1" applyAlignment="1">
      <alignment horizontal="center" vertical="center"/>
    </xf>
    <xf numFmtId="0" fontId="9" fillId="0" borderId="10" xfId="37" applyFont="1" applyBorder="1" applyAlignment="1">
      <alignment horizontal="left" vertical="center"/>
    </xf>
    <xf numFmtId="0" fontId="9" fillId="0" borderId="46" xfId="37" applyFont="1" applyBorder="1" applyAlignment="1">
      <alignment horizontal="left" vertical="center"/>
    </xf>
    <xf numFmtId="0" fontId="38" fillId="0" borderId="0" xfId="37" applyFont="1" applyBorder="1" applyAlignment="1">
      <alignment horizontal="right" vertical="center"/>
    </xf>
    <xf numFmtId="0" fontId="42" fillId="0" borderId="0" xfId="37" applyFont="1" applyAlignment="1">
      <alignment horizontal="left"/>
    </xf>
    <xf numFmtId="0" fontId="9" fillId="0" borderId="20" xfId="37" applyFont="1" applyBorder="1" applyAlignment="1">
      <alignment horizontal="left" vertical="center"/>
    </xf>
    <xf numFmtId="0" fontId="9" fillId="0" borderId="52" xfId="37" applyFont="1" applyBorder="1" applyAlignment="1">
      <alignment horizontal="left" vertical="center"/>
    </xf>
    <xf numFmtId="0" fontId="9" fillId="0" borderId="53" xfId="37" applyFont="1" applyBorder="1" applyAlignment="1">
      <alignment horizontal="left" vertical="center"/>
    </xf>
    <xf numFmtId="0" fontId="4" fillId="31" borderId="43" xfId="37" applyFont="1" applyFill="1" applyBorder="1" applyAlignment="1">
      <alignment horizontal="center" vertical="center" wrapText="1"/>
    </xf>
    <xf numFmtId="0" fontId="4" fillId="31" borderId="0" xfId="37" applyFont="1" applyFill="1" applyAlignment="1">
      <alignment horizontal="center" vertical="center" wrapText="1"/>
    </xf>
    <xf numFmtId="0" fontId="8" fillId="0" borderId="16" xfId="35" applyFont="1" applyBorder="1" applyAlignment="1" applyProtection="1">
      <alignment horizontal="left" vertical="center"/>
      <protection locked="0"/>
    </xf>
    <xf numFmtId="0" fontId="8" fillId="0" borderId="48" xfId="35" applyFont="1" applyBorder="1" applyAlignment="1" applyProtection="1">
      <alignment horizontal="left" vertical="center"/>
      <protection locked="0"/>
    </xf>
    <xf numFmtId="0" fontId="8" fillId="0" borderId="15" xfId="35" applyFont="1" applyBorder="1" applyAlignment="1" applyProtection="1">
      <alignment horizontal="left" vertical="center"/>
      <protection locked="0"/>
    </xf>
    <xf numFmtId="0" fontId="1" fillId="0" borderId="15" xfId="34" applyBorder="1" applyAlignment="1">
      <alignment horizontal="left" vertical="center"/>
    </xf>
    <xf numFmtId="177" fontId="11" fillId="26" borderId="12" xfId="35" applyNumberFormat="1" applyFont="1" applyFill="1" applyBorder="1" applyAlignment="1" applyProtection="1">
      <alignment horizontal="center"/>
      <protection locked="0"/>
    </xf>
    <xf numFmtId="0" fontId="11" fillId="0" borderId="16" xfId="35" applyFont="1" applyBorder="1" applyAlignment="1" applyProtection="1">
      <alignment horizontal="center" vertical="center"/>
      <protection locked="0"/>
    </xf>
    <xf numFmtId="0" fontId="11" fillId="0" borderId="15" xfId="35" applyFont="1" applyBorder="1" applyAlignment="1" applyProtection="1">
      <alignment horizontal="center" vertical="center"/>
      <protection locked="0"/>
    </xf>
    <xf numFmtId="0" fontId="9" fillId="0" borderId="16" xfId="35" applyFont="1" applyBorder="1" applyAlignment="1">
      <alignment horizontal="left" vertical="center"/>
    </xf>
    <xf numFmtId="0" fontId="9" fillId="0" borderId="48" xfId="35" applyFont="1" applyBorder="1" applyAlignment="1">
      <alignment horizontal="left" vertical="center"/>
    </xf>
    <xf numFmtId="0" fontId="3" fillId="0" borderId="16" xfId="35" applyFont="1" applyBorder="1" applyAlignment="1" applyProtection="1">
      <alignment horizontal="center" vertical="center"/>
      <protection locked="0"/>
    </xf>
    <xf numFmtId="0" fontId="3" fillId="0" borderId="48" xfId="35" applyBorder="1" applyAlignment="1" applyProtection="1">
      <alignment horizontal="center" vertical="center"/>
      <protection locked="0"/>
    </xf>
    <xf numFmtId="0" fontId="3" fillId="0" borderId="15" xfId="35" applyBorder="1" applyAlignment="1" applyProtection="1">
      <alignment horizontal="center" vertical="center"/>
      <protection locked="0"/>
    </xf>
    <xf numFmtId="0" fontId="17" fillId="0" borderId="0" xfId="35" applyFont="1" applyBorder="1" applyAlignment="1" applyProtection="1">
      <alignment horizontal="right" vertical="center"/>
    </xf>
    <xf numFmtId="0" fontId="18" fillId="0" borderId="0" xfId="35" applyFont="1" applyBorder="1" applyAlignment="1" applyProtection="1">
      <alignment horizontal="right" vertical="center"/>
    </xf>
    <xf numFmtId="0" fontId="11" fillId="0" borderId="16" xfId="35" applyFont="1" applyBorder="1" applyAlignment="1" applyProtection="1">
      <alignment horizontal="left" vertical="center"/>
      <protection locked="0"/>
    </xf>
    <xf numFmtId="0" fontId="11" fillId="0" borderId="15" xfId="35" applyFont="1" applyBorder="1" applyAlignment="1" applyProtection="1">
      <alignment horizontal="left" vertical="center"/>
      <protection locked="0"/>
    </xf>
    <xf numFmtId="176" fontId="10" fillId="0" borderId="12" xfId="35" applyNumberFormat="1" applyFont="1" applyBorder="1" applyAlignment="1">
      <alignment horizontal="center" vertical="center"/>
    </xf>
    <xf numFmtId="0" fontId="10" fillId="0" borderId="12" xfId="35" applyFont="1" applyBorder="1" applyAlignment="1">
      <alignment horizontal="center" vertical="center"/>
    </xf>
    <xf numFmtId="0" fontId="72" fillId="26" borderId="16" xfId="35" applyFont="1" applyFill="1" applyBorder="1" applyAlignment="1" applyProtection="1">
      <alignment horizontal="center" vertical="center"/>
      <protection locked="0"/>
    </xf>
    <xf numFmtId="0" fontId="72" fillId="26" borderId="48" xfId="35" applyFont="1" applyFill="1" applyBorder="1" applyAlignment="1" applyProtection="1">
      <alignment horizontal="center" vertical="center"/>
      <protection locked="0"/>
    </xf>
    <xf numFmtId="0" fontId="73" fillId="26" borderId="15" xfId="34" applyFont="1" applyFill="1" applyBorder="1" applyAlignment="1">
      <alignment horizontal="center" vertical="center"/>
    </xf>
    <xf numFmtId="0" fontId="9" fillId="0" borderId="0" xfId="35" applyFont="1" applyAlignment="1">
      <alignment horizontal="center" vertical="center"/>
    </xf>
    <xf numFmtId="0" fontId="12" fillId="0" borderId="48" xfId="35" applyFont="1" applyBorder="1" applyAlignment="1">
      <alignment horizontal="center" vertical="center"/>
    </xf>
    <xf numFmtId="0" fontId="12" fillId="0" borderId="15" xfId="35" applyFont="1" applyBorder="1" applyAlignment="1">
      <alignment horizontal="center" vertical="center"/>
    </xf>
    <xf numFmtId="0" fontId="12" fillId="0" borderId="16" xfId="35" applyFont="1" applyBorder="1" applyAlignment="1">
      <alignment horizontal="center" vertical="center"/>
    </xf>
    <xf numFmtId="0" fontId="12" fillId="0" borderId="12" xfId="35" applyFont="1" applyBorder="1" applyAlignment="1">
      <alignment horizontal="center" vertical="center" wrapText="1"/>
    </xf>
    <xf numFmtId="0" fontId="9" fillId="0" borderId="16" xfId="35" applyFont="1" applyBorder="1" applyAlignment="1">
      <alignment horizontal="center" vertical="center"/>
    </xf>
    <xf numFmtId="0" fontId="9" fillId="0" borderId="48" xfId="35" applyFont="1" applyBorder="1" applyAlignment="1">
      <alignment horizontal="center" vertical="center"/>
    </xf>
    <xf numFmtId="0" fontId="9" fillId="0" borderId="15" xfId="35" applyFont="1" applyBorder="1" applyAlignment="1">
      <alignment horizontal="center" vertical="center"/>
    </xf>
    <xf numFmtId="0" fontId="12" fillId="0" borderId="12" xfId="35" applyFont="1" applyBorder="1" applyAlignment="1">
      <alignment horizontal="center" vertical="center"/>
    </xf>
    <xf numFmtId="0" fontId="1" fillId="0" borderId="48" xfId="34" applyBorder="1" applyAlignment="1">
      <alignment horizontal="left" vertical="center"/>
    </xf>
  </cellXfs>
  <cellStyles count="4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Monétaire_Feuille de sortie v2.xls" xfId="32"/>
    <cellStyle name="Neutre" xfId="33" builtinId="28" customBuiltin="1"/>
    <cellStyle name="Normal" xfId="0" builtinId="0"/>
    <cellStyle name="Normal 2" xfId="34"/>
    <cellStyle name="Normal_Feuille de sortie v2.xls" xfId="35"/>
    <cellStyle name="Normal_Fiches suivi repas mensuel (2006)" xfId="36"/>
    <cellStyle name="Normal_Inventaire 21_04" xfId="37"/>
    <cellStyle name="Satisfaisant" xfId="38" builtinId="26" customBuiltin="1"/>
    <cellStyle name="Sortie" xfId="39" builtinId="21" customBuiltin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L$2" max="30000" min="2000" page="10" val="2013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0</xdr:rowOff>
        </xdr:from>
        <xdr:to>
          <xdr:col>12</xdr:col>
          <xdr:colOff>266700</xdr:colOff>
          <xdr:row>2</xdr:row>
          <xdr:rowOff>19050</xdr:rowOff>
        </xdr:to>
        <xdr:sp macro="" textlink="">
          <xdr:nvSpPr>
            <xdr:cNvPr id="81922" name="Spinner 2" hidden="1">
              <a:extLst>
                <a:ext uri="{63B3BB69-23CF-44E3-9099-C40C66FF867C}">
                  <a14:compatExt spid="_x0000_s8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393700</xdr:colOff>
      <xdr:row>2</xdr:row>
      <xdr:rowOff>203200</xdr:rowOff>
    </xdr:from>
    <xdr:to>
      <xdr:col>19</xdr:col>
      <xdr:colOff>482600</xdr:colOff>
      <xdr:row>10</xdr:row>
      <xdr:rowOff>0</xdr:rowOff>
    </xdr:to>
    <xdr:sp macro="" textlink="">
      <xdr:nvSpPr>
        <xdr:cNvPr id="2" name="Rectangle à coins arrondis 1"/>
        <xdr:cNvSpPr/>
      </xdr:nvSpPr>
      <xdr:spPr bwMode="auto">
        <a:xfrm>
          <a:off x="13627100" y="660400"/>
          <a:ext cx="2273300" cy="17018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800">
              <a:solidFill>
                <a:schemeClr val="bg1"/>
              </a:solidFill>
            </a:rPr>
            <a:t>J'ai ajouté une liste pour les mois en B3</a:t>
          </a:r>
        </a:p>
        <a:p>
          <a:pPr algn="ctr"/>
          <a:r>
            <a:rPr lang="fr-FR" sz="1400">
              <a:solidFill>
                <a:schemeClr val="bg1"/>
              </a:solidFill>
            </a:rPr>
            <a:t>Ne pas effacer</a:t>
          </a:r>
          <a:r>
            <a:rPr lang="fr-FR" sz="1400" baseline="0">
              <a:solidFill>
                <a:schemeClr val="bg1"/>
              </a:solidFill>
            </a:rPr>
            <a:t> de S1 à S12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657225</xdr:colOff>
      <xdr:row>2</xdr:row>
      <xdr:rowOff>8703</xdr:rowOff>
    </xdr:from>
    <xdr:ext cx="1314450" cy="554194"/>
    <xdr:sp macro="[0]!Macro1" textlink="">
      <xdr:nvSpPr>
        <xdr:cNvPr id="2" name="Rectangle à coins arrondis 1"/>
        <xdr:cNvSpPr>
          <a:spLocks noChangeAspect="1"/>
        </xdr:cNvSpPr>
      </xdr:nvSpPr>
      <xdr:spPr bwMode="auto">
        <a:xfrm>
          <a:off x="4505325" y="332553"/>
          <a:ext cx="1314450" cy="554194"/>
        </a:xfrm>
        <a:prstGeom prst="roundRect">
          <a:avLst/>
        </a:prstGeom>
        <a:solidFill>
          <a:schemeClr val="bg1">
            <a:lumMod val="75000"/>
          </a:schemeClr>
        </a:solidFill>
        <a:ln w="38100" cap="flat" cmpd="sng" algn="ctr">
          <a:solidFill>
            <a:schemeClr val="bg1">
              <a:lumMod val="50000"/>
            </a:schemeClr>
          </a:solidFill>
          <a:prstDash val="solid"/>
          <a:round/>
          <a:headEnd type="none" w="med" len="med"/>
          <a:tailEnd type="none" w="med" len="med"/>
        </a:ln>
        <a:effectLst/>
        <a:scene3d>
          <a:camera prst="obliqueBottomRight"/>
          <a:lightRig rig="threePt" dir="t"/>
        </a:scene3d>
        <a:extLst/>
      </xdr:spPr>
      <xdr:txBody>
        <a:bodyPr vertOverflow="clip" horzOverflow="clip" wrap="square" lIns="18288" tIns="0" rIns="0" bIns="0" rtlCol="0" anchor="ctr" upright="1">
          <a:spAutoFit/>
        </a:bodyPr>
        <a:lstStyle/>
        <a:p>
          <a:pPr algn="ctr"/>
          <a:r>
            <a:rPr lang="fr-FR" sz="1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Classement</a:t>
          </a:r>
          <a:r>
            <a:rPr lang="fr-FR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</a:p>
        <a:p>
          <a:pPr algn="ctr"/>
          <a:r>
            <a:rPr lang="fr-FR" sz="16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Alphabétique</a:t>
          </a:r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twoCellAnchor>
    <xdr:from>
      <xdr:col>6</xdr:col>
      <xdr:colOff>9525</xdr:colOff>
      <xdr:row>0</xdr:row>
      <xdr:rowOff>142876</xdr:rowOff>
    </xdr:from>
    <xdr:to>
      <xdr:col>11</xdr:col>
      <xdr:colOff>200025</xdr:colOff>
      <xdr:row>14</xdr:row>
      <xdr:rowOff>28576</xdr:rowOff>
    </xdr:to>
    <xdr:sp macro="" textlink="">
      <xdr:nvSpPr>
        <xdr:cNvPr id="3" name="Rectangle à coins arrondis 2"/>
        <xdr:cNvSpPr/>
      </xdr:nvSpPr>
      <xdr:spPr bwMode="auto">
        <a:xfrm>
          <a:off x="6372225" y="142876"/>
          <a:ext cx="4381500" cy="215265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>
              <a:solidFill>
                <a:schemeClr val="bg1"/>
              </a:solidFill>
            </a:rPr>
            <a:t>Pour</a:t>
          </a:r>
          <a:r>
            <a:rPr lang="fr-FR" sz="1400" baseline="0">
              <a:solidFill>
                <a:schemeClr val="bg1"/>
              </a:solidFill>
            </a:rPr>
            <a:t> compléter la liste il faut ajouter le nom du produit ainsi que son prix en bas de la liste. Si un produit est à supprimer il faut le supprimer en sélectionnant le numéro de la ligne puis le supprimer. </a:t>
          </a:r>
        </a:p>
        <a:p>
          <a:pPr algn="ctr"/>
          <a:r>
            <a:rPr lang="fr-FR" sz="1600" b="1" baseline="0">
              <a:solidFill>
                <a:schemeClr val="bg1"/>
              </a:solidFill>
            </a:rPr>
            <a:t>Que ce soit pour ajouter ou pour supprimer il faut cliquer sur Classement alphabétique</a:t>
          </a:r>
          <a:r>
            <a:rPr lang="fr-FR" sz="1400" baseline="0">
              <a:solidFill>
                <a:schemeClr val="bg1"/>
              </a:solidFill>
            </a:rPr>
            <a:t>.</a:t>
          </a:r>
        </a:p>
        <a:p>
          <a:pPr algn="ctr"/>
          <a:r>
            <a:rPr lang="fr-FR" sz="1400" baseline="0">
              <a:solidFill>
                <a:schemeClr val="bg1"/>
              </a:solidFill>
            </a:rPr>
            <a:t> </a:t>
          </a:r>
          <a:r>
            <a:rPr lang="fr-FR" sz="1100" baseline="0">
              <a:effectLst/>
              <a:latin typeface="+mn-lt"/>
              <a:ea typeface="+mn-ea"/>
              <a:cs typeface="+mn-cs"/>
            </a:rPr>
            <a:t>Ne plus toucher au colonnes. 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1</xdr:row>
      <xdr:rowOff>76200</xdr:rowOff>
    </xdr:from>
    <xdr:to>
      <xdr:col>9</xdr:col>
      <xdr:colOff>495300</xdr:colOff>
      <xdr:row>5</xdr:row>
      <xdr:rowOff>47625</xdr:rowOff>
    </xdr:to>
    <xdr:pic>
      <xdr:nvPicPr>
        <xdr:cNvPr id="799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133350"/>
          <a:ext cx="11334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476250</xdr:colOff>
      <xdr:row>8</xdr:row>
      <xdr:rowOff>21167</xdr:rowOff>
    </xdr:from>
    <xdr:ext cx="5132916" cy="2459397"/>
    <xdr:sp macro="" textlink="">
      <xdr:nvSpPr>
        <xdr:cNvPr id="3" name="Rectangle à coins arrondis 2"/>
        <xdr:cNvSpPr/>
      </xdr:nvSpPr>
      <xdr:spPr bwMode="auto">
        <a:xfrm>
          <a:off x="8934450" y="1049867"/>
          <a:ext cx="5132916" cy="2459397"/>
        </a:xfrm>
        <a:prstGeom prst="roundRect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>
          <a:spAutoFit/>
        </a:bodyPr>
        <a:lstStyle/>
        <a:p>
          <a:pPr algn="l"/>
          <a:r>
            <a:rPr lang="fr-FR" sz="1400">
              <a:solidFill>
                <a:schemeClr val="bg1"/>
              </a:solidFill>
            </a:rPr>
            <a:t>Deux façons de faire le choix des denrées sorties.</a:t>
          </a:r>
        </a:p>
        <a:p>
          <a:pPr algn="l"/>
          <a:r>
            <a:rPr lang="fr-FR" sz="1400">
              <a:solidFill>
                <a:schemeClr val="bg1"/>
              </a:solidFill>
            </a:rPr>
            <a:t>En cliquant </a:t>
          </a:r>
          <a:r>
            <a:rPr lang="fr-FR" sz="14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sur la cellule de choix dans</a:t>
          </a:r>
          <a:r>
            <a:rPr lang="fr-FR" sz="1600">
              <a:solidFill>
                <a:schemeClr val="bg1"/>
              </a:solidFill>
            </a:rPr>
            <a:t> </a:t>
          </a:r>
          <a:r>
            <a:rPr lang="fr-FR" sz="1400">
              <a:solidFill>
                <a:schemeClr val="bg1"/>
              </a:solidFill>
            </a:rPr>
            <a:t>la colonne A</a:t>
          </a:r>
          <a:r>
            <a:rPr lang="fr-FR" sz="1400" baseline="0">
              <a:solidFill>
                <a:schemeClr val="bg1"/>
              </a:solidFill>
            </a:rPr>
            <a:t> la liste entiére apparait. Si elle est complétée par la suite, la liste s'allongera automatiquement.Comme il y a un classement fait en amont la liste présente de nombreux vides.</a:t>
          </a:r>
        </a:p>
        <a:p>
          <a:pPr algn="l"/>
          <a:endParaRPr lang="fr-FR" sz="1400" baseline="0">
            <a:solidFill>
              <a:schemeClr val="bg1"/>
            </a:solidFill>
          </a:endParaRPr>
        </a:p>
        <a:p>
          <a:pPr algn="l"/>
          <a:r>
            <a:rPr lang="fr-FR" sz="1400" b="1" baseline="0">
              <a:solidFill>
                <a:schemeClr val="bg1"/>
              </a:solidFill>
            </a:rPr>
            <a:t>En cliquant sur la cellule de choix et tapant la premiére lettre de ce que l'on recherche,  puis en choississant en cliquant sur la flêche vers le bas du menu. Il y a ici une recherche alphabetique.</a:t>
          </a:r>
        </a:p>
        <a:p>
          <a:pPr algn="l"/>
          <a:r>
            <a:rPr lang="fr-FR" sz="1400" b="1" baseline="0">
              <a:solidFill>
                <a:schemeClr val="bg1"/>
              </a:solidFill>
            </a:rPr>
            <a:t>Il faut préférer cette méthode!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  <xdr:twoCellAnchor>
    <xdr:from>
      <xdr:col>11</xdr:col>
      <xdr:colOff>635000</xdr:colOff>
      <xdr:row>43</xdr:row>
      <xdr:rowOff>137583</xdr:rowOff>
    </xdr:from>
    <xdr:to>
      <xdr:col>17</xdr:col>
      <xdr:colOff>232834</xdr:colOff>
      <xdr:row>46</xdr:row>
      <xdr:rowOff>169333</xdr:rowOff>
    </xdr:to>
    <xdr:sp macro="" textlink="">
      <xdr:nvSpPr>
        <xdr:cNvPr id="2" name="Rectangle à coins arrondis 1"/>
        <xdr:cNvSpPr/>
      </xdr:nvSpPr>
      <xdr:spPr bwMode="auto">
        <a:xfrm>
          <a:off x="7630583" y="7101416"/>
          <a:ext cx="3852334" cy="539750"/>
        </a:xfrm>
        <a:prstGeom prst="roundRect">
          <a:avLst/>
        </a:prstGeom>
        <a:solidFill>
          <a:srgbClr val="0070C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>
              <a:solidFill>
                <a:schemeClr val="bg1"/>
              </a:solidFill>
            </a:rPr>
            <a:t>Il y aurait surement des choses</a:t>
          </a:r>
          <a:r>
            <a:rPr lang="fr-FR" sz="1200" b="1" baseline="0">
              <a:solidFill>
                <a:schemeClr val="bg1"/>
              </a:solidFill>
            </a:rPr>
            <a:t> à faire avec les totaux !!</a:t>
          </a:r>
        </a:p>
        <a:p>
          <a:pPr algn="ctr"/>
          <a:r>
            <a:rPr lang="fr-FR" sz="1200" b="1" baseline="0">
              <a:solidFill>
                <a:schemeClr val="bg1"/>
              </a:solidFill>
            </a:rPr>
            <a:t>Sans formules ?!?</a:t>
          </a:r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447675</xdr:colOff>
      <xdr:row>35</xdr:row>
      <xdr:rowOff>114300</xdr:rowOff>
    </xdr:from>
    <xdr:to>
      <xdr:col>11</xdr:col>
      <xdr:colOff>647700</xdr:colOff>
      <xdr:row>44</xdr:row>
      <xdr:rowOff>9525</xdr:rowOff>
    </xdr:to>
    <xdr:cxnSp macro="">
      <xdr:nvCxnSpPr>
        <xdr:cNvPr id="79980" name="Connecteur droit avec flèche 4"/>
        <xdr:cNvCxnSpPr>
          <a:cxnSpLocks noChangeShapeType="1"/>
        </xdr:cNvCxnSpPr>
      </xdr:nvCxnSpPr>
      <xdr:spPr bwMode="auto">
        <a:xfrm flipH="1" flipV="1">
          <a:off x="3067050" y="5772150"/>
          <a:ext cx="4562475" cy="1447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285750</xdr:colOff>
      <xdr:row>35</xdr:row>
      <xdr:rowOff>123825</xdr:rowOff>
    </xdr:from>
    <xdr:to>
      <xdr:col>12</xdr:col>
      <xdr:colOff>447675</xdr:colOff>
      <xdr:row>44</xdr:row>
      <xdr:rowOff>19050</xdr:rowOff>
    </xdr:to>
    <xdr:cxnSp macro="">
      <xdr:nvCxnSpPr>
        <xdr:cNvPr id="79981" name="Connecteur droit avec flèche 6"/>
        <xdr:cNvCxnSpPr>
          <a:cxnSpLocks noChangeShapeType="1"/>
        </xdr:cNvCxnSpPr>
      </xdr:nvCxnSpPr>
      <xdr:spPr bwMode="auto">
        <a:xfrm flipH="1" flipV="1">
          <a:off x="3571875" y="5781675"/>
          <a:ext cx="4562475" cy="144780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361950</xdr:colOff>
      <xdr:row>35</xdr:row>
      <xdr:rowOff>123825</xdr:rowOff>
    </xdr:from>
    <xdr:to>
      <xdr:col>7</xdr:col>
      <xdr:colOff>257175</xdr:colOff>
      <xdr:row>59</xdr:row>
      <xdr:rowOff>85725</xdr:rowOff>
    </xdr:to>
    <xdr:cxnSp macro="">
      <xdr:nvCxnSpPr>
        <xdr:cNvPr id="79982" name="Connecteur droit avec flèche 7"/>
        <xdr:cNvCxnSpPr>
          <a:cxnSpLocks noChangeShapeType="1"/>
        </xdr:cNvCxnSpPr>
      </xdr:nvCxnSpPr>
      <xdr:spPr bwMode="auto">
        <a:xfrm>
          <a:off x="2981325" y="5781675"/>
          <a:ext cx="1914525" cy="414337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361950</xdr:colOff>
      <xdr:row>36</xdr:row>
      <xdr:rowOff>0</xdr:rowOff>
    </xdr:from>
    <xdr:to>
      <xdr:col>7</xdr:col>
      <xdr:colOff>466725</xdr:colOff>
      <xdr:row>60</xdr:row>
      <xdr:rowOff>85725</xdr:rowOff>
    </xdr:to>
    <xdr:cxnSp macro="">
      <xdr:nvCxnSpPr>
        <xdr:cNvPr id="79983" name="Connecteur droit avec flèche 10"/>
        <xdr:cNvCxnSpPr>
          <a:cxnSpLocks noChangeShapeType="1"/>
        </xdr:cNvCxnSpPr>
      </xdr:nvCxnSpPr>
      <xdr:spPr bwMode="auto">
        <a:xfrm>
          <a:off x="3648075" y="5829300"/>
          <a:ext cx="1457325" cy="4286250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685800</xdr:colOff>
      <xdr:row>47</xdr:row>
      <xdr:rowOff>0</xdr:rowOff>
    </xdr:from>
    <xdr:to>
      <xdr:col>13</xdr:col>
      <xdr:colOff>361950</xdr:colOff>
      <xdr:row>57</xdr:row>
      <xdr:rowOff>28575</xdr:rowOff>
    </xdr:to>
    <xdr:cxnSp macro="">
      <xdr:nvCxnSpPr>
        <xdr:cNvPr id="79984" name="Connecteur droit avec flèche 12"/>
        <xdr:cNvCxnSpPr>
          <a:cxnSpLocks noChangeShapeType="1"/>
        </xdr:cNvCxnSpPr>
      </xdr:nvCxnSpPr>
      <xdr:spPr bwMode="auto">
        <a:xfrm flipH="1">
          <a:off x="8372475" y="7724775"/>
          <a:ext cx="381000" cy="1762125"/>
        </a:xfrm>
        <a:prstGeom prst="straightConnector1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arrow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1</xdr:row>
      <xdr:rowOff>76200</xdr:rowOff>
    </xdr:from>
    <xdr:to>
      <xdr:col>9</xdr:col>
      <xdr:colOff>495300</xdr:colOff>
      <xdr:row>5</xdr:row>
      <xdr:rowOff>47625</xdr:rowOff>
    </xdr:to>
    <xdr:pic>
      <xdr:nvPicPr>
        <xdr:cNvPr id="4514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133350"/>
          <a:ext cx="11334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628650</xdr:colOff>
      <xdr:row>1</xdr:row>
      <xdr:rowOff>76200</xdr:rowOff>
    </xdr:from>
    <xdr:to>
      <xdr:col>9</xdr:col>
      <xdr:colOff>495300</xdr:colOff>
      <xdr:row>5</xdr:row>
      <xdr:rowOff>47625</xdr:rowOff>
    </xdr:to>
    <xdr:pic>
      <xdr:nvPicPr>
        <xdr:cNvPr id="4514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133350"/>
          <a:ext cx="11334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628650</xdr:colOff>
      <xdr:row>1</xdr:row>
      <xdr:rowOff>76200</xdr:rowOff>
    </xdr:from>
    <xdr:to>
      <xdr:col>9</xdr:col>
      <xdr:colOff>495300</xdr:colOff>
      <xdr:row>5</xdr:row>
      <xdr:rowOff>47625</xdr:rowOff>
    </xdr:to>
    <xdr:pic>
      <xdr:nvPicPr>
        <xdr:cNvPr id="4514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133350"/>
          <a:ext cx="11334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ia/Desktop/calcul%20tem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Feuil1"/>
      <sheetName val="Compteur de CP"/>
      <sheetName val="Fériés"/>
      <sheetName val="DATE ISO grégorienne"/>
    </sheetNames>
    <sheetDataSet>
      <sheetData sheetId="0">
        <row r="5">
          <cell r="J5" t="str">
            <v>Janvier</v>
          </cell>
        </row>
        <row r="6">
          <cell r="J6" t="str">
            <v>Février</v>
          </cell>
        </row>
        <row r="7">
          <cell r="J7" t="str">
            <v>Mars</v>
          </cell>
        </row>
        <row r="8">
          <cell r="J8" t="str">
            <v>Avril</v>
          </cell>
        </row>
        <row r="9">
          <cell r="J9" t="str">
            <v>Mai</v>
          </cell>
        </row>
        <row r="10">
          <cell r="J10" t="str">
            <v>Juin</v>
          </cell>
        </row>
        <row r="11">
          <cell r="J11" t="str">
            <v>Juillet</v>
          </cell>
        </row>
        <row r="12">
          <cell r="J12" t="str">
            <v>Août</v>
          </cell>
        </row>
        <row r="13">
          <cell r="J13" t="str">
            <v>Septembre</v>
          </cell>
        </row>
        <row r="14">
          <cell r="J14" t="str">
            <v>Octobre</v>
          </cell>
        </row>
        <row r="15">
          <cell r="J15" t="str">
            <v>Novembre</v>
          </cell>
        </row>
        <row r="16">
          <cell r="J16" t="str">
            <v>Décembre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petit-probleme-liste-deroulante-t40464-10.html" TargetMode="Externa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C43"/>
  <sheetViews>
    <sheetView workbookViewId="0">
      <selection activeCell="F4" sqref="F4"/>
    </sheetView>
  </sheetViews>
  <sheetFormatPr baseColWidth="10" defaultColWidth="10" defaultRowHeight="15.75" x14ac:dyDescent="0.2"/>
  <cols>
    <col min="1" max="1" width="3.125" style="48" customWidth="1"/>
    <col min="2" max="2" width="7.625" style="48" customWidth="1"/>
    <col min="3" max="3" width="12.875" style="48" customWidth="1"/>
    <col min="4" max="9" width="8" style="48" customWidth="1"/>
    <col min="10" max="11" width="12.625" style="48" customWidth="1"/>
    <col min="12" max="12" width="10" style="48"/>
    <col min="13" max="13" width="13.125" style="48" customWidth="1"/>
    <col min="14" max="14" width="10.375" style="48" bestFit="1" customWidth="1"/>
    <col min="15" max="15" width="10" style="48"/>
    <col min="16" max="16" width="10.875" style="48" bestFit="1" customWidth="1"/>
    <col min="17" max="27" width="10" style="48"/>
    <col min="28" max="28" width="12.625" style="48" customWidth="1"/>
    <col min="29" max="16384" width="10" style="48"/>
  </cols>
  <sheetData>
    <row r="1" spans="1:29" ht="9.9499999999999993" customHeight="1" x14ac:dyDescent="0.2"/>
    <row r="2" spans="1:29" ht="27" customHeight="1" x14ac:dyDescent="0.2">
      <c r="A2" s="246">
        <f>MONTH(1&amp;B2)</f>
        <v>8</v>
      </c>
      <c r="B2" s="280" t="s">
        <v>509</v>
      </c>
      <c r="C2" s="281"/>
      <c r="D2" s="49" t="s">
        <v>32</v>
      </c>
      <c r="E2" s="49"/>
      <c r="F2" s="50"/>
      <c r="G2" s="51" t="s">
        <v>33</v>
      </c>
      <c r="H2" s="49"/>
      <c r="I2" s="50"/>
      <c r="J2" s="278" t="s">
        <v>34</v>
      </c>
      <c r="K2" s="278" t="s">
        <v>35</v>
      </c>
      <c r="L2" s="247">
        <v>2013</v>
      </c>
      <c r="AA2" s="250" t="s">
        <v>514</v>
      </c>
      <c r="AB2" s="251">
        <f>DATE(An,1,1)</f>
        <v>39813</v>
      </c>
    </row>
    <row r="3" spans="1:29" ht="36.75" thickBot="1" x14ac:dyDescent="0.25">
      <c r="B3" s="171" t="s">
        <v>127</v>
      </c>
      <c r="C3" s="258" t="s">
        <v>126</v>
      </c>
      <c r="D3" s="78" t="s">
        <v>36</v>
      </c>
      <c r="E3" s="79" t="s">
        <v>37</v>
      </c>
      <c r="F3" s="80" t="s">
        <v>38</v>
      </c>
      <c r="G3" s="81" t="s">
        <v>36</v>
      </c>
      <c r="H3" s="79" t="s">
        <v>37</v>
      </c>
      <c r="I3" s="82" t="s">
        <v>38</v>
      </c>
      <c r="J3" s="279"/>
      <c r="K3" s="279"/>
      <c r="AA3" t="str">
        <f>B2</f>
        <v>Août</v>
      </c>
      <c r="AB3"/>
    </row>
    <row r="4" spans="1:29" ht="21" customHeight="1" thickBot="1" x14ac:dyDescent="0.25">
      <c r="A4" s="285" t="s">
        <v>61</v>
      </c>
      <c r="B4" s="69" t="s">
        <v>40</v>
      </c>
      <c r="C4" s="259">
        <f t="shared" ref="C4:C38" si="0">AB7</f>
        <v>40022</v>
      </c>
      <c r="D4" s="70"/>
      <c r="E4" s="70"/>
      <c r="F4" s="83">
        <f>'Ls1'!H60</f>
        <v>10</v>
      </c>
      <c r="G4" s="70"/>
      <c r="H4" s="70"/>
      <c r="I4" s="83">
        <f>'Ls1'!H61</f>
        <v>10</v>
      </c>
      <c r="J4" s="72">
        <f>E4-F4</f>
        <v>-10</v>
      </c>
      <c r="K4" s="72">
        <f>H4-I4</f>
        <v>-10</v>
      </c>
      <c r="P4" s="257"/>
      <c r="AA4" s="252" t="s">
        <v>515</v>
      </c>
      <c r="AB4" s="252">
        <f>INT(MOD(INT((AB5-2)/7)+0.6,52+5/28))+1</f>
        <v>31</v>
      </c>
    </row>
    <row r="5" spans="1:29" ht="21" customHeight="1" thickBot="1" x14ac:dyDescent="0.25">
      <c r="A5" s="283"/>
      <c r="B5" s="52" t="s">
        <v>41</v>
      </c>
      <c r="C5" s="260">
        <f t="shared" si="0"/>
        <v>40023</v>
      </c>
      <c r="D5" s="53"/>
      <c r="E5" s="53"/>
      <c r="F5" s="83">
        <f>'Ms1'!H60</f>
        <v>10</v>
      </c>
      <c r="G5" s="53"/>
      <c r="H5" s="53"/>
      <c r="I5" s="83">
        <f>'Ms1'!H61</f>
        <v>10</v>
      </c>
      <c r="J5" s="53">
        <f t="shared" ref="J5:J33" si="1">E5-F5</f>
        <v>-10</v>
      </c>
      <c r="K5" s="53">
        <f t="shared" ref="K5:K33" si="2">H5-I5</f>
        <v>-10</v>
      </c>
      <c r="AA5" t="str">
        <f>TEXT(AB5,"jjjj")</f>
        <v>jeudi</v>
      </c>
      <c r="AB5" s="253">
        <f>DATEVALUE(1&amp;"/"&amp;$B$2&amp;"/"&amp;An)</f>
        <v>40025</v>
      </c>
    </row>
    <row r="6" spans="1:29" ht="21" customHeight="1" thickBot="1" x14ac:dyDescent="0.25">
      <c r="A6" s="283"/>
      <c r="B6" s="52" t="s">
        <v>42</v>
      </c>
      <c r="C6" s="260">
        <f t="shared" si="0"/>
        <v>40024</v>
      </c>
      <c r="D6" s="53"/>
      <c r="E6" s="53"/>
      <c r="F6" s="83" t="e">
        <f>#REF!</f>
        <v>#REF!</v>
      </c>
      <c r="G6" s="53"/>
      <c r="H6" s="53"/>
      <c r="I6" s="83" t="e">
        <f>#REF!</f>
        <v>#REF!</v>
      </c>
      <c r="J6" s="53" t="e">
        <f t="shared" si="1"/>
        <v>#REF!</v>
      </c>
      <c r="K6" s="53" t="e">
        <f t="shared" si="2"/>
        <v>#REF!</v>
      </c>
      <c r="AA6"/>
      <c r="AB6"/>
    </row>
    <row r="7" spans="1:29" ht="21" customHeight="1" thickBot="1" x14ac:dyDescent="0.35">
      <c r="A7" s="283"/>
      <c r="B7" s="52" t="s">
        <v>43</v>
      </c>
      <c r="C7" s="260">
        <f t="shared" si="0"/>
        <v>40025</v>
      </c>
      <c r="D7" s="53"/>
      <c r="E7" s="53"/>
      <c r="F7" s="83" t="e">
        <f>#REF!</f>
        <v>#REF!</v>
      </c>
      <c r="G7" s="53"/>
      <c r="H7" s="53"/>
      <c r="I7" s="83" t="e">
        <f>#REF!</f>
        <v>#REF!</v>
      </c>
      <c r="J7" s="53" t="e">
        <f t="shared" si="1"/>
        <v>#REF!</v>
      </c>
      <c r="K7" s="53" t="e">
        <f t="shared" si="2"/>
        <v>#REF!</v>
      </c>
      <c r="AA7" s="254">
        <f>($AB$2+(($AB$4-1)*7))-((WEEKDAY(($AB$2+(($AB$4-1)*7)),2))-1)</f>
        <v>40022</v>
      </c>
      <c r="AB7" s="255">
        <f>AA7</f>
        <v>40022</v>
      </c>
      <c r="AC7" s="48">
        <f>WEEKNUM($AB$7)</f>
        <v>31</v>
      </c>
    </row>
    <row r="8" spans="1:29" ht="21" customHeight="1" thickBot="1" x14ac:dyDescent="0.25">
      <c r="A8" s="283"/>
      <c r="B8" s="52" t="s">
        <v>44</v>
      </c>
      <c r="C8" s="260">
        <f t="shared" si="0"/>
        <v>40026</v>
      </c>
      <c r="D8" s="53"/>
      <c r="E8" s="53"/>
      <c r="F8" s="83" t="e">
        <f>#REF!</f>
        <v>#REF!</v>
      </c>
      <c r="G8" s="53"/>
      <c r="H8" s="53"/>
      <c r="I8" s="83" t="e">
        <f>#REF!</f>
        <v>#REF!</v>
      </c>
      <c r="J8" s="53" t="e">
        <f t="shared" si="1"/>
        <v>#REF!</v>
      </c>
      <c r="K8" s="53" t="e">
        <f t="shared" si="2"/>
        <v>#REF!</v>
      </c>
      <c r="AA8" s="256">
        <f>AA7+1</f>
        <v>40023</v>
      </c>
      <c r="AB8" s="255">
        <f t="shared" ref="AB8:AB36" si="3">AA8</f>
        <v>40023</v>
      </c>
      <c r="AC8" s="48">
        <f t="shared" ref="AC8:AC43" si="4">WEEKNUM(AB8)</f>
        <v>31</v>
      </c>
    </row>
    <row r="9" spans="1:29" ht="21" customHeight="1" thickBot="1" x14ac:dyDescent="0.25">
      <c r="A9" s="283"/>
      <c r="B9" s="52" t="s">
        <v>45</v>
      </c>
      <c r="C9" s="260">
        <f t="shared" si="0"/>
        <v>40027</v>
      </c>
      <c r="D9" s="53"/>
      <c r="E9" s="53"/>
      <c r="F9" s="83" t="e">
        <f>#REF!</f>
        <v>#REF!</v>
      </c>
      <c r="G9" s="53"/>
      <c r="H9" s="53"/>
      <c r="I9" s="83" t="e">
        <f>#REF!</f>
        <v>#REF!</v>
      </c>
      <c r="J9" s="53" t="e">
        <f t="shared" si="1"/>
        <v>#REF!</v>
      </c>
      <c r="K9" s="53" t="e">
        <f t="shared" si="2"/>
        <v>#REF!</v>
      </c>
      <c r="AA9" s="256">
        <f>AA8+1</f>
        <v>40024</v>
      </c>
      <c r="AB9" s="255">
        <f t="shared" si="3"/>
        <v>40024</v>
      </c>
      <c r="AC9" s="48">
        <f t="shared" si="4"/>
        <v>31</v>
      </c>
    </row>
    <row r="10" spans="1:29" ht="21" customHeight="1" thickBot="1" x14ac:dyDescent="0.25">
      <c r="A10" s="284"/>
      <c r="B10" s="76" t="s">
        <v>39</v>
      </c>
      <c r="C10" s="260">
        <f t="shared" si="0"/>
        <v>40028</v>
      </c>
      <c r="D10" s="77"/>
      <c r="E10" s="77"/>
      <c r="F10" s="83" t="e">
        <f>#REF!</f>
        <v>#REF!</v>
      </c>
      <c r="G10" s="77"/>
      <c r="H10" s="77"/>
      <c r="I10" s="83" t="e">
        <f>#REF!</f>
        <v>#REF!</v>
      </c>
      <c r="J10" s="77" t="e">
        <f t="shared" si="1"/>
        <v>#REF!</v>
      </c>
      <c r="K10" s="77" t="e">
        <f t="shared" si="2"/>
        <v>#REF!</v>
      </c>
      <c r="AA10" s="256">
        <f>AA9+1</f>
        <v>40025</v>
      </c>
      <c r="AB10" s="255">
        <f t="shared" si="3"/>
        <v>40025</v>
      </c>
      <c r="AC10" s="48">
        <f t="shared" si="4"/>
        <v>31</v>
      </c>
    </row>
    <row r="11" spans="1:29" ht="21" customHeight="1" thickBot="1" x14ac:dyDescent="0.25">
      <c r="A11" s="286" t="s">
        <v>62</v>
      </c>
      <c r="B11" s="69" t="s">
        <v>40</v>
      </c>
      <c r="C11" s="261">
        <f t="shared" si="0"/>
        <v>40029</v>
      </c>
      <c r="D11" s="70"/>
      <c r="E11" s="70"/>
      <c r="F11" s="83" t="e">
        <f>#REF!</f>
        <v>#REF!</v>
      </c>
      <c r="G11" s="70"/>
      <c r="H11" s="70"/>
      <c r="I11" s="71" t="e">
        <f>#REF!</f>
        <v>#REF!</v>
      </c>
      <c r="J11" s="72" t="e">
        <f t="shared" si="1"/>
        <v>#REF!</v>
      </c>
      <c r="K11" s="72" t="e">
        <f t="shared" si="2"/>
        <v>#REF!</v>
      </c>
      <c r="AA11" s="256">
        <f>AA10+1</f>
        <v>40026</v>
      </c>
      <c r="AB11" s="255">
        <f t="shared" si="3"/>
        <v>40026</v>
      </c>
      <c r="AC11" s="48">
        <f t="shared" si="4"/>
        <v>31</v>
      </c>
    </row>
    <row r="12" spans="1:29" ht="21" customHeight="1" thickBot="1" x14ac:dyDescent="0.25">
      <c r="A12" s="287"/>
      <c r="B12" s="52" t="s">
        <v>41</v>
      </c>
      <c r="C12" s="260">
        <f t="shared" si="0"/>
        <v>40030</v>
      </c>
      <c r="D12" s="53"/>
      <c r="E12" s="53"/>
      <c r="F12" s="83" t="e">
        <f>#REF!</f>
        <v>#REF!</v>
      </c>
      <c r="G12" s="53"/>
      <c r="H12" s="53"/>
      <c r="I12" s="71" t="e">
        <f>#REF!</f>
        <v>#REF!</v>
      </c>
      <c r="J12" s="53" t="e">
        <f t="shared" si="1"/>
        <v>#REF!</v>
      </c>
      <c r="K12" s="53" t="e">
        <f t="shared" si="2"/>
        <v>#REF!</v>
      </c>
      <c r="AA12" s="256">
        <f t="shared" ref="AA12:AA36" si="5">AA11+1</f>
        <v>40027</v>
      </c>
      <c r="AB12" s="255">
        <f t="shared" si="3"/>
        <v>40027</v>
      </c>
      <c r="AC12" s="48">
        <f t="shared" si="4"/>
        <v>31</v>
      </c>
    </row>
    <row r="13" spans="1:29" ht="21" customHeight="1" thickBot="1" x14ac:dyDescent="0.25">
      <c r="A13" s="287"/>
      <c r="B13" s="52" t="s">
        <v>42</v>
      </c>
      <c r="C13" s="260">
        <f t="shared" si="0"/>
        <v>40031</v>
      </c>
      <c r="D13" s="53"/>
      <c r="E13" s="53"/>
      <c r="F13" s="83" t="e">
        <f>#REF!</f>
        <v>#REF!</v>
      </c>
      <c r="G13" s="53"/>
      <c r="H13" s="53"/>
      <c r="I13" s="71" t="e">
        <f>#REF!</f>
        <v>#REF!</v>
      </c>
      <c r="J13" s="53" t="e">
        <f t="shared" si="1"/>
        <v>#REF!</v>
      </c>
      <c r="K13" s="53" t="e">
        <f t="shared" si="2"/>
        <v>#REF!</v>
      </c>
      <c r="AA13" s="256">
        <f t="shared" si="5"/>
        <v>40028</v>
      </c>
      <c r="AB13" s="255">
        <f t="shared" si="3"/>
        <v>40028</v>
      </c>
      <c r="AC13" s="48">
        <f t="shared" si="4"/>
        <v>32</v>
      </c>
    </row>
    <row r="14" spans="1:29" ht="21" customHeight="1" thickBot="1" x14ac:dyDescent="0.25">
      <c r="A14" s="287"/>
      <c r="B14" s="52" t="s">
        <v>43</v>
      </c>
      <c r="C14" s="260">
        <f t="shared" si="0"/>
        <v>40032</v>
      </c>
      <c r="D14" s="53"/>
      <c r="E14" s="53"/>
      <c r="F14" s="83" t="e">
        <f>#REF!</f>
        <v>#REF!</v>
      </c>
      <c r="G14" s="53"/>
      <c r="H14" s="53"/>
      <c r="I14" s="71" t="e">
        <f>#REF!</f>
        <v>#REF!</v>
      </c>
      <c r="J14" s="53" t="e">
        <f t="shared" si="1"/>
        <v>#REF!</v>
      </c>
      <c r="K14" s="53" t="e">
        <f t="shared" si="2"/>
        <v>#REF!</v>
      </c>
      <c r="AA14" s="256">
        <f t="shared" si="5"/>
        <v>40029</v>
      </c>
      <c r="AB14" s="255">
        <f t="shared" si="3"/>
        <v>40029</v>
      </c>
      <c r="AC14" s="48">
        <f t="shared" si="4"/>
        <v>32</v>
      </c>
    </row>
    <row r="15" spans="1:29" ht="21" customHeight="1" thickBot="1" x14ac:dyDescent="0.25">
      <c r="A15" s="287"/>
      <c r="B15" s="52" t="s">
        <v>44</v>
      </c>
      <c r="C15" s="260">
        <f t="shared" si="0"/>
        <v>40033</v>
      </c>
      <c r="D15" s="53"/>
      <c r="E15" s="53"/>
      <c r="F15" s="83" t="e">
        <f>#REF!</f>
        <v>#REF!</v>
      </c>
      <c r="G15" s="53"/>
      <c r="H15" s="53"/>
      <c r="I15" s="71" t="e">
        <f>#REF!</f>
        <v>#REF!</v>
      </c>
      <c r="J15" s="53" t="e">
        <f t="shared" si="1"/>
        <v>#REF!</v>
      </c>
      <c r="K15" s="53" t="e">
        <f t="shared" si="2"/>
        <v>#REF!</v>
      </c>
      <c r="AA15" s="256">
        <f t="shared" si="5"/>
        <v>40030</v>
      </c>
      <c r="AB15" s="255">
        <f t="shared" si="3"/>
        <v>40030</v>
      </c>
      <c r="AC15" s="48">
        <f t="shared" si="4"/>
        <v>32</v>
      </c>
    </row>
    <row r="16" spans="1:29" ht="21" customHeight="1" thickBot="1" x14ac:dyDescent="0.25">
      <c r="A16" s="287"/>
      <c r="B16" s="52" t="s">
        <v>45</v>
      </c>
      <c r="C16" s="260">
        <f t="shared" si="0"/>
        <v>40034</v>
      </c>
      <c r="D16" s="53"/>
      <c r="E16" s="53"/>
      <c r="F16" s="83" t="e">
        <f>#REF!</f>
        <v>#REF!</v>
      </c>
      <c r="G16" s="53"/>
      <c r="H16" s="53"/>
      <c r="I16" s="71" t="e">
        <f>#REF!</f>
        <v>#REF!</v>
      </c>
      <c r="J16" s="53" t="e">
        <f t="shared" si="1"/>
        <v>#REF!</v>
      </c>
      <c r="K16" s="53" t="e">
        <f t="shared" si="2"/>
        <v>#REF!</v>
      </c>
      <c r="AA16" s="256">
        <f t="shared" si="5"/>
        <v>40031</v>
      </c>
      <c r="AB16" s="255">
        <f t="shared" si="3"/>
        <v>40031</v>
      </c>
      <c r="AC16" s="48">
        <f t="shared" si="4"/>
        <v>32</v>
      </c>
    </row>
    <row r="17" spans="1:29" ht="21" customHeight="1" thickBot="1" x14ac:dyDescent="0.25">
      <c r="A17" s="288"/>
      <c r="B17" s="68" t="s">
        <v>39</v>
      </c>
      <c r="C17" s="260">
        <f t="shared" si="0"/>
        <v>40035</v>
      </c>
      <c r="D17" s="54"/>
      <c r="E17" s="54"/>
      <c r="F17" s="83" t="e">
        <f>#REF!</f>
        <v>#REF!</v>
      </c>
      <c r="G17" s="54"/>
      <c r="H17" s="54"/>
      <c r="I17" s="71" t="e">
        <f>#REF!</f>
        <v>#REF!</v>
      </c>
      <c r="J17" s="54" t="e">
        <f t="shared" si="1"/>
        <v>#REF!</v>
      </c>
      <c r="K17" s="54" t="e">
        <f t="shared" si="2"/>
        <v>#REF!</v>
      </c>
      <c r="AA17" s="256">
        <f t="shared" si="5"/>
        <v>40032</v>
      </c>
      <c r="AB17" s="255">
        <f t="shared" si="3"/>
        <v>40032</v>
      </c>
      <c r="AC17" s="48">
        <f t="shared" si="4"/>
        <v>32</v>
      </c>
    </row>
    <row r="18" spans="1:29" ht="21" customHeight="1" thickBot="1" x14ac:dyDescent="0.25">
      <c r="A18" s="282" t="s">
        <v>63</v>
      </c>
      <c r="B18" s="69" t="s">
        <v>40</v>
      </c>
      <c r="C18" s="261">
        <f t="shared" si="0"/>
        <v>40036</v>
      </c>
      <c r="D18" s="70"/>
      <c r="E18" s="70"/>
      <c r="F18" s="83" t="e">
        <f>#REF!</f>
        <v>#REF!</v>
      </c>
      <c r="G18" s="70"/>
      <c r="H18" s="70"/>
      <c r="I18" s="83" t="e">
        <f>#REF!</f>
        <v>#REF!</v>
      </c>
      <c r="J18" s="72" t="e">
        <f t="shared" si="1"/>
        <v>#REF!</v>
      </c>
      <c r="K18" s="72" t="e">
        <f t="shared" si="2"/>
        <v>#REF!</v>
      </c>
      <c r="AA18" s="256">
        <f t="shared" si="5"/>
        <v>40033</v>
      </c>
      <c r="AB18" s="255">
        <f t="shared" si="3"/>
        <v>40033</v>
      </c>
      <c r="AC18" s="48">
        <f t="shared" si="4"/>
        <v>32</v>
      </c>
    </row>
    <row r="19" spans="1:29" ht="21" customHeight="1" thickBot="1" x14ac:dyDescent="0.25">
      <c r="A19" s="283"/>
      <c r="B19" s="52" t="s">
        <v>41</v>
      </c>
      <c r="C19" s="260">
        <f t="shared" si="0"/>
        <v>40037</v>
      </c>
      <c r="D19" s="53"/>
      <c r="E19" s="53"/>
      <c r="F19" s="83" t="e">
        <f>#REF!</f>
        <v>#REF!</v>
      </c>
      <c r="G19" s="53"/>
      <c r="H19" s="53"/>
      <c r="I19" s="83" t="e">
        <f>#REF!</f>
        <v>#REF!</v>
      </c>
      <c r="J19" s="53" t="e">
        <f t="shared" si="1"/>
        <v>#REF!</v>
      </c>
      <c r="K19" s="53" t="e">
        <f t="shared" si="2"/>
        <v>#REF!</v>
      </c>
      <c r="AA19" s="256">
        <f t="shared" si="5"/>
        <v>40034</v>
      </c>
      <c r="AB19" s="255">
        <f t="shared" si="3"/>
        <v>40034</v>
      </c>
      <c r="AC19" s="48">
        <f t="shared" si="4"/>
        <v>32</v>
      </c>
    </row>
    <row r="20" spans="1:29" ht="21" customHeight="1" thickBot="1" x14ac:dyDescent="0.25">
      <c r="A20" s="283"/>
      <c r="B20" s="52" t="s">
        <v>42</v>
      </c>
      <c r="C20" s="260">
        <f t="shared" si="0"/>
        <v>40038</v>
      </c>
      <c r="D20" s="53"/>
      <c r="E20" s="53"/>
      <c r="F20" s="83" t="e">
        <f>#REF!</f>
        <v>#REF!</v>
      </c>
      <c r="G20" s="53"/>
      <c r="H20" s="53"/>
      <c r="I20" s="83" t="e">
        <f>#REF!</f>
        <v>#REF!</v>
      </c>
      <c r="J20" s="53" t="e">
        <f t="shared" si="1"/>
        <v>#REF!</v>
      </c>
      <c r="K20" s="53" t="e">
        <f t="shared" si="2"/>
        <v>#REF!</v>
      </c>
      <c r="AA20" s="256">
        <f t="shared" si="5"/>
        <v>40035</v>
      </c>
      <c r="AB20" s="255">
        <f t="shared" si="3"/>
        <v>40035</v>
      </c>
      <c r="AC20" s="48">
        <f t="shared" si="4"/>
        <v>33</v>
      </c>
    </row>
    <row r="21" spans="1:29" ht="21" customHeight="1" thickBot="1" x14ac:dyDescent="0.25">
      <c r="A21" s="283"/>
      <c r="B21" s="52" t="s">
        <v>43</v>
      </c>
      <c r="C21" s="260">
        <f t="shared" si="0"/>
        <v>40039</v>
      </c>
      <c r="D21" s="53"/>
      <c r="E21" s="53"/>
      <c r="F21" s="83" t="e">
        <f>#REF!</f>
        <v>#REF!</v>
      </c>
      <c r="G21" s="53"/>
      <c r="H21" s="53"/>
      <c r="I21" s="83" t="e">
        <f>#REF!</f>
        <v>#REF!</v>
      </c>
      <c r="J21" s="53" t="e">
        <f t="shared" si="1"/>
        <v>#REF!</v>
      </c>
      <c r="K21" s="53" t="e">
        <f t="shared" si="2"/>
        <v>#REF!</v>
      </c>
      <c r="AA21" s="256">
        <f t="shared" si="5"/>
        <v>40036</v>
      </c>
      <c r="AB21" s="255">
        <f t="shared" si="3"/>
        <v>40036</v>
      </c>
      <c r="AC21" s="48">
        <f t="shared" si="4"/>
        <v>33</v>
      </c>
    </row>
    <row r="22" spans="1:29" ht="21" customHeight="1" thickBot="1" x14ac:dyDescent="0.25">
      <c r="A22" s="283"/>
      <c r="B22" s="52" t="s">
        <v>44</v>
      </c>
      <c r="C22" s="260">
        <f t="shared" si="0"/>
        <v>40040</v>
      </c>
      <c r="D22" s="53"/>
      <c r="E22" s="53"/>
      <c r="F22" s="83" t="e">
        <f>#REF!</f>
        <v>#REF!</v>
      </c>
      <c r="G22" s="53"/>
      <c r="H22" s="53"/>
      <c r="I22" s="83" t="e">
        <f>#REF!</f>
        <v>#REF!</v>
      </c>
      <c r="J22" s="53" t="e">
        <f t="shared" si="1"/>
        <v>#REF!</v>
      </c>
      <c r="K22" s="53" t="e">
        <f t="shared" si="2"/>
        <v>#REF!</v>
      </c>
      <c r="AA22" s="256">
        <f t="shared" si="5"/>
        <v>40037</v>
      </c>
      <c r="AB22" s="255">
        <f t="shared" si="3"/>
        <v>40037</v>
      </c>
      <c r="AC22" s="48">
        <f t="shared" si="4"/>
        <v>33</v>
      </c>
    </row>
    <row r="23" spans="1:29" ht="21" customHeight="1" thickBot="1" x14ac:dyDescent="0.25">
      <c r="A23" s="283"/>
      <c r="B23" s="52" t="s">
        <v>45</v>
      </c>
      <c r="C23" s="260">
        <f t="shared" si="0"/>
        <v>40041</v>
      </c>
      <c r="D23" s="53"/>
      <c r="E23" s="53"/>
      <c r="F23" s="83" t="e">
        <f>#REF!</f>
        <v>#REF!</v>
      </c>
      <c r="G23" s="53"/>
      <c r="H23" s="53"/>
      <c r="I23" s="83" t="e">
        <f>#REF!</f>
        <v>#REF!</v>
      </c>
      <c r="J23" s="53" t="e">
        <f t="shared" si="1"/>
        <v>#REF!</v>
      </c>
      <c r="K23" s="53" t="e">
        <f t="shared" si="2"/>
        <v>#REF!</v>
      </c>
      <c r="AA23" s="256">
        <f t="shared" si="5"/>
        <v>40038</v>
      </c>
      <c r="AB23" s="255">
        <f t="shared" si="3"/>
        <v>40038</v>
      </c>
      <c r="AC23" s="48">
        <f t="shared" si="4"/>
        <v>33</v>
      </c>
    </row>
    <row r="24" spans="1:29" ht="21" customHeight="1" thickBot="1" x14ac:dyDescent="0.25">
      <c r="A24" s="283"/>
      <c r="B24" s="68" t="s">
        <v>39</v>
      </c>
      <c r="C24" s="260">
        <f t="shared" si="0"/>
        <v>40042</v>
      </c>
      <c r="D24" s="54"/>
      <c r="E24" s="54"/>
      <c r="F24" s="83" t="e">
        <f>#REF!</f>
        <v>#REF!</v>
      </c>
      <c r="G24" s="54"/>
      <c r="H24" s="54"/>
      <c r="I24" s="83" t="e">
        <f>#REF!</f>
        <v>#REF!</v>
      </c>
      <c r="J24" s="54" t="e">
        <f t="shared" si="1"/>
        <v>#REF!</v>
      </c>
      <c r="K24" s="54" t="e">
        <f t="shared" si="2"/>
        <v>#REF!</v>
      </c>
      <c r="AA24" s="256">
        <f t="shared" si="5"/>
        <v>40039</v>
      </c>
      <c r="AB24" s="255">
        <f t="shared" si="3"/>
        <v>40039</v>
      </c>
      <c r="AC24" s="48">
        <f t="shared" si="4"/>
        <v>33</v>
      </c>
    </row>
    <row r="25" spans="1:29" ht="21" customHeight="1" thickBot="1" x14ac:dyDescent="0.25">
      <c r="A25" s="286" t="s">
        <v>64</v>
      </c>
      <c r="B25" s="69" t="s">
        <v>40</v>
      </c>
      <c r="C25" s="261">
        <f t="shared" si="0"/>
        <v>40043</v>
      </c>
      <c r="D25" s="70"/>
      <c r="E25" s="70"/>
      <c r="F25" s="83" t="e">
        <f>#REF!</f>
        <v>#REF!</v>
      </c>
      <c r="G25" s="70"/>
      <c r="H25" s="70"/>
      <c r="I25" s="83" t="e">
        <f>#REF!</f>
        <v>#REF!</v>
      </c>
      <c r="J25" s="72" t="e">
        <f t="shared" si="1"/>
        <v>#REF!</v>
      </c>
      <c r="K25" s="72" t="e">
        <f t="shared" si="2"/>
        <v>#REF!</v>
      </c>
      <c r="AA25" s="256">
        <f t="shared" si="5"/>
        <v>40040</v>
      </c>
      <c r="AB25" s="255">
        <f t="shared" si="3"/>
        <v>40040</v>
      </c>
      <c r="AC25" s="48">
        <f t="shared" si="4"/>
        <v>33</v>
      </c>
    </row>
    <row r="26" spans="1:29" ht="21" customHeight="1" thickBot="1" x14ac:dyDescent="0.25">
      <c r="A26" s="287"/>
      <c r="B26" s="52" t="s">
        <v>41</v>
      </c>
      <c r="C26" s="260">
        <f t="shared" si="0"/>
        <v>40044</v>
      </c>
      <c r="D26" s="53"/>
      <c r="E26" s="53"/>
      <c r="F26" s="83" t="e">
        <f>#REF!</f>
        <v>#REF!</v>
      </c>
      <c r="G26" s="53"/>
      <c r="H26" s="53"/>
      <c r="I26" s="83" t="e">
        <f>#REF!</f>
        <v>#REF!</v>
      </c>
      <c r="J26" s="53" t="e">
        <f t="shared" si="1"/>
        <v>#REF!</v>
      </c>
      <c r="K26" s="53" t="e">
        <f t="shared" si="2"/>
        <v>#REF!</v>
      </c>
      <c r="AA26" s="256">
        <f t="shared" si="5"/>
        <v>40041</v>
      </c>
      <c r="AB26" s="255">
        <f t="shared" si="3"/>
        <v>40041</v>
      </c>
      <c r="AC26" s="48">
        <f t="shared" si="4"/>
        <v>33</v>
      </c>
    </row>
    <row r="27" spans="1:29" ht="21" customHeight="1" thickBot="1" x14ac:dyDescent="0.25">
      <c r="A27" s="287"/>
      <c r="B27" s="52" t="s">
        <v>42</v>
      </c>
      <c r="C27" s="260">
        <f t="shared" si="0"/>
        <v>40045</v>
      </c>
      <c r="D27" s="53"/>
      <c r="E27" s="53"/>
      <c r="F27" s="83" t="e">
        <f>#REF!</f>
        <v>#REF!</v>
      </c>
      <c r="G27" s="53"/>
      <c r="H27" s="53"/>
      <c r="I27" s="83" t="e">
        <f>#REF!</f>
        <v>#REF!</v>
      </c>
      <c r="J27" s="53" t="e">
        <f t="shared" si="1"/>
        <v>#REF!</v>
      </c>
      <c r="K27" s="53" t="e">
        <f t="shared" si="2"/>
        <v>#REF!</v>
      </c>
      <c r="AA27" s="256">
        <f t="shared" si="5"/>
        <v>40042</v>
      </c>
      <c r="AB27" s="255">
        <f t="shared" si="3"/>
        <v>40042</v>
      </c>
      <c r="AC27" s="48">
        <f t="shared" si="4"/>
        <v>34</v>
      </c>
    </row>
    <row r="28" spans="1:29" ht="21" customHeight="1" thickBot="1" x14ac:dyDescent="0.25">
      <c r="A28" s="287"/>
      <c r="B28" s="52" t="s">
        <v>43</v>
      </c>
      <c r="C28" s="260">
        <f t="shared" si="0"/>
        <v>40046</v>
      </c>
      <c r="D28" s="53"/>
      <c r="E28" s="53"/>
      <c r="F28" s="83" t="e">
        <f>#REF!</f>
        <v>#REF!</v>
      </c>
      <c r="G28" s="53"/>
      <c r="H28" s="53"/>
      <c r="I28" s="83" t="e">
        <f>#REF!</f>
        <v>#REF!</v>
      </c>
      <c r="J28" s="53" t="e">
        <f t="shared" si="1"/>
        <v>#REF!</v>
      </c>
      <c r="K28" s="53" t="e">
        <f t="shared" si="2"/>
        <v>#REF!</v>
      </c>
      <c r="AA28" s="256">
        <f t="shared" si="5"/>
        <v>40043</v>
      </c>
      <c r="AB28" s="255">
        <f t="shared" si="3"/>
        <v>40043</v>
      </c>
      <c r="AC28" s="48">
        <f t="shared" si="4"/>
        <v>34</v>
      </c>
    </row>
    <row r="29" spans="1:29" ht="21" customHeight="1" thickBot="1" x14ac:dyDescent="0.25">
      <c r="A29" s="287"/>
      <c r="B29" s="52" t="s">
        <v>44</v>
      </c>
      <c r="C29" s="260">
        <f t="shared" si="0"/>
        <v>40047</v>
      </c>
      <c r="D29" s="53"/>
      <c r="E29" s="53"/>
      <c r="F29" s="83" t="e">
        <f>#REF!</f>
        <v>#REF!</v>
      </c>
      <c r="G29" s="53"/>
      <c r="H29" s="53"/>
      <c r="I29" s="83" t="e">
        <f>#REF!</f>
        <v>#REF!</v>
      </c>
      <c r="J29" s="53" t="e">
        <f t="shared" si="1"/>
        <v>#REF!</v>
      </c>
      <c r="K29" s="53" t="e">
        <f t="shared" si="2"/>
        <v>#REF!</v>
      </c>
      <c r="AA29" s="256">
        <f t="shared" si="5"/>
        <v>40044</v>
      </c>
      <c r="AB29" s="255">
        <f t="shared" si="3"/>
        <v>40044</v>
      </c>
      <c r="AC29" s="48">
        <f t="shared" si="4"/>
        <v>34</v>
      </c>
    </row>
    <row r="30" spans="1:29" ht="21" customHeight="1" thickBot="1" x14ac:dyDescent="0.25">
      <c r="A30" s="287"/>
      <c r="B30" s="52" t="s">
        <v>45</v>
      </c>
      <c r="C30" s="260">
        <f t="shared" si="0"/>
        <v>40048</v>
      </c>
      <c r="D30" s="53"/>
      <c r="E30" s="53"/>
      <c r="F30" s="83" t="e">
        <f>#REF!</f>
        <v>#REF!</v>
      </c>
      <c r="G30" s="53"/>
      <c r="H30" s="53"/>
      <c r="I30" s="83" t="e">
        <f>#REF!</f>
        <v>#REF!</v>
      </c>
      <c r="J30" s="53" t="e">
        <f t="shared" si="1"/>
        <v>#REF!</v>
      </c>
      <c r="K30" s="53" t="e">
        <f t="shared" si="2"/>
        <v>#REF!</v>
      </c>
      <c r="AA30" s="256">
        <f t="shared" si="5"/>
        <v>40045</v>
      </c>
      <c r="AB30" s="255">
        <f t="shared" si="3"/>
        <v>40045</v>
      </c>
      <c r="AC30" s="48">
        <f t="shared" si="4"/>
        <v>34</v>
      </c>
    </row>
    <row r="31" spans="1:29" ht="21" customHeight="1" thickBot="1" x14ac:dyDescent="0.25">
      <c r="A31" s="288"/>
      <c r="B31" s="68" t="s">
        <v>39</v>
      </c>
      <c r="C31" s="260">
        <f t="shared" si="0"/>
        <v>40049</v>
      </c>
      <c r="D31" s="54"/>
      <c r="E31" s="54"/>
      <c r="F31" s="83" t="e">
        <f>#REF!</f>
        <v>#REF!</v>
      </c>
      <c r="G31" s="54"/>
      <c r="H31" s="54"/>
      <c r="I31" s="83" t="e">
        <f>#REF!</f>
        <v>#REF!</v>
      </c>
      <c r="J31" s="54" t="e">
        <f t="shared" si="1"/>
        <v>#REF!</v>
      </c>
      <c r="K31" s="54" t="e">
        <f t="shared" si="2"/>
        <v>#REF!</v>
      </c>
      <c r="AA31" s="256">
        <f t="shared" si="5"/>
        <v>40046</v>
      </c>
      <c r="AB31" s="255">
        <f t="shared" si="3"/>
        <v>40046</v>
      </c>
      <c r="AC31" s="48">
        <f t="shared" si="4"/>
        <v>34</v>
      </c>
    </row>
    <row r="32" spans="1:29" ht="21" customHeight="1" thickBot="1" x14ac:dyDescent="0.25">
      <c r="A32" s="282" t="s">
        <v>65</v>
      </c>
      <c r="B32" s="69" t="s">
        <v>40</v>
      </c>
      <c r="C32" s="261">
        <f t="shared" si="0"/>
        <v>40050</v>
      </c>
      <c r="D32" s="70"/>
      <c r="E32" s="70"/>
      <c r="F32" s="83" t="e">
        <f>#REF!</f>
        <v>#REF!</v>
      </c>
      <c r="G32" s="70"/>
      <c r="H32" s="70"/>
      <c r="I32" s="83" t="e">
        <f>#REF!</f>
        <v>#REF!</v>
      </c>
      <c r="J32" s="72" t="e">
        <f t="shared" si="1"/>
        <v>#REF!</v>
      </c>
      <c r="K32" s="72" t="e">
        <f t="shared" si="2"/>
        <v>#REF!</v>
      </c>
      <c r="AA32" s="256">
        <f t="shared" si="5"/>
        <v>40047</v>
      </c>
      <c r="AB32" s="255">
        <f t="shared" si="3"/>
        <v>40047</v>
      </c>
      <c r="AC32" s="48">
        <f t="shared" si="4"/>
        <v>34</v>
      </c>
    </row>
    <row r="33" spans="1:29" ht="21" customHeight="1" thickBot="1" x14ac:dyDescent="0.25">
      <c r="A33" s="283"/>
      <c r="B33" s="52" t="s">
        <v>41</v>
      </c>
      <c r="C33" s="260">
        <f t="shared" si="0"/>
        <v>40051</v>
      </c>
      <c r="D33" s="53"/>
      <c r="E33" s="53"/>
      <c r="F33" s="83" t="e">
        <f>#REF!</f>
        <v>#REF!</v>
      </c>
      <c r="G33" s="53"/>
      <c r="H33" s="53"/>
      <c r="I33" s="83" t="e">
        <f>#REF!</f>
        <v>#REF!</v>
      </c>
      <c r="J33" s="53" t="e">
        <f t="shared" si="1"/>
        <v>#REF!</v>
      </c>
      <c r="K33" s="53" t="e">
        <f t="shared" si="2"/>
        <v>#REF!</v>
      </c>
      <c r="AA33" s="256">
        <f t="shared" si="5"/>
        <v>40048</v>
      </c>
      <c r="AB33" s="255">
        <f t="shared" si="3"/>
        <v>40048</v>
      </c>
      <c r="AC33" s="48">
        <f t="shared" si="4"/>
        <v>34</v>
      </c>
    </row>
    <row r="34" spans="1:29" ht="21" customHeight="1" thickBot="1" x14ac:dyDescent="0.25">
      <c r="A34" s="283"/>
      <c r="B34" s="52" t="s">
        <v>42</v>
      </c>
      <c r="C34" s="260">
        <f t="shared" si="0"/>
        <v>40052</v>
      </c>
      <c r="D34" s="53"/>
      <c r="E34" s="53"/>
      <c r="F34" s="83" t="e">
        <f>#REF!</f>
        <v>#REF!</v>
      </c>
      <c r="G34" s="53"/>
      <c r="H34" s="53"/>
      <c r="I34" s="83" t="e">
        <f>#REF!</f>
        <v>#REF!</v>
      </c>
      <c r="J34" s="53" t="e">
        <f>E34-F34</f>
        <v>#REF!</v>
      </c>
      <c r="K34" s="53" t="e">
        <f>H34-I34</f>
        <v>#REF!</v>
      </c>
      <c r="AA34" s="256">
        <f t="shared" si="5"/>
        <v>40049</v>
      </c>
      <c r="AB34" s="255">
        <f t="shared" si="3"/>
        <v>40049</v>
      </c>
      <c r="AC34" s="48">
        <f t="shared" si="4"/>
        <v>35</v>
      </c>
    </row>
    <row r="35" spans="1:29" ht="21" customHeight="1" thickBot="1" x14ac:dyDescent="0.25">
      <c r="A35" s="283"/>
      <c r="B35" s="52" t="s">
        <v>43</v>
      </c>
      <c r="C35" s="260">
        <f t="shared" si="0"/>
        <v>40053</v>
      </c>
      <c r="D35" s="53"/>
      <c r="E35" s="53"/>
      <c r="F35" s="83" t="e">
        <f>#REF!</f>
        <v>#REF!</v>
      </c>
      <c r="G35" s="53"/>
      <c r="H35" s="53"/>
      <c r="I35" s="83" t="e">
        <f>#REF!</f>
        <v>#REF!</v>
      </c>
      <c r="J35" s="53" t="e">
        <f>E35-F35</f>
        <v>#REF!</v>
      </c>
      <c r="K35" s="53" t="e">
        <f>H35-I35</f>
        <v>#REF!</v>
      </c>
      <c r="AA35" s="256">
        <f t="shared" si="5"/>
        <v>40050</v>
      </c>
      <c r="AB35" s="255">
        <f t="shared" si="3"/>
        <v>40050</v>
      </c>
      <c r="AC35" s="48">
        <f t="shared" si="4"/>
        <v>35</v>
      </c>
    </row>
    <row r="36" spans="1:29" ht="21" customHeight="1" thickBot="1" x14ac:dyDescent="0.25">
      <c r="A36" s="283"/>
      <c r="B36" s="52" t="s">
        <v>44</v>
      </c>
      <c r="C36" s="260">
        <f t="shared" si="0"/>
        <v>40054</v>
      </c>
      <c r="D36" s="53"/>
      <c r="E36" s="53"/>
      <c r="F36" s="83" t="e">
        <f>#REF!</f>
        <v>#REF!</v>
      </c>
      <c r="G36" s="53"/>
      <c r="H36" s="53"/>
      <c r="I36" s="83" t="e">
        <f>#REF!</f>
        <v>#REF!</v>
      </c>
      <c r="J36" s="53" t="e">
        <f>E36-F36</f>
        <v>#REF!</v>
      </c>
      <c r="K36" s="53" t="e">
        <f>H36-I36</f>
        <v>#REF!</v>
      </c>
      <c r="AA36" s="256">
        <f t="shared" si="5"/>
        <v>40051</v>
      </c>
      <c r="AB36" s="255">
        <f t="shared" si="3"/>
        <v>40051</v>
      </c>
      <c r="AC36" s="48">
        <f t="shared" si="4"/>
        <v>35</v>
      </c>
    </row>
    <row r="37" spans="1:29" ht="21" customHeight="1" thickBot="1" x14ac:dyDescent="0.25">
      <c r="A37" s="283"/>
      <c r="B37" s="52" t="s">
        <v>45</v>
      </c>
      <c r="C37" s="260">
        <f t="shared" si="0"/>
        <v>40055</v>
      </c>
      <c r="D37" s="53"/>
      <c r="E37" s="53"/>
      <c r="F37" s="83" t="e">
        <f>#REF!</f>
        <v>#REF!</v>
      </c>
      <c r="G37" s="53"/>
      <c r="H37" s="53"/>
      <c r="I37" s="83" t="e">
        <f>#REF!</f>
        <v>#REF!</v>
      </c>
      <c r="J37" s="53" t="e">
        <f>E37-F37</f>
        <v>#REF!</v>
      </c>
      <c r="K37" s="53" t="e">
        <f>H37-I37</f>
        <v>#REF!</v>
      </c>
      <c r="AA37" s="256">
        <f t="shared" ref="AA37:AA43" si="6">AA36+1</f>
        <v>40052</v>
      </c>
      <c r="AB37" s="255">
        <f t="shared" ref="AB37:AB43" si="7">AA37</f>
        <v>40052</v>
      </c>
      <c r="AC37" s="48">
        <f t="shared" si="4"/>
        <v>35</v>
      </c>
    </row>
    <row r="38" spans="1:29" ht="21" customHeight="1" thickBot="1" x14ac:dyDescent="0.25">
      <c r="A38" s="284"/>
      <c r="B38" s="76" t="s">
        <v>39</v>
      </c>
      <c r="C38" s="262">
        <f t="shared" si="0"/>
        <v>40056</v>
      </c>
      <c r="D38" s="77"/>
      <c r="E38" s="77"/>
      <c r="F38" s="83" t="e">
        <f>#REF!</f>
        <v>#REF!</v>
      </c>
      <c r="G38" s="77"/>
      <c r="H38" s="77"/>
      <c r="I38" s="83" t="e">
        <f>#REF!</f>
        <v>#REF!</v>
      </c>
      <c r="J38" s="77" t="e">
        <f>E38-F38</f>
        <v>#REF!</v>
      </c>
      <c r="K38" s="77" t="e">
        <f>H38-I38</f>
        <v>#REF!</v>
      </c>
      <c r="AA38" s="256">
        <f t="shared" si="6"/>
        <v>40053</v>
      </c>
      <c r="AB38" s="255">
        <f t="shared" si="7"/>
        <v>40053</v>
      </c>
      <c r="AC38" s="48">
        <f t="shared" si="4"/>
        <v>35</v>
      </c>
    </row>
    <row r="39" spans="1:29" ht="30" customHeight="1" x14ac:dyDescent="0.2">
      <c r="B39" s="73" t="s">
        <v>46</v>
      </c>
      <c r="C39" s="73"/>
      <c r="D39" s="74">
        <f>SUM(D4:D34)</f>
        <v>0</v>
      </c>
      <c r="E39" s="74">
        <f>SUM(E4:E34)</f>
        <v>0</v>
      </c>
      <c r="F39" s="75" t="e">
        <f>SUM(F4:F38)</f>
        <v>#REF!</v>
      </c>
      <c r="G39" s="74">
        <f>SUM(G4:G34)</f>
        <v>0</v>
      </c>
      <c r="H39" s="74">
        <f>SUM(H4:H34)</f>
        <v>0</v>
      </c>
      <c r="I39" s="75" t="e">
        <f>SUM(I4:I38)</f>
        <v>#REF!</v>
      </c>
      <c r="J39" s="74" t="e">
        <f>SUM(J4:J38)</f>
        <v>#REF!</v>
      </c>
      <c r="K39" s="74" t="e">
        <f>SUM(K4:K38)</f>
        <v>#REF!</v>
      </c>
      <c r="AA39" s="256">
        <f t="shared" si="6"/>
        <v>40054</v>
      </c>
      <c r="AB39" s="255">
        <f t="shared" si="7"/>
        <v>40054</v>
      </c>
      <c r="AC39" s="48">
        <f t="shared" si="4"/>
        <v>35</v>
      </c>
    </row>
    <row r="40" spans="1:29" x14ac:dyDescent="0.2">
      <c r="AA40" s="256">
        <f t="shared" si="6"/>
        <v>40055</v>
      </c>
      <c r="AB40" s="255">
        <f t="shared" si="7"/>
        <v>40055</v>
      </c>
      <c r="AC40" s="48">
        <f t="shared" si="4"/>
        <v>35</v>
      </c>
    </row>
    <row r="41" spans="1:29" x14ac:dyDescent="0.2">
      <c r="AA41" s="256">
        <f t="shared" si="6"/>
        <v>40056</v>
      </c>
      <c r="AB41" s="255">
        <f t="shared" si="7"/>
        <v>40056</v>
      </c>
      <c r="AC41" s="48">
        <f t="shared" si="4"/>
        <v>36</v>
      </c>
    </row>
    <row r="42" spans="1:29" x14ac:dyDescent="0.2">
      <c r="AA42" s="256">
        <f t="shared" si="6"/>
        <v>40057</v>
      </c>
      <c r="AB42" s="255">
        <f t="shared" si="7"/>
        <v>40057</v>
      </c>
      <c r="AC42" s="48">
        <f t="shared" si="4"/>
        <v>36</v>
      </c>
    </row>
    <row r="43" spans="1:29" x14ac:dyDescent="0.2">
      <c r="AA43" s="256">
        <f t="shared" si="6"/>
        <v>40058</v>
      </c>
      <c r="AB43" s="255">
        <f t="shared" si="7"/>
        <v>40058</v>
      </c>
      <c r="AC43" s="48">
        <f t="shared" si="4"/>
        <v>36</v>
      </c>
    </row>
  </sheetData>
  <mergeCells count="8">
    <mergeCell ref="J2:J3"/>
    <mergeCell ref="K2:K3"/>
    <mergeCell ref="B2:C2"/>
    <mergeCell ref="A32:A38"/>
    <mergeCell ref="A4:A10"/>
    <mergeCell ref="A11:A17"/>
    <mergeCell ref="A18:A24"/>
    <mergeCell ref="A25:A31"/>
  </mergeCells>
  <phoneticPr fontId="0" type="noConversion"/>
  <printOptions horizontalCentered="1" verticalCentered="1"/>
  <pageMargins left="0.31496062992125984" right="0.31496062992125984" top="1.0236220472440944" bottom="0.70866141732283472" header="0.62992125984251968" footer="0.39370078740157483"/>
  <pageSetup paperSize="9" scale="83" orientation="portrait" r:id="rId1"/>
  <headerFooter alignWithMargins="0">
    <oddHeader>&amp;L&amp;"Arial,Gras"&amp;12VILLE DE : &amp;C&amp;"Arial,Gras"&amp;12              SUIVI DES  REPAS</oddHeader>
    <oddFooter>&amp;R&amp;8/01/2006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22" r:id="rId4" name="Spinner 2">
              <controlPr defaultSize="0" autoPict="0">
                <anchor moveWithCells="1" sizeWithCells="1">
                  <from>
                    <xdr:col>12</xdr:col>
                    <xdr:colOff>9525</xdr:colOff>
                    <xdr:row>1</xdr:row>
                    <xdr:rowOff>0</xdr:rowOff>
                  </from>
                  <to>
                    <xdr:col>12</xdr:col>
                    <xdr:colOff>266700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O182"/>
  <sheetViews>
    <sheetView zoomScale="75" zoomScaleNormal="100" zoomScaleSheetLayoutView="100" workbookViewId="0">
      <selection activeCell="T14" sqref="T14"/>
    </sheetView>
  </sheetViews>
  <sheetFormatPr baseColWidth="10" defaultColWidth="10" defaultRowHeight="12" x14ac:dyDescent="0.2"/>
  <cols>
    <col min="1" max="1" width="7.375" style="87" customWidth="1"/>
    <col min="2" max="2" width="21.125" style="87" customWidth="1"/>
    <col min="3" max="3" width="8.625" style="87" customWidth="1"/>
    <col min="4" max="4" width="11.75" style="87" customWidth="1"/>
    <col min="5" max="6" width="9.25" style="87" customWidth="1"/>
    <col min="7" max="8" width="9.375" style="87" customWidth="1"/>
    <col min="9" max="9" width="1" style="87" customWidth="1"/>
    <col min="10" max="10" width="7.25" style="87" customWidth="1"/>
    <col min="11" max="11" width="21.125" style="87" customWidth="1"/>
    <col min="12" max="12" width="8.625" style="87" customWidth="1"/>
    <col min="13" max="13" width="11.75" style="87" customWidth="1"/>
    <col min="14" max="17" width="9.375" style="87" customWidth="1"/>
    <col min="18" max="18" width="7.75" style="87" customWidth="1"/>
    <col min="19" max="19" width="20.875" style="87" customWidth="1"/>
    <col min="20" max="23" width="7.75" style="87" customWidth="1"/>
    <col min="24" max="24" width="20.875" style="87" customWidth="1"/>
    <col min="25" max="28" width="7.75" style="87" customWidth="1"/>
    <col min="29" max="29" width="20.875" style="87" customWidth="1"/>
    <col min="30" max="33" width="7.75" style="87" customWidth="1"/>
    <col min="34" max="34" width="20.875" style="87" customWidth="1"/>
    <col min="35" max="38" width="7.75" style="87" customWidth="1"/>
    <col min="39" max="39" width="20.875" style="87" customWidth="1"/>
    <col min="40" max="43" width="7.75" style="87" customWidth="1"/>
    <col min="44" max="44" width="20.875" style="87" customWidth="1"/>
    <col min="45" max="48" width="7.75" style="87" customWidth="1"/>
    <col min="49" max="49" width="20.875" style="87" customWidth="1"/>
    <col min="50" max="53" width="7.75" style="87" customWidth="1"/>
    <col min="54" max="54" width="20.875" style="87" customWidth="1"/>
    <col min="55" max="58" width="7.75" style="87" customWidth="1"/>
    <col min="59" max="59" width="20.875" style="87" customWidth="1"/>
    <col min="60" max="63" width="7.75" style="87" customWidth="1"/>
    <col min="64" max="64" width="20.875" style="87" customWidth="1"/>
    <col min="65" max="68" width="7.75" style="87" customWidth="1"/>
    <col min="69" max="69" width="20.875" style="87" customWidth="1"/>
    <col min="70" max="73" width="7.75" style="87" customWidth="1"/>
    <col min="74" max="74" width="20.875" style="87" customWidth="1"/>
    <col min="75" max="77" width="7.75" style="87" customWidth="1"/>
    <col min="78" max="78" width="8.25" style="87" customWidth="1"/>
    <col min="79" max="79" width="20.875" style="87" customWidth="1"/>
    <col min="80" max="82" width="7.75" style="87" customWidth="1"/>
    <col min="83" max="83" width="10" style="87" customWidth="1"/>
    <col min="84" max="84" width="20.875" style="87" customWidth="1"/>
    <col min="85" max="87" width="7.75" style="87" customWidth="1"/>
    <col min="88" max="88" width="10" style="87" customWidth="1"/>
    <col min="89" max="89" width="20.875" style="87" customWidth="1"/>
    <col min="90" max="93" width="7.75" style="87" customWidth="1"/>
    <col min="94" max="16384" width="10" style="87"/>
  </cols>
  <sheetData>
    <row r="1" spans="1:19" ht="18" customHeight="1" x14ac:dyDescent="0.2">
      <c r="A1" s="127" t="s">
        <v>59</v>
      </c>
      <c r="B1" s="84"/>
      <c r="C1" s="85"/>
      <c r="D1" s="85"/>
      <c r="E1" s="85"/>
      <c r="F1" s="86"/>
      <c r="G1" s="86"/>
      <c r="H1" s="86"/>
      <c r="J1" s="127"/>
      <c r="S1" s="87" t="s">
        <v>503</v>
      </c>
    </row>
    <row r="2" spans="1:19" ht="18" customHeight="1" thickBot="1" x14ac:dyDescent="0.25">
      <c r="A2" s="88" t="s">
        <v>67</v>
      </c>
      <c r="B2" s="88"/>
      <c r="C2" s="89"/>
      <c r="D2" s="89"/>
      <c r="E2" s="89"/>
      <c r="F2" s="89"/>
      <c r="G2" s="89"/>
      <c r="H2" s="89"/>
      <c r="J2" s="88" t="s">
        <v>79</v>
      </c>
      <c r="K2" s="88"/>
      <c r="L2" s="89"/>
      <c r="M2" s="89"/>
      <c r="N2" s="89"/>
      <c r="O2" s="89"/>
      <c r="P2" s="89"/>
      <c r="Q2" s="89"/>
      <c r="S2" s="87" t="s">
        <v>504</v>
      </c>
    </row>
    <row r="3" spans="1:19" ht="18" customHeight="1" thickBot="1" x14ac:dyDescent="0.25">
      <c r="A3" s="90" t="s">
        <v>68</v>
      </c>
      <c r="B3" s="212" t="s">
        <v>131</v>
      </c>
      <c r="C3" s="289"/>
      <c r="D3" s="290"/>
      <c r="E3" s="91"/>
      <c r="F3" s="91"/>
      <c r="G3" s="91"/>
      <c r="H3" s="91"/>
      <c r="J3" s="90" t="s">
        <v>68</v>
      </c>
      <c r="K3" s="210" t="str">
        <f>B3</f>
        <v>Juin</v>
      </c>
      <c r="L3" s="289"/>
      <c r="M3" s="290"/>
      <c r="N3" s="91"/>
      <c r="O3" s="91"/>
      <c r="P3" s="91"/>
      <c r="Q3" s="91"/>
      <c r="S3" s="87" t="s">
        <v>505</v>
      </c>
    </row>
    <row r="4" spans="1:19" ht="18" customHeight="1" thickBot="1" x14ac:dyDescent="0.25">
      <c r="B4" s="90"/>
      <c r="C4" s="92"/>
      <c r="D4" s="93"/>
      <c r="E4" s="121" t="s">
        <v>69</v>
      </c>
      <c r="F4" s="122" t="s">
        <v>70</v>
      </c>
      <c r="G4" s="121" t="s">
        <v>69</v>
      </c>
      <c r="H4" s="122" t="s">
        <v>70</v>
      </c>
      <c r="K4" s="90"/>
      <c r="L4" s="92"/>
      <c r="M4" s="93"/>
      <c r="N4" s="121" t="s">
        <v>69</v>
      </c>
      <c r="O4" s="122" t="s">
        <v>70</v>
      </c>
      <c r="P4" s="121" t="s">
        <v>69</v>
      </c>
      <c r="Q4" s="122" t="s">
        <v>70</v>
      </c>
      <c r="S4" s="87" t="s">
        <v>506</v>
      </c>
    </row>
    <row r="5" spans="1:19" ht="24" customHeight="1" thickBot="1" x14ac:dyDescent="0.25">
      <c r="A5" s="115" t="s">
        <v>74</v>
      </c>
      <c r="B5" s="113" t="s">
        <v>71</v>
      </c>
      <c r="C5" s="114" t="s">
        <v>72</v>
      </c>
      <c r="D5" s="125" t="s">
        <v>115</v>
      </c>
      <c r="E5" s="123" t="s">
        <v>3</v>
      </c>
      <c r="F5" s="124" t="s">
        <v>3</v>
      </c>
      <c r="G5" s="123" t="s">
        <v>5</v>
      </c>
      <c r="H5" s="124" t="s">
        <v>5</v>
      </c>
      <c r="J5" s="115" t="s">
        <v>74</v>
      </c>
      <c r="K5" s="113" t="s">
        <v>71</v>
      </c>
      <c r="L5" s="114" t="s">
        <v>72</v>
      </c>
      <c r="M5" s="125" t="s">
        <v>115</v>
      </c>
      <c r="N5" s="123" t="s">
        <v>3</v>
      </c>
      <c r="O5" s="124" t="s">
        <v>3</v>
      </c>
      <c r="P5" s="123" t="s">
        <v>5</v>
      </c>
      <c r="Q5" s="124" t="s">
        <v>5</v>
      </c>
      <c r="S5" s="87" t="s">
        <v>507</v>
      </c>
    </row>
    <row r="6" spans="1:19" ht="18" customHeight="1" x14ac:dyDescent="0.2">
      <c r="A6" s="126"/>
      <c r="B6" s="291" t="s">
        <v>94</v>
      </c>
      <c r="C6" s="291"/>
      <c r="D6" s="291"/>
      <c r="E6" s="291"/>
      <c r="F6" s="291"/>
      <c r="G6" s="291"/>
      <c r="H6" s="292"/>
      <c r="J6" s="126"/>
      <c r="K6" s="291" t="s">
        <v>81</v>
      </c>
      <c r="L6" s="291"/>
      <c r="M6" s="291"/>
      <c r="N6" s="291"/>
      <c r="O6" s="291"/>
      <c r="P6" s="291"/>
      <c r="Q6" s="292"/>
      <c r="S6" s="87" t="s">
        <v>131</v>
      </c>
    </row>
    <row r="7" spans="1:19" ht="18" customHeight="1" x14ac:dyDescent="0.25">
      <c r="A7" s="143"/>
      <c r="B7" s="168"/>
      <c r="C7" s="144"/>
      <c r="D7" s="207"/>
      <c r="E7" s="146"/>
      <c r="F7" s="142"/>
      <c r="G7" s="139">
        <f>D7*E7</f>
        <v>0</v>
      </c>
      <c r="H7" s="99">
        <f t="shared" ref="H7:H38" si="0">D7*F7</f>
        <v>0</v>
      </c>
      <c r="J7" s="116"/>
      <c r="K7" s="94"/>
      <c r="L7" s="95"/>
      <c r="M7" s="202"/>
      <c r="N7" s="97"/>
      <c r="O7" s="119"/>
      <c r="P7" s="98">
        <f>M7*N7</f>
        <v>0</v>
      </c>
      <c r="Q7" s="99">
        <f t="shared" ref="Q7:Q38" si="1">M7*O7</f>
        <v>0</v>
      </c>
      <c r="S7" s="87" t="s">
        <v>508</v>
      </c>
    </row>
    <row r="8" spans="1:19" ht="18" customHeight="1" x14ac:dyDescent="0.25">
      <c r="A8" s="143"/>
      <c r="B8" s="169"/>
      <c r="C8" s="145"/>
      <c r="D8" s="208"/>
      <c r="E8" s="146"/>
      <c r="F8" s="142"/>
      <c r="G8" s="139">
        <f t="shared" ref="G8:G39" si="2">D8*E8</f>
        <v>0</v>
      </c>
      <c r="H8" s="99">
        <f t="shared" si="0"/>
        <v>0</v>
      </c>
      <c r="J8" s="116"/>
      <c r="K8" s="100"/>
      <c r="L8" s="96"/>
      <c r="M8" s="201"/>
      <c r="N8" s="97"/>
      <c r="O8" s="119"/>
      <c r="P8" s="98">
        <f t="shared" ref="P8:P39" si="3">M8*N8</f>
        <v>0</v>
      </c>
      <c r="Q8" s="99">
        <f t="shared" si="1"/>
        <v>0</v>
      </c>
      <c r="S8" s="87" t="s">
        <v>509</v>
      </c>
    </row>
    <row r="9" spans="1:19" ht="18" customHeight="1" x14ac:dyDescent="0.25">
      <c r="A9" s="143"/>
      <c r="B9" s="168"/>
      <c r="C9" s="144"/>
      <c r="D9" s="207"/>
      <c r="E9" s="146"/>
      <c r="F9" s="142"/>
      <c r="G9" s="139">
        <f t="shared" si="2"/>
        <v>0</v>
      </c>
      <c r="H9" s="99">
        <f t="shared" si="0"/>
        <v>0</v>
      </c>
      <c r="J9" s="116"/>
      <c r="K9" s="94"/>
      <c r="L9" s="95"/>
      <c r="M9" s="202"/>
      <c r="N9" s="97"/>
      <c r="O9" s="119"/>
      <c r="P9" s="98">
        <f t="shared" si="3"/>
        <v>0</v>
      </c>
      <c r="Q9" s="99">
        <f t="shared" si="1"/>
        <v>0</v>
      </c>
      <c r="S9" s="87" t="s">
        <v>510</v>
      </c>
    </row>
    <row r="10" spans="1:19" ht="18" customHeight="1" x14ac:dyDescent="0.25">
      <c r="A10" s="143"/>
      <c r="B10" s="169"/>
      <c r="C10" s="145"/>
      <c r="D10" s="207"/>
      <c r="E10" s="146"/>
      <c r="F10" s="142"/>
      <c r="G10" s="139">
        <f t="shared" si="2"/>
        <v>0</v>
      </c>
      <c r="H10" s="99">
        <f t="shared" si="0"/>
        <v>0</v>
      </c>
      <c r="J10" s="116"/>
      <c r="K10" s="100"/>
      <c r="L10" s="96"/>
      <c r="M10" s="202"/>
      <c r="N10" s="97"/>
      <c r="O10" s="119"/>
      <c r="P10" s="98">
        <f t="shared" si="3"/>
        <v>0</v>
      </c>
      <c r="Q10" s="99">
        <f t="shared" si="1"/>
        <v>0</v>
      </c>
      <c r="S10" s="87" t="s">
        <v>511</v>
      </c>
    </row>
    <row r="11" spans="1:19" ht="18" customHeight="1" x14ac:dyDescent="0.25">
      <c r="A11" s="143"/>
      <c r="B11" s="169"/>
      <c r="C11" s="145"/>
      <c r="D11" s="207"/>
      <c r="E11" s="146"/>
      <c r="F11" s="142"/>
      <c r="G11" s="139">
        <f t="shared" si="2"/>
        <v>0</v>
      </c>
      <c r="H11" s="99">
        <f t="shared" si="0"/>
        <v>0</v>
      </c>
      <c r="J11" s="116"/>
      <c r="K11" s="100"/>
      <c r="L11" s="96"/>
      <c r="M11" s="202"/>
      <c r="N11" s="97"/>
      <c r="O11" s="119"/>
      <c r="P11" s="98">
        <f t="shared" si="3"/>
        <v>0</v>
      </c>
      <c r="Q11" s="99">
        <f t="shared" si="1"/>
        <v>0</v>
      </c>
      <c r="S11" s="87" t="s">
        <v>512</v>
      </c>
    </row>
    <row r="12" spans="1:19" ht="18" customHeight="1" x14ac:dyDescent="0.25">
      <c r="A12" s="143"/>
      <c r="B12" s="169"/>
      <c r="C12" s="144"/>
      <c r="D12" s="207"/>
      <c r="E12" s="146"/>
      <c r="F12" s="142"/>
      <c r="G12" s="139">
        <f t="shared" si="2"/>
        <v>0</v>
      </c>
      <c r="H12" s="99">
        <f t="shared" si="0"/>
        <v>0</v>
      </c>
      <c r="J12" s="116"/>
      <c r="K12" s="100"/>
      <c r="L12" s="95"/>
      <c r="M12" s="202"/>
      <c r="N12" s="97"/>
      <c r="O12" s="119"/>
      <c r="P12" s="98">
        <f t="shared" si="3"/>
        <v>0</v>
      </c>
      <c r="Q12" s="99">
        <f t="shared" si="1"/>
        <v>0</v>
      </c>
      <c r="S12" s="87" t="s">
        <v>513</v>
      </c>
    </row>
    <row r="13" spans="1:19" ht="18" customHeight="1" x14ac:dyDescent="0.25">
      <c r="A13" s="143"/>
      <c r="B13" s="169"/>
      <c r="C13" s="145"/>
      <c r="D13" s="207"/>
      <c r="E13" s="146"/>
      <c r="F13" s="142"/>
      <c r="G13" s="139">
        <f t="shared" si="2"/>
        <v>0</v>
      </c>
      <c r="H13" s="99">
        <f t="shared" si="0"/>
        <v>0</v>
      </c>
      <c r="J13" s="116"/>
      <c r="K13" s="100"/>
      <c r="L13" s="96"/>
      <c r="M13" s="202"/>
      <c r="N13" s="97"/>
      <c r="O13" s="119"/>
      <c r="P13" s="98">
        <f t="shared" si="3"/>
        <v>0</v>
      </c>
      <c r="Q13" s="99">
        <f t="shared" si="1"/>
        <v>0</v>
      </c>
    </row>
    <row r="14" spans="1:19" ht="18" customHeight="1" x14ac:dyDescent="0.25">
      <c r="A14" s="143"/>
      <c r="B14" s="168"/>
      <c r="C14" s="144"/>
      <c r="D14" s="207"/>
      <c r="E14" s="146"/>
      <c r="F14" s="142"/>
      <c r="G14" s="139">
        <f t="shared" si="2"/>
        <v>0</v>
      </c>
      <c r="H14" s="99">
        <f t="shared" si="0"/>
        <v>0</v>
      </c>
      <c r="J14" s="116"/>
      <c r="K14" s="94"/>
      <c r="L14" s="95"/>
      <c r="M14" s="202"/>
      <c r="N14" s="97"/>
      <c r="O14" s="119"/>
      <c r="P14" s="98">
        <f t="shared" si="3"/>
        <v>0</v>
      </c>
      <c r="Q14" s="99">
        <f t="shared" si="1"/>
        <v>0</v>
      </c>
    </row>
    <row r="15" spans="1:19" ht="18" customHeight="1" x14ac:dyDescent="0.25">
      <c r="A15" s="143"/>
      <c r="B15" s="168"/>
      <c r="C15" s="144"/>
      <c r="D15" s="207"/>
      <c r="E15" s="146"/>
      <c r="F15" s="142"/>
      <c r="G15" s="139">
        <f t="shared" si="2"/>
        <v>0</v>
      </c>
      <c r="H15" s="99">
        <f t="shared" si="0"/>
        <v>0</v>
      </c>
      <c r="J15" s="116"/>
      <c r="K15" s="94"/>
      <c r="L15" s="95"/>
      <c r="M15" s="202"/>
      <c r="N15" s="97"/>
      <c r="O15" s="119"/>
      <c r="P15" s="98">
        <f t="shared" si="3"/>
        <v>0</v>
      </c>
      <c r="Q15" s="99">
        <f t="shared" si="1"/>
        <v>0</v>
      </c>
    </row>
    <row r="16" spans="1:19" ht="18" customHeight="1" x14ac:dyDescent="0.25">
      <c r="A16" s="143"/>
      <c r="B16" s="169"/>
      <c r="C16" s="145"/>
      <c r="D16" s="207"/>
      <c r="E16" s="146"/>
      <c r="F16" s="142"/>
      <c r="G16" s="139">
        <f t="shared" si="2"/>
        <v>0</v>
      </c>
      <c r="H16" s="99">
        <f t="shared" si="0"/>
        <v>0</v>
      </c>
      <c r="J16" s="116"/>
      <c r="K16" s="100"/>
      <c r="L16" s="96"/>
      <c r="M16" s="202"/>
      <c r="N16" s="97"/>
      <c r="O16" s="119"/>
      <c r="P16" s="98">
        <f t="shared" si="3"/>
        <v>0</v>
      </c>
      <c r="Q16" s="99">
        <f t="shared" si="1"/>
        <v>0</v>
      </c>
    </row>
    <row r="17" spans="1:17" ht="18" customHeight="1" x14ac:dyDescent="0.25">
      <c r="A17" s="143"/>
      <c r="B17" s="169"/>
      <c r="C17" s="145"/>
      <c r="D17" s="207"/>
      <c r="E17" s="146"/>
      <c r="F17" s="142"/>
      <c r="G17" s="139">
        <f t="shared" si="2"/>
        <v>0</v>
      </c>
      <c r="H17" s="99">
        <f t="shared" si="0"/>
        <v>0</v>
      </c>
      <c r="J17" s="116"/>
      <c r="K17" s="100"/>
      <c r="L17" s="96"/>
      <c r="M17" s="202"/>
      <c r="N17" s="97"/>
      <c r="O17" s="119"/>
      <c r="P17" s="98">
        <f t="shared" si="3"/>
        <v>0</v>
      </c>
      <c r="Q17" s="99">
        <f t="shared" si="1"/>
        <v>0</v>
      </c>
    </row>
    <row r="18" spans="1:17" ht="18" customHeight="1" x14ac:dyDescent="0.2">
      <c r="A18" s="143"/>
      <c r="B18" s="169"/>
      <c r="C18" s="145"/>
      <c r="D18" s="207"/>
      <c r="E18" s="146"/>
      <c r="F18" s="142"/>
      <c r="G18" s="139">
        <f t="shared" si="2"/>
        <v>0</v>
      </c>
      <c r="H18" s="99">
        <f t="shared" si="0"/>
        <v>0</v>
      </c>
      <c r="J18" s="176"/>
      <c r="K18" s="177" t="s">
        <v>80</v>
      </c>
      <c r="L18" s="177"/>
      <c r="M18" s="206"/>
      <c r="N18" s="177"/>
      <c r="O18" s="177"/>
      <c r="P18" s="177"/>
      <c r="Q18" s="179"/>
    </row>
    <row r="19" spans="1:17" ht="18" customHeight="1" x14ac:dyDescent="0.25">
      <c r="A19" s="143"/>
      <c r="B19" s="168"/>
      <c r="C19" s="144"/>
      <c r="D19" s="208"/>
      <c r="E19" s="146"/>
      <c r="F19" s="142"/>
      <c r="G19" s="139">
        <f t="shared" si="2"/>
        <v>0</v>
      </c>
      <c r="H19" s="99">
        <f t="shared" si="0"/>
        <v>0</v>
      </c>
      <c r="J19" s="116"/>
      <c r="K19" s="94"/>
      <c r="L19" s="95"/>
      <c r="M19" s="201"/>
      <c r="N19" s="97"/>
      <c r="O19" s="119"/>
      <c r="P19" s="98">
        <f t="shared" si="3"/>
        <v>0</v>
      </c>
      <c r="Q19" s="99">
        <f t="shared" si="1"/>
        <v>0</v>
      </c>
    </row>
    <row r="20" spans="1:17" ht="18" customHeight="1" x14ac:dyDescent="0.25">
      <c r="A20" s="143"/>
      <c r="B20" s="168"/>
      <c r="C20" s="144"/>
      <c r="D20" s="208"/>
      <c r="E20" s="146"/>
      <c r="F20" s="142"/>
      <c r="G20" s="139">
        <f t="shared" si="2"/>
        <v>0</v>
      </c>
      <c r="H20" s="99">
        <f t="shared" si="0"/>
        <v>0</v>
      </c>
      <c r="J20" s="116"/>
      <c r="K20" s="94"/>
      <c r="L20" s="95"/>
      <c r="M20" s="201"/>
      <c r="N20" s="97"/>
      <c r="O20" s="119"/>
      <c r="P20" s="98">
        <f t="shared" si="3"/>
        <v>0</v>
      </c>
      <c r="Q20" s="99">
        <f t="shared" si="1"/>
        <v>0</v>
      </c>
    </row>
    <row r="21" spans="1:17" ht="18" customHeight="1" x14ac:dyDescent="0.25">
      <c r="A21" s="143"/>
      <c r="B21" s="168"/>
      <c r="C21" s="144"/>
      <c r="D21" s="208"/>
      <c r="E21" s="146"/>
      <c r="F21" s="142"/>
      <c r="G21" s="139">
        <f t="shared" si="2"/>
        <v>0</v>
      </c>
      <c r="H21" s="99">
        <f t="shared" si="0"/>
        <v>0</v>
      </c>
      <c r="J21" s="116"/>
      <c r="K21" s="94"/>
      <c r="L21" s="95"/>
      <c r="M21" s="201"/>
      <c r="N21" s="97"/>
      <c r="O21" s="119"/>
      <c r="P21" s="98">
        <f t="shared" si="3"/>
        <v>0</v>
      </c>
      <c r="Q21" s="99">
        <f t="shared" si="1"/>
        <v>0</v>
      </c>
    </row>
    <row r="22" spans="1:17" ht="18" customHeight="1" x14ac:dyDescent="0.25">
      <c r="A22" s="143"/>
      <c r="B22" s="169"/>
      <c r="C22" s="145"/>
      <c r="D22" s="207"/>
      <c r="E22" s="146"/>
      <c r="F22" s="142"/>
      <c r="G22" s="139">
        <f t="shared" si="2"/>
        <v>0</v>
      </c>
      <c r="H22" s="99">
        <f t="shared" si="0"/>
        <v>0</v>
      </c>
      <c r="J22" s="116"/>
      <c r="K22" s="100"/>
      <c r="L22" s="96"/>
      <c r="M22" s="202"/>
      <c r="N22" s="97"/>
      <c r="O22" s="119"/>
      <c r="P22" s="98">
        <f t="shared" si="3"/>
        <v>0</v>
      </c>
      <c r="Q22" s="99">
        <f t="shared" si="1"/>
        <v>0</v>
      </c>
    </row>
    <row r="23" spans="1:17" ht="18" customHeight="1" x14ac:dyDescent="0.25">
      <c r="A23" s="143"/>
      <c r="B23" s="169"/>
      <c r="C23" s="145"/>
      <c r="D23" s="208"/>
      <c r="E23" s="146"/>
      <c r="F23" s="142"/>
      <c r="G23" s="139">
        <f t="shared" si="2"/>
        <v>0</v>
      </c>
      <c r="H23" s="99">
        <f t="shared" si="0"/>
        <v>0</v>
      </c>
      <c r="J23" s="116"/>
      <c r="K23" s="100"/>
      <c r="L23" s="96"/>
      <c r="M23" s="201"/>
      <c r="N23" s="97"/>
      <c r="O23" s="119"/>
      <c r="P23" s="98">
        <f t="shared" si="3"/>
        <v>0</v>
      </c>
      <c r="Q23" s="99">
        <f t="shared" si="1"/>
        <v>0</v>
      </c>
    </row>
    <row r="24" spans="1:17" ht="18" customHeight="1" thickBot="1" x14ac:dyDescent="0.3">
      <c r="A24" s="143"/>
      <c r="B24" s="169"/>
      <c r="C24" s="145"/>
      <c r="D24" s="207"/>
      <c r="E24" s="147"/>
      <c r="F24" s="148"/>
      <c r="G24" s="139">
        <f t="shared" si="2"/>
        <v>0</v>
      </c>
      <c r="H24" s="99">
        <f t="shared" si="0"/>
        <v>0</v>
      </c>
      <c r="J24" s="116"/>
      <c r="K24" s="100"/>
      <c r="L24" s="96"/>
      <c r="M24" s="202"/>
      <c r="N24" s="101"/>
      <c r="O24" s="120"/>
      <c r="P24" s="98">
        <f t="shared" si="3"/>
        <v>0</v>
      </c>
      <c r="Q24" s="99">
        <f t="shared" si="1"/>
        <v>0</v>
      </c>
    </row>
    <row r="25" spans="1:17" ht="18" customHeight="1" thickBot="1" x14ac:dyDescent="0.3">
      <c r="A25" s="176"/>
      <c r="B25" s="161" t="s">
        <v>93</v>
      </c>
      <c r="C25" s="172"/>
      <c r="D25" s="209"/>
      <c r="E25" s="173"/>
      <c r="F25" s="174"/>
      <c r="G25" s="175"/>
      <c r="H25" s="174"/>
      <c r="J25" s="116"/>
      <c r="K25" s="100"/>
      <c r="L25" s="96"/>
      <c r="M25" s="202"/>
      <c r="N25" s="97"/>
      <c r="O25" s="119"/>
      <c r="P25" s="98">
        <f t="shared" si="3"/>
        <v>0</v>
      </c>
      <c r="Q25" s="99">
        <f t="shared" si="1"/>
        <v>0</v>
      </c>
    </row>
    <row r="26" spans="1:17" ht="18" customHeight="1" x14ac:dyDescent="0.25">
      <c r="A26" s="143"/>
      <c r="B26" s="168" t="s">
        <v>12</v>
      </c>
      <c r="C26" s="144"/>
      <c r="D26" s="207"/>
      <c r="E26" s="146"/>
      <c r="F26" s="142"/>
      <c r="G26" s="139">
        <f t="shared" si="2"/>
        <v>0</v>
      </c>
      <c r="H26" s="99">
        <f t="shared" si="0"/>
        <v>0</v>
      </c>
      <c r="J26" s="116"/>
      <c r="K26" s="94"/>
      <c r="L26" s="95"/>
      <c r="M26" s="202"/>
      <c r="N26" s="97"/>
      <c r="O26" s="119"/>
      <c r="P26" s="98">
        <f t="shared" si="3"/>
        <v>0</v>
      </c>
      <c r="Q26" s="99">
        <f t="shared" si="1"/>
        <v>0</v>
      </c>
    </row>
    <row r="27" spans="1:17" ht="18" customHeight="1" x14ac:dyDescent="0.25">
      <c r="A27" s="143"/>
      <c r="B27" s="168"/>
      <c r="C27" s="144"/>
      <c r="D27" s="207"/>
      <c r="E27" s="146"/>
      <c r="F27" s="142"/>
      <c r="G27" s="139">
        <f t="shared" si="2"/>
        <v>0</v>
      </c>
      <c r="H27" s="99">
        <f t="shared" si="0"/>
        <v>0</v>
      </c>
      <c r="J27" s="116"/>
      <c r="K27" s="94"/>
      <c r="L27" s="95"/>
      <c r="M27" s="202"/>
      <c r="N27" s="97"/>
      <c r="O27" s="119"/>
      <c r="P27" s="98">
        <f t="shared" si="3"/>
        <v>0</v>
      </c>
      <c r="Q27" s="99">
        <f t="shared" si="1"/>
        <v>0</v>
      </c>
    </row>
    <row r="28" spans="1:17" ht="18" customHeight="1" x14ac:dyDescent="0.25">
      <c r="A28" s="143"/>
      <c r="B28" s="169"/>
      <c r="C28" s="145"/>
      <c r="D28" s="207"/>
      <c r="E28" s="146"/>
      <c r="F28" s="142"/>
      <c r="G28" s="139">
        <f t="shared" si="2"/>
        <v>0</v>
      </c>
      <c r="H28" s="99">
        <f t="shared" si="0"/>
        <v>0</v>
      </c>
      <c r="J28" s="116"/>
      <c r="K28" s="100"/>
      <c r="L28" s="96"/>
      <c r="M28" s="202"/>
      <c r="N28" s="97"/>
      <c r="O28" s="119"/>
      <c r="P28" s="98">
        <f t="shared" si="3"/>
        <v>0</v>
      </c>
      <c r="Q28" s="99">
        <f t="shared" si="1"/>
        <v>0</v>
      </c>
    </row>
    <row r="29" spans="1:17" ht="18" customHeight="1" x14ac:dyDescent="0.25">
      <c r="A29" s="176"/>
      <c r="B29" s="177" t="s">
        <v>122</v>
      </c>
      <c r="C29" s="177"/>
      <c r="D29" s="177"/>
      <c r="E29" s="178"/>
      <c r="F29" s="177"/>
      <c r="G29" s="178"/>
      <c r="H29" s="179"/>
      <c r="J29" s="116"/>
      <c r="K29" s="100"/>
      <c r="L29" s="95"/>
      <c r="M29" s="202"/>
      <c r="N29" s="101"/>
      <c r="O29" s="120"/>
      <c r="P29" s="98">
        <f t="shared" si="3"/>
        <v>0</v>
      </c>
      <c r="Q29" s="99">
        <f t="shared" si="1"/>
        <v>0</v>
      </c>
    </row>
    <row r="30" spans="1:17" ht="18" customHeight="1" x14ac:dyDescent="0.25">
      <c r="A30" s="143"/>
      <c r="B30" s="144"/>
      <c r="C30" s="144"/>
      <c r="D30" s="207"/>
      <c r="E30" s="146"/>
      <c r="F30" s="142"/>
      <c r="G30" s="139">
        <f t="shared" si="2"/>
        <v>0</v>
      </c>
      <c r="H30" s="99">
        <f t="shared" si="0"/>
        <v>0</v>
      </c>
      <c r="J30" s="116"/>
      <c r="K30" s="94"/>
      <c r="L30" s="95"/>
      <c r="M30" s="202"/>
      <c r="N30" s="97"/>
      <c r="O30" s="119"/>
      <c r="P30" s="98">
        <f t="shared" si="3"/>
        <v>0</v>
      </c>
      <c r="Q30" s="99">
        <f t="shared" si="1"/>
        <v>0</v>
      </c>
    </row>
    <row r="31" spans="1:17" ht="18" customHeight="1" x14ac:dyDescent="0.25">
      <c r="A31" s="143"/>
      <c r="B31" s="145"/>
      <c r="C31" s="145"/>
      <c r="D31" s="208"/>
      <c r="E31" s="146"/>
      <c r="F31" s="142"/>
      <c r="G31" s="139">
        <f t="shared" si="2"/>
        <v>0</v>
      </c>
      <c r="H31" s="99">
        <f t="shared" si="0"/>
        <v>0</v>
      </c>
      <c r="J31" s="116"/>
      <c r="K31" s="100"/>
      <c r="L31" s="96"/>
      <c r="M31" s="201"/>
      <c r="N31" s="97"/>
      <c r="O31" s="119"/>
      <c r="P31" s="98">
        <f t="shared" si="3"/>
        <v>0</v>
      </c>
      <c r="Q31" s="99">
        <f t="shared" si="1"/>
        <v>0</v>
      </c>
    </row>
    <row r="32" spans="1:17" ht="18" customHeight="1" x14ac:dyDescent="0.25">
      <c r="A32" s="143"/>
      <c r="B32" s="145"/>
      <c r="C32" s="145"/>
      <c r="D32" s="208"/>
      <c r="E32" s="147"/>
      <c r="F32" s="148"/>
      <c r="G32" s="139">
        <f t="shared" si="2"/>
        <v>0</v>
      </c>
      <c r="H32" s="99">
        <f t="shared" si="0"/>
        <v>0</v>
      </c>
      <c r="J32" s="116"/>
      <c r="K32" s="100"/>
      <c r="L32" s="96"/>
      <c r="M32" s="201"/>
      <c r="N32" s="101"/>
      <c r="O32" s="120"/>
      <c r="P32" s="98">
        <f t="shared" si="3"/>
        <v>0</v>
      </c>
      <c r="Q32" s="99">
        <f t="shared" si="1"/>
        <v>0</v>
      </c>
    </row>
    <row r="33" spans="1:93" ht="18" customHeight="1" x14ac:dyDescent="0.25">
      <c r="A33" s="143"/>
      <c r="B33" s="145"/>
      <c r="C33" s="145"/>
      <c r="D33" s="207"/>
      <c r="E33" s="146"/>
      <c r="F33" s="142"/>
      <c r="G33" s="139">
        <f t="shared" si="2"/>
        <v>0</v>
      </c>
      <c r="H33" s="99">
        <f t="shared" si="0"/>
        <v>0</v>
      </c>
      <c r="J33" s="116"/>
      <c r="K33" s="100"/>
      <c r="L33" s="96"/>
      <c r="M33" s="202"/>
      <c r="N33" s="97"/>
      <c r="O33" s="119"/>
      <c r="P33" s="98">
        <f t="shared" si="3"/>
        <v>0</v>
      </c>
      <c r="Q33" s="99">
        <f t="shared" si="1"/>
        <v>0</v>
      </c>
    </row>
    <row r="34" spans="1:93" ht="18" customHeight="1" x14ac:dyDescent="0.25">
      <c r="A34" s="143"/>
      <c r="B34" s="145"/>
      <c r="C34" s="145"/>
      <c r="D34" s="207"/>
      <c r="E34" s="146"/>
      <c r="F34" s="142"/>
      <c r="G34" s="139">
        <f t="shared" si="2"/>
        <v>0</v>
      </c>
      <c r="H34" s="99">
        <f t="shared" si="0"/>
        <v>0</v>
      </c>
      <c r="J34" s="116"/>
      <c r="K34" s="100"/>
      <c r="L34" s="96"/>
      <c r="M34" s="202"/>
      <c r="N34" s="97"/>
      <c r="O34" s="119"/>
      <c r="P34" s="98">
        <f t="shared" si="3"/>
        <v>0</v>
      </c>
      <c r="Q34" s="99">
        <f t="shared" si="1"/>
        <v>0</v>
      </c>
    </row>
    <row r="35" spans="1:93" ht="18" customHeight="1" x14ac:dyDescent="0.25">
      <c r="A35" s="143"/>
      <c r="B35" s="145"/>
      <c r="C35" s="145"/>
      <c r="D35" s="208"/>
      <c r="E35" s="147"/>
      <c r="F35" s="99"/>
      <c r="G35" s="139">
        <f t="shared" si="2"/>
        <v>0</v>
      </c>
      <c r="H35" s="99">
        <f t="shared" si="0"/>
        <v>0</v>
      </c>
      <c r="J35" s="116"/>
      <c r="K35" s="96"/>
      <c r="L35" s="96"/>
      <c r="M35" s="201"/>
      <c r="N35" s="101"/>
      <c r="O35" s="99"/>
      <c r="P35" s="98">
        <f t="shared" si="3"/>
        <v>0</v>
      </c>
      <c r="Q35" s="99">
        <f t="shared" si="1"/>
        <v>0</v>
      </c>
    </row>
    <row r="36" spans="1:93" ht="18" customHeight="1" x14ac:dyDescent="0.25">
      <c r="A36" s="143"/>
      <c r="B36" s="145"/>
      <c r="C36" s="145"/>
      <c r="D36" s="208"/>
      <c r="E36" s="146"/>
      <c r="F36" s="99"/>
      <c r="G36" s="139">
        <f t="shared" si="2"/>
        <v>0</v>
      </c>
      <c r="H36" s="99">
        <f t="shared" si="0"/>
        <v>0</v>
      </c>
      <c r="J36" s="116"/>
      <c r="K36" s="96"/>
      <c r="L36" s="96"/>
      <c r="M36" s="201"/>
      <c r="N36" s="97"/>
      <c r="O36" s="99"/>
      <c r="P36" s="98">
        <f t="shared" si="3"/>
        <v>0</v>
      </c>
      <c r="Q36" s="99">
        <f t="shared" si="1"/>
        <v>0</v>
      </c>
    </row>
    <row r="37" spans="1:93" ht="18" customHeight="1" x14ac:dyDescent="0.25">
      <c r="A37" s="143"/>
      <c r="B37" s="145"/>
      <c r="C37" s="145"/>
      <c r="D37" s="208"/>
      <c r="E37" s="147"/>
      <c r="F37" s="99"/>
      <c r="G37" s="139">
        <f t="shared" si="2"/>
        <v>0</v>
      </c>
      <c r="H37" s="99">
        <f t="shared" si="0"/>
        <v>0</v>
      </c>
      <c r="J37" s="116"/>
      <c r="K37" s="96"/>
      <c r="L37" s="96"/>
      <c r="M37" s="201"/>
      <c r="N37" s="101"/>
      <c r="O37" s="99"/>
      <c r="P37" s="98">
        <f t="shared" si="3"/>
        <v>0</v>
      </c>
      <c r="Q37" s="99">
        <f t="shared" si="1"/>
        <v>0</v>
      </c>
    </row>
    <row r="38" spans="1:93" ht="18" customHeight="1" x14ac:dyDescent="0.25">
      <c r="A38" s="143"/>
      <c r="B38" s="145"/>
      <c r="C38" s="145"/>
      <c r="D38" s="208"/>
      <c r="E38" s="146"/>
      <c r="F38" s="99"/>
      <c r="G38" s="139">
        <f t="shared" si="2"/>
        <v>0</v>
      </c>
      <c r="H38" s="99">
        <f t="shared" si="0"/>
        <v>0</v>
      </c>
      <c r="J38" s="116"/>
      <c r="K38" s="96"/>
      <c r="L38" s="96"/>
      <c r="M38" s="201"/>
      <c r="N38" s="97"/>
      <c r="O38" s="99"/>
      <c r="P38" s="98">
        <f t="shared" si="3"/>
        <v>0</v>
      </c>
      <c r="Q38" s="99">
        <f t="shared" si="1"/>
        <v>0</v>
      </c>
    </row>
    <row r="39" spans="1:93" ht="18" customHeight="1" thickBot="1" x14ac:dyDescent="0.25">
      <c r="A39" s="149"/>
      <c r="B39" s="150"/>
      <c r="C39" s="102"/>
      <c r="D39" s="205"/>
      <c r="E39" s="141"/>
      <c r="F39" s="104"/>
      <c r="G39" s="140">
        <f t="shared" si="2"/>
        <v>0</v>
      </c>
      <c r="H39" s="106">
        <f>D39*F39</f>
        <v>0</v>
      </c>
      <c r="J39" s="118"/>
      <c r="K39" s="117"/>
      <c r="L39" s="102"/>
      <c r="M39" s="205"/>
      <c r="N39" s="103"/>
      <c r="O39" s="104"/>
      <c r="P39" s="105">
        <f t="shared" si="3"/>
        <v>0</v>
      </c>
      <c r="Q39" s="106">
        <f>M39*O39</f>
        <v>0</v>
      </c>
    </row>
    <row r="40" spans="1:93" ht="18" customHeight="1" x14ac:dyDescent="0.3">
      <c r="A40" s="135" t="s">
        <v>85</v>
      </c>
      <c r="B40" s="131"/>
      <c r="C40" s="151" t="s">
        <v>86</v>
      </c>
      <c r="D40" s="138"/>
      <c r="E40" s="138"/>
      <c r="F40" s="183">
        <f>SUM(G7:G24)</f>
        <v>0</v>
      </c>
      <c r="G40" s="108"/>
      <c r="H40" s="195" t="s">
        <v>120</v>
      </c>
      <c r="J40" s="135" t="s">
        <v>87</v>
      </c>
      <c r="K40" s="131"/>
      <c r="L40" s="151" t="s">
        <v>107</v>
      </c>
      <c r="M40" s="138"/>
      <c r="N40" s="138"/>
      <c r="O40" s="183">
        <f>SUM(P7:P17)</f>
        <v>0</v>
      </c>
      <c r="P40" s="108"/>
      <c r="Q40" s="108"/>
    </row>
    <row r="41" spans="1:93" ht="18.75" x14ac:dyDescent="0.3">
      <c r="A41" s="135"/>
      <c r="B41" s="133"/>
      <c r="C41" s="133" t="s">
        <v>73</v>
      </c>
      <c r="D41" s="137"/>
      <c r="E41" s="152"/>
      <c r="F41" s="184">
        <f>SUM(H7:H24)</f>
        <v>0</v>
      </c>
      <c r="G41" s="191"/>
      <c r="H41" s="185">
        <f>SUM(G26:G28)</f>
        <v>0</v>
      </c>
      <c r="J41" s="135"/>
      <c r="K41" s="133"/>
      <c r="L41" s="133" t="s">
        <v>73</v>
      </c>
      <c r="M41" s="137"/>
      <c r="N41" s="152"/>
      <c r="O41" s="184">
        <f>SUM(Q7:Q17)</f>
        <v>0</v>
      </c>
      <c r="P41" s="191"/>
      <c r="Q41" s="156"/>
    </row>
    <row r="42" spans="1:93" ht="18.75" x14ac:dyDescent="0.3">
      <c r="A42" s="135" t="s">
        <v>84</v>
      </c>
      <c r="B42" s="133"/>
      <c r="C42" s="151" t="s">
        <v>86</v>
      </c>
      <c r="D42" s="136"/>
      <c r="E42" s="136"/>
      <c r="F42" s="192"/>
      <c r="G42" s="188">
        <f>SUM(G30:G39)</f>
        <v>0</v>
      </c>
      <c r="H42" s="196">
        <f>SUM(H26:H28)</f>
        <v>0</v>
      </c>
      <c r="J42" s="135" t="s">
        <v>88</v>
      </c>
      <c r="K42" s="133"/>
      <c r="L42" s="151" t="s">
        <v>107</v>
      </c>
      <c r="M42" s="136"/>
      <c r="N42" s="136"/>
      <c r="O42" s="192"/>
      <c r="P42" s="188">
        <f>SUM(P19:P39)</f>
        <v>0</v>
      </c>
      <c r="Q42" s="156"/>
    </row>
    <row r="43" spans="1:93" ht="18" customHeight="1" x14ac:dyDescent="0.3">
      <c r="A43" s="135"/>
      <c r="B43" s="134"/>
      <c r="C43" s="133" t="s">
        <v>73</v>
      </c>
      <c r="D43" s="131"/>
      <c r="E43" s="153"/>
      <c r="F43" s="193"/>
      <c r="G43" s="190">
        <f>SUM(H30:H39)</f>
        <v>0</v>
      </c>
      <c r="H43" s="154"/>
      <c r="J43" s="135"/>
      <c r="K43" s="134"/>
      <c r="L43" s="133" t="s">
        <v>73</v>
      </c>
      <c r="M43" s="131"/>
      <c r="N43" s="153"/>
      <c r="O43" s="193"/>
      <c r="P43" s="194">
        <f>SUM(Q19:Q39)</f>
        <v>0</v>
      </c>
    </row>
    <row r="44" spans="1:93" ht="18" customHeight="1" thickBot="1" x14ac:dyDescent="0.3">
      <c r="A44" s="88" t="s">
        <v>77</v>
      </c>
      <c r="B44" s="88"/>
      <c r="C44" s="89"/>
      <c r="D44" s="89"/>
      <c r="E44" s="89"/>
      <c r="F44" s="89"/>
      <c r="G44" s="89"/>
      <c r="H44" s="89"/>
      <c r="I44" s="109"/>
      <c r="J44" s="88" t="s">
        <v>75</v>
      </c>
      <c r="K44" s="88"/>
      <c r="L44" s="89"/>
      <c r="M44" s="89"/>
      <c r="N44" s="89"/>
      <c r="O44" s="89"/>
      <c r="P44" s="89"/>
      <c r="Q44" s="8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109"/>
      <c r="AR44" s="109"/>
      <c r="AS44" s="109"/>
      <c r="AT44" s="109"/>
      <c r="AU44" s="109"/>
      <c r="AV44" s="109"/>
      <c r="AW44" s="109"/>
      <c r="AX44" s="109"/>
      <c r="AY44" s="109"/>
      <c r="AZ44" s="109"/>
      <c r="BA44" s="109"/>
      <c r="BB44" s="109"/>
      <c r="BC44" s="109"/>
      <c r="BD44" s="109"/>
      <c r="BE44" s="109"/>
      <c r="BF44" s="109"/>
      <c r="BG44" s="109"/>
      <c r="BH44" s="109"/>
      <c r="BI44" s="109"/>
      <c r="BJ44" s="109"/>
      <c r="BK44" s="109"/>
      <c r="BL44" s="109"/>
      <c r="BM44" s="109"/>
      <c r="BN44" s="109"/>
      <c r="BO44" s="109"/>
      <c r="BP44" s="109"/>
      <c r="BQ44" s="109"/>
      <c r="BR44" s="109"/>
      <c r="BS44" s="109"/>
      <c r="BT44" s="109"/>
      <c r="BU44" s="109"/>
      <c r="BV44" s="109"/>
      <c r="BW44" s="109"/>
      <c r="BX44" s="109"/>
      <c r="BY44" s="109"/>
      <c r="BZ44" s="109"/>
      <c r="CA44" s="109"/>
      <c r="CB44" s="109"/>
      <c r="CC44" s="109"/>
      <c r="CD44" s="109"/>
      <c r="CE44" s="109"/>
      <c r="CF44" s="109"/>
      <c r="CG44" s="109"/>
      <c r="CH44" s="109"/>
      <c r="CI44" s="109"/>
      <c r="CJ44" s="109"/>
      <c r="CK44" s="109"/>
      <c r="CL44" s="109"/>
      <c r="CM44" s="109"/>
      <c r="CN44" s="109"/>
      <c r="CO44" s="109"/>
    </row>
    <row r="45" spans="1:93" ht="18" customHeight="1" thickBot="1" x14ac:dyDescent="0.3">
      <c r="A45" s="90" t="s">
        <v>68</v>
      </c>
      <c r="B45" s="210" t="str">
        <f>B3</f>
        <v>Juin</v>
      </c>
      <c r="C45" s="289"/>
      <c r="D45" s="290"/>
      <c r="E45" s="91"/>
      <c r="F45" s="91"/>
      <c r="G45" s="91"/>
      <c r="H45" s="91"/>
      <c r="I45" s="109"/>
      <c r="J45" s="90" t="s">
        <v>68</v>
      </c>
      <c r="K45" s="210" t="str">
        <f>B3</f>
        <v>Juin</v>
      </c>
      <c r="L45" s="289"/>
      <c r="M45" s="290"/>
      <c r="N45" s="91"/>
      <c r="O45" s="91"/>
      <c r="P45" s="91"/>
      <c r="Q45" s="91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109"/>
      <c r="AR45" s="109"/>
      <c r="AS45" s="109"/>
      <c r="AT45" s="109"/>
      <c r="AU45" s="109"/>
      <c r="AV45" s="109"/>
      <c r="AW45" s="109"/>
      <c r="AX45" s="109"/>
      <c r="AY45" s="109"/>
      <c r="AZ45" s="109"/>
      <c r="BA45" s="109"/>
      <c r="BB45" s="109"/>
      <c r="BC45" s="109"/>
      <c r="BD45" s="109"/>
      <c r="BE45" s="109"/>
      <c r="BF45" s="109"/>
      <c r="BG45" s="109"/>
      <c r="BH45" s="109"/>
      <c r="BI45" s="109"/>
      <c r="BJ45" s="109"/>
      <c r="BK45" s="109"/>
      <c r="BL45" s="109"/>
      <c r="BM45" s="109"/>
      <c r="BN45" s="109"/>
      <c r="BO45" s="109"/>
      <c r="BP45" s="109"/>
      <c r="BQ45" s="109"/>
      <c r="BR45" s="109"/>
      <c r="BS45" s="109"/>
      <c r="BT45" s="109"/>
      <c r="BU45" s="109"/>
      <c r="BV45" s="109"/>
      <c r="BW45" s="109"/>
      <c r="BX45" s="109"/>
      <c r="BY45" s="109"/>
      <c r="BZ45" s="109"/>
      <c r="CA45" s="109"/>
      <c r="CB45" s="109"/>
      <c r="CC45" s="109"/>
      <c r="CD45" s="109"/>
      <c r="CE45" s="109"/>
      <c r="CF45" s="109"/>
      <c r="CG45" s="109"/>
      <c r="CH45" s="109"/>
      <c r="CI45" s="109"/>
      <c r="CJ45" s="109"/>
      <c r="CK45" s="109"/>
      <c r="CL45" s="109"/>
      <c r="CM45" s="109"/>
      <c r="CN45" s="109"/>
      <c r="CO45" s="109"/>
    </row>
    <row r="46" spans="1:93" ht="18" customHeight="1" thickBot="1" x14ac:dyDescent="0.3">
      <c r="B46" s="90"/>
      <c r="C46" s="92"/>
      <c r="D46" s="93"/>
      <c r="E46" s="121" t="s">
        <v>69</v>
      </c>
      <c r="F46" s="122" t="s">
        <v>70</v>
      </c>
      <c r="G46" s="121" t="s">
        <v>69</v>
      </c>
      <c r="H46" s="122" t="s">
        <v>70</v>
      </c>
      <c r="I46" s="109"/>
      <c r="K46" s="90"/>
      <c r="L46" s="92"/>
      <c r="M46" s="93"/>
      <c r="N46" s="121" t="s">
        <v>69</v>
      </c>
      <c r="O46" s="122" t="s">
        <v>70</v>
      </c>
      <c r="P46" s="121" t="s">
        <v>69</v>
      </c>
      <c r="Q46" s="122" t="s">
        <v>70</v>
      </c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109"/>
      <c r="AR46" s="109"/>
      <c r="AS46" s="109"/>
      <c r="AT46" s="109"/>
      <c r="AU46" s="109"/>
      <c r="AV46" s="109"/>
      <c r="AW46" s="109"/>
      <c r="AX46" s="109"/>
      <c r="AY46" s="109"/>
      <c r="AZ46" s="109"/>
      <c r="BA46" s="109"/>
      <c r="BB46" s="109"/>
      <c r="BC46" s="109"/>
      <c r="BD46" s="109"/>
      <c r="BE46" s="109"/>
      <c r="BF46" s="109"/>
      <c r="BG46" s="109"/>
      <c r="BH46" s="109"/>
      <c r="BI46" s="109"/>
      <c r="BJ46" s="109"/>
      <c r="BK46" s="109"/>
      <c r="BL46" s="109"/>
      <c r="BM46" s="109"/>
      <c r="BN46" s="109"/>
      <c r="BO46" s="109"/>
      <c r="BP46" s="109"/>
      <c r="BQ46" s="109"/>
      <c r="BR46" s="109"/>
      <c r="BS46" s="109"/>
      <c r="BT46" s="109"/>
      <c r="BU46" s="109"/>
      <c r="BV46" s="109"/>
      <c r="BW46" s="109"/>
      <c r="BX46" s="109"/>
      <c r="BY46" s="109"/>
      <c r="BZ46" s="109"/>
      <c r="CA46" s="109"/>
      <c r="CB46" s="109"/>
      <c r="CC46" s="109"/>
      <c r="CD46" s="109"/>
      <c r="CE46" s="109"/>
      <c r="CF46" s="109"/>
      <c r="CG46" s="109"/>
      <c r="CH46" s="109"/>
      <c r="CI46" s="109"/>
      <c r="CJ46" s="109"/>
      <c r="CK46" s="109"/>
      <c r="CL46" s="109"/>
      <c r="CM46" s="109"/>
      <c r="CN46" s="109"/>
      <c r="CO46" s="109"/>
    </row>
    <row r="47" spans="1:93" ht="18" customHeight="1" thickBot="1" x14ac:dyDescent="0.3">
      <c r="A47" s="115" t="s">
        <v>74</v>
      </c>
      <c r="B47" s="113" t="s">
        <v>71</v>
      </c>
      <c r="C47" s="114" t="s">
        <v>72</v>
      </c>
      <c r="D47" s="125" t="s">
        <v>115</v>
      </c>
      <c r="E47" s="123" t="s">
        <v>3</v>
      </c>
      <c r="F47" s="124" t="s">
        <v>3</v>
      </c>
      <c r="G47" s="123" t="s">
        <v>5</v>
      </c>
      <c r="H47" s="124" t="s">
        <v>5</v>
      </c>
      <c r="I47" s="109"/>
      <c r="J47" s="115" t="s">
        <v>74</v>
      </c>
      <c r="K47" s="113" t="s">
        <v>71</v>
      </c>
      <c r="L47" s="114" t="s">
        <v>72</v>
      </c>
      <c r="M47" s="125" t="s">
        <v>115</v>
      </c>
      <c r="N47" s="123" t="s">
        <v>3</v>
      </c>
      <c r="O47" s="124" t="s">
        <v>3</v>
      </c>
      <c r="P47" s="123" t="s">
        <v>5</v>
      </c>
      <c r="Q47" s="124" t="s">
        <v>5</v>
      </c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  <c r="AN47" s="109"/>
      <c r="AO47" s="109"/>
      <c r="AP47" s="109"/>
      <c r="AQ47" s="109"/>
      <c r="AR47" s="109"/>
      <c r="AS47" s="109"/>
      <c r="AT47" s="109"/>
      <c r="AU47" s="109"/>
      <c r="AV47" s="109"/>
      <c r="AW47" s="109"/>
      <c r="AX47" s="109"/>
      <c r="AY47" s="109"/>
      <c r="AZ47" s="109"/>
      <c r="BA47" s="109"/>
      <c r="BB47" s="109"/>
      <c r="BC47" s="109"/>
      <c r="BD47" s="109"/>
      <c r="BE47" s="109"/>
      <c r="BF47" s="109"/>
      <c r="BG47" s="109"/>
      <c r="BH47" s="109"/>
      <c r="BI47" s="109"/>
      <c r="BJ47" s="109"/>
      <c r="BK47" s="109"/>
      <c r="BL47" s="109"/>
      <c r="BM47" s="109"/>
      <c r="BN47" s="109"/>
      <c r="BO47" s="109"/>
      <c r="BP47" s="109"/>
      <c r="BQ47" s="109"/>
      <c r="BR47" s="109"/>
      <c r="BS47" s="109"/>
      <c r="BT47" s="109"/>
      <c r="BU47" s="109"/>
      <c r="BV47" s="109"/>
      <c r="BW47" s="109"/>
      <c r="BX47" s="109"/>
      <c r="BY47" s="109"/>
      <c r="BZ47" s="109"/>
      <c r="CA47" s="109"/>
      <c r="CB47" s="109"/>
      <c r="CC47" s="109"/>
      <c r="CD47" s="109"/>
      <c r="CE47" s="109"/>
      <c r="CF47" s="109"/>
      <c r="CG47" s="109"/>
      <c r="CH47" s="109"/>
      <c r="CI47" s="109"/>
      <c r="CJ47" s="109"/>
      <c r="CK47" s="109"/>
      <c r="CL47" s="109"/>
      <c r="CM47" s="109"/>
      <c r="CN47" s="109"/>
      <c r="CO47" s="109"/>
    </row>
    <row r="48" spans="1:93" ht="18" customHeight="1" x14ac:dyDescent="0.2">
      <c r="A48" s="126"/>
      <c r="B48" s="291" t="s">
        <v>123</v>
      </c>
      <c r="C48" s="291"/>
      <c r="D48" s="291"/>
      <c r="E48" s="291"/>
      <c r="F48" s="291"/>
      <c r="G48" s="291"/>
      <c r="H48" s="292"/>
      <c r="J48" s="126"/>
      <c r="K48" s="291" t="s">
        <v>83</v>
      </c>
      <c r="L48" s="291"/>
      <c r="M48" s="291"/>
      <c r="N48" s="291"/>
      <c r="O48" s="291"/>
      <c r="P48" s="291"/>
      <c r="Q48" s="292"/>
      <c r="BX48" s="110"/>
    </row>
    <row r="49" spans="1:17" ht="18" customHeight="1" x14ac:dyDescent="0.25">
      <c r="A49" s="116"/>
      <c r="B49" s="94"/>
      <c r="C49" s="95"/>
      <c r="D49" s="202"/>
      <c r="E49" s="97"/>
      <c r="F49" s="119"/>
      <c r="G49" s="98">
        <f>D49*E49</f>
        <v>0</v>
      </c>
      <c r="H49" s="99">
        <f t="shared" ref="H49:H80" si="4">D49*F49</f>
        <v>0</v>
      </c>
      <c r="J49" s="116"/>
      <c r="K49" s="94"/>
      <c r="L49" s="95"/>
      <c r="M49" s="202"/>
      <c r="N49" s="97"/>
      <c r="O49" s="119"/>
      <c r="P49" s="98">
        <f>M49*N49</f>
        <v>0</v>
      </c>
      <c r="Q49" s="99">
        <f t="shared" ref="Q49:Q80" si="5">M49*O49</f>
        <v>0</v>
      </c>
    </row>
    <row r="50" spans="1:17" ht="18" customHeight="1" x14ac:dyDescent="0.25">
      <c r="A50" s="116"/>
      <c r="B50" s="100"/>
      <c r="C50" s="96"/>
      <c r="D50" s="201"/>
      <c r="E50" s="97"/>
      <c r="F50" s="119"/>
      <c r="G50" s="98">
        <f t="shared" ref="G50:G81" si="6">D50*E50</f>
        <v>0</v>
      </c>
      <c r="H50" s="99">
        <f t="shared" si="4"/>
        <v>0</v>
      </c>
      <c r="J50" s="116"/>
      <c r="K50" s="100"/>
      <c r="L50" s="96"/>
      <c r="M50" s="201"/>
      <c r="N50" s="97"/>
      <c r="O50" s="119"/>
      <c r="P50" s="98">
        <f t="shared" ref="P50:P81" si="7">M50*N50</f>
        <v>0</v>
      </c>
      <c r="Q50" s="99">
        <f t="shared" si="5"/>
        <v>0</v>
      </c>
    </row>
    <row r="51" spans="1:17" ht="18" customHeight="1" x14ac:dyDescent="0.25">
      <c r="A51" s="116"/>
      <c r="B51" s="94"/>
      <c r="C51" s="95"/>
      <c r="D51" s="202"/>
      <c r="E51" s="97"/>
      <c r="F51" s="119"/>
      <c r="G51" s="98">
        <f t="shared" si="6"/>
        <v>0</v>
      </c>
      <c r="H51" s="99">
        <f t="shared" si="4"/>
        <v>0</v>
      </c>
      <c r="J51" s="116"/>
      <c r="K51" s="94"/>
      <c r="L51" s="95"/>
      <c r="M51" s="202"/>
      <c r="N51" s="97"/>
      <c r="O51" s="119"/>
      <c r="P51" s="98">
        <f t="shared" si="7"/>
        <v>0</v>
      </c>
      <c r="Q51" s="99">
        <f t="shared" si="5"/>
        <v>0</v>
      </c>
    </row>
    <row r="52" spans="1:17" ht="18" customHeight="1" x14ac:dyDescent="0.25">
      <c r="A52" s="116"/>
      <c r="B52" s="100"/>
      <c r="C52" s="96"/>
      <c r="D52" s="202"/>
      <c r="E52" s="97"/>
      <c r="F52" s="119"/>
      <c r="G52" s="98">
        <f t="shared" si="6"/>
        <v>0</v>
      </c>
      <c r="H52" s="99">
        <f t="shared" si="4"/>
        <v>0</v>
      </c>
      <c r="J52" s="116"/>
      <c r="K52" s="100"/>
      <c r="L52" s="96"/>
      <c r="M52" s="202"/>
      <c r="N52" s="97"/>
      <c r="O52" s="119"/>
      <c r="P52" s="98">
        <f t="shared" si="7"/>
        <v>0</v>
      </c>
      <c r="Q52" s="99">
        <f t="shared" si="5"/>
        <v>0</v>
      </c>
    </row>
    <row r="53" spans="1:17" ht="18" customHeight="1" x14ac:dyDescent="0.25">
      <c r="A53" s="116"/>
      <c r="B53" s="100"/>
      <c r="C53" s="96"/>
      <c r="D53" s="202"/>
      <c r="E53" s="97"/>
      <c r="F53" s="119"/>
      <c r="G53" s="98">
        <f t="shared" si="6"/>
        <v>0</v>
      </c>
      <c r="H53" s="99">
        <f t="shared" si="4"/>
        <v>0</v>
      </c>
      <c r="J53" s="116"/>
      <c r="K53" s="100"/>
      <c r="L53" s="96"/>
      <c r="M53" s="202"/>
      <c r="N53" s="97"/>
      <c r="O53" s="119"/>
      <c r="P53" s="98">
        <f t="shared" si="7"/>
        <v>0</v>
      </c>
      <c r="Q53" s="99">
        <f t="shared" si="5"/>
        <v>0</v>
      </c>
    </row>
    <row r="54" spans="1:17" ht="18" customHeight="1" x14ac:dyDescent="0.25">
      <c r="A54" s="116"/>
      <c r="B54" s="100"/>
      <c r="C54" s="95"/>
      <c r="D54" s="202"/>
      <c r="E54" s="97"/>
      <c r="F54" s="119"/>
      <c r="G54" s="98">
        <f t="shared" si="6"/>
        <v>0</v>
      </c>
      <c r="H54" s="99">
        <f t="shared" si="4"/>
        <v>0</v>
      </c>
      <c r="J54" s="116"/>
      <c r="K54" s="100"/>
      <c r="L54" s="95"/>
      <c r="M54" s="202"/>
      <c r="N54" s="97"/>
      <c r="O54" s="119"/>
      <c r="P54" s="98">
        <f t="shared" si="7"/>
        <v>0</v>
      </c>
      <c r="Q54" s="99">
        <f t="shared" si="5"/>
        <v>0</v>
      </c>
    </row>
    <row r="55" spans="1:17" ht="18" customHeight="1" x14ac:dyDescent="0.25">
      <c r="A55" s="116"/>
      <c r="B55" s="100"/>
      <c r="C55" s="96"/>
      <c r="D55" s="202"/>
      <c r="E55" s="97"/>
      <c r="F55" s="119"/>
      <c r="G55" s="98">
        <f t="shared" si="6"/>
        <v>0</v>
      </c>
      <c r="H55" s="99">
        <f t="shared" si="4"/>
        <v>0</v>
      </c>
      <c r="J55" s="116"/>
      <c r="K55" s="100"/>
      <c r="L55" s="96"/>
      <c r="M55" s="202"/>
      <c r="N55" s="97"/>
      <c r="O55" s="119"/>
      <c r="P55" s="98">
        <f t="shared" si="7"/>
        <v>0</v>
      </c>
      <c r="Q55" s="99">
        <f t="shared" si="5"/>
        <v>0</v>
      </c>
    </row>
    <row r="56" spans="1:17" ht="18" customHeight="1" x14ac:dyDescent="0.25">
      <c r="A56" s="116"/>
      <c r="B56" s="94"/>
      <c r="C56" s="95"/>
      <c r="D56" s="202"/>
      <c r="E56" s="97"/>
      <c r="F56" s="119"/>
      <c r="G56" s="98">
        <f t="shared" si="6"/>
        <v>0</v>
      </c>
      <c r="H56" s="99">
        <f t="shared" si="4"/>
        <v>0</v>
      </c>
      <c r="J56" s="116"/>
      <c r="K56" s="94"/>
      <c r="L56" s="95"/>
      <c r="M56" s="202"/>
      <c r="N56" s="97"/>
      <c r="O56" s="119"/>
      <c r="P56" s="98">
        <f t="shared" si="7"/>
        <v>0</v>
      </c>
      <c r="Q56" s="99">
        <f t="shared" si="5"/>
        <v>0</v>
      </c>
    </row>
    <row r="57" spans="1:17" ht="18" customHeight="1" x14ac:dyDescent="0.25">
      <c r="A57" s="116"/>
      <c r="B57" s="94"/>
      <c r="C57" s="95"/>
      <c r="D57" s="202"/>
      <c r="E57" s="97"/>
      <c r="F57" s="119"/>
      <c r="G57" s="98">
        <f t="shared" si="6"/>
        <v>0</v>
      </c>
      <c r="H57" s="99">
        <f t="shared" si="4"/>
        <v>0</v>
      </c>
      <c r="J57" s="116"/>
      <c r="K57" s="94"/>
      <c r="L57" s="95"/>
      <c r="M57" s="202"/>
      <c r="N57" s="97"/>
      <c r="O57" s="119"/>
      <c r="P57" s="98">
        <f t="shared" si="7"/>
        <v>0</v>
      </c>
      <c r="Q57" s="99">
        <f t="shared" si="5"/>
        <v>0</v>
      </c>
    </row>
    <row r="58" spans="1:17" ht="18" customHeight="1" x14ac:dyDescent="0.25">
      <c r="A58" s="116"/>
      <c r="B58" s="100"/>
      <c r="C58" s="96"/>
      <c r="D58" s="202"/>
      <c r="E58" s="97"/>
      <c r="F58" s="119"/>
      <c r="G58" s="98">
        <f t="shared" si="6"/>
        <v>0</v>
      </c>
      <c r="H58" s="99">
        <f t="shared" si="4"/>
        <v>0</v>
      </c>
      <c r="J58" s="116"/>
      <c r="K58" s="100"/>
      <c r="L58" s="96"/>
      <c r="M58" s="202"/>
      <c r="N58" s="97"/>
      <c r="O58" s="119"/>
      <c r="P58" s="98">
        <f t="shared" si="7"/>
        <v>0</v>
      </c>
      <c r="Q58" s="99">
        <f t="shared" si="5"/>
        <v>0</v>
      </c>
    </row>
    <row r="59" spans="1:17" ht="18" customHeight="1" x14ac:dyDescent="0.25">
      <c r="A59" s="116"/>
      <c r="B59" s="100"/>
      <c r="C59" s="96"/>
      <c r="D59" s="202"/>
      <c r="E59" s="97"/>
      <c r="F59" s="119"/>
      <c r="G59" s="98">
        <f t="shared" si="6"/>
        <v>0</v>
      </c>
      <c r="H59" s="99">
        <f t="shared" si="4"/>
        <v>0</v>
      </c>
      <c r="J59" s="116"/>
      <c r="K59" s="100"/>
      <c r="L59" s="96"/>
      <c r="M59" s="202"/>
      <c r="N59" s="97"/>
      <c r="O59" s="119"/>
      <c r="P59" s="98">
        <f t="shared" si="7"/>
        <v>0</v>
      </c>
      <c r="Q59" s="99">
        <f t="shared" si="5"/>
        <v>0</v>
      </c>
    </row>
    <row r="60" spans="1:17" ht="18" customHeight="1" x14ac:dyDescent="0.25">
      <c r="A60" s="116"/>
      <c r="B60" s="100"/>
      <c r="C60" s="96"/>
      <c r="D60" s="202"/>
      <c r="E60" s="97"/>
      <c r="F60" s="119"/>
      <c r="G60" s="98">
        <f t="shared" si="6"/>
        <v>0</v>
      </c>
      <c r="H60" s="99">
        <f t="shared" si="4"/>
        <v>0</v>
      </c>
      <c r="J60" s="116"/>
      <c r="K60" s="100"/>
      <c r="L60" s="96"/>
      <c r="M60" s="202"/>
      <c r="N60" s="97"/>
      <c r="O60" s="119"/>
      <c r="P60" s="98">
        <f t="shared" si="7"/>
        <v>0</v>
      </c>
      <c r="Q60" s="99">
        <f t="shared" si="5"/>
        <v>0</v>
      </c>
    </row>
    <row r="61" spans="1:17" ht="18" customHeight="1" x14ac:dyDescent="0.25">
      <c r="A61" s="116"/>
      <c r="B61" s="94"/>
      <c r="C61" s="95"/>
      <c r="D61" s="201"/>
      <c r="E61" s="97"/>
      <c r="F61" s="119"/>
      <c r="G61" s="98">
        <f t="shared" si="6"/>
        <v>0</v>
      </c>
      <c r="H61" s="99">
        <f t="shared" si="4"/>
        <v>0</v>
      </c>
      <c r="J61" s="116"/>
      <c r="K61" s="94"/>
      <c r="L61" s="95"/>
      <c r="M61" s="201"/>
      <c r="N61" s="97"/>
      <c r="O61" s="119"/>
      <c r="P61" s="98">
        <f t="shared" si="7"/>
        <v>0</v>
      </c>
      <c r="Q61" s="99">
        <f t="shared" si="5"/>
        <v>0</v>
      </c>
    </row>
    <row r="62" spans="1:17" ht="18" customHeight="1" x14ac:dyDescent="0.25">
      <c r="A62" s="116"/>
      <c r="B62" s="94"/>
      <c r="C62" s="95"/>
      <c r="D62" s="201"/>
      <c r="E62" s="97"/>
      <c r="F62" s="119"/>
      <c r="G62" s="98">
        <f t="shared" si="6"/>
        <v>0</v>
      </c>
      <c r="H62" s="99">
        <f t="shared" si="4"/>
        <v>0</v>
      </c>
      <c r="J62" s="116"/>
      <c r="K62" s="94"/>
      <c r="L62" s="95"/>
      <c r="M62" s="201"/>
      <c r="N62" s="97"/>
      <c r="O62" s="119"/>
      <c r="P62" s="98">
        <f t="shared" si="7"/>
        <v>0</v>
      </c>
      <c r="Q62" s="99">
        <f t="shared" si="5"/>
        <v>0</v>
      </c>
    </row>
    <row r="63" spans="1:17" ht="18" customHeight="1" x14ac:dyDescent="0.25">
      <c r="A63" s="116"/>
      <c r="B63" s="94"/>
      <c r="C63" s="95"/>
      <c r="D63" s="201"/>
      <c r="E63" s="97"/>
      <c r="F63" s="119"/>
      <c r="G63" s="98">
        <f t="shared" si="6"/>
        <v>0</v>
      </c>
      <c r="H63" s="99">
        <f t="shared" si="4"/>
        <v>0</v>
      </c>
      <c r="J63" s="116"/>
      <c r="K63" s="94"/>
      <c r="L63" s="95"/>
      <c r="M63" s="201"/>
      <c r="N63" s="97"/>
      <c r="O63" s="119"/>
      <c r="P63" s="98">
        <f t="shared" si="7"/>
        <v>0</v>
      </c>
      <c r="Q63" s="99">
        <f t="shared" si="5"/>
        <v>0</v>
      </c>
    </row>
    <row r="64" spans="1:17" ht="18" customHeight="1" x14ac:dyDescent="0.25">
      <c r="A64" s="116"/>
      <c r="B64" s="100"/>
      <c r="C64" s="96"/>
      <c r="D64" s="202"/>
      <c r="E64" s="97"/>
      <c r="F64" s="119"/>
      <c r="G64" s="98">
        <f t="shared" si="6"/>
        <v>0</v>
      </c>
      <c r="H64" s="99">
        <f t="shared" si="4"/>
        <v>0</v>
      </c>
      <c r="J64" s="116"/>
      <c r="K64" s="100"/>
      <c r="L64" s="96"/>
      <c r="M64" s="202"/>
      <c r="N64" s="97"/>
      <c r="O64" s="119"/>
      <c r="P64" s="98">
        <f t="shared" si="7"/>
        <v>0</v>
      </c>
      <c r="Q64" s="99">
        <f t="shared" si="5"/>
        <v>0</v>
      </c>
    </row>
    <row r="65" spans="1:17" ht="18" customHeight="1" x14ac:dyDescent="0.25">
      <c r="A65" s="116"/>
      <c r="B65" s="100"/>
      <c r="C65" s="96"/>
      <c r="D65" s="201"/>
      <c r="E65" s="97"/>
      <c r="F65" s="119"/>
      <c r="G65" s="98">
        <f t="shared" si="6"/>
        <v>0</v>
      </c>
      <c r="H65" s="99">
        <f t="shared" si="4"/>
        <v>0</v>
      </c>
      <c r="J65" s="116"/>
      <c r="K65" s="100"/>
      <c r="L65" s="96"/>
      <c r="M65" s="201"/>
      <c r="N65" s="97"/>
      <c r="O65" s="119"/>
      <c r="P65" s="98">
        <f t="shared" si="7"/>
        <v>0</v>
      </c>
      <c r="Q65" s="99">
        <f t="shared" si="5"/>
        <v>0</v>
      </c>
    </row>
    <row r="66" spans="1:17" ht="18" customHeight="1" x14ac:dyDescent="0.25">
      <c r="A66" s="116"/>
      <c r="B66" s="100"/>
      <c r="C66" s="96"/>
      <c r="D66" s="202"/>
      <c r="E66" s="101"/>
      <c r="F66" s="120"/>
      <c r="G66" s="98">
        <f t="shared" si="6"/>
        <v>0</v>
      </c>
      <c r="H66" s="99">
        <f t="shared" si="4"/>
        <v>0</v>
      </c>
      <c r="J66" s="116"/>
      <c r="K66" s="100"/>
      <c r="L66" s="96"/>
      <c r="M66" s="202"/>
      <c r="N66" s="101"/>
      <c r="O66" s="120"/>
      <c r="P66" s="98">
        <f t="shared" si="7"/>
        <v>0</v>
      </c>
      <c r="Q66" s="99">
        <f t="shared" si="5"/>
        <v>0</v>
      </c>
    </row>
    <row r="67" spans="1:17" ht="18" customHeight="1" x14ac:dyDescent="0.25">
      <c r="A67" s="116"/>
      <c r="B67" s="100"/>
      <c r="C67" s="96"/>
      <c r="D67" s="202"/>
      <c r="E67" s="97"/>
      <c r="F67" s="119"/>
      <c r="G67" s="98">
        <f t="shared" si="6"/>
        <v>0</v>
      </c>
      <c r="H67" s="99">
        <f t="shared" si="4"/>
        <v>0</v>
      </c>
      <c r="J67" s="116"/>
      <c r="K67" s="100"/>
      <c r="L67" s="96"/>
      <c r="M67" s="202"/>
      <c r="N67" s="97"/>
      <c r="O67" s="119"/>
      <c r="P67" s="98">
        <f t="shared" si="7"/>
        <v>0</v>
      </c>
      <c r="Q67" s="99">
        <f t="shared" si="5"/>
        <v>0</v>
      </c>
    </row>
    <row r="68" spans="1:17" ht="18" customHeight="1" x14ac:dyDescent="0.25">
      <c r="A68" s="116"/>
      <c r="B68" s="94"/>
      <c r="C68" s="95"/>
      <c r="D68" s="202"/>
      <c r="E68" s="97"/>
      <c r="F68" s="119"/>
      <c r="G68" s="98">
        <f t="shared" si="6"/>
        <v>0</v>
      </c>
      <c r="H68" s="99">
        <f t="shared" si="4"/>
        <v>0</v>
      </c>
      <c r="J68" s="116"/>
      <c r="K68" s="94"/>
      <c r="L68" s="95"/>
      <c r="M68" s="202"/>
      <c r="N68" s="97"/>
      <c r="O68" s="119"/>
      <c r="P68" s="98">
        <f t="shared" si="7"/>
        <v>0</v>
      </c>
      <c r="Q68" s="99">
        <f t="shared" si="5"/>
        <v>0</v>
      </c>
    </row>
    <row r="69" spans="1:17" ht="18" customHeight="1" x14ac:dyDescent="0.25">
      <c r="A69" s="116"/>
      <c r="B69" s="94"/>
      <c r="C69" s="95"/>
      <c r="D69" s="202"/>
      <c r="E69" s="97"/>
      <c r="F69" s="119"/>
      <c r="G69" s="98">
        <f t="shared" si="6"/>
        <v>0</v>
      </c>
      <c r="H69" s="99">
        <f t="shared" si="4"/>
        <v>0</v>
      </c>
      <c r="J69" s="116"/>
      <c r="K69" s="94"/>
      <c r="L69" s="95"/>
      <c r="M69" s="202"/>
      <c r="N69" s="97"/>
      <c r="O69" s="119"/>
      <c r="P69" s="98">
        <f t="shared" si="7"/>
        <v>0</v>
      </c>
      <c r="Q69" s="99">
        <f t="shared" si="5"/>
        <v>0</v>
      </c>
    </row>
    <row r="70" spans="1:17" ht="18" customHeight="1" x14ac:dyDescent="0.25">
      <c r="A70" s="116"/>
      <c r="B70" s="100"/>
      <c r="C70" s="96"/>
      <c r="D70" s="202"/>
      <c r="E70" s="97"/>
      <c r="F70" s="119"/>
      <c r="G70" s="98">
        <f t="shared" si="6"/>
        <v>0</v>
      </c>
      <c r="H70" s="99">
        <f t="shared" si="4"/>
        <v>0</v>
      </c>
      <c r="J70" s="116"/>
      <c r="K70" s="100"/>
      <c r="L70" s="96"/>
      <c r="M70" s="202"/>
      <c r="N70" s="97"/>
      <c r="O70" s="119"/>
      <c r="P70" s="98">
        <f t="shared" si="7"/>
        <v>0</v>
      </c>
      <c r="Q70" s="99">
        <f t="shared" si="5"/>
        <v>0</v>
      </c>
    </row>
    <row r="71" spans="1:17" ht="18" customHeight="1" x14ac:dyDescent="0.25">
      <c r="A71" s="116"/>
      <c r="B71" s="94"/>
      <c r="C71" s="95"/>
      <c r="D71" s="202"/>
      <c r="E71" s="97"/>
      <c r="F71" s="119"/>
      <c r="G71" s="98">
        <f t="shared" si="6"/>
        <v>0</v>
      </c>
      <c r="H71" s="99">
        <f t="shared" si="4"/>
        <v>0</v>
      </c>
      <c r="J71" s="116"/>
      <c r="K71" s="94"/>
      <c r="L71" s="95"/>
      <c r="M71" s="202"/>
      <c r="N71" s="97"/>
      <c r="O71" s="119"/>
      <c r="P71" s="98">
        <f t="shared" si="7"/>
        <v>0</v>
      </c>
      <c r="Q71" s="99">
        <f t="shared" si="5"/>
        <v>0</v>
      </c>
    </row>
    <row r="72" spans="1:17" ht="18" customHeight="1" x14ac:dyDescent="0.25">
      <c r="A72" s="116"/>
      <c r="B72" s="100"/>
      <c r="C72" s="95"/>
      <c r="D72" s="202"/>
      <c r="E72" s="101"/>
      <c r="F72" s="120"/>
      <c r="G72" s="98">
        <f t="shared" si="6"/>
        <v>0</v>
      </c>
      <c r="H72" s="99">
        <f t="shared" si="4"/>
        <v>0</v>
      </c>
      <c r="J72" s="116"/>
      <c r="K72" s="100"/>
      <c r="L72" s="95"/>
      <c r="M72" s="202"/>
      <c r="N72" s="101"/>
      <c r="O72" s="120"/>
      <c r="P72" s="98">
        <f t="shared" si="7"/>
        <v>0</v>
      </c>
      <c r="Q72" s="99">
        <f t="shared" si="5"/>
        <v>0</v>
      </c>
    </row>
    <row r="73" spans="1:17" ht="18" customHeight="1" x14ac:dyDescent="0.25">
      <c r="A73" s="116"/>
      <c r="B73" s="94"/>
      <c r="C73" s="95"/>
      <c r="D73" s="202"/>
      <c r="E73" s="97"/>
      <c r="F73" s="119"/>
      <c r="G73" s="98">
        <f t="shared" si="6"/>
        <v>0</v>
      </c>
      <c r="H73" s="99">
        <f t="shared" si="4"/>
        <v>0</v>
      </c>
      <c r="J73" s="116"/>
      <c r="K73" s="94"/>
      <c r="L73" s="95"/>
      <c r="M73" s="202"/>
      <c r="N73" s="97"/>
      <c r="O73" s="119"/>
      <c r="P73" s="98">
        <f t="shared" si="7"/>
        <v>0</v>
      </c>
      <c r="Q73" s="99">
        <f t="shared" si="5"/>
        <v>0</v>
      </c>
    </row>
    <row r="74" spans="1:17" ht="18" customHeight="1" x14ac:dyDescent="0.25">
      <c r="A74" s="116"/>
      <c r="B74" s="100"/>
      <c r="C74" s="96"/>
      <c r="D74" s="201"/>
      <c r="E74" s="97"/>
      <c r="F74" s="119"/>
      <c r="G74" s="98">
        <f t="shared" si="6"/>
        <v>0</v>
      </c>
      <c r="H74" s="99">
        <f t="shared" si="4"/>
        <v>0</v>
      </c>
      <c r="J74" s="116"/>
      <c r="K74" s="100"/>
      <c r="L74" s="96"/>
      <c r="M74" s="201"/>
      <c r="N74" s="97"/>
      <c r="O74" s="119"/>
      <c r="P74" s="98">
        <f t="shared" si="7"/>
        <v>0</v>
      </c>
      <c r="Q74" s="99">
        <f t="shared" si="5"/>
        <v>0</v>
      </c>
    </row>
    <row r="75" spans="1:17" ht="18" customHeight="1" x14ac:dyDescent="0.25">
      <c r="A75" s="116"/>
      <c r="B75" s="100"/>
      <c r="C75" s="96"/>
      <c r="D75" s="201"/>
      <c r="E75" s="101"/>
      <c r="F75" s="120"/>
      <c r="G75" s="98">
        <f t="shared" si="6"/>
        <v>0</v>
      </c>
      <c r="H75" s="99">
        <f t="shared" si="4"/>
        <v>0</v>
      </c>
      <c r="J75" s="116"/>
      <c r="K75" s="100"/>
      <c r="L75" s="96"/>
      <c r="M75" s="201"/>
      <c r="N75" s="101"/>
      <c r="O75" s="120"/>
      <c r="P75" s="98">
        <f t="shared" si="7"/>
        <v>0</v>
      </c>
      <c r="Q75" s="99">
        <f t="shared" si="5"/>
        <v>0</v>
      </c>
    </row>
    <row r="76" spans="1:17" ht="18" customHeight="1" thickBot="1" x14ac:dyDescent="0.3">
      <c r="A76" s="116"/>
      <c r="B76" s="100"/>
      <c r="C76" s="96"/>
      <c r="D76" s="202"/>
      <c r="E76" s="97"/>
      <c r="F76" s="119"/>
      <c r="G76" s="98">
        <f t="shared" si="6"/>
        <v>0</v>
      </c>
      <c r="H76" s="99">
        <f t="shared" si="4"/>
        <v>0</v>
      </c>
      <c r="J76" s="116"/>
      <c r="K76" s="100"/>
      <c r="L76" s="96"/>
      <c r="M76" s="202"/>
      <c r="N76" s="97"/>
      <c r="O76" s="119"/>
      <c r="P76" s="98">
        <f t="shared" si="7"/>
        <v>0</v>
      </c>
      <c r="Q76" s="99">
        <f t="shared" si="5"/>
        <v>0</v>
      </c>
    </row>
    <row r="77" spans="1:17" ht="18" customHeight="1" thickBot="1" x14ac:dyDescent="0.3">
      <c r="A77" s="116"/>
      <c r="B77" s="96"/>
      <c r="C77" s="96"/>
      <c r="D77" s="201"/>
      <c r="E77" s="101"/>
      <c r="F77" s="99"/>
      <c r="G77" s="98">
        <f t="shared" si="6"/>
        <v>0</v>
      </c>
      <c r="H77" s="99">
        <f t="shared" si="4"/>
        <v>0</v>
      </c>
      <c r="J77" s="176"/>
      <c r="K77" s="161" t="s">
        <v>93</v>
      </c>
      <c r="L77" s="172"/>
      <c r="M77" s="173"/>
      <c r="N77" s="173"/>
      <c r="O77" s="174"/>
      <c r="P77" s="175"/>
      <c r="Q77" s="174"/>
    </row>
    <row r="78" spans="1:17" ht="18" customHeight="1" thickBot="1" x14ac:dyDescent="0.3">
      <c r="A78" s="116"/>
      <c r="B78" s="96"/>
      <c r="C78" s="96"/>
      <c r="D78" s="201"/>
      <c r="E78" s="97"/>
      <c r="F78" s="99"/>
      <c r="G78" s="98">
        <f t="shared" si="6"/>
        <v>0</v>
      </c>
      <c r="H78" s="99">
        <f t="shared" si="4"/>
        <v>0</v>
      </c>
      <c r="J78" s="116"/>
      <c r="K78" s="96"/>
      <c r="L78" s="96"/>
      <c r="M78" s="201"/>
      <c r="N78" s="97"/>
      <c r="O78" s="99"/>
      <c r="P78" s="98">
        <f t="shared" si="7"/>
        <v>0</v>
      </c>
      <c r="Q78" s="99">
        <f t="shared" si="5"/>
        <v>0</v>
      </c>
    </row>
    <row r="79" spans="1:17" ht="18" customHeight="1" thickBot="1" x14ac:dyDescent="0.3">
      <c r="A79" s="176"/>
      <c r="B79" s="161" t="s">
        <v>16</v>
      </c>
      <c r="C79" s="172"/>
      <c r="D79" s="173"/>
      <c r="E79" s="173"/>
      <c r="F79" s="174"/>
      <c r="G79" s="175"/>
      <c r="H79" s="174"/>
      <c r="J79" s="116"/>
      <c r="K79" s="96"/>
      <c r="L79" s="96"/>
      <c r="M79" s="201"/>
      <c r="N79" s="101"/>
      <c r="O79" s="99"/>
      <c r="P79" s="98">
        <f t="shared" si="7"/>
        <v>0</v>
      </c>
      <c r="Q79" s="99">
        <f t="shared" si="5"/>
        <v>0</v>
      </c>
    </row>
    <row r="80" spans="1:17" ht="18" customHeight="1" x14ac:dyDescent="0.25">
      <c r="A80" s="116"/>
      <c r="B80" s="96"/>
      <c r="C80" s="96"/>
      <c r="D80" s="201"/>
      <c r="E80" s="97"/>
      <c r="F80" s="99"/>
      <c r="G80" s="98">
        <f t="shared" si="6"/>
        <v>0</v>
      </c>
      <c r="H80" s="99">
        <f t="shared" si="4"/>
        <v>0</v>
      </c>
      <c r="J80" s="116"/>
      <c r="K80" s="96"/>
      <c r="L80" s="96"/>
      <c r="M80" s="201"/>
      <c r="N80" s="97"/>
      <c r="O80" s="99"/>
      <c r="P80" s="98">
        <f t="shared" si="7"/>
        <v>0</v>
      </c>
      <c r="Q80" s="99">
        <f t="shared" si="5"/>
        <v>0</v>
      </c>
    </row>
    <row r="81" spans="1:17" ht="18" customHeight="1" thickBot="1" x14ac:dyDescent="0.25">
      <c r="A81" s="118"/>
      <c r="B81" s="117"/>
      <c r="C81" s="102"/>
      <c r="D81" s="205"/>
      <c r="E81" s="103"/>
      <c r="F81" s="104"/>
      <c r="G81" s="105">
        <f t="shared" si="6"/>
        <v>0</v>
      </c>
      <c r="H81" s="106">
        <f>D81*F81</f>
        <v>0</v>
      </c>
      <c r="J81" s="118"/>
      <c r="K81" s="117"/>
      <c r="L81" s="102"/>
      <c r="M81" s="205"/>
      <c r="N81" s="103"/>
      <c r="O81" s="104"/>
      <c r="P81" s="105">
        <f t="shared" si="7"/>
        <v>0</v>
      </c>
      <c r="Q81" s="106">
        <f>M81*O81</f>
        <v>0</v>
      </c>
    </row>
    <row r="82" spans="1:17" ht="18" customHeight="1" x14ac:dyDescent="0.3">
      <c r="A82" s="135" t="s">
        <v>89</v>
      </c>
      <c r="B82" s="131"/>
      <c r="C82" s="151" t="s">
        <v>108</v>
      </c>
      <c r="D82" s="138"/>
      <c r="E82" s="138"/>
      <c r="F82" s="183">
        <f>SUM(G49:G78)</f>
        <v>0</v>
      </c>
      <c r="G82" s="132"/>
      <c r="H82" s="132"/>
      <c r="J82" s="135" t="s">
        <v>89</v>
      </c>
      <c r="K82" s="131"/>
      <c r="L82" s="151" t="s">
        <v>109</v>
      </c>
      <c r="M82" s="138"/>
      <c r="N82" s="138"/>
      <c r="O82" s="183">
        <f>SUM(P49:P76)</f>
        <v>0</v>
      </c>
      <c r="P82" s="156"/>
      <c r="Q82" s="108"/>
    </row>
    <row r="83" spans="1:17" ht="18" customHeight="1" x14ac:dyDescent="0.3">
      <c r="A83" s="158" t="s">
        <v>92</v>
      </c>
      <c r="B83" s="133"/>
      <c r="C83" s="133" t="s">
        <v>73</v>
      </c>
      <c r="D83" s="137"/>
      <c r="E83" s="152"/>
      <c r="F83" s="184">
        <f>SUM(H49:H78)</f>
        <v>0</v>
      </c>
      <c r="G83" s="152"/>
      <c r="H83" s="155"/>
      <c r="J83" s="158" t="s">
        <v>90</v>
      </c>
      <c r="K83" s="133"/>
      <c r="L83" s="133" t="s">
        <v>73</v>
      </c>
      <c r="M83" s="137"/>
      <c r="N83" s="152"/>
      <c r="O83" s="184">
        <f>SUM(Q49:Q76)</f>
        <v>0</v>
      </c>
      <c r="P83" s="109"/>
      <c r="Q83" s="156"/>
    </row>
    <row r="84" spans="1:17" ht="18" customHeight="1" x14ac:dyDescent="0.3">
      <c r="A84" s="135" t="s">
        <v>16</v>
      </c>
      <c r="B84" s="133"/>
      <c r="C84" s="151" t="s">
        <v>108</v>
      </c>
      <c r="D84" s="136"/>
      <c r="E84" s="136"/>
      <c r="F84" s="185">
        <f>SUM(G80:G81)</f>
        <v>0</v>
      </c>
      <c r="G84" s="157"/>
      <c r="H84" s="132"/>
      <c r="J84" s="158" t="s">
        <v>91</v>
      </c>
      <c r="K84" s="109"/>
      <c r="L84" s="109"/>
      <c r="M84" s="129"/>
      <c r="N84" s="130"/>
      <c r="O84" s="109"/>
      <c r="P84" s="109"/>
      <c r="Q84" s="156"/>
    </row>
    <row r="85" spans="1:17" ht="18" customHeight="1" x14ac:dyDescent="0.3">
      <c r="A85" s="135"/>
      <c r="B85" s="134"/>
      <c r="C85" s="133" t="s">
        <v>73</v>
      </c>
      <c r="D85" s="131"/>
      <c r="E85" s="153"/>
      <c r="F85" s="184">
        <f>SUM(H80:H81)</f>
        <v>0</v>
      </c>
      <c r="G85" s="154"/>
      <c r="H85" s="154"/>
      <c r="J85" s="294" t="s">
        <v>93</v>
      </c>
      <c r="K85" s="294"/>
      <c r="L85" s="151" t="s">
        <v>109</v>
      </c>
      <c r="M85" s="136"/>
      <c r="N85" s="136"/>
      <c r="O85" s="188">
        <f>P78+P79+P80+P81</f>
        <v>0</v>
      </c>
      <c r="P85" s="109"/>
      <c r="Q85" s="156"/>
    </row>
    <row r="86" spans="1:17" ht="18" customHeight="1" x14ac:dyDescent="0.3">
      <c r="B86" s="107"/>
      <c r="C86" s="111"/>
      <c r="D86" s="293"/>
      <c r="E86" s="293"/>
      <c r="F86" s="293"/>
      <c r="G86" s="108"/>
      <c r="H86" s="112"/>
      <c r="L86" s="133" t="s">
        <v>73</v>
      </c>
      <c r="M86" s="137"/>
      <c r="N86" s="152"/>
      <c r="O86" s="190">
        <f>Q78+Q79+Q80+Q81</f>
        <v>0</v>
      </c>
    </row>
    <row r="87" spans="1:17" ht="18" customHeight="1" thickBot="1" x14ac:dyDescent="0.3">
      <c r="A87" s="88" t="s">
        <v>78</v>
      </c>
      <c r="B87" s="88"/>
      <c r="C87" s="89"/>
      <c r="D87" s="89"/>
      <c r="E87" s="89"/>
      <c r="F87" s="89"/>
      <c r="G87" s="89"/>
      <c r="H87" s="89"/>
      <c r="I87" s="109"/>
      <c r="J87" s="88" t="s">
        <v>76</v>
      </c>
      <c r="K87" s="88"/>
      <c r="L87" s="89"/>
      <c r="M87" s="89"/>
      <c r="N87" s="89"/>
      <c r="O87" s="89"/>
      <c r="P87" s="89"/>
      <c r="Q87" s="89"/>
    </row>
    <row r="88" spans="1:17" ht="16.5" thickBot="1" x14ac:dyDescent="0.3">
      <c r="A88" s="90" t="s">
        <v>68</v>
      </c>
      <c r="B88" s="210" t="str">
        <f>B3</f>
        <v>Juin</v>
      </c>
      <c r="C88" s="289"/>
      <c r="D88" s="290"/>
      <c r="E88" s="91"/>
      <c r="F88" s="91"/>
      <c r="G88" s="91"/>
      <c r="H88" s="91"/>
      <c r="I88" s="109"/>
      <c r="J88" s="90" t="s">
        <v>68</v>
      </c>
      <c r="K88" s="210" t="str">
        <f>B3</f>
        <v>Juin</v>
      </c>
      <c r="L88" s="289"/>
      <c r="M88" s="290"/>
      <c r="N88" s="91"/>
      <c r="O88" s="91"/>
      <c r="P88" s="91"/>
      <c r="Q88" s="91"/>
    </row>
    <row r="89" spans="1:17" ht="16.5" thickBot="1" x14ac:dyDescent="0.3">
      <c r="B89" s="211"/>
      <c r="C89" s="92"/>
      <c r="D89" s="93"/>
      <c r="E89" s="121" t="s">
        <v>69</v>
      </c>
      <c r="F89" s="122" t="s">
        <v>70</v>
      </c>
      <c r="G89" s="121" t="s">
        <v>69</v>
      </c>
      <c r="H89" s="122" t="s">
        <v>70</v>
      </c>
      <c r="I89" s="109"/>
      <c r="K89" s="90"/>
      <c r="L89" s="92"/>
      <c r="M89" s="93"/>
      <c r="N89" s="121" t="s">
        <v>69</v>
      </c>
      <c r="O89" s="122" t="s">
        <v>70</v>
      </c>
      <c r="P89" s="121" t="s">
        <v>69</v>
      </c>
      <c r="Q89" s="122" t="s">
        <v>70</v>
      </c>
    </row>
    <row r="90" spans="1:17" ht="19.5" thickBot="1" x14ac:dyDescent="0.3">
      <c r="A90" s="115" t="s">
        <v>74</v>
      </c>
      <c r="B90" s="113" t="s">
        <v>71</v>
      </c>
      <c r="C90" s="114" t="s">
        <v>72</v>
      </c>
      <c r="D90" s="125" t="s">
        <v>115</v>
      </c>
      <c r="E90" s="123" t="s">
        <v>3</v>
      </c>
      <c r="F90" s="124" t="s">
        <v>3</v>
      </c>
      <c r="G90" s="123" t="s">
        <v>5</v>
      </c>
      <c r="H90" s="124" t="s">
        <v>5</v>
      </c>
      <c r="I90" s="109"/>
      <c r="J90" s="115" t="s">
        <v>74</v>
      </c>
      <c r="K90" s="113" t="s">
        <v>71</v>
      </c>
      <c r="L90" s="114" t="s">
        <v>72</v>
      </c>
      <c r="M90" s="125" t="s">
        <v>115</v>
      </c>
      <c r="N90" s="123" t="s">
        <v>3</v>
      </c>
      <c r="O90" s="124" t="s">
        <v>3</v>
      </c>
      <c r="P90" s="123" t="s">
        <v>5</v>
      </c>
      <c r="Q90" s="124" t="s">
        <v>5</v>
      </c>
    </row>
    <row r="91" spans="1:17" ht="15.75" x14ac:dyDescent="0.2">
      <c r="A91" s="126"/>
      <c r="B91" s="291" t="s">
        <v>121</v>
      </c>
      <c r="C91" s="291"/>
      <c r="D91" s="291"/>
      <c r="E91" s="291"/>
      <c r="F91" s="291"/>
      <c r="G91" s="291"/>
      <c r="H91" s="292"/>
      <c r="J91" s="126"/>
      <c r="K91" s="291" t="s">
        <v>98</v>
      </c>
      <c r="L91" s="291"/>
      <c r="M91" s="291"/>
      <c r="N91" s="291"/>
      <c r="O91" s="291"/>
      <c r="P91" s="291"/>
      <c r="Q91" s="292"/>
    </row>
    <row r="92" spans="1:17" ht="15.75" x14ac:dyDescent="0.25">
      <c r="A92" s="116"/>
      <c r="B92" s="94"/>
      <c r="C92" s="95"/>
      <c r="D92" s="202"/>
      <c r="E92" s="97"/>
      <c r="F92" s="119"/>
      <c r="G92" s="98">
        <f>D92*E92</f>
        <v>0</v>
      </c>
      <c r="H92" s="99">
        <f t="shared" ref="H92:H125" si="8">D92*F92</f>
        <v>0</v>
      </c>
      <c r="J92" s="116"/>
      <c r="K92" s="94"/>
      <c r="L92" s="95"/>
      <c r="M92" s="202"/>
      <c r="N92" s="97"/>
      <c r="O92" s="119"/>
      <c r="P92" s="98">
        <f>M92*N92</f>
        <v>0</v>
      </c>
      <c r="Q92" s="99">
        <f t="shared" ref="Q92:Q125" si="9">M92*O92</f>
        <v>0</v>
      </c>
    </row>
    <row r="93" spans="1:17" ht="15.75" x14ac:dyDescent="0.25">
      <c r="A93" s="116"/>
      <c r="B93" s="100"/>
      <c r="C93" s="96"/>
      <c r="D93" s="201"/>
      <c r="E93" s="97"/>
      <c r="F93" s="119"/>
      <c r="G93" s="98">
        <f t="shared" ref="G93:G131" si="10">D93*E93</f>
        <v>0</v>
      </c>
      <c r="H93" s="99">
        <f t="shared" si="8"/>
        <v>0</v>
      </c>
      <c r="J93" s="116"/>
      <c r="K93" s="100"/>
      <c r="L93" s="96"/>
      <c r="M93" s="201"/>
      <c r="N93" s="97"/>
      <c r="O93" s="119"/>
      <c r="P93" s="98">
        <f t="shared" ref="P93:P131" si="11">M93*N93</f>
        <v>0</v>
      </c>
      <c r="Q93" s="99">
        <f t="shared" si="9"/>
        <v>0</v>
      </c>
    </row>
    <row r="94" spans="1:17" ht="15.75" x14ac:dyDescent="0.25">
      <c r="A94" s="116"/>
      <c r="B94" s="94"/>
      <c r="C94" s="95"/>
      <c r="D94" s="202"/>
      <c r="E94" s="97"/>
      <c r="F94" s="119"/>
      <c r="G94" s="98">
        <f t="shared" si="10"/>
        <v>0</v>
      </c>
      <c r="H94" s="99">
        <f t="shared" si="8"/>
        <v>0</v>
      </c>
      <c r="J94" s="116"/>
      <c r="K94" s="94"/>
      <c r="L94" s="95"/>
      <c r="M94" s="202"/>
      <c r="N94" s="97"/>
      <c r="O94" s="119"/>
      <c r="P94" s="98">
        <f t="shared" si="11"/>
        <v>0</v>
      </c>
      <c r="Q94" s="99">
        <f t="shared" si="9"/>
        <v>0</v>
      </c>
    </row>
    <row r="95" spans="1:17" ht="15.75" x14ac:dyDescent="0.25">
      <c r="A95" s="116"/>
      <c r="B95" s="100"/>
      <c r="C95" s="96"/>
      <c r="D95" s="202"/>
      <c r="E95" s="97"/>
      <c r="F95" s="119"/>
      <c r="G95" s="98">
        <f t="shared" si="10"/>
        <v>0</v>
      </c>
      <c r="H95" s="99">
        <f t="shared" si="8"/>
        <v>0</v>
      </c>
      <c r="J95" s="116"/>
      <c r="K95" s="100"/>
      <c r="L95" s="96"/>
      <c r="M95" s="202"/>
      <c r="N95" s="97"/>
      <c r="O95" s="119"/>
      <c r="P95" s="98">
        <f t="shared" si="11"/>
        <v>0</v>
      </c>
      <c r="Q95" s="99">
        <f t="shared" si="9"/>
        <v>0</v>
      </c>
    </row>
    <row r="96" spans="1:17" ht="15.75" x14ac:dyDescent="0.25">
      <c r="A96" s="116"/>
      <c r="B96" s="100"/>
      <c r="C96" s="96"/>
      <c r="D96" s="202"/>
      <c r="E96" s="97"/>
      <c r="F96" s="119"/>
      <c r="G96" s="98">
        <f t="shared" si="10"/>
        <v>0</v>
      </c>
      <c r="H96" s="99">
        <f t="shared" si="8"/>
        <v>0</v>
      </c>
      <c r="J96" s="116"/>
      <c r="K96" s="100"/>
      <c r="L96" s="96"/>
      <c r="M96" s="202"/>
      <c r="N96" s="97"/>
      <c r="O96" s="119"/>
      <c r="P96" s="98">
        <f t="shared" si="11"/>
        <v>0</v>
      </c>
      <c r="Q96" s="99">
        <f t="shared" si="9"/>
        <v>0</v>
      </c>
    </row>
    <row r="97" spans="1:17" ht="15.75" x14ac:dyDescent="0.25">
      <c r="A97" s="116"/>
      <c r="B97" s="100"/>
      <c r="C97" s="95"/>
      <c r="D97" s="202"/>
      <c r="E97" s="97"/>
      <c r="F97" s="119"/>
      <c r="G97" s="98">
        <f t="shared" si="10"/>
        <v>0</v>
      </c>
      <c r="H97" s="99">
        <f t="shared" si="8"/>
        <v>0</v>
      </c>
      <c r="J97" s="116"/>
      <c r="K97" s="100"/>
      <c r="L97" s="95"/>
      <c r="M97" s="202"/>
      <c r="N97" s="97"/>
      <c r="O97" s="119"/>
      <c r="P97" s="98">
        <f t="shared" si="11"/>
        <v>0</v>
      </c>
      <c r="Q97" s="99">
        <f t="shared" si="9"/>
        <v>0</v>
      </c>
    </row>
    <row r="98" spans="1:17" ht="15.75" x14ac:dyDescent="0.25">
      <c r="A98" s="116"/>
      <c r="B98" s="100"/>
      <c r="C98" s="96"/>
      <c r="D98" s="202"/>
      <c r="E98" s="97"/>
      <c r="F98" s="119"/>
      <c r="G98" s="98">
        <f t="shared" si="10"/>
        <v>0</v>
      </c>
      <c r="H98" s="99">
        <f t="shared" si="8"/>
        <v>0</v>
      </c>
      <c r="J98" s="116"/>
      <c r="K98" s="100"/>
      <c r="L98" s="96"/>
      <c r="M98" s="202"/>
      <c r="N98" s="97"/>
      <c r="O98" s="119"/>
      <c r="P98" s="98">
        <f t="shared" si="11"/>
        <v>0</v>
      </c>
      <c r="Q98" s="99">
        <f t="shared" si="9"/>
        <v>0</v>
      </c>
    </row>
    <row r="99" spans="1:17" ht="15.75" x14ac:dyDescent="0.25">
      <c r="A99" s="116"/>
      <c r="B99" s="94"/>
      <c r="C99" s="95"/>
      <c r="D99" s="202"/>
      <c r="E99" s="97"/>
      <c r="F99" s="119"/>
      <c r="G99" s="98">
        <f t="shared" si="10"/>
        <v>0</v>
      </c>
      <c r="H99" s="99">
        <f t="shared" si="8"/>
        <v>0</v>
      </c>
      <c r="J99" s="116"/>
      <c r="K99" s="94"/>
      <c r="L99" s="95"/>
      <c r="M99" s="202"/>
      <c r="N99" s="97"/>
      <c r="O99" s="119"/>
      <c r="P99" s="98">
        <f t="shared" si="11"/>
        <v>0</v>
      </c>
      <c r="Q99" s="99">
        <f t="shared" si="9"/>
        <v>0</v>
      </c>
    </row>
    <row r="100" spans="1:17" ht="15.75" x14ac:dyDescent="0.25">
      <c r="A100" s="116"/>
      <c r="B100" s="94"/>
      <c r="C100" s="95"/>
      <c r="D100" s="202"/>
      <c r="E100" s="97"/>
      <c r="F100" s="119"/>
      <c r="G100" s="98">
        <f t="shared" si="10"/>
        <v>0</v>
      </c>
      <c r="H100" s="99">
        <f t="shared" si="8"/>
        <v>0</v>
      </c>
      <c r="J100" s="116"/>
      <c r="K100" s="94"/>
      <c r="L100" s="95"/>
      <c r="M100" s="202"/>
      <c r="N100" s="97"/>
      <c r="O100" s="119"/>
      <c r="P100" s="98">
        <f t="shared" si="11"/>
        <v>0</v>
      </c>
      <c r="Q100" s="99">
        <f t="shared" si="9"/>
        <v>0</v>
      </c>
    </row>
    <row r="101" spans="1:17" ht="15.75" x14ac:dyDescent="0.25">
      <c r="A101" s="116"/>
      <c r="B101" s="100"/>
      <c r="C101" s="96"/>
      <c r="D101" s="202"/>
      <c r="E101" s="97"/>
      <c r="F101" s="119"/>
      <c r="G101" s="98">
        <f t="shared" si="10"/>
        <v>0</v>
      </c>
      <c r="H101" s="99">
        <f t="shared" si="8"/>
        <v>0</v>
      </c>
      <c r="J101" s="116"/>
      <c r="K101" s="100"/>
      <c r="L101" s="96"/>
      <c r="M101" s="202"/>
      <c r="N101" s="97"/>
      <c r="O101" s="119"/>
      <c r="P101" s="98">
        <f t="shared" si="11"/>
        <v>0</v>
      </c>
      <c r="Q101" s="99">
        <f t="shared" si="9"/>
        <v>0</v>
      </c>
    </row>
    <row r="102" spans="1:17" ht="15.75" x14ac:dyDescent="0.25">
      <c r="A102" s="116"/>
      <c r="B102" s="100"/>
      <c r="C102" s="96"/>
      <c r="D102" s="202"/>
      <c r="E102" s="97"/>
      <c r="F102" s="119"/>
      <c r="G102" s="98">
        <f t="shared" si="10"/>
        <v>0</v>
      </c>
      <c r="H102" s="99">
        <f t="shared" si="8"/>
        <v>0</v>
      </c>
      <c r="J102" s="116"/>
      <c r="K102" s="100"/>
      <c r="L102" s="96"/>
      <c r="M102" s="202"/>
      <c r="N102" s="97"/>
      <c r="O102" s="119"/>
      <c r="P102" s="98">
        <f t="shared" si="11"/>
        <v>0</v>
      </c>
      <c r="Q102" s="99">
        <f t="shared" si="9"/>
        <v>0</v>
      </c>
    </row>
    <row r="103" spans="1:17" ht="15.75" x14ac:dyDescent="0.25">
      <c r="A103" s="116"/>
      <c r="B103" s="100"/>
      <c r="C103" s="96"/>
      <c r="D103" s="202"/>
      <c r="E103" s="97"/>
      <c r="F103" s="119"/>
      <c r="G103" s="98">
        <f t="shared" si="10"/>
        <v>0</v>
      </c>
      <c r="H103" s="99">
        <f t="shared" si="8"/>
        <v>0</v>
      </c>
      <c r="J103" s="116"/>
      <c r="K103" s="100"/>
      <c r="L103" s="96"/>
      <c r="M103" s="202"/>
      <c r="N103" s="97"/>
      <c r="O103" s="119"/>
      <c r="P103" s="98">
        <f t="shared" si="11"/>
        <v>0</v>
      </c>
      <c r="Q103" s="99">
        <f t="shared" si="9"/>
        <v>0</v>
      </c>
    </row>
    <row r="104" spans="1:17" ht="15.75" x14ac:dyDescent="0.25">
      <c r="A104" s="116"/>
      <c r="B104" s="94"/>
      <c r="C104" s="95"/>
      <c r="D104" s="201"/>
      <c r="E104" s="97"/>
      <c r="F104" s="119"/>
      <c r="G104" s="98">
        <f t="shared" si="10"/>
        <v>0</v>
      </c>
      <c r="H104" s="99">
        <f t="shared" si="8"/>
        <v>0</v>
      </c>
      <c r="J104" s="116"/>
      <c r="K104" s="94"/>
      <c r="L104" s="95"/>
      <c r="M104" s="201"/>
      <c r="N104" s="97"/>
      <c r="O104" s="119"/>
      <c r="P104" s="98">
        <f t="shared" si="11"/>
        <v>0</v>
      </c>
      <c r="Q104" s="99">
        <f t="shared" si="9"/>
        <v>0</v>
      </c>
    </row>
    <row r="105" spans="1:17" ht="15.75" x14ac:dyDescent="0.25">
      <c r="A105" s="116"/>
      <c r="B105" s="94"/>
      <c r="C105" s="95"/>
      <c r="D105" s="201"/>
      <c r="E105" s="97"/>
      <c r="F105" s="119"/>
      <c r="G105" s="98">
        <f t="shared" si="10"/>
        <v>0</v>
      </c>
      <c r="H105" s="99">
        <f t="shared" si="8"/>
        <v>0</v>
      </c>
      <c r="J105" s="116"/>
      <c r="K105" s="94"/>
      <c r="L105" s="95"/>
      <c r="M105" s="201"/>
      <c r="N105" s="97"/>
      <c r="O105" s="119"/>
      <c r="P105" s="98">
        <f t="shared" si="11"/>
        <v>0</v>
      </c>
      <c r="Q105" s="99">
        <f t="shared" si="9"/>
        <v>0</v>
      </c>
    </row>
    <row r="106" spans="1:17" ht="15.75" x14ac:dyDescent="0.25">
      <c r="A106" s="116"/>
      <c r="B106" s="94"/>
      <c r="C106" s="95"/>
      <c r="D106" s="201"/>
      <c r="E106" s="97"/>
      <c r="F106" s="119"/>
      <c r="G106" s="98">
        <f t="shared" si="10"/>
        <v>0</v>
      </c>
      <c r="H106" s="99">
        <f t="shared" si="8"/>
        <v>0</v>
      </c>
      <c r="J106" s="116"/>
      <c r="K106" s="94"/>
      <c r="L106" s="95"/>
      <c r="M106" s="201"/>
      <c r="N106" s="97"/>
      <c r="O106" s="119"/>
      <c r="P106" s="98">
        <f t="shared" si="11"/>
        <v>0</v>
      </c>
      <c r="Q106" s="99">
        <f t="shared" si="9"/>
        <v>0</v>
      </c>
    </row>
    <row r="107" spans="1:17" ht="15.75" x14ac:dyDescent="0.25">
      <c r="A107" s="116"/>
      <c r="B107" s="100"/>
      <c r="C107" s="96"/>
      <c r="D107" s="202"/>
      <c r="E107" s="97"/>
      <c r="F107" s="119"/>
      <c r="G107" s="98">
        <f t="shared" si="10"/>
        <v>0</v>
      </c>
      <c r="H107" s="99">
        <f t="shared" si="8"/>
        <v>0</v>
      </c>
      <c r="J107" s="116"/>
      <c r="K107" s="100"/>
      <c r="L107" s="96"/>
      <c r="M107" s="202"/>
      <c r="N107" s="97"/>
      <c r="O107" s="119"/>
      <c r="P107" s="98">
        <f t="shared" si="11"/>
        <v>0</v>
      </c>
      <c r="Q107" s="99">
        <f t="shared" si="9"/>
        <v>0</v>
      </c>
    </row>
    <row r="108" spans="1:17" ht="15.75" x14ac:dyDescent="0.25">
      <c r="A108" s="116"/>
      <c r="B108" s="100"/>
      <c r="C108" s="96"/>
      <c r="D108" s="201"/>
      <c r="E108" s="97"/>
      <c r="F108" s="119"/>
      <c r="G108" s="98">
        <f t="shared" si="10"/>
        <v>0</v>
      </c>
      <c r="H108" s="99">
        <f t="shared" si="8"/>
        <v>0</v>
      </c>
      <c r="J108" s="116"/>
      <c r="K108" s="100"/>
      <c r="L108" s="96"/>
      <c r="M108" s="201"/>
      <c r="N108" s="97"/>
      <c r="O108" s="119"/>
      <c r="P108" s="98">
        <f t="shared" si="11"/>
        <v>0</v>
      </c>
      <c r="Q108" s="99">
        <f t="shared" si="9"/>
        <v>0</v>
      </c>
    </row>
    <row r="109" spans="1:17" ht="15.75" x14ac:dyDescent="0.25">
      <c r="A109" s="116"/>
      <c r="B109" s="100"/>
      <c r="C109" s="96"/>
      <c r="D109" s="202"/>
      <c r="E109" s="101"/>
      <c r="F109" s="120"/>
      <c r="G109" s="98">
        <f t="shared" si="10"/>
        <v>0</v>
      </c>
      <c r="H109" s="99">
        <f t="shared" si="8"/>
        <v>0</v>
      </c>
      <c r="J109" s="116"/>
      <c r="K109" s="100"/>
      <c r="L109" s="96"/>
      <c r="M109" s="202"/>
      <c r="N109" s="101"/>
      <c r="O109" s="120"/>
      <c r="P109" s="98">
        <f t="shared" si="11"/>
        <v>0</v>
      </c>
      <c r="Q109" s="99">
        <f t="shared" si="9"/>
        <v>0</v>
      </c>
    </row>
    <row r="110" spans="1:17" ht="15.75" x14ac:dyDescent="0.25">
      <c r="A110" s="116"/>
      <c r="B110" s="100"/>
      <c r="C110" s="96"/>
      <c r="D110" s="202"/>
      <c r="E110" s="97"/>
      <c r="F110" s="119"/>
      <c r="G110" s="98">
        <f t="shared" si="10"/>
        <v>0</v>
      </c>
      <c r="H110" s="99">
        <f t="shared" si="8"/>
        <v>0</v>
      </c>
      <c r="J110" s="116"/>
      <c r="K110" s="100"/>
      <c r="L110" s="96"/>
      <c r="M110" s="202"/>
      <c r="N110" s="97"/>
      <c r="O110" s="119"/>
      <c r="P110" s="98">
        <f t="shared" si="11"/>
        <v>0</v>
      </c>
      <c r="Q110" s="99">
        <f t="shared" si="9"/>
        <v>0</v>
      </c>
    </row>
    <row r="111" spans="1:17" ht="15.75" x14ac:dyDescent="0.25">
      <c r="A111" s="116"/>
      <c r="B111" s="94"/>
      <c r="C111" s="95"/>
      <c r="D111" s="202"/>
      <c r="E111" s="97"/>
      <c r="F111" s="119"/>
      <c r="G111" s="98">
        <f t="shared" si="10"/>
        <v>0</v>
      </c>
      <c r="H111" s="99">
        <f t="shared" si="8"/>
        <v>0</v>
      </c>
      <c r="J111" s="116"/>
      <c r="K111" s="94"/>
      <c r="L111" s="95"/>
      <c r="M111" s="202"/>
      <c r="N111" s="97"/>
      <c r="O111" s="119"/>
      <c r="P111" s="98">
        <f t="shared" si="11"/>
        <v>0</v>
      </c>
      <c r="Q111" s="99">
        <f t="shared" si="9"/>
        <v>0</v>
      </c>
    </row>
    <row r="112" spans="1:17" ht="15.75" x14ac:dyDescent="0.25">
      <c r="A112" s="116"/>
      <c r="B112" s="94"/>
      <c r="C112" s="95"/>
      <c r="D112" s="202"/>
      <c r="E112" s="97"/>
      <c r="F112" s="119"/>
      <c r="G112" s="98">
        <f t="shared" si="10"/>
        <v>0</v>
      </c>
      <c r="H112" s="99">
        <f t="shared" si="8"/>
        <v>0</v>
      </c>
      <c r="J112" s="116"/>
      <c r="K112" s="94"/>
      <c r="L112" s="95"/>
      <c r="M112" s="202"/>
      <c r="N112" s="97"/>
      <c r="O112" s="119"/>
      <c r="P112" s="98">
        <f t="shared" si="11"/>
        <v>0</v>
      </c>
      <c r="Q112" s="99">
        <f t="shared" si="9"/>
        <v>0</v>
      </c>
    </row>
    <row r="113" spans="1:17" ht="15.75" x14ac:dyDescent="0.25">
      <c r="A113" s="116"/>
      <c r="B113" s="100"/>
      <c r="C113" s="96"/>
      <c r="D113" s="202"/>
      <c r="E113" s="97"/>
      <c r="F113" s="119"/>
      <c r="G113" s="98">
        <f t="shared" si="10"/>
        <v>0</v>
      </c>
      <c r="H113" s="99">
        <f t="shared" si="8"/>
        <v>0</v>
      </c>
      <c r="J113" s="116"/>
      <c r="K113" s="100"/>
      <c r="L113" s="96"/>
      <c r="M113" s="202"/>
      <c r="N113" s="97"/>
      <c r="O113" s="119"/>
      <c r="P113" s="98">
        <f t="shared" si="11"/>
        <v>0</v>
      </c>
      <c r="Q113" s="99">
        <f t="shared" si="9"/>
        <v>0</v>
      </c>
    </row>
    <row r="114" spans="1:17" ht="15.75" x14ac:dyDescent="0.25">
      <c r="A114" s="116"/>
      <c r="B114" s="94"/>
      <c r="C114" s="95"/>
      <c r="D114" s="202"/>
      <c r="E114" s="97"/>
      <c r="F114" s="119"/>
      <c r="G114" s="98">
        <f t="shared" si="10"/>
        <v>0</v>
      </c>
      <c r="H114" s="99">
        <f t="shared" si="8"/>
        <v>0</v>
      </c>
      <c r="J114" s="116"/>
      <c r="K114" s="94"/>
      <c r="L114" s="95"/>
      <c r="M114" s="202"/>
      <c r="N114" s="97"/>
      <c r="O114" s="119"/>
      <c r="P114" s="98">
        <f t="shared" si="11"/>
        <v>0</v>
      </c>
      <c r="Q114" s="99">
        <f t="shared" si="9"/>
        <v>0</v>
      </c>
    </row>
    <row r="115" spans="1:17" ht="15.75" x14ac:dyDescent="0.25">
      <c r="A115" s="116"/>
      <c r="B115" s="100"/>
      <c r="C115" s="95"/>
      <c r="D115" s="202"/>
      <c r="E115" s="101"/>
      <c r="F115" s="120"/>
      <c r="G115" s="98">
        <f t="shared" si="10"/>
        <v>0</v>
      </c>
      <c r="H115" s="99">
        <f t="shared" si="8"/>
        <v>0</v>
      </c>
      <c r="J115" s="116"/>
      <c r="K115" s="100"/>
      <c r="L115" s="95"/>
      <c r="M115" s="202"/>
      <c r="N115" s="101"/>
      <c r="O115" s="120"/>
      <c r="P115" s="98">
        <f t="shared" si="11"/>
        <v>0</v>
      </c>
      <c r="Q115" s="99">
        <f t="shared" si="9"/>
        <v>0</v>
      </c>
    </row>
    <row r="116" spans="1:17" ht="15.75" x14ac:dyDescent="0.25">
      <c r="A116" s="116"/>
      <c r="B116" s="94"/>
      <c r="C116" s="95"/>
      <c r="D116" s="202"/>
      <c r="E116" s="97"/>
      <c r="F116" s="119"/>
      <c r="G116" s="98">
        <f t="shared" si="10"/>
        <v>0</v>
      </c>
      <c r="H116" s="99">
        <f t="shared" si="8"/>
        <v>0</v>
      </c>
      <c r="J116" s="116"/>
      <c r="K116" s="94"/>
      <c r="L116" s="95"/>
      <c r="M116" s="202"/>
      <c r="N116" s="97"/>
      <c r="O116" s="119"/>
      <c r="P116" s="98">
        <f t="shared" si="11"/>
        <v>0</v>
      </c>
      <c r="Q116" s="99">
        <f t="shared" si="9"/>
        <v>0</v>
      </c>
    </row>
    <row r="117" spans="1:17" ht="15.75" x14ac:dyDescent="0.25">
      <c r="A117" s="116"/>
      <c r="B117" s="100"/>
      <c r="C117" s="96"/>
      <c r="D117" s="201"/>
      <c r="E117" s="97"/>
      <c r="F117" s="119"/>
      <c r="G117" s="98">
        <f t="shared" si="10"/>
        <v>0</v>
      </c>
      <c r="H117" s="99">
        <f t="shared" si="8"/>
        <v>0</v>
      </c>
      <c r="J117" s="116"/>
      <c r="K117" s="100"/>
      <c r="L117" s="96"/>
      <c r="M117" s="201"/>
      <c r="N117" s="97"/>
      <c r="O117" s="119"/>
      <c r="P117" s="98">
        <f t="shared" si="11"/>
        <v>0</v>
      </c>
      <c r="Q117" s="99">
        <f t="shared" si="9"/>
        <v>0</v>
      </c>
    </row>
    <row r="118" spans="1:17" ht="15.75" x14ac:dyDescent="0.25">
      <c r="A118" s="116"/>
      <c r="B118" s="100"/>
      <c r="C118" s="96"/>
      <c r="D118" s="201"/>
      <c r="E118" s="101"/>
      <c r="F118" s="120"/>
      <c r="G118" s="98">
        <f t="shared" si="10"/>
        <v>0</v>
      </c>
      <c r="H118" s="99">
        <f t="shared" si="8"/>
        <v>0</v>
      </c>
      <c r="J118" s="116"/>
      <c r="K118" s="100"/>
      <c r="L118" s="96"/>
      <c r="M118" s="201"/>
      <c r="N118" s="101"/>
      <c r="O118" s="120"/>
      <c r="P118" s="98">
        <f t="shared" si="11"/>
        <v>0</v>
      </c>
      <c r="Q118" s="99">
        <f t="shared" si="9"/>
        <v>0</v>
      </c>
    </row>
    <row r="119" spans="1:17" ht="15.75" x14ac:dyDescent="0.25">
      <c r="A119" s="116"/>
      <c r="B119" s="100"/>
      <c r="C119" s="96"/>
      <c r="D119" s="202"/>
      <c r="E119" s="97"/>
      <c r="F119" s="119"/>
      <c r="G119" s="98">
        <f t="shared" si="10"/>
        <v>0</v>
      </c>
      <c r="H119" s="99">
        <f t="shared" si="8"/>
        <v>0</v>
      </c>
      <c r="J119" s="116"/>
      <c r="K119" s="100"/>
      <c r="L119" s="96"/>
      <c r="M119" s="202"/>
      <c r="N119" s="97"/>
      <c r="O119" s="119"/>
      <c r="P119" s="98">
        <f t="shared" si="11"/>
        <v>0</v>
      </c>
      <c r="Q119" s="99">
        <f t="shared" si="9"/>
        <v>0</v>
      </c>
    </row>
    <row r="120" spans="1:17" ht="15.75" x14ac:dyDescent="0.25">
      <c r="A120" s="116"/>
      <c r="B120" s="100"/>
      <c r="C120" s="96"/>
      <c r="D120" s="202"/>
      <c r="E120" s="97"/>
      <c r="F120" s="119"/>
      <c r="G120" s="98">
        <f t="shared" si="10"/>
        <v>0</v>
      </c>
      <c r="H120" s="99">
        <f t="shared" si="8"/>
        <v>0</v>
      </c>
      <c r="J120" s="116"/>
      <c r="K120" s="100"/>
      <c r="L120" s="96"/>
      <c r="M120" s="202"/>
      <c r="N120" s="97"/>
      <c r="O120" s="119"/>
      <c r="P120" s="98">
        <f t="shared" si="11"/>
        <v>0</v>
      </c>
      <c r="Q120" s="99">
        <f t="shared" si="9"/>
        <v>0</v>
      </c>
    </row>
    <row r="121" spans="1:17" ht="15.75" x14ac:dyDescent="0.25">
      <c r="A121" s="116"/>
      <c r="B121" s="96"/>
      <c r="C121" s="96"/>
      <c r="D121" s="201"/>
      <c r="E121" s="101"/>
      <c r="F121" s="99"/>
      <c r="G121" s="98">
        <f t="shared" si="10"/>
        <v>0</v>
      </c>
      <c r="H121" s="99">
        <f t="shared" si="8"/>
        <v>0</v>
      </c>
      <c r="J121" s="116"/>
      <c r="K121" s="96"/>
      <c r="L121" s="96"/>
      <c r="M121" s="201"/>
      <c r="N121" s="101"/>
      <c r="O121" s="99"/>
      <c r="P121" s="98">
        <f t="shared" si="11"/>
        <v>0</v>
      </c>
      <c r="Q121" s="99">
        <f t="shared" si="9"/>
        <v>0</v>
      </c>
    </row>
    <row r="122" spans="1:17" ht="15.75" x14ac:dyDescent="0.25">
      <c r="A122" s="116"/>
      <c r="B122" s="96"/>
      <c r="C122" s="96"/>
      <c r="D122" s="201"/>
      <c r="E122" s="97"/>
      <c r="F122" s="99"/>
      <c r="G122" s="98">
        <f t="shared" si="10"/>
        <v>0</v>
      </c>
      <c r="H122" s="99">
        <f t="shared" si="8"/>
        <v>0</v>
      </c>
      <c r="J122" s="116"/>
      <c r="K122" s="96"/>
      <c r="L122" s="96"/>
      <c r="M122" s="201"/>
      <c r="N122" s="97"/>
      <c r="O122" s="99"/>
      <c r="P122" s="98">
        <f t="shared" si="11"/>
        <v>0</v>
      </c>
      <c r="Q122" s="99">
        <f t="shared" si="9"/>
        <v>0</v>
      </c>
    </row>
    <row r="123" spans="1:17" ht="15.75" x14ac:dyDescent="0.25">
      <c r="A123" s="116"/>
      <c r="B123" s="96"/>
      <c r="C123" s="96"/>
      <c r="D123" s="201"/>
      <c r="E123" s="101"/>
      <c r="F123" s="99"/>
      <c r="G123" s="98">
        <f t="shared" si="10"/>
        <v>0</v>
      </c>
      <c r="H123" s="99">
        <f t="shared" si="8"/>
        <v>0</v>
      </c>
      <c r="J123" s="116"/>
      <c r="K123" s="96"/>
      <c r="L123" s="96"/>
      <c r="M123" s="201"/>
      <c r="N123" s="101"/>
      <c r="O123" s="99"/>
      <c r="P123" s="98">
        <f t="shared" si="11"/>
        <v>0</v>
      </c>
      <c r="Q123" s="99">
        <f t="shared" si="9"/>
        <v>0</v>
      </c>
    </row>
    <row r="124" spans="1:17" ht="15.75" x14ac:dyDescent="0.25">
      <c r="A124" s="116"/>
      <c r="B124" s="96"/>
      <c r="C124" s="96"/>
      <c r="D124" s="201"/>
      <c r="E124" s="97"/>
      <c r="F124" s="99"/>
      <c r="G124" s="98">
        <f t="shared" si="10"/>
        <v>0</v>
      </c>
      <c r="H124" s="99">
        <f t="shared" si="8"/>
        <v>0</v>
      </c>
      <c r="J124" s="116"/>
      <c r="K124" s="96"/>
      <c r="L124" s="96"/>
      <c r="M124" s="201"/>
      <c r="N124" s="97"/>
      <c r="O124" s="99"/>
      <c r="P124" s="98">
        <f t="shared" si="11"/>
        <v>0</v>
      </c>
      <c r="Q124" s="99">
        <f t="shared" si="9"/>
        <v>0</v>
      </c>
    </row>
    <row r="125" spans="1:17" ht="15.75" x14ac:dyDescent="0.25">
      <c r="A125" s="116"/>
      <c r="B125" s="96"/>
      <c r="C125" s="96"/>
      <c r="D125" s="201"/>
      <c r="E125" s="97"/>
      <c r="F125" s="99"/>
      <c r="G125" s="98">
        <f t="shared" si="10"/>
        <v>0</v>
      </c>
      <c r="H125" s="99">
        <f t="shared" si="8"/>
        <v>0</v>
      </c>
      <c r="J125" s="116"/>
      <c r="K125" s="96"/>
      <c r="L125" s="96"/>
      <c r="M125" s="201"/>
      <c r="N125" s="97"/>
      <c r="O125" s="99"/>
      <c r="P125" s="98">
        <f t="shared" si="11"/>
        <v>0</v>
      </c>
      <c r="Q125" s="99">
        <f t="shared" si="9"/>
        <v>0</v>
      </c>
    </row>
    <row r="126" spans="1:17" ht="15.75" x14ac:dyDescent="0.25">
      <c r="A126" s="116"/>
      <c r="B126" s="96"/>
      <c r="C126" s="96"/>
      <c r="D126" s="201"/>
      <c r="E126" s="97"/>
      <c r="F126" s="99"/>
      <c r="G126" s="98">
        <f>D126*E126</f>
        <v>0</v>
      </c>
      <c r="H126" s="99">
        <f t="shared" ref="H126:H131" si="12">D126*F126</f>
        <v>0</v>
      </c>
      <c r="J126" s="116"/>
      <c r="K126" s="96"/>
      <c r="L126" s="96"/>
      <c r="M126" s="201"/>
      <c r="N126" s="97"/>
      <c r="O126" s="99"/>
      <c r="P126" s="98">
        <f>M126*N126</f>
        <v>0</v>
      </c>
      <c r="Q126" s="99">
        <f t="shared" ref="Q126:Q131" si="13">M126*O126</f>
        <v>0</v>
      </c>
    </row>
    <row r="127" spans="1:17" ht="15.75" x14ac:dyDescent="0.25">
      <c r="A127" s="116"/>
      <c r="B127" s="96"/>
      <c r="C127" s="96"/>
      <c r="D127" s="201"/>
      <c r="E127" s="97"/>
      <c r="F127" s="99"/>
      <c r="G127" s="98">
        <f>D127*E127</f>
        <v>0</v>
      </c>
      <c r="H127" s="99">
        <f t="shared" si="12"/>
        <v>0</v>
      </c>
      <c r="J127" s="116"/>
      <c r="K127" s="96"/>
      <c r="L127" s="96"/>
      <c r="M127" s="201"/>
      <c r="N127" s="97"/>
      <c r="O127" s="99"/>
      <c r="P127" s="98">
        <f>M127*N127</f>
        <v>0</v>
      </c>
      <c r="Q127" s="99">
        <f t="shared" si="13"/>
        <v>0</v>
      </c>
    </row>
    <row r="128" spans="1:17" ht="15.75" x14ac:dyDescent="0.25">
      <c r="A128" s="116"/>
      <c r="B128" s="96"/>
      <c r="C128" s="96"/>
      <c r="D128" s="201"/>
      <c r="E128" s="97"/>
      <c r="F128" s="99"/>
      <c r="G128" s="98">
        <f>D128*E128</f>
        <v>0</v>
      </c>
      <c r="H128" s="99">
        <f t="shared" si="12"/>
        <v>0</v>
      </c>
      <c r="J128" s="116"/>
      <c r="K128" s="96"/>
      <c r="L128" s="96"/>
      <c r="M128" s="201"/>
      <c r="N128" s="97"/>
      <c r="O128" s="99"/>
      <c r="P128" s="98">
        <f>M128*N128</f>
        <v>0</v>
      </c>
      <c r="Q128" s="99">
        <f t="shared" si="13"/>
        <v>0</v>
      </c>
    </row>
    <row r="129" spans="1:17" ht="15.75" x14ac:dyDescent="0.25">
      <c r="A129" s="116"/>
      <c r="B129" s="96"/>
      <c r="C129" s="96"/>
      <c r="D129" s="201"/>
      <c r="E129" s="97"/>
      <c r="F129" s="99"/>
      <c r="G129" s="98">
        <f>D129*E129</f>
        <v>0</v>
      </c>
      <c r="H129" s="99">
        <f t="shared" si="12"/>
        <v>0</v>
      </c>
      <c r="J129" s="116"/>
      <c r="K129" s="96"/>
      <c r="L129" s="96"/>
      <c r="M129" s="201"/>
      <c r="N129" s="97"/>
      <c r="O129" s="99"/>
      <c r="P129" s="98">
        <f>M129*N129</f>
        <v>0</v>
      </c>
      <c r="Q129" s="99">
        <f t="shared" si="13"/>
        <v>0</v>
      </c>
    </row>
    <row r="130" spans="1:17" ht="15.75" x14ac:dyDescent="0.25">
      <c r="A130" s="116"/>
      <c r="B130" s="96"/>
      <c r="C130" s="96"/>
      <c r="D130" s="201"/>
      <c r="E130" s="97"/>
      <c r="F130" s="99"/>
      <c r="G130" s="98">
        <f>D130*E130</f>
        <v>0</v>
      </c>
      <c r="H130" s="99">
        <f t="shared" si="12"/>
        <v>0</v>
      </c>
      <c r="J130" s="116"/>
      <c r="K130" s="96"/>
      <c r="L130" s="96"/>
      <c r="M130" s="201"/>
      <c r="N130" s="97"/>
      <c r="O130" s="99"/>
      <c r="P130" s="98">
        <f>M130*N130</f>
        <v>0</v>
      </c>
      <c r="Q130" s="99">
        <f t="shared" si="13"/>
        <v>0</v>
      </c>
    </row>
    <row r="131" spans="1:17" ht="16.5" thickBot="1" x14ac:dyDescent="0.25">
      <c r="A131" s="118"/>
      <c r="B131" s="117"/>
      <c r="C131" s="102"/>
      <c r="D131" s="205"/>
      <c r="E131" s="103"/>
      <c r="F131" s="104"/>
      <c r="G131" s="105">
        <f t="shared" si="10"/>
        <v>0</v>
      </c>
      <c r="H131" s="106">
        <f t="shared" si="12"/>
        <v>0</v>
      </c>
      <c r="J131" s="118"/>
      <c r="K131" s="117"/>
      <c r="L131" s="102"/>
      <c r="M131" s="205"/>
      <c r="N131" s="103"/>
      <c r="O131" s="104"/>
      <c r="P131" s="105">
        <f t="shared" si="11"/>
        <v>0</v>
      </c>
      <c r="Q131" s="106">
        <f t="shared" si="13"/>
        <v>0</v>
      </c>
    </row>
    <row r="132" spans="1:17" ht="18.75" x14ac:dyDescent="0.3">
      <c r="A132" s="135" t="s">
        <v>82</v>
      </c>
      <c r="B132" s="131"/>
      <c r="C132" s="151" t="s">
        <v>110</v>
      </c>
      <c r="D132" s="138"/>
      <c r="E132" s="138"/>
      <c r="F132" s="183">
        <f>SUM(G92:G131)</f>
        <v>0</v>
      </c>
      <c r="G132" s="156"/>
      <c r="H132" s="108"/>
      <c r="J132" s="135" t="s">
        <v>82</v>
      </c>
      <c r="K132" s="131"/>
      <c r="L132" s="151" t="s">
        <v>111</v>
      </c>
      <c r="M132" s="138"/>
      <c r="N132" s="138"/>
      <c r="O132" s="183">
        <f>SUM(P92:P131)</f>
        <v>0</v>
      </c>
      <c r="P132" s="156"/>
      <c r="Q132" s="108"/>
    </row>
    <row r="133" spans="1:17" ht="18.75" x14ac:dyDescent="0.3">
      <c r="A133" s="158" t="s">
        <v>102</v>
      </c>
      <c r="B133" s="133"/>
      <c r="C133" s="133" t="s">
        <v>73</v>
      </c>
      <c r="D133" s="137"/>
      <c r="E133" s="152"/>
      <c r="F133" s="184">
        <f>SUM(H92:H131)</f>
        <v>0</v>
      </c>
      <c r="G133" s="167"/>
      <c r="H133" s="156"/>
      <c r="J133" s="158" t="s">
        <v>104</v>
      </c>
      <c r="K133" s="133"/>
      <c r="L133" s="133" t="s">
        <v>73</v>
      </c>
      <c r="M133" s="137"/>
      <c r="N133" s="152"/>
      <c r="O133" s="184">
        <f>SUM(Q92:Q131)</f>
        <v>0</v>
      </c>
      <c r="P133" s="167"/>
      <c r="Q133" s="156"/>
    </row>
    <row r="134" spans="1:17" ht="18.75" x14ac:dyDescent="0.3">
      <c r="A134" s="158" t="s">
        <v>101</v>
      </c>
      <c r="B134" s="109"/>
      <c r="C134" s="109"/>
      <c r="D134" s="129"/>
      <c r="E134" s="130"/>
      <c r="F134" s="109"/>
      <c r="J134" s="158" t="s">
        <v>103</v>
      </c>
      <c r="K134" s="109"/>
      <c r="L134" s="109"/>
      <c r="M134" s="129"/>
      <c r="N134" s="130"/>
      <c r="O134" s="109"/>
      <c r="P134" s="164"/>
      <c r="Q134" s="164"/>
    </row>
    <row r="135" spans="1:17" ht="18.75" x14ac:dyDescent="0.3">
      <c r="A135" s="294"/>
      <c r="B135" s="294"/>
      <c r="C135" s="165"/>
      <c r="D135" s="166"/>
      <c r="E135" s="166"/>
      <c r="F135" s="163"/>
      <c r="J135" s="294"/>
      <c r="K135" s="294"/>
      <c r="L135" s="165"/>
      <c r="M135" s="166"/>
      <c r="N135" s="166"/>
      <c r="O135" s="163"/>
    </row>
    <row r="136" spans="1:17" ht="16.5" thickBot="1" x14ac:dyDescent="0.3">
      <c r="A136" s="88" t="s">
        <v>96</v>
      </c>
      <c r="B136" s="88"/>
      <c r="C136" s="89"/>
      <c r="D136" s="89"/>
      <c r="E136" s="89"/>
      <c r="F136" s="89"/>
      <c r="G136" s="89"/>
      <c r="H136" s="89"/>
      <c r="I136" s="109"/>
      <c r="J136" s="88" t="s">
        <v>97</v>
      </c>
      <c r="K136" s="88"/>
      <c r="L136" s="89"/>
      <c r="M136" s="89"/>
      <c r="N136" s="89"/>
      <c r="O136" s="89"/>
      <c r="P136" s="89"/>
      <c r="Q136" s="89"/>
    </row>
    <row r="137" spans="1:17" ht="16.5" thickBot="1" x14ac:dyDescent="0.3">
      <c r="A137" s="90" t="s">
        <v>68</v>
      </c>
      <c r="B137" s="210" t="str">
        <f>B3</f>
        <v>Juin</v>
      </c>
      <c r="C137" s="289"/>
      <c r="D137" s="290"/>
      <c r="E137" s="91"/>
      <c r="F137" s="91"/>
      <c r="G137" s="91"/>
      <c r="H137" s="91"/>
      <c r="I137" s="109"/>
      <c r="J137" s="90" t="s">
        <v>68</v>
      </c>
      <c r="K137" s="210" t="str">
        <f>B3</f>
        <v>Juin</v>
      </c>
      <c r="L137" s="289"/>
      <c r="M137" s="290"/>
      <c r="N137" s="91"/>
      <c r="O137" s="91"/>
      <c r="P137" s="91"/>
      <c r="Q137" s="91"/>
    </row>
    <row r="138" spans="1:17" ht="16.5" thickBot="1" x14ac:dyDescent="0.3">
      <c r="B138" s="90"/>
      <c r="C138" s="92"/>
      <c r="D138" s="93"/>
      <c r="E138" s="121" t="s">
        <v>69</v>
      </c>
      <c r="F138" s="122" t="s">
        <v>70</v>
      </c>
      <c r="G138" s="121" t="s">
        <v>69</v>
      </c>
      <c r="H138" s="122" t="s">
        <v>70</v>
      </c>
      <c r="I138" s="109"/>
      <c r="K138" s="90"/>
      <c r="L138" s="92"/>
      <c r="M138" s="93"/>
      <c r="N138" s="121" t="s">
        <v>69</v>
      </c>
      <c r="O138" s="122" t="s">
        <v>70</v>
      </c>
      <c r="P138" s="121" t="s">
        <v>69</v>
      </c>
      <c r="Q138" s="122" t="s">
        <v>70</v>
      </c>
    </row>
    <row r="139" spans="1:17" ht="19.5" thickBot="1" x14ac:dyDescent="0.3">
      <c r="A139" s="115" t="s">
        <v>74</v>
      </c>
      <c r="B139" s="113" t="s">
        <v>71</v>
      </c>
      <c r="C139" s="114" t="s">
        <v>72</v>
      </c>
      <c r="D139" s="125" t="s">
        <v>115</v>
      </c>
      <c r="E139" s="123" t="s">
        <v>3</v>
      </c>
      <c r="F139" s="124" t="s">
        <v>3</v>
      </c>
      <c r="G139" s="123" t="s">
        <v>5</v>
      </c>
      <c r="H139" s="124" t="s">
        <v>5</v>
      </c>
      <c r="I139" s="109"/>
      <c r="J139" s="115" t="s">
        <v>74</v>
      </c>
      <c r="K139" s="113" t="s">
        <v>71</v>
      </c>
      <c r="L139" s="114" t="s">
        <v>72</v>
      </c>
      <c r="M139" s="125" t="s">
        <v>115</v>
      </c>
      <c r="N139" s="123" t="s">
        <v>3</v>
      </c>
      <c r="O139" s="124" t="s">
        <v>3</v>
      </c>
      <c r="P139" s="123" t="s">
        <v>5</v>
      </c>
      <c r="Q139" s="124" t="s">
        <v>5</v>
      </c>
    </row>
    <row r="140" spans="1:17" ht="15.75" x14ac:dyDescent="0.2">
      <c r="A140" s="126"/>
      <c r="B140" s="291" t="s">
        <v>100</v>
      </c>
      <c r="C140" s="291"/>
      <c r="D140" s="291"/>
      <c r="E140" s="291"/>
      <c r="F140" s="291"/>
      <c r="G140" s="291"/>
      <c r="H140" s="292"/>
      <c r="J140" s="159"/>
      <c r="K140" s="295" t="s">
        <v>99</v>
      </c>
      <c r="L140" s="296"/>
      <c r="M140" s="296"/>
      <c r="N140" s="296"/>
      <c r="O140" s="296"/>
      <c r="P140" s="296"/>
      <c r="Q140" s="297"/>
    </row>
    <row r="141" spans="1:17" ht="15.75" x14ac:dyDescent="0.25">
      <c r="A141" s="116"/>
      <c r="B141" s="94"/>
      <c r="C141" s="95"/>
      <c r="D141" s="202"/>
      <c r="E141" s="97"/>
      <c r="F141" s="119"/>
      <c r="G141" s="98">
        <f>D141*E141</f>
        <v>0</v>
      </c>
      <c r="H141" s="99">
        <f t="shared" ref="H141:H177" si="14">D141*F141</f>
        <v>0</v>
      </c>
      <c r="J141" s="116"/>
      <c r="K141" s="160"/>
      <c r="L141" s="95"/>
      <c r="M141" s="203"/>
      <c r="N141" s="97"/>
      <c r="O141" s="119"/>
      <c r="P141" s="98">
        <f>M141*N141</f>
        <v>0</v>
      </c>
      <c r="Q141" s="99">
        <f t="shared" ref="Q141:Q177" si="15">M141*O141</f>
        <v>0</v>
      </c>
    </row>
    <row r="142" spans="1:17" ht="15.75" x14ac:dyDescent="0.25">
      <c r="A142" s="116"/>
      <c r="B142" s="100"/>
      <c r="C142" s="96"/>
      <c r="D142" s="201"/>
      <c r="E142" s="97"/>
      <c r="F142" s="119"/>
      <c r="G142" s="98">
        <f t="shared" ref="G142:G177" si="16">D142*E142</f>
        <v>0</v>
      </c>
      <c r="H142" s="99">
        <f t="shared" si="14"/>
        <v>0</v>
      </c>
      <c r="J142" s="116"/>
      <c r="K142" s="100"/>
      <c r="L142" s="96"/>
      <c r="M142" s="204"/>
      <c r="N142" s="97"/>
      <c r="O142" s="119"/>
      <c r="P142" s="98">
        <f t="shared" ref="P142:P177" si="17">M142*N142</f>
        <v>0</v>
      </c>
      <c r="Q142" s="99">
        <f t="shared" si="15"/>
        <v>0</v>
      </c>
    </row>
    <row r="143" spans="1:17" ht="15.75" x14ac:dyDescent="0.25">
      <c r="A143" s="116"/>
      <c r="B143" s="94"/>
      <c r="C143" s="95"/>
      <c r="D143" s="202"/>
      <c r="E143" s="97"/>
      <c r="F143" s="119"/>
      <c r="G143" s="98">
        <f t="shared" si="16"/>
        <v>0</v>
      </c>
      <c r="H143" s="99">
        <f t="shared" si="14"/>
        <v>0</v>
      </c>
      <c r="J143" s="116"/>
      <c r="K143" s="94"/>
      <c r="L143" s="95"/>
      <c r="M143" s="203"/>
      <c r="N143" s="97"/>
      <c r="O143" s="119"/>
      <c r="P143" s="98">
        <f t="shared" si="17"/>
        <v>0</v>
      </c>
      <c r="Q143" s="99">
        <f t="shared" si="15"/>
        <v>0</v>
      </c>
    </row>
    <row r="144" spans="1:17" ht="15.75" x14ac:dyDescent="0.25">
      <c r="A144" s="116"/>
      <c r="B144" s="100"/>
      <c r="C144" s="96"/>
      <c r="D144" s="202"/>
      <c r="E144" s="97"/>
      <c r="F144" s="119"/>
      <c r="G144" s="98">
        <f t="shared" si="16"/>
        <v>0</v>
      </c>
      <c r="H144" s="99">
        <f t="shared" si="14"/>
        <v>0</v>
      </c>
      <c r="J144" s="116"/>
      <c r="K144" s="100"/>
      <c r="L144" s="96"/>
      <c r="M144" s="203"/>
      <c r="N144" s="97"/>
      <c r="O144" s="119"/>
      <c r="P144" s="98">
        <f t="shared" si="17"/>
        <v>0</v>
      </c>
      <c r="Q144" s="99">
        <f t="shared" si="15"/>
        <v>0</v>
      </c>
    </row>
    <row r="145" spans="1:17" ht="15.75" x14ac:dyDescent="0.25">
      <c r="A145" s="116"/>
      <c r="B145" s="100"/>
      <c r="C145" s="96"/>
      <c r="D145" s="202"/>
      <c r="E145" s="97"/>
      <c r="F145" s="119"/>
      <c r="G145" s="98">
        <f t="shared" si="16"/>
        <v>0</v>
      </c>
      <c r="H145" s="99">
        <f t="shared" si="14"/>
        <v>0</v>
      </c>
      <c r="J145" s="116"/>
      <c r="K145" s="100"/>
      <c r="L145" s="96"/>
      <c r="M145" s="203"/>
      <c r="N145" s="97"/>
      <c r="O145" s="119"/>
      <c r="P145" s="98">
        <f t="shared" si="17"/>
        <v>0</v>
      </c>
      <c r="Q145" s="99">
        <f t="shared" si="15"/>
        <v>0</v>
      </c>
    </row>
    <row r="146" spans="1:17" ht="15.75" x14ac:dyDescent="0.25">
      <c r="A146" s="116"/>
      <c r="B146" s="100"/>
      <c r="C146" s="95"/>
      <c r="D146" s="202"/>
      <c r="E146" s="97"/>
      <c r="F146" s="119"/>
      <c r="G146" s="98">
        <f t="shared" si="16"/>
        <v>0</v>
      </c>
      <c r="H146" s="99">
        <f t="shared" si="14"/>
        <v>0</v>
      </c>
      <c r="J146" s="116"/>
      <c r="K146" s="100"/>
      <c r="L146" s="95"/>
      <c r="M146" s="203"/>
      <c r="N146" s="97"/>
      <c r="O146" s="119"/>
      <c r="P146" s="98">
        <f t="shared" si="17"/>
        <v>0</v>
      </c>
      <c r="Q146" s="99">
        <f t="shared" si="15"/>
        <v>0</v>
      </c>
    </row>
    <row r="147" spans="1:17" ht="15.75" x14ac:dyDescent="0.25">
      <c r="A147" s="116"/>
      <c r="B147" s="100"/>
      <c r="C147" s="96"/>
      <c r="D147" s="202"/>
      <c r="E147" s="97"/>
      <c r="F147" s="119"/>
      <c r="G147" s="98">
        <f t="shared" si="16"/>
        <v>0</v>
      </c>
      <c r="H147" s="99">
        <f t="shared" si="14"/>
        <v>0</v>
      </c>
      <c r="J147" s="116"/>
      <c r="K147" s="100"/>
      <c r="L147" s="96"/>
      <c r="M147" s="203"/>
      <c r="N147" s="97"/>
      <c r="O147" s="119"/>
      <c r="P147" s="98">
        <f t="shared" si="17"/>
        <v>0</v>
      </c>
      <c r="Q147" s="99">
        <f t="shared" si="15"/>
        <v>0</v>
      </c>
    </row>
    <row r="148" spans="1:17" ht="15.75" x14ac:dyDescent="0.25">
      <c r="A148" s="116"/>
      <c r="B148" s="94"/>
      <c r="C148" s="95"/>
      <c r="D148" s="202"/>
      <c r="E148" s="97"/>
      <c r="F148" s="119"/>
      <c r="G148" s="98">
        <f t="shared" si="16"/>
        <v>0</v>
      </c>
      <c r="H148" s="99">
        <f t="shared" si="14"/>
        <v>0</v>
      </c>
      <c r="J148" s="116"/>
      <c r="K148" s="94"/>
      <c r="L148" s="95"/>
      <c r="M148" s="203"/>
      <c r="N148" s="97"/>
      <c r="O148" s="119"/>
      <c r="P148" s="98">
        <f t="shared" si="17"/>
        <v>0</v>
      </c>
      <c r="Q148" s="99">
        <f t="shared" si="15"/>
        <v>0</v>
      </c>
    </row>
    <row r="149" spans="1:17" ht="15.75" x14ac:dyDescent="0.25">
      <c r="A149" s="116"/>
      <c r="B149" s="94"/>
      <c r="C149" s="95"/>
      <c r="D149" s="202"/>
      <c r="E149" s="97"/>
      <c r="F149" s="119"/>
      <c r="G149" s="98">
        <f t="shared" si="16"/>
        <v>0</v>
      </c>
      <c r="H149" s="99">
        <f t="shared" si="14"/>
        <v>0</v>
      </c>
      <c r="J149" s="116"/>
      <c r="K149" s="94"/>
      <c r="L149" s="95"/>
      <c r="M149" s="203"/>
      <c r="N149" s="97"/>
      <c r="O149" s="119"/>
      <c r="P149" s="98">
        <f t="shared" si="17"/>
        <v>0</v>
      </c>
      <c r="Q149" s="99">
        <f t="shared" si="15"/>
        <v>0</v>
      </c>
    </row>
    <row r="150" spans="1:17" ht="15.75" x14ac:dyDescent="0.25">
      <c r="A150" s="116"/>
      <c r="B150" s="100"/>
      <c r="C150" s="96"/>
      <c r="D150" s="202"/>
      <c r="E150" s="97"/>
      <c r="F150" s="119"/>
      <c r="G150" s="98">
        <f t="shared" si="16"/>
        <v>0</v>
      </c>
      <c r="H150" s="99">
        <f t="shared" si="14"/>
        <v>0</v>
      </c>
      <c r="J150" s="116"/>
      <c r="K150" s="100"/>
      <c r="L150" s="96"/>
      <c r="M150" s="203"/>
      <c r="N150" s="97"/>
      <c r="O150" s="119"/>
      <c r="P150" s="98">
        <f t="shared" si="17"/>
        <v>0</v>
      </c>
      <c r="Q150" s="99">
        <f t="shared" si="15"/>
        <v>0</v>
      </c>
    </row>
    <row r="151" spans="1:17" ht="15.75" x14ac:dyDescent="0.25">
      <c r="A151" s="116"/>
      <c r="B151" s="100"/>
      <c r="C151" s="96"/>
      <c r="D151" s="202"/>
      <c r="E151" s="97"/>
      <c r="F151" s="119"/>
      <c r="G151" s="98">
        <f t="shared" si="16"/>
        <v>0</v>
      </c>
      <c r="H151" s="99">
        <f t="shared" si="14"/>
        <v>0</v>
      </c>
      <c r="J151" s="116"/>
      <c r="K151" s="100"/>
      <c r="L151" s="96"/>
      <c r="M151" s="203"/>
      <c r="N151" s="97"/>
      <c r="O151" s="119"/>
      <c r="P151" s="98">
        <f t="shared" si="17"/>
        <v>0</v>
      </c>
      <c r="Q151" s="99">
        <f t="shared" si="15"/>
        <v>0</v>
      </c>
    </row>
    <row r="152" spans="1:17" ht="15.75" x14ac:dyDescent="0.25">
      <c r="A152" s="116"/>
      <c r="B152" s="100"/>
      <c r="C152" s="96"/>
      <c r="D152" s="202"/>
      <c r="E152" s="97"/>
      <c r="F152" s="119"/>
      <c r="G152" s="98">
        <f t="shared" si="16"/>
        <v>0</v>
      </c>
      <c r="H152" s="99">
        <f t="shared" si="14"/>
        <v>0</v>
      </c>
      <c r="J152" s="116"/>
      <c r="K152" s="100"/>
      <c r="L152" s="96"/>
      <c r="M152" s="203"/>
      <c r="N152" s="97"/>
      <c r="O152" s="119"/>
      <c r="P152" s="98">
        <f t="shared" si="17"/>
        <v>0</v>
      </c>
      <c r="Q152" s="99">
        <f t="shared" si="15"/>
        <v>0</v>
      </c>
    </row>
    <row r="153" spans="1:17" ht="15.75" x14ac:dyDescent="0.25">
      <c r="A153" s="116"/>
      <c r="B153" s="94"/>
      <c r="C153" s="95"/>
      <c r="D153" s="201"/>
      <c r="E153" s="97"/>
      <c r="F153" s="119"/>
      <c r="G153" s="98">
        <f t="shared" si="16"/>
        <v>0</v>
      </c>
      <c r="H153" s="99">
        <f t="shared" si="14"/>
        <v>0</v>
      </c>
      <c r="J153" s="116"/>
      <c r="K153" s="94"/>
      <c r="L153" s="95"/>
      <c r="M153" s="204"/>
      <c r="N153" s="97"/>
      <c r="O153" s="119"/>
      <c r="P153" s="98">
        <f t="shared" si="17"/>
        <v>0</v>
      </c>
      <c r="Q153" s="99">
        <f t="shared" si="15"/>
        <v>0</v>
      </c>
    </row>
    <row r="154" spans="1:17" ht="15.75" x14ac:dyDescent="0.25">
      <c r="A154" s="116"/>
      <c r="B154" s="94"/>
      <c r="C154" s="95"/>
      <c r="D154" s="201"/>
      <c r="E154" s="97"/>
      <c r="F154" s="119"/>
      <c r="G154" s="98">
        <f t="shared" si="16"/>
        <v>0</v>
      </c>
      <c r="H154" s="99">
        <f t="shared" si="14"/>
        <v>0</v>
      </c>
      <c r="J154" s="116"/>
      <c r="K154" s="94"/>
      <c r="L154" s="95"/>
      <c r="M154" s="204"/>
      <c r="N154" s="97"/>
      <c r="O154" s="119"/>
      <c r="P154" s="98">
        <f t="shared" si="17"/>
        <v>0</v>
      </c>
      <c r="Q154" s="99">
        <f t="shared" si="15"/>
        <v>0</v>
      </c>
    </row>
    <row r="155" spans="1:17" ht="16.5" thickBot="1" x14ac:dyDescent="0.3">
      <c r="A155" s="116"/>
      <c r="B155" s="94"/>
      <c r="C155" s="95"/>
      <c r="D155" s="201"/>
      <c r="E155" s="97"/>
      <c r="F155" s="119"/>
      <c r="G155" s="98">
        <f t="shared" si="16"/>
        <v>0</v>
      </c>
      <c r="H155" s="99">
        <f t="shared" si="14"/>
        <v>0</v>
      </c>
      <c r="J155" s="116"/>
      <c r="K155" s="94"/>
      <c r="L155" s="95"/>
      <c r="M155" s="204"/>
      <c r="N155" s="97"/>
      <c r="O155" s="119"/>
      <c r="P155" s="98">
        <f t="shared" si="17"/>
        <v>0</v>
      </c>
      <c r="Q155" s="99">
        <f t="shared" si="15"/>
        <v>0</v>
      </c>
    </row>
    <row r="156" spans="1:17" ht="16.5" thickBot="1" x14ac:dyDescent="0.3">
      <c r="A156" s="116"/>
      <c r="B156" s="100"/>
      <c r="C156" s="96"/>
      <c r="D156" s="202"/>
      <c r="E156" s="97"/>
      <c r="F156" s="119"/>
      <c r="G156" s="98">
        <f t="shared" si="16"/>
        <v>0</v>
      </c>
      <c r="H156" s="99">
        <f t="shared" si="14"/>
        <v>0</v>
      </c>
      <c r="J156" s="176"/>
      <c r="K156" s="161" t="s">
        <v>130</v>
      </c>
      <c r="L156" s="172"/>
      <c r="M156" s="198"/>
      <c r="N156" s="172"/>
      <c r="O156" s="180"/>
      <c r="P156" s="175"/>
      <c r="Q156" s="174"/>
    </row>
    <row r="157" spans="1:17" ht="15.75" x14ac:dyDescent="0.25">
      <c r="A157" s="116"/>
      <c r="B157" s="100"/>
      <c r="C157" s="96"/>
      <c r="D157" s="202"/>
      <c r="E157" s="101"/>
      <c r="F157" s="120"/>
      <c r="G157" s="98">
        <f t="shared" si="16"/>
        <v>0</v>
      </c>
      <c r="H157" s="99">
        <f t="shared" si="14"/>
        <v>0</v>
      </c>
      <c r="J157" s="116"/>
      <c r="K157" s="162" t="s">
        <v>116</v>
      </c>
      <c r="L157" s="96" t="s">
        <v>119</v>
      </c>
      <c r="M157" s="202"/>
      <c r="N157" s="101"/>
      <c r="O157" s="120"/>
      <c r="P157" s="98">
        <f t="shared" si="17"/>
        <v>0</v>
      </c>
      <c r="Q157" s="99">
        <f t="shared" si="15"/>
        <v>0</v>
      </c>
    </row>
    <row r="158" spans="1:17" ht="15.75" x14ac:dyDescent="0.25">
      <c r="A158" s="116"/>
      <c r="B158" s="100"/>
      <c r="C158" s="96"/>
      <c r="D158" s="202"/>
      <c r="E158" s="97"/>
      <c r="F158" s="119"/>
      <c r="G158" s="98">
        <f t="shared" si="16"/>
        <v>0</v>
      </c>
      <c r="H158" s="99">
        <f t="shared" si="14"/>
        <v>0</v>
      </c>
      <c r="J158" s="116"/>
      <c r="K158" s="162" t="s">
        <v>117</v>
      </c>
      <c r="L158" s="96" t="s">
        <v>119</v>
      </c>
      <c r="M158" s="202"/>
      <c r="N158" s="97"/>
      <c r="O158" s="119"/>
      <c r="P158" s="98">
        <f t="shared" si="17"/>
        <v>0</v>
      </c>
      <c r="Q158" s="99">
        <f t="shared" si="15"/>
        <v>0</v>
      </c>
    </row>
    <row r="159" spans="1:17" ht="15.75" x14ac:dyDescent="0.25">
      <c r="A159" s="116"/>
      <c r="B159" s="94"/>
      <c r="C159" s="95"/>
      <c r="D159" s="202"/>
      <c r="E159" s="97"/>
      <c r="F159" s="119"/>
      <c r="G159" s="98">
        <f t="shared" si="16"/>
        <v>0</v>
      </c>
      <c r="H159" s="99">
        <f t="shared" si="14"/>
        <v>0</v>
      </c>
      <c r="J159" s="116"/>
      <c r="K159" s="162" t="s">
        <v>118</v>
      </c>
      <c r="L159" s="96" t="s">
        <v>119</v>
      </c>
      <c r="M159" s="200"/>
      <c r="N159" s="97"/>
      <c r="O159" s="119"/>
      <c r="P159" s="98">
        <f t="shared" si="17"/>
        <v>0</v>
      </c>
      <c r="Q159" s="99">
        <f t="shared" si="15"/>
        <v>0</v>
      </c>
    </row>
    <row r="160" spans="1:17" ht="15.75" x14ac:dyDescent="0.25">
      <c r="A160" s="116"/>
      <c r="B160" s="94"/>
      <c r="C160" s="95"/>
      <c r="D160" s="202"/>
      <c r="E160" s="97"/>
      <c r="F160" s="119"/>
      <c r="G160" s="98">
        <f t="shared" si="16"/>
        <v>0</v>
      </c>
      <c r="H160" s="99">
        <f t="shared" si="14"/>
        <v>0</v>
      </c>
      <c r="J160" s="116"/>
      <c r="K160" s="128"/>
      <c r="L160" s="96"/>
      <c r="M160" s="200"/>
      <c r="N160" s="97"/>
      <c r="O160" s="119"/>
      <c r="P160" s="98">
        <f t="shared" si="17"/>
        <v>0</v>
      </c>
      <c r="Q160" s="99">
        <f t="shared" si="15"/>
        <v>0</v>
      </c>
    </row>
    <row r="161" spans="1:17" ht="16.5" thickBot="1" x14ac:dyDescent="0.3">
      <c r="A161" s="116"/>
      <c r="B161" s="100"/>
      <c r="C161" s="96"/>
      <c r="D161" s="202"/>
      <c r="E161" s="97"/>
      <c r="F161" s="119"/>
      <c r="G161" s="98">
        <f t="shared" si="16"/>
        <v>0</v>
      </c>
      <c r="H161" s="99">
        <f t="shared" si="14"/>
        <v>0</v>
      </c>
      <c r="J161" s="116"/>
      <c r="K161" s="128"/>
      <c r="L161" s="96"/>
      <c r="M161" s="200"/>
      <c r="N161" s="97"/>
      <c r="O161" s="119"/>
      <c r="P161" s="98">
        <f t="shared" si="17"/>
        <v>0</v>
      </c>
      <c r="Q161" s="99">
        <f t="shared" si="15"/>
        <v>0</v>
      </c>
    </row>
    <row r="162" spans="1:17" ht="16.5" thickBot="1" x14ac:dyDescent="0.3">
      <c r="A162" s="116"/>
      <c r="B162" s="94"/>
      <c r="C162" s="95"/>
      <c r="D162" s="202"/>
      <c r="E162" s="97"/>
      <c r="F162" s="119"/>
      <c r="G162" s="98">
        <f t="shared" si="16"/>
        <v>0</v>
      </c>
      <c r="H162" s="99">
        <f t="shared" si="14"/>
        <v>0</v>
      </c>
      <c r="J162" s="176"/>
      <c r="K162" s="161" t="s">
        <v>93</v>
      </c>
      <c r="L162" s="172"/>
      <c r="M162" s="181"/>
      <c r="N162" s="172"/>
      <c r="O162" s="180"/>
      <c r="P162" s="175"/>
      <c r="Q162" s="174"/>
    </row>
    <row r="163" spans="1:17" ht="15.75" x14ac:dyDescent="0.25">
      <c r="A163" s="116"/>
      <c r="B163" s="100"/>
      <c r="C163" s="95"/>
      <c r="D163" s="202"/>
      <c r="E163" s="101"/>
      <c r="F163" s="120"/>
      <c r="G163" s="98">
        <f t="shared" si="16"/>
        <v>0</v>
      </c>
      <c r="H163" s="99">
        <f t="shared" si="14"/>
        <v>0</v>
      </c>
      <c r="J163" s="116"/>
      <c r="K163" s="128" t="s">
        <v>14</v>
      </c>
      <c r="L163" s="96"/>
      <c r="M163" s="199"/>
      <c r="N163" s="101"/>
      <c r="O163" s="120"/>
      <c r="P163" s="98">
        <f t="shared" si="17"/>
        <v>0</v>
      </c>
      <c r="Q163" s="99">
        <f t="shared" si="15"/>
        <v>0</v>
      </c>
    </row>
    <row r="164" spans="1:17" ht="15.75" x14ac:dyDescent="0.25">
      <c r="A164" s="116"/>
      <c r="B164" s="94"/>
      <c r="C164" s="95"/>
      <c r="D164" s="202"/>
      <c r="E164" s="97"/>
      <c r="F164" s="119"/>
      <c r="G164" s="98">
        <f t="shared" si="16"/>
        <v>0</v>
      </c>
      <c r="H164" s="99">
        <f t="shared" si="14"/>
        <v>0</v>
      </c>
      <c r="J164" s="116"/>
      <c r="K164" s="128" t="s">
        <v>28</v>
      </c>
      <c r="L164" s="96"/>
      <c r="M164" s="200"/>
      <c r="N164" s="97"/>
      <c r="O164" s="119"/>
      <c r="P164" s="98">
        <f t="shared" si="17"/>
        <v>0</v>
      </c>
      <c r="Q164" s="99">
        <f t="shared" si="15"/>
        <v>0</v>
      </c>
    </row>
    <row r="165" spans="1:17" ht="15.75" x14ac:dyDescent="0.25">
      <c r="A165" s="116"/>
      <c r="B165" s="100"/>
      <c r="C165" s="96"/>
      <c r="D165" s="201"/>
      <c r="E165" s="97"/>
      <c r="F165" s="119"/>
      <c r="G165" s="98">
        <f t="shared" si="16"/>
        <v>0</v>
      </c>
      <c r="H165" s="99">
        <f t="shared" si="14"/>
        <v>0</v>
      </c>
      <c r="J165" s="116"/>
      <c r="K165" s="128" t="s">
        <v>15</v>
      </c>
      <c r="L165" s="96"/>
      <c r="M165" s="200"/>
      <c r="N165" s="97"/>
      <c r="O165" s="119"/>
      <c r="P165" s="98">
        <f t="shared" si="17"/>
        <v>0</v>
      </c>
      <c r="Q165" s="99">
        <f t="shared" si="15"/>
        <v>0</v>
      </c>
    </row>
    <row r="166" spans="1:17" ht="15.75" x14ac:dyDescent="0.25">
      <c r="A166" s="116"/>
      <c r="B166" s="100"/>
      <c r="C166" s="96"/>
      <c r="D166" s="201"/>
      <c r="E166" s="101"/>
      <c r="F166" s="120"/>
      <c r="G166" s="98">
        <f t="shared" si="16"/>
        <v>0</v>
      </c>
      <c r="H166" s="99">
        <f t="shared" si="14"/>
        <v>0</v>
      </c>
      <c r="J166" s="116"/>
      <c r="K166" s="128" t="s">
        <v>95</v>
      </c>
      <c r="L166" s="96"/>
      <c r="M166" s="200"/>
      <c r="N166" s="101"/>
      <c r="O166" s="120"/>
      <c r="P166" s="98">
        <f t="shared" si="17"/>
        <v>0</v>
      </c>
      <c r="Q166" s="99">
        <f t="shared" si="15"/>
        <v>0</v>
      </c>
    </row>
    <row r="167" spans="1:17" ht="15.75" x14ac:dyDescent="0.25">
      <c r="A167" s="116"/>
      <c r="B167" s="100"/>
      <c r="C167" s="96"/>
      <c r="D167" s="202"/>
      <c r="E167" s="97"/>
      <c r="F167" s="119"/>
      <c r="G167" s="98">
        <f t="shared" si="16"/>
        <v>0</v>
      </c>
      <c r="H167" s="99">
        <f t="shared" si="14"/>
        <v>0</v>
      </c>
      <c r="J167" s="116"/>
      <c r="K167" s="128" t="s">
        <v>17</v>
      </c>
      <c r="L167" s="96"/>
      <c r="M167" s="200"/>
      <c r="N167" s="97"/>
      <c r="O167" s="119"/>
      <c r="P167" s="98">
        <f t="shared" si="17"/>
        <v>0</v>
      </c>
      <c r="Q167" s="99">
        <f t="shared" si="15"/>
        <v>0</v>
      </c>
    </row>
    <row r="168" spans="1:17" ht="15.75" x14ac:dyDescent="0.25">
      <c r="A168" s="116"/>
      <c r="B168" s="100"/>
      <c r="C168" s="96"/>
      <c r="D168" s="202"/>
      <c r="E168" s="97"/>
      <c r="F168" s="119"/>
      <c r="G168" s="98">
        <f t="shared" si="16"/>
        <v>0</v>
      </c>
      <c r="H168" s="99">
        <f t="shared" si="14"/>
        <v>0</v>
      </c>
      <c r="J168" s="116"/>
      <c r="K168" s="128" t="s">
        <v>16</v>
      </c>
      <c r="L168" s="96"/>
      <c r="M168" s="200"/>
      <c r="N168" s="97"/>
      <c r="O168" s="119"/>
      <c r="P168" s="98">
        <f t="shared" si="17"/>
        <v>0</v>
      </c>
      <c r="Q168" s="99">
        <f t="shared" si="15"/>
        <v>0</v>
      </c>
    </row>
    <row r="169" spans="1:17" ht="15.75" x14ac:dyDescent="0.25">
      <c r="A169" s="116"/>
      <c r="B169" s="96"/>
      <c r="C169" s="96"/>
      <c r="D169" s="201"/>
      <c r="E169" s="101"/>
      <c r="F169" s="99"/>
      <c r="G169" s="98">
        <f t="shared" si="16"/>
        <v>0</v>
      </c>
      <c r="H169" s="99">
        <f t="shared" si="14"/>
        <v>0</v>
      </c>
      <c r="J169" s="116"/>
      <c r="K169" s="128" t="s">
        <v>18</v>
      </c>
      <c r="L169" s="96"/>
      <c r="M169" s="200"/>
      <c r="N169" s="101"/>
      <c r="O169" s="99"/>
      <c r="P169" s="98">
        <f t="shared" si="17"/>
        <v>0</v>
      </c>
      <c r="Q169" s="99">
        <f t="shared" si="15"/>
        <v>0</v>
      </c>
    </row>
    <row r="170" spans="1:17" ht="15.75" x14ac:dyDescent="0.25">
      <c r="A170" s="116"/>
      <c r="B170" s="96"/>
      <c r="C170" s="96"/>
      <c r="D170" s="201"/>
      <c r="E170" s="97"/>
      <c r="F170" s="99"/>
      <c r="G170" s="98">
        <f t="shared" si="16"/>
        <v>0</v>
      </c>
      <c r="H170" s="99">
        <f t="shared" si="14"/>
        <v>0</v>
      </c>
      <c r="J170" s="116"/>
      <c r="K170" s="128" t="s">
        <v>19</v>
      </c>
      <c r="L170" s="96"/>
      <c r="M170" s="199"/>
      <c r="N170" s="97"/>
      <c r="O170" s="99"/>
      <c r="P170" s="98">
        <f t="shared" si="17"/>
        <v>0</v>
      </c>
      <c r="Q170" s="99">
        <f t="shared" si="15"/>
        <v>0</v>
      </c>
    </row>
    <row r="171" spans="1:17" ht="15.75" x14ac:dyDescent="0.25">
      <c r="A171" s="116"/>
      <c r="B171" s="96"/>
      <c r="C171" s="96"/>
      <c r="D171" s="201"/>
      <c r="E171" s="101"/>
      <c r="F171" s="99"/>
      <c r="G171" s="98">
        <f t="shared" si="16"/>
        <v>0</v>
      </c>
      <c r="H171" s="99">
        <f t="shared" si="14"/>
        <v>0</v>
      </c>
      <c r="J171" s="116"/>
      <c r="K171" s="128" t="s">
        <v>29</v>
      </c>
      <c r="L171" s="96"/>
      <c r="M171" s="201"/>
      <c r="N171" s="101"/>
      <c r="O171" s="99"/>
      <c r="P171" s="98">
        <f t="shared" si="17"/>
        <v>0</v>
      </c>
      <c r="Q171" s="99">
        <f t="shared" si="15"/>
        <v>0</v>
      </c>
    </row>
    <row r="172" spans="1:17" ht="15.75" x14ac:dyDescent="0.25">
      <c r="A172" s="116"/>
      <c r="B172" s="96"/>
      <c r="C172" s="96"/>
      <c r="D172" s="201"/>
      <c r="E172" s="97"/>
      <c r="F172" s="99"/>
      <c r="G172" s="98">
        <f t="shared" si="16"/>
        <v>0</v>
      </c>
      <c r="H172" s="99">
        <f t="shared" si="14"/>
        <v>0</v>
      </c>
      <c r="J172" s="116"/>
      <c r="K172" s="128" t="s">
        <v>20</v>
      </c>
      <c r="L172" s="96"/>
      <c r="M172" s="201"/>
      <c r="N172" s="97"/>
      <c r="O172" s="99"/>
      <c r="P172" s="98">
        <f t="shared" si="17"/>
        <v>0</v>
      </c>
      <c r="Q172" s="99">
        <f t="shared" si="15"/>
        <v>0</v>
      </c>
    </row>
    <row r="173" spans="1:17" ht="15.75" x14ac:dyDescent="0.25">
      <c r="A173" s="116"/>
      <c r="B173" s="96"/>
      <c r="C173" s="96"/>
      <c r="D173" s="201"/>
      <c r="E173" s="97"/>
      <c r="F173" s="99"/>
      <c r="G173" s="98">
        <f t="shared" si="16"/>
        <v>0</v>
      </c>
      <c r="H173" s="99">
        <f t="shared" si="14"/>
        <v>0</v>
      </c>
      <c r="J173" s="116"/>
      <c r="K173" s="128" t="s">
        <v>66</v>
      </c>
      <c r="L173" s="96"/>
      <c r="M173" s="201"/>
      <c r="N173" s="97"/>
      <c r="O173" s="99"/>
      <c r="P173" s="98">
        <f t="shared" si="17"/>
        <v>0</v>
      </c>
      <c r="Q173" s="99">
        <f t="shared" si="15"/>
        <v>0</v>
      </c>
    </row>
    <row r="174" spans="1:17" ht="15.75" x14ac:dyDescent="0.25">
      <c r="A174" s="116"/>
      <c r="B174" s="96"/>
      <c r="C174" s="96"/>
      <c r="D174" s="201"/>
      <c r="E174" s="97"/>
      <c r="F174" s="99"/>
      <c r="G174" s="98">
        <f t="shared" si="16"/>
        <v>0</v>
      </c>
      <c r="H174" s="99">
        <f t="shared" si="14"/>
        <v>0</v>
      </c>
      <c r="J174" s="116"/>
      <c r="K174" s="197"/>
      <c r="L174" s="96"/>
      <c r="M174" s="201"/>
      <c r="N174" s="97"/>
      <c r="O174" s="99"/>
      <c r="P174" s="98">
        <f t="shared" si="17"/>
        <v>0</v>
      </c>
      <c r="Q174" s="99">
        <f t="shared" si="15"/>
        <v>0</v>
      </c>
    </row>
    <row r="175" spans="1:17" ht="15.75" x14ac:dyDescent="0.25">
      <c r="A175" s="116"/>
      <c r="B175" s="96"/>
      <c r="C175" s="96"/>
      <c r="D175" s="201"/>
      <c r="E175" s="97"/>
      <c r="F175" s="99"/>
      <c r="G175" s="98">
        <f t="shared" si="16"/>
        <v>0</v>
      </c>
      <c r="H175" s="99">
        <f t="shared" si="14"/>
        <v>0</v>
      </c>
      <c r="J175" s="116"/>
      <c r="K175" s="96"/>
      <c r="L175" s="96"/>
      <c r="M175" s="201"/>
      <c r="N175" s="97"/>
      <c r="O175" s="99"/>
      <c r="P175" s="98">
        <f t="shared" si="17"/>
        <v>0</v>
      </c>
      <c r="Q175" s="99">
        <f t="shared" si="15"/>
        <v>0</v>
      </c>
    </row>
    <row r="176" spans="1:17" ht="15.75" x14ac:dyDescent="0.25">
      <c r="A176" s="116"/>
      <c r="B176" s="96"/>
      <c r="C176" s="96"/>
      <c r="D176" s="201"/>
      <c r="E176" s="97"/>
      <c r="F176" s="99"/>
      <c r="G176" s="98">
        <f t="shared" si="16"/>
        <v>0</v>
      </c>
      <c r="H176" s="99">
        <f t="shared" si="14"/>
        <v>0</v>
      </c>
      <c r="J176" s="116"/>
      <c r="K176" s="96"/>
      <c r="L176" s="96"/>
      <c r="M176" s="201"/>
      <c r="N176" s="97"/>
      <c r="O176" s="99"/>
      <c r="P176" s="98">
        <f t="shared" si="17"/>
        <v>0</v>
      </c>
      <c r="Q176" s="99">
        <f t="shared" si="15"/>
        <v>0</v>
      </c>
    </row>
    <row r="177" spans="1:17" ht="16.5" thickBot="1" x14ac:dyDescent="0.3">
      <c r="A177" s="116"/>
      <c r="B177" s="96"/>
      <c r="C177" s="96"/>
      <c r="D177" s="201"/>
      <c r="E177" s="97"/>
      <c r="F177" s="99"/>
      <c r="G177" s="98">
        <f t="shared" si="16"/>
        <v>0</v>
      </c>
      <c r="H177" s="99">
        <f t="shared" si="14"/>
        <v>0</v>
      </c>
      <c r="J177" s="116"/>
      <c r="K177" s="96"/>
      <c r="L177" s="96"/>
      <c r="M177" s="201"/>
      <c r="N177" s="97"/>
      <c r="O177" s="99"/>
      <c r="P177" s="98">
        <f t="shared" si="17"/>
        <v>0</v>
      </c>
      <c r="Q177" s="99">
        <f t="shared" si="15"/>
        <v>0</v>
      </c>
    </row>
    <row r="178" spans="1:17" ht="18.75" x14ac:dyDescent="0.3">
      <c r="A178" s="135" t="s">
        <v>82</v>
      </c>
      <c r="B178" s="131"/>
      <c r="C178" s="151" t="s">
        <v>112</v>
      </c>
      <c r="D178" s="138"/>
      <c r="E178" s="138"/>
      <c r="F178" s="183">
        <f>SUM(G141:G177)</f>
        <v>0</v>
      </c>
      <c r="G178" s="156"/>
      <c r="H178" s="108"/>
      <c r="J178" s="186">
        <f>SUM(P157:P161)</f>
        <v>0</v>
      </c>
      <c r="K178" s="135" t="s">
        <v>128</v>
      </c>
      <c r="L178" s="151" t="s">
        <v>113</v>
      </c>
      <c r="M178" s="138"/>
      <c r="N178" s="138"/>
      <c r="O178" s="183">
        <f>SUM(P141:P155)</f>
        <v>0</v>
      </c>
      <c r="P178" s="298" t="s">
        <v>129</v>
      </c>
      <c r="Q178" s="298"/>
    </row>
    <row r="179" spans="1:17" ht="18.75" x14ac:dyDescent="0.3">
      <c r="A179" s="158" t="s">
        <v>106</v>
      </c>
      <c r="B179" s="133"/>
      <c r="C179" s="133" t="s">
        <v>73</v>
      </c>
      <c r="D179" s="137"/>
      <c r="E179" s="152"/>
      <c r="F179" s="184">
        <f>SUM(H141:H177)</f>
        <v>0</v>
      </c>
      <c r="G179" s="167"/>
      <c r="H179" s="156"/>
      <c r="J179" s="182" t="s">
        <v>125</v>
      </c>
      <c r="K179" s="133"/>
      <c r="L179" s="137" t="s">
        <v>73</v>
      </c>
      <c r="M179" s="137"/>
      <c r="N179" s="152"/>
      <c r="O179" s="184">
        <f>SUM(Q141:Q155)</f>
        <v>0</v>
      </c>
      <c r="P179" s="299"/>
      <c r="Q179" s="299"/>
    </row>
    <row r="180" spans="1:17" ht="18.75" x14ac:dyDescent="0.3">
      <c r="A180" s="158" t="s">
        <v>105</v>
      </c>
      <c r="B180" s="109"/>
      <c r="C180" s="109"/>
      <c r="D180" s="129"/>
      <c r="E180" s="130"/>
      <c r="F180" s="109"/>
      <c r="J180" s="187">
        <f>SUM(Q157:Q161)</f>
        <v>0</v>
      </c>
      <c r="K180" s="135" t="s">
        <v>93</v>
      </c>
      <c r="L180" s="151" t="s">
        <v>113</v>
      </c>
      <c r="M180" s="136"/>
      <c r="N180" s="136"/>
      <c r="O180" s="185">
        <f>SUM(P163:P177)</f>
        <v>0</v>
      </c>
      <c r="P180" s="170" t="s">
        <v>124</v>
      </c>
      <c r="Q180" s="189">
        <f>H42+O181+O86</f>
        <v>0</v>
      </c>
    </row>
    <row r="181" spans="1:17" ht="18.75" x14ac:dyDescent="0.3">
      <c r="L181" s="133" t="s">
        <v>73</v>
      </c>
      <c r="M181" s="137"/>
      <c r="N181" s="152"/>
      <c r="O181" s="184">
        <f>SUM(Q163:Q177)</f>
        <v>0</v>
      </c>
      <c r="P181" s="170" t="s">
        <v>114</v>
      </c>
      <c r="Q181" s="189">
        <f>F41+G43+O41+P43+F83+F85+O83+F133+O133+F179+O179</f>
        <v>0</v>
      </c>
    </row>
    <row r="182" spans="1:17" ht="18.75" customHeight="1" x14ac:dyDescent="0.3">
      <c r="P182" s="170" t="s">
        <v>125</v>
      </c>
      <c r="Q182" s="189">
        <f>J180</f>
        <v>0</v>
      </c>
    </row>
  </sheetData>
  <mergeCells count="21">
    <mergeCell ref="A135:B135"/>
    <mergeCell ref="B140:H140"/>
    <mergeCell ref="K140:Q140"/>
    <mergeCell ref="C137:D137"/>
    <mergeCell ref="L137:M137"/>
    <mergeCell ref="P178:Q179"/>
    <mergeCell ref="J135:K135"/>
    <mergeCell ref="B91:H91"/>
    <mergeCell ref="K91:Q91"/>
    <mergeCell ref="K48:Q48"/>
    <mergeCell ref="C88:D88"/>
    <mergeCell ref="L88:M88"/>
    <mergeCell ref="B48:H48"/>
    <mergeCell ref="D86:F86"/>
    <mergeCell ref="J85:K85"/>
    <mergeCell ref="C45:D45"/>
    <mergeCell ref="L45:M45"/>
    <mergeCell ref="C3:D3"/>
    <mergeCell ref="B6:H6"/>
    <mergeCell ref="L3:M3"/>
    <mergeCell ref="K6:Q6"/>
  </mergeCells>
  <phoneticPr fontId="0" type="noConversion"/>
  <dataValidations count="1">
    <dataValidation type="list" allowBlank="1" showInputMessage="1" showErrorMessage="1" sqref="B3">
      <formula1>$S$1:$S$12</formula1>
    </dataValidation>
  </dataValidations>
  <printOptions horizontalCentered="1"/>
  <pageMargins left="0" right="0" top="0.19685039370078741" bottom="0.19685039370078741" header="0.31496062992125984" footer="0.11811023622047245"/>
  <pageSetup paperSize="9" orientation="portrait" horizontalDpi="4294967292" vertic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70"/>
  <sheetViews>
    <sheetView tabSelected="1" workbookViewId="0">
      <selection activeCell="E13" sqref="E13"/>
    </sheetView>
  </sheetViews>
  <sheetFormatPr baseColWidth="10" defaultRowHeight="12.75" x14ac:dyDescent="0.2"/>
  <cols>
    <col min="1" max="1" width="28.5" customWidth="1"/>
  </cols>
  <sheetData>
    <row r="1" spans="1:9" x14ac:dyDescent="0.2">
      <c r="B1" s="223" t="s">
        <v>501</v>
      </c>
      <c r="C1" t="s">
        <v>475</v>
      </c>
    </row>
    <row r="2" spans="1:9" x14ac:dyDescent="0.2">
      <c r="A2" t="s">
        <v>403</v>
      </c>
      <c r="C2">
        <v>5.117</v>
      </c>
    </row>
    <row r="3" spans="1:9" x14ac:dyDescent="0.2">
      <c r="A3" t="s">
        <v>154</v>
      </c>
      <c r="H3" s="223"/>
    </row>
    <row r="4" spans="1:9" x14ac:dyDescent="0.2">
      <c r="A4" t="s">
        <v>258</v>
      </c>
      <c r="C4">
        <v>4.5999999999999996</v>
      </c>
    </row>
    <row r="5" spans="1:9" x14ac:dyDescent="0.2">
      <c r="A5" t="s">
        <v>455</v>
      </c>
      <c r="C5">
        <v>5.468</v>
      </c>
    </row>
    <row r="6" spans="1:9" x14ac:dyDescent="0.2">
      <c r="A6" t="s">
        <v>456</v>
      </c>
      <c r="C6">
        <v>4.6680000000000001</v>
      </c>
      <c r="I6" s="242"/>
    </row>
    <row r="7" spans="1:9" x14ac:dyDescent="0.2">
      <c r="A7" t="s">
        <v>175</v>
      </c>
    </row>
    <row r="8" spans="1:9" x14ac:dyDescent="0.2">
      <c r="A8" t="s">
        <v>404</v>
      </c>
      <c r="C8">
        <v>8.6839999999999993</v>
      </c>
    </row>
    <row r="9" spans="1:9" x14ac:dyDescent="0.2">
      <c r="A9" t="s">
        <v>426</v>
      </c>
      <c r="C9">
        <v>3.59</v>
      </c>
    </row>
    <row r="10" spans="1:9" x14ac:dyDescent="0.2">
      <c r="A10" t="s">
        <v>177</v>
      </c>
      <c r="C10">
        <v>4.8630000000000004</v>
      </c>
    </row>
    <row r="11" spans="1:9" x14ac:dyDescent="0.2">
      <c r="A11" t="s">
        <v>178</v>
      </c>
      <c r="C11">
        <v>4.24</v>
      </c>
    </row>
    <row r="12" spans="1:9" x14ac:dyDescent="0.2">
      <c r="A12" t="s">
        <v>440</v>
      </c>
      <c r="C12">
        <v>4.782</v>
      </c>
      <c r="I12" s="245"/>
    </row>
    <row r="13" spans="1:9" x14ac:dyDescent="0.2">
      <c r="A13" t="s">
        <v>214</v>
      </c>
      <c r="C13">
        <v>5.59</v>
      </c>
      <c r="I13" s="242"/>
    </row>
    <row r="14" spans="1:9" x14ac:dyDescent="0.2">
      <c r="A14" t="s">
        <v>155</v>
      </c>
      <c r="C14">
        <v>1.8</v>
      </c>
      <c r="I14" s="242"/>
    </row>
    <row r="15" spans="1:9" x14ac:dyDescent="0.2">
      <c r="A15" t="s">
        <v>149</v>
      </c>
      <c r="C15">
        <v>0.9</v>
      </c>
    </row>
    <row r="16" spans="1:9" x14ac:dyDescent="0.2">
      <c r="A16" t="s">
        <v>441</v>
      </c>
      <c r="C16">
        <v>0.115</v>
      </c>
    </row>
    <row r="17" spans="1:10" ht="12.75" customHeight="1" x14ac:dyDescent="0.2">
      <c r="A17" t="s">
        <v>166</v>
      </c>
      <c r="C17">
        <v>1.5</v>
      </c>
      <c r="H17" s="300"/>
      <c r="I17" s="301"/>
      <c r="J17" s="302"/>
    </row>
    <row r="18" spans="1:10" x14ac:dyDescent="0.2">
      <c r="A18" t="s">
        <v>213</v>
      </c>
      <c r="C18">
        <v>7.2</v>
      </c>
    </row>
    <row r="19" spans="1:10" x14ac:dyDescent="0.2">
      <c r="A19" t="s">
        <v>491</v>
      </c>
      <c r="C19">
        <v>0.16200000000000001</v>
      </c>
    </row>
    <row r="20" spans="1:10" x14ac:dyDescent="0.2">
      <c r="A20" t="s">
        <v>265</v>
      </c>
      <c r="C20">
        <v>2.7360000000000002</v>
      </c>
    </row>
    <row r="21" spans="1:10" x14ac:dyDescent="0.2">
      <c r="A21" t="s">
        <v>394</v>
      </c>
      <c r="C21">
        <v>2.7919999999999998</v>
      </c>
    </row>
    <row r="22" spans="1:10" x14ac:dyDescent="0.2">
      <c r="A22" t="s">
        <v>395</v>
      </c>
      <c r="C22">
        <v>2.3809999999999998</v>
      </c>
    </row>
    <row r="23" spans="1:10" x14ac:dyDescent="0.2">
      <c r="A23" t="s">
        <v>134</v>
      </c>
      <c r="C23">
        <v>4.0419999999999998</v>
      </c>
    </row>
    <row r="24" spans="1:10" x14ac:dyDescent="0.2">
      <c r="A24" t="s">
        <v>133</v>
      </c>
      <c r="C24">
        <v>4.0419999999999998</v>
      </c>
    </row>
    <row r="25" spans="1:10" x14ac:dyDescent="0.2">
      <c r="A25" t="s">
        <v>423</v>
      </c>
      <c r="C25">
        <v>4.0469999999999997</v>
      </c>
    </row>
    <row r="26" spans="1:10" x14ac:dyDescent="0.2">
      <c r="A26" t="s">
        <v>346</v>
      </c>
      <c r="C26">
        <v>2.6110000000000002</v>
      </c>
    </row>
    <row r="27" spans="1:10" x14ac:dyDescent="0.2">
      <c r="A27" t="s">
        <v>473</v>
      </c>
      <c r="C27">
        <v>3.3</v>
      </c>
    </row>
    <row r="28" spans="1:10" x14ac:dyDescent="0.2">
      <c r="A28" t="s">
        <v>351</v>
      </c>
      <c r="C28">
        <v>4.726</v>
      </c>
    </row>
    <row r="29" spans="1:10" x14ac:dyDescent="0.2">
      <c r="A29" t="s">
        <v>179</v>
      </c>
      <c r="C29">
        <v>3.8079999999999998</v>
      </c>
    </row>
    <row r="30" spans="1:10" x14ac:dyDescent="0.2">
      <c r="A30" t="s">
        <v>180</v>
      </c>
      <c r="C30">
        <v>2.98</v>
      </c>
    </row>
    <row r="31" spans="1:10" x14ac:dyDescent="0.2">
      <c r="A31" t="s">
        <v>215</v>
      </c>
      <c r="C31">
        <v>3.863</v>
      </c>
    </row>
    <row r="32" spans="1:10" x14ac:dyDescent="0.2">
      <c r="A32" t="s">
        <v>229</v>
      </c>
      <c r="C32">
        <v>3.5790000000000002</v>
      </c>
    </row>
    <row r="33" spans="1:3" x14ac:dyDescent="0.2">
      <c r="A33" t="s">
        <v>364</v>
      </c>
      <c r="C33">
        <v>0.16300000000000001</v>
      </c>
    </row>
    <row r="34" spans="1:3" x14ac:dyDescent="0.2">
      <c r="A34" t="s">
        <v>365</v>
      </c>
      <c r="C34">
        <v>0.19400000000000001</v>
      </c>
    </row>
    <row r="35" spans="1:3" x14ac:dyDescent="0.2">
      <c r="A35" t="s">
        <v>352</v>
      </c>
      <c r="C35">
        <v>4.0880000000000001</v>
      </c>
    </row>
    <row r="36" spans="1:3" x14ac:dyDescent="0.2">
      <c r="A36" t="s">
        <v>247</v>
      </c>
      <c r="C36">
        <v>4.5940000000000003</v>
      </c>
    </row>
    <row r="37" spans="1:3" x14ac:dyDescent="0.2">
      <c r="A37" t="s">
        <v>259</v>
      </c>
      <c r="C37">
        <v>6.0839999999999996</v>
      </c>
    </row>
    <row r="38" spans="1:3" x14ac:dyDescent="0.2">
      <c r="A38" t="s">
        <v>284</v>
      </c>
    </row>
    <row r="39" spans="1:3" x14ac:dyDescent="0.2">
      <c r="A39" t="s">
        <v>420</v>
      </c>
      <c r="C39">
        <v>3.6</v>
      </c>
    </row>
    <row r="40" spans="1:3" x14ac:dyDescent="0.2">
      <c r="A40" t="s">
        <v>302</v>
      </c>
      <c r="C40">
        <v>1.0680000000000001</v>
      </c>
    </row>
    <row r="41" spans="1:3" x14ac:dyDescent="0.2">
      <c r="A41" t="s">
        <v>353</v>
      </c>
      <c r="C41">
        <v>6.5369999999999999</v>
      </c>
    </row>
    <row r="42" spans="1:3" x14ac:dyDescent="0.2">
      <c r="A42" t="s">
        <v>328</v>
      </c>
      <c r="C42">
        <v>0.14699999999999999</v>
      </c>
    </row>
    <row r="43" spans="1:3" x14ac:dyDescent="0.2">
      <c r="A43" t="s">
        <v>266</v>
      </c>
      <c r="C43">
        <v>4.3259999999999996</v>
      </c>
    </row>
    <row r="44" spans="1:3" x14ac:dyDescent="0.2">
      <c r="A44" t="s">
        <v>354</v>
      </c>
      <c r="C44">
        <v>0.91600000000000004</v>
      </c>
    </row>
    <row r="45" spans="1:3" x14ac:dyDescent="0.2">
      <c r="A45" t="s">
        <v>366</v>
      </c>
      <c r="C45">
        <v>0.115</v>
      </c>
    </row>
    <row r="46" spans="1:3" x14ac:dyDescent="0.2">
      <c r="A46" t="s">
        <v>454</v>
      </c>
      <c r="C46">
        <v>3.387</v>
      </c>
    </row>
    <row r="47" spans="1:3" x14ac:dyDescent="0.2">
      <c r="A47" t="s">
        <v>148</v>
      </c>
      <c r="C47">
        <v>0.9</v>
      </c>
    </row>
    <row r="48" spans="1:3" x14ac:dyDescent="0.2">
      <c r="A48" t="s">
        <v>286</v>
      </c>
      <c r="C48">
        <v>0.6</v>
      </c>
    </row>
    <row r="49" spans="1:3" x14ac:dyDescent="0.2">
      <c r="A49" t="s">
        <v>285</v>
      </c>
      <c r="C49">
        <v>0.876</v>
      </c>
    </row>
    <row r="50" spans="1:3" x14ac:dyDescent="0.2">
      <c r="A50" t="s">
        <v>367</v>
      </c>
      <c r="C50">
        <v>0.14499999999999999</v>
      </c>
    </row>
    <row r="51" spans="1:3" x14ac:dyDescent="0.2">
      <c r="A51" t="s">
        <v>277</v>
      </c>
      <c r="C51">
        <v>0.38</v>
      </c>
    </row>
    <row r="52" spans="1:3" x14ac:dyDescent="0.2">
      <c r="A52" t="s">
        <v>152</v>
      </c>
      <c r="C52">
        <v>1.3</v>
      </c>
    </row>
    <row r="53" spans="1:3" x14ac:dyDescent="0.2">
      <c r="A53" t="s">
        <v>159</v>
      </c>
      <c r="C53">
        <v>1.6</v>
      </c>
    </row>
    <row r="54" spans="1:3" x14ac:dyDescent="0.2">
      <c r="A54" t="s">
        <v>181</v>
      </c>
      <c r="C54">
        <v>2.323</v>
      </c>
    </row>
    <row r="55" spans="1:3" x14ac:dyDescent="0.2">
      <c r="A55" t="s">
        <v>233</v>
      </c>
      <c r="C55">
        <v>4.83</v>
      </c>
    </row>
    <row r="56" spans="1:3" x14ac:dyDescent="0.2">
      <c r="A56" t="s">
        <v>182</v>
      </c>
      <c r="C56">
        <v>3.7890000000000001</v>
      </c>
    </row>
    <row r="57" spans="1:3" x14ac:dyDescent="0.2">
      <c r="A57" t="s">
        <v>287</v>
      </c>
      <c r="C57">
        <v>0.94699999999999995</v>
      </c>
    </row>
    <row r="58" spans="1:3" x14ac:dyDescent="0.2">
      <c r="A58" t="s">
        <v>288</v>
      </c>
      <c r="C58">
        <v>2.0630000000000002</v>
      </c>
    </row>
    <row r="59" spans="1:3" x14ac:dyDescent="0.2">
      <c r="A59" t="s">
        <v>368</v>
      </c>
      <c r="C59">
        <v>0.154</v>
      </c>
    </row>
    <row r="60" spans="1:3" x14ac:dyDescent="0.2">
      <c r="A60" t="s">
        <v>369</v>
      </c>
      <c r="C60">
        <v>0.23899999999999999</v>
      </c>
    </row>
    <row r="61" spans="1:3" x14ac:dyDescent="0.2">
      <c r="A61" t="s">
        <v>467</v>
      </c>
      <c r="C61">
        <v>1.2949999999999999</v>
      </c>
    </row>
    <row r="62" spans="1:3" x14ac:dyDescent="0.2">
      <c r="A62" t="s">
        <v>356</v>
      </c>
    </row>
    <row r="63" spans="1:3" x14ac:dyDescent="0.2">
      <c r="A63" t="s">
        <v>355</v>
      </c>
      <c r="C63">
        <v>6.2</v>
      </c>
    </row>
    <row r="64" spans="1:3" x14ac:dyDescent="0.2">
      <c r="A64" t="s">
        <v>183</v>
      </c>
      <c r="C64">
        <v>4.3369999999999997</v>
      </c>
    </row>
    <row r="65" spans="1:3" x14ac:dyDescent="0.2">
      <c r="A65" t="s">
        <v>443</v>
      </c>
      <c r="C65">
        <v>0.125</v>
      </c>
    </row>
    <row r="66" spans="1:3" x14ac:dyDescent="0.2">
      <c r="A66" t="s">
        <v>444</v>
      </c>
      <c r="C66">
        <v>1.593</v>
      </c>
    </row>
    <row r="67" spans="1:3" x14ac:dyDescent="0.2">
      <c r="A67" t="s">
        <v>450</v>
      </c>
      <c r="C67">
        <v>2.95</v>
      </c>
    </row>
    <row r="68" spans="1:3" x14ac:dyDescent="0.2">
      <c r="A68" t="s">
        <v>329</v>
      </c>
      <c r="C68">
        <v>0.14699999999999999</v>
      </c>
    </row>
    <row r="69" spans="1:3" x14ac:dyDescent="0.2">
      <c r="A69" t="s">
        <v>147</v>
      </c>
    </row>
    <row r="70" spans="1:3" x14ac:dyDescent="0.2">
      <c r="A70" t="s">
        <v>254</v>
      </c>
      <c r="C70">
        <v>2.6110000000000002</v>
      </c>
    </row>
    <row r="71" spans="1:3" x14ac:dyDescent="0.2">
      <c r="A71" t="s">
        <v>146</v>
      </c>
      <c r="C71">
        <v>1.3</v>
      </c>
    </row>
    <row r="72" spans="1:3" x14ac:dyDescent="0.2">
      <c r="A72" t="s">
        <v>289</v>
      </c>
      <c r="C72">
        <v>0.752</v>
      </c>
    </row>
    <row r="73" spans="1:3" x14ac:dyDescent="0.2">
      <c r="A73" t="s">
        <v>290</v>
      </c>
      <c r="C73">
        <v>0.63900000000000001</v>
      </c>
    </row>
    <row r="74" spans="1:3" x14ac:dyDescent="0.2">
      <c r="A74" t="s">
        <v>451</v>
      </c>
      <c r="C74">
        <v>0.106</v>
      </c>
    </row>
    <row r="75" spans="1:3" x14ac:dyDescent="0.2">
      <c r="A75" t="s">
        <v>158</v>
      </c>
      <c r="C75">
        <v>1.08</v>
      </c>
    </row>
    <row r="76" spans="1:3" x14ac:dyDescent="0.2">
      <c r="A76" t="s">
        <v>165</v>
      </c>
      <c r="C76">
        <v>1</v>
      </c>
    </row>
    <row r="77" spans="1:3" x14ac:dyDescent="0.2">
      <c r="A77" t="s">
        <v>173</v>
      </c>
    </row>
    <row r="78" spans="1:3" x14ac:dyDescent="0.2">
      <c r="A78" t="s">
        <v>262</v>
      </c>
      <c r="C78">
        <v>4.7839999999999998</v>
      </c>
    </row>
    <row r="79" spans="1:3" x14ac:dyDescent="0.2">
      <c r="A79" t="s">
        <v>390</v>
      </c>
      <c r="C79">
        <v>5.4560000000000004</v>
      </c>
    </row>
    <row r="80" spans="1:3" x14ac:dyDescent="0.2">
      <c r="A80" t="s">
        <v>407</v>
      </c>
      <c r="C80">
        <v>6.8940000000000001</v>
      </c>
    </row>
    <row r="81" spans="1:3" x14ac:dyDescent="0.2">
      <c r="A81" t="s">
        <v>408</v>
      </c>
      <c r="C81">
        <v>5.6989999999999998</v>
      </c>
    </row>
    <row r="82" spans="1:3" x14ac:dyDescent="0.2">
      <c r="A82" t="s">
        <v>406</v>
      </c>
      <c r="C82">
        <v>0.872</v>
      </c>
    </row>
    <row r="83" spans="1:3" x14ac:dyDescent="0.2">
      <c r="A83" t="s">
        <v>405</v>
      </c>
      <c r="C83">
        <v>3.137</v>
      </c>
    </row>
    <row r="84" spans="1:3" x14ac:dyDescent="0.2">
      <c r="A84" t="s">
        <v>436</v>
      </c>
      <c r="C84">
        <v>3.6920000000000002</v>
      </c>
    </row>
    <row r="85" spans="1:3" x14ac:dyDescent="0.2">
      <c r="A85" t="s">
        <v>432</v>
      </c>
      <c r="C85">
        <v>5.6360000000000001</v>
      </c>
    </row>
    <row r="86" spans="1:3" x14ac:dyDescent="0.2">
      <c r="A86" t="s">
        <v>151</v>
      </c>
    </row>
    <row r="87" spans="1:3" x14ac:dyDescent="0.2">
      <c r="A87" t="s">
        <v>282</v>
      </c>
      <c r="C87">
        <v>0.217</v>
      </c>
    </row>
    <row r="88" spans="1:3" x14ac:dyDescent="0.2">
      <c r="A88" t="s">
        <v>481</v>
      </c>
      <c r="C88">
        <v>1.9</v>
      </c>
    </row>
    <row r="89" spans="1:3" x14ac:dyDescent="0.2">
      <c r="A89" t="s">
        <v>466</v>
      </c>
      <c r="C89">
        <v>1.06</v>
      </c>
    </row>
    <row r="90" spans="1:3" x14ac:dyDescent="0.2">
      <c r="A90" t="s">
        <v>250</v>
      </c>
      <c r="C90">
        <v>3.0840000000000001</v>
      </c>
    </row>
    <row r="91" spans="1:3" x14ac:dyDescent="0.2">
      <c r="A91" t="s">
        <v>255</v>
      </c>
      <c r="C91">
        <v>3.726</v>
      </c>
    </row>
    <row r="92" spans="1:3" x14ac:dyDescent="0.2">
      <c r="A92" t="s">
        <v>231</v>
      </c>
      <c r="C92">
        <v>4.3979999999999997</v>
      </c>
    </row>
    <row r="93" spans="1:3" x14ac:dyDescent="0.2">
      <c r="A93" t="s">
        <v>221</v>
      </c>
      <c r="C93">
        <v>6.7469999999999999</v>
      </c>
    </row>
    <row r="94" spans="1:3" x14ac:dyDescent="0.2">
      <c r="A94" t="s">
        <v>230</v>
      </c>
      <c r="C94">
        <v>3.9540000000000002</v>
      </c>
    </row>
    <row r="95" spans="1:3" x14ac:dyDescent="0.2">
      <c r="A95" t="s">
        <v>428</v>
      </c>
      <c r="C95">
        <v>6.9359999999999999</v>
      </c>
    </row>
    <row r="96" spans="1:3" x14ac:dyDescent="0.2">
      <c r="A96" t="s">
        <v>150</v>
      </c>
    </row>
    <row r="97" spans="1:3" x14ac:dyDescent="0.2">
      <c r="A97" t="s">
        <v>256</v>
      </c>
      <c r="C97">
        <v>3.8759999999999999</v>
      </c>
    </row>
    <row r="98" spans="1:3" x14ac:dyDescent="0.2">
      <c r="A98" t="s">
        <v>291</v>
      </c>
      <c r="C98">
        <v>0.76600000000000001</v>
      </c>
    </row>
    <row r="99" spans="1:3" x14ac:dyDescent="0.2">
      <c r="A99" t="s">
        <v>472</v>
      </c>
      <c r="C99">
        <v>0.97399999999999998</v>
      </c>
    </row>
    <row r="100" spans="1:3" x14ac:dyDescent="0.2">
      <c r="A100" t="s">
        <v>342</v>
      </c>
      <c r="C100">
        <v>1.042</v>
      </c>
    </row>
    <row r="101" spans="1:3" x14ac:dyDescent="0.2">
      <c r="A101" t="s">
        <v>494</v>
      </c>
      <c r="C101">
        <v>2.5550000000000002</v>
      </c>
    </row>
    <row r="102" spans="1:3" x14ac:dyDescent="0.2">
      <c r="A102" t="s">
        <v>370</v>
      </c>
      <c r="C102">
        <v>0.29699999999999999</v>
      </c>
    </row>
    <row r="103" spans="1:3" x14ac:dyDescent="0.2">
      <c r="A103" t="s">
        <v>330</v>
      </c>
      <c r="C103">
        <v>0.14299999999999999</v>
      </c>
    </row>
    <row r="104" spans="1:3" x14ac:dyDescent="0.2">
      <c r="A104" t="s">
        <v>331</v>
      </c>
      <c r="C104">
        <v>0.14299999999999999</v>
      </c>
    </row>
    <row r="105" spans="1:3" x14ac:dyDescent="0.2">
      <c r="A105" t="s">
        <v>332</v>
      </c>
      <c r="C105">
        <v>0.14299999999999999</v>
      </c>
    </row>
    <row r="106" spans="1:3" x14ac:dyDescent="0.2">
      <c r="A106" t="s">
        <v>139</v>
      </c>
      <c r="C106">
        <v>1.768</v>
      </c>
    </row>
    <row r="107" spans="1:3" x14ac:dyDescent="0.2">
      <c r="A107" t="s">
        <v>345</v>
      </c>
      <c r="C107">
        <v>2.0009999999999999</v>
      </c>
    </row>
    <row r="108" spans="1:3" x14ac:dyDescent="0.2">
      <c r="A108" t="s">
        <v>344</v>
      </c>
      <c r="C108">
        <v>1.768</v>
      </c>
    </row>
    <row r="109" spans="1:3" x14ac:dyDescent="0.2">
      <c r="A109" t="s">
        <v>453</v>
      </c>
      <c r="C109">
        <v>2.68</v>
      </c>
    </row>
    <row r="110" spans="1:3" x14ac:dyDescent="0.2">
      <c r="A110" t="s">
        <v>485</v>
      </c>
      <c r="C110">
        <v>9.5000000000000001E-2</v>
      </c>
    </row>
    <row r="111" spans="1:3" x14ac:dyDescent="0.2">
      <c r="A111" t="s">
        <v>486</v>
      </c>
      <c r="C111">
        <v>9.5000000000000001E-2</v>
      </c>
    </row>
    <row r="112" spans="1:3" x14ac:dyDescent="0.2">
      <c r="A112" t="s">
        <v>263</v>
      </c>
      <c r="C112">
        <v>6.7789999999999999</v>
      </c>
    </row>
    <row r="113" spans="1:3" x14ac:dyDescent="0.2">
      <c r="A113" t="s">
        <v>495</v>
      </c>
      <c r="C113">
        <v>6.298</v>
      </c>
    </row>
    <row r="114" spans="1:3" x14ac:dyDescent="0.2">
      <c r="A114" t="s">
        <v>260</v>
      </c>
      <c r="C114">
        <v>3.7890000000000001</v>
      </c>
    </row>
    <row r="115" spans="1:3" x14ac:dyDescent="0.2">
      <c r="A115" t="s">
        <v>243</v>
      </c>
      <c r="C115">
        <v>4.7789999999999999</v>
      </c>
    </row>
    <row r="116" spans="1:3" x14ac:dyDescent="0.2">
      <c r="A116" t="s">
        <v>236</v>
      </c>
      <c r="C116">
        <v>4.968</v>
      </c>
    </row>
    <row r="117" spans="1:3" x14ac:dyDescent="0.2">
      <c r="A117" t="s">
        <v>237</v>
      </c>
      <c r="C117">
        <v>2.5680000000000001</v>
      </c>
    </row>
    <row r="118" spans="1:3" x14ac:dyDescent="0.2">
      <c r="A118" t="s">
        <v>333</v>
      </c>
      <c r="C118">
        <v>0.10299999999999999</v>
      </c>
    </row>
    <row r="119" spans="1:3" x14ac:dyDescent="0.2">
      <c r="A119" t="s">
        <v>334</v>
      </c>
      <c r="C119">
        <v>0.10299999999999999</v>
      </c>
    </row>
    <row r="120" spans="1:3" x14ac:dyDescent="0.2">
      <c r="A120" t="s">
        <v>335</v>
      </c>
      <c r="C120">
        <v>0.10299999999999999</v>
      </c>
    </row>
    <row r="121" spans="1:3" x14ac:dyDescent="0.2">
      <c r="A121" t="s">
        <v>270</v>
      </c>
      <c r="C121">
        <v>0.252</v>
      </c>
    </row>
    <row r="122" spans="1:3" x14ac:dyDescent="0.2">
      <c r="A122" t="s">
        <v>447</v>
      </c>
      <c r="C122">
        <v>0.27800000000000002</v>
      </c>
    </row>
    <row r="123" spans="1:3" x14ac:dyDescent="0.2">
      <c r="A123" t="s">
        <v>448</v>
      </c>
      <c r="C123">
        <v>0.32500000000000001</v>
      </c>
    </row>
    <row r="124" spans="1:3" x14ac:dyDescent="0.2">
      <c r="A124" t="s">
        <v>163</v>
      </c>
      <c r="C124">
        <v>3.8</v>
      </c>
    </row>
    <row r="125" spans="1:3" x14ac:dyDescent="0.2">
      <c r="A125" t="s">
        <v>479</v>
      </c>
      <c r="C125">
        <v>4.3470000000000004</v>
      </c>
    </row>
    <row r="126" spans="1:3" x14ac:dyDescent="0.2">
      <c r="A126" t="s">
        <v>271</v>
      </c>
      <c r="C126">
        <v>0.22600000000000001</v>
      </c>
    </row>
    <row r="127" spans="1:3" x14ac:dyDescent="0.2">
      <c r="A127" t="s">
        <v>272</v>
      </c>
      <c r="C127">
        <v>0.22600000000000001</v>
      </c>
    </row>
    <row r="128" spans="1:3" x14ac:dyDescent="0.2">
      <c r="A128" t="s">
        <v>273</v>
      </c>
      <c r="C128">
        <v>0.22600000000000001</v>
      </c>
    </row>
    <row r="129" spans="1:3" x14ac:dyDescent="0.2">
      <c r="A129" t="s">
        <v>357</v>
      </c>
      <c r="C129">
        <v>3.9790000000000001</v>
      </c>
    </row>
    <row r="130" spans="1:3" x14ac:dyDescent="0.2">
      <c r="A130" t="s">
        <v>358</v>
      </c>
      <c r="C130">
        <v>4.58</v>
      </c>
    </row>
    <row r="131" spans="1:3" x14ac:dyDescent="0.2">
      <c r="A131" t="s">
        <v>153</v>
      </c>
      <c r="C131">
        <v>1.6</v>
      </c>
    </row>
    <row r="132" spans="1:3" x14ac:dyDescent="0.2">
      <c r="A132" t="s">
        <v>425</v>
      </c>
      <c r="C132">
        <v>4.8479999999999999</v>
      </c>
    </row>
    <row r="133" spans="1:3" x14ac:dyDescent="0.2">
      <c r="A133" t="s">
        <v>216</v>
      </c>
      <c r="C133">
        <v>13.545</v>
      </c>
    </row>
    <row r="134" spans="1:3" x14ac:dyDescent="0.2">
      <c r="A134" t="s">
        <v>418</v>
      </c>
      <c r="C134">
        <v>4.7930000000000001</v>
      </c>
    </row>
    <row r="135" spans="1:3" x14ac:dyDescent="0.2">
      <c r="A135" t="s">
        <v>414</v>
      </c>
      <c r="C135">
        <v>4.3949999999999996</v>
      </c>
    </row>
    <row r="136" spans="1:3" x14ac:dyDescent="0.2">
      <c r="A136" t="s">
        <v>415</v>
      </c>
      <c r="C136">
        <v>3.86</v>
      </c>
    </row>
    <row r="137" spans="1:3" x14ac:dyDescent="0.2">
      <c r="A137" t="s">
        <v>437</v>
      </c>
      <c r="C137">
        <v>3.5979999999999999</v>
      </c>
    </row>
    <row r="138" spans="1:3" x14ac:dyDescent="0.2">
      <c r="A138" t="s">
        <v>417</v>
      </c>
      <c r="C138">
        <v>3.988</v>
      </c>
    </row>
    <row r="139" spans="1:3" x14ac:dyDescent="0.2">
      <c r="A139" t="s">
        <v>416</v>
      </c>
      <c r="C139">
        <v>4.782</v>
      </c>
    </row>
    <row r="140" spans="1:3" x14ac:dyDescent="0.2">
      <c r="A140" t="s">
        <v>413</v>
      </c>
      <c r="C140">
        <v>3.4449999999999998</v>
      </c>
    </row>
    <row r="141" spans="1:3" x14ac:dyDescent="0.2">
      <c r="A141" t="s">
        <v>184</v>
      </c>
      <c r="C141">
        <v>4.22</v>
      </c>
    </row>
    <row r="142" spans="1:3" x14ac:dyDescent="0.2">
      <c r="A142" t="s">
        <v>185</v>
      </c>
      <c r="C142">
        <v>3.0990000000000002</v>
      </c>
    </row>
    <row r="143" spans="1:3" x14ac:dyDescent="0.2">
      <c r="A143" t="s">
        <v>292</v>
      </c>
      <c r="C143">
        <v>1.109</v>
      </c>
    </row>
    <row r="144" spans="1:3" x14ac:dyDescent="0.2">
      <c r="A144" t="s">
        <v>238</v>
      </c>
      <c r="C144">
        <v>6.0419999999999998</v>
      </c>
    </row>
    <row r="145" spans="1:3" x14ac:dyDescent="0.2">
      <c r="A145" t="s">
        <v>283</v>
      </c>
      <c r="C145">
        <v>0.13900000000000001</v>
      </c>
    </row>
    <row r="146" spans="1:3" x14ac:dyDescent="0.2">
      <c r="A146" t="s">
        <v>445</v>
      </c>
      <c r="C146">
        <v>0.45600000000000002</v>
      </c>
    </row>
    <row r="147" spans="1:3" x14ac:dyDescent="0.2">
      <c r="A147" t="s">
        <v>161</v>
      </c>
    </row>
    <row r="148" spans="1:3" x14ac:dyDescent="0.2">
      <c r="A148" t="s">
        <v>487</v>
      </c>
      <c r="C148">
        <v>0.223</v>
      </c>
    </row>
    <row r="149" spans="1:3" x14ac:dyDescent="0.2">
      <c r="A149" t="s">
        <v>488</v>
      </c>
      <c r="C149">
        <v>0.24399999999999999</v>
      </c>
    </row>
    <row r="150" spans="1:3" x14ac:dyDescent="0.2">
      <c r="A150" t="s">
        <v>293</v>
      </c>
      <c r="C150">
        <v>1.3340000000000001</v>
      </c>
    </row>
    <row r="151" spans="1:3" x14ac:dyDescent="0.2">
      <c r="A151" t="s">
        <v>336</v>
      </c>
      <c r="C151">
        <v>0.17899999999999999</v>
      </c>
    </row>
    <row r="152" spans="1:3" x14ac:dyDescent="0.2">
      <c r="A152" t="s">
        <v>337</v>
      </c>
      <c r="C152">
        <v>0.10299999999999999</v>
      </c>
    </row>
    <row r="153" spans="1:3" x14ac:dyDescent="0.2">
      <c r="A153" t="s">
        <v>217</v>
      </c>
      <c r="C153">
        <v>2.548</v>
      </c>
    </row>
    <row r="154" spans="1:3" x14ac:dyDescent="0.2">
      <c r="A154" t="s">
        <v>350</v>
      </c>
      <c r="C154">
        <v>6.95</v>
      </c>
    </row>
    <row r="155" spans="1:3" x14ac:dyDescent="0.2">
      <c r="A155" t="s">
        <v>278</v>
      </c>
      <c r="C155">
        <v>2.8290000000000002</v>
      </c>
    </row>
    <row r="156" spans="1:3" x14ac:dyDescent="0.2">
      <c r="A156" t="s">
        <v>279</v>
      </c>
      <c r="C156">
        <v>3.105</v>
      </c>
    </row>
    <row r="157" spans="1:3" x14ac:dyDescent="0.2">
      <c r="A157" t="s">
        <v>489</v>
      </c>
      <c r="C157">
        <v>9.5000000000000001E-2</v>
      </c>
    </row>
    <row r="158" spans="1:3" x14ac:dyDescent="0.2">
      <c r="A158" t="s">
        <v>490</v>
      </c>
      <c r="C158">
        <v>9.5000000000000001E-2</v>
      </c>
    </row>
    <row r="159" spans="1:3" x14ac:dyDescent="0.2">
      <c r="A159" t="s">
        <v>313</v>
      </c>
      <c r="C159">
        <v>0.83099999999999996</v>
      </c>
    </row>
    <row r="160" spans="1:3" x14ac:dyDescent="0.2">
      <c r="A160" t="s">
        <v>314</v>
      </c>
      <c r="C160">
        <v>0.84399999999999997</v>
      </c>
    </row>
    <row r="161" spans="1:3" x14ac:dyDescent="0.2">
      <c r="A161" t="s">
        <v>315</v>
      </c>
      <c r="C161">
        <v>0.85199999999999998</v>
      </c>
    </row>
    <row r="162" spans="1:3" x14ac:dyDescent="0.2">
      <c r="A162" t="s">
        <v>362</v>
      </c>
      <c r="C162">
        <v>3.9790000000000001</v>
      </c>
    </row>
    <row r="163" spans="1:3" x14ac:dyDescent="0.2">
      <c r="A163" t="s">
        <v>321</v>
      </c>
      <c r="C163">
        <v>1.246</v>
      </c>
    </row>
    <row r="164" spans="1:3" x14ac:dyDescent="0.2">
      <c r="A164" t="s">
        <v>430</v>
      </c>
      <c r="C164">
        <v>4.5650000000000004</v>
      </c>
    </row>
    <row r="165" spans="1:3" x14ac:dyDescent="0.2">
      <c r="A165" t="s">
        <v>186</v>
      </c>
      <c r="C165">
        <v>4.282</v>
      </c>
    </row>
    <row r="166" spans="1:3" x14ac:dyDescent="0.2">
      <c r="A166" t="s">
        <v>439</v>
      </c>
      <c r="C166">
        <v>0.1</v>
      </c>
    </row>
    <row r="167" spans="1:3" x14ac:dyDescent="0.2">
      <c r="A167" t="s">
        <v>492</v>
      </c>
      <c r="C167">
        <v>3.4380000000000002</v>
      </c>
    </row>
    <row r="168" spans="1:3" x14ac:dyDescent="0.2">
      <c r="A168" t="s">
        <v>227</v>
      </c>
      <c r="C168">
        <v>9.0419999999999998</v>
      </c>
    </row>
    <row r="169" spans="1:3" x14ac:dyDescent="0.2">
      <c r="A169" t="s">
        <v>280</v>
      </c>
      <c r="C169">
        <v>2.7690000000000001</v>
      </c>
    </row>
    <row r="170" spans="1:3" x14ac:dyDescent="0.2">
      <c r="A170" t="s">
        <v>294</v>
      </c>
      <c r="C170">
        <v>0.94799999999999995</v>
      </c>
    </row>
    <row r="171" spans="1:3" x14ac:dyDescent="0.2">
      <c r="A171" t="s">
        <v>399</v>
      </c>
      <c r="C171">
        <v>0.89500000000000002</v>
      </c>
    </row>
    <row r="172" spans="1:3" x14ac:dyDescent="0.2">
      <c r="A172" t="s">
        <v>398</v>
      </c>
      <c r="C172">
        <v>0.95599999999999996</v>
      </c>
    </row>
    <row r="173" spans="1:3" x14ac:dyDescent="0.2">
      <c r="A173" t="s">
        <v>295</v>
      </c>
      <c r="C173">
        <v>2.6320000000000001</v>
      </c>
    </row>
    <row r="174" spans="1:3" x14ac:dyDescent="0.2">
      <c r="A174" t="s">
        <v>427</v>
      </c>
      <c r="C174">
        <v>2.8180000000000001</v>
      </c>
    </row>
    <row r="175" spans="1:3" x14ac:dyDescent="0.2">
      <c r="A175" t="s">
        <v>296</v>
      </c>
      <c r="C175">
        <v>0.97499999999999998</v>
      </c>
    </row>
    <row r="176" spans="1:3" x14ac:dyDescent="0.2">
      <c r="A176" t="s">
        <v>261</v>
      </c>
      <c r="C176">
        <v>4.556</v>
      </c>
    </row>
    <row r="177" spans="1:3" x14ac:dyDescent="0.2">
      <c r="A177" t="s">
        <v>190</v>
      </c>
      <c r="C177">
        <v>4.5060000000000002</v>
      </c>
    </row>
    <row r="178" spans="1:3" x14ac:dyDescent="0.2">
      <c r="A178" t="s">
        <v>478</v>
      </c>
      <c r="C178">
        <v>5.4180000000000001</v>
      </c>
    </row>
    <row r="179" spans="1:3" x14ac:dyDescent="0.2">
      <c r="A179" t="s">
        <v>187</v>
      </c>
      <c r="C179">
        <v>4.351</v>
      </c>
    </row>
    <row r="180" spans="1:3" x14ac:dyDescent="0.2">
      <c r="A180" t="s">
        <v>188</v>
      </c>
      <c r="C180">
        <v>4.423</v>
      </c>
    </row>
    <row r="181" spans="1:3" x14ac:dyDescent="0.2">
      <c r="A181" t="s">
        <v>189</v>
      </c>
      <c r="C181">
        <v>5.0350000000000001</v>
      </c>
    </row>
    <row r="182" spans="1:3" x14ac:dyDescent="0.2">
      <c r="A182" t="s">
        <v>191</v>
      </c>
      <c r="C182">
        <v>4.2169999999999996</v>
      </c>
    </row>
    <row r="183" spans="1:3" x14ac:dyDescent="0.2">
      <c r="A183" t="s">
        <v>303</v>
      </c>
      <c r="C183">
        <v>0.84399999999999997</v>
      </c>
    </row>
    <row r="184" spans="1:3" x14ac:dyDescent="0.2">
      <c r="A184" t="s">
        <v>347</v>
      </c>
      <c r="C184">
        <v>5.032</v>
      </c>
    </row>
    <row r="185" spans="1:3" x14ac:dyDescent="0.2">
      <c r="A185" t="s">
        <v>493</v>
      </c>
      <c r="C185">
        <v>1.5680000000000001</v>
      </c>
    </row>
    <row r="186" spans="1:3" x14ac:dyDescent="0.2">
      <c r="A186" t="s">
        <v>449</v>
      </c>
      <c r="C186">
        <v>0.81</v>
      </c>
    </row>
    <row r="187" spans="1:3" x14ac:dyDescent="0.2">
      <c r="A187" t="s">
        <v>371</v>
      </c>
      <c r="C187">
        <v>0.187</v>
      </c>
    </row>
    <row r="188" spans="1:3" x14ac:dyDescent="0.2">
      <c r="A188" t="s">
        <v>170</v>
      </c>
      <c r="C188">
        <v>0.2</v>
      </c>
    </row>
    <row r="189" spans="1:3" x14ac:dyDescent="0.2">
      <c r="A189" t="s">
        <v>132</v>
      </c>
      <c r="C189">
        <v>0.55300000000000005</v>
      </c>
    </row>
    <row r="190" spans="1:3" x14ac:dyDescent="0.2">
      <c r="A190" t="s">
        <v>244</v>
      </c>
      <c r="C190">
        <v>4.3259999999999996</v>
      </c>
    </row>
    <row r="191" spans="1:3" x14ac:dyDescent="0.2">
      <c r="A191" t="s">
        <v>192</v>
      </c>
      <c r="C191">
        <v>4.3049999999999997</v>
      </c>
    </row>
    <row r="192" spans="1:3" x14ac:dyDescent="0.2">
      <c r="A192" t="s">
        <v>469</v>
      </c>
      <c r="C192">
        <v>6.28</v>
      </c>
    </row>
    <row r="193" spans="1:3" x14ac:dyDescent="0.2">
      <c r="A193" t="s">
        <v>304</v>
      </c>
      <c r="C193">
        <v>0.83399999999999996</v>
      </c>
    </row>
    <row r="194" spans="1:3" x14ac:dyDescent="0.2">
      <c r="A194" t="s">
        <v>305</v>
      </c>
      <c r="C194">
        <v>0.747</v>
      </c>
    </row>
    <row r="195" spans="1:3" x14ac:dyDescent="0.2">
      <c r="A195" t="s">
        <v>400</v>
      </c>
      <c r="C195">
        <v>1.06</v>
      </c>
    </row>
    <row r="196" spans="1:3" x14ac:dyDescent="0.2">
      <c r="A196" t="s">
        <v>500</v>
      </c>
      <c r="C196">
        <v>9.1999999999999998E-2</v>
      </c>
    </row>
    <row r="197" spans="1:3" x14ac:dyDescent="0.2">
      <c r="A197" t="s">
        <v>306</v>
      </c>
      <c r="C197">
        <v>0.93899999999999995</v>
      </c>
    </row>
    <row r="198" spans="1:3" x14ac:dyDescent="0.2">
      <c r="A198" t="s">
        <v>391</v>
      </c>
      <c r="C198">
        <v>2.9660000000000002</v>
      </c>
    </row>
    <row r="199" spans="1:3" x14ac:dyDescent="0.2">
      <c r="A199" t="s">
        <v>446</v>
      </c>
      <c r="C199">
        <v>3.3740000000000001</v>
      </c>
    </row>
    <row r="200" spans="1:3" x14ac:dyDescent="0.2">
      <c r="A200" t="s">
        <v>496</v>
      </c>
      <c r="C200">
        <v>13.365</v>
      </c>
    </row>
    <row r="201" spans="1:3" x14ac:dyDescent="0.2">
      <c r="A201" t="s">
        <v>498</v>
      </c>
      <c r="C201">
        <v>13.371</v>
      </c>
    </row>
    <row r="202" spans="1:3" x14ac:dyDescent="0.2">
      <c r="A202" t="s">
        <v>307</v>
      </c>
    </row>
    <row r="203" spans="1:3" x14ac:dyDescent="0.2">
      <c r="A203" t="s">
        <v>281</v>
      </c>
      <c r="C203">
        <v>2.4510000000000001</v>
      </c>
    </row>
    <row r="204" spans="1:3" x14ac:dyDescent="0.2">
      <c r="A204" t="s">
        <v>167</v>
      </c>
    </row>
    <row r="205" spans="1:3" x14ac:dyDescent="0.2">
      <c r="A205" t="s">
        <v>193</v>
      </c>
      <c r="C205">
        <v>4.8529999999999998</v>
      </c>
    </row>
    <row r="206" spans="1:3" x14ac:dyDescent="0.2">
      <c r="A206" t="s">
        <v>383</v>
      </c>
      <c r="C206">
        <v>7.04</v>
      </c>
    </row>
    <row r="207" spans="1:3" x14ac:dyDescent="0.2">
      <c r="A207" t="s">
        <v>224</v>
      </c>
      <c r="C207">
        <v>6.2480000000000002</v>
      </c>
    </row>
    <row r="208" spans="1:3" x14ac:dyDescent="0.2">
      <c r="A208" t="s">
        <v>359</v>
      </c>
      <c r="C208">
        <v>5.7370000000000001</v>
      </c>
    </row>
    <row r="209" spans="1:3" x14ac:dyDescent="0.2">
      <c r="A209" t="s">
        <v>194</v>
      </c>
      <c r="C209">
        <v>3.2949999999999999</v>
      </c>
    </row>
    <row r="210" spans="1:3" x14ac:dyDescent="0.2">
      <c r="A210" t="s">
        <v>264</v>
      </c>
      <c r="C210">
        <v>2.653</v>
      </c>
    </row>
    <row r="211" spans="1:3" x14ac:dyDescent="0.2">
      <c r="A211" t="s">
        <v>483</v>
      </c>
      <c r="C211">
        <v>3.9260000000000002</v>
      </c>
    </row>
    <row r="212" spans="1:3" x14ac:dyDescent="0.2">
      <c r="A212" t="s">
        <v>338</v>
      </c>
      <c r="C212">
        <v>0.126</v>
      </c>
    </row>
    <row r="213" spans="1:3" x14ac:dyDescent="0.2">
      <c r="A213" t="s">
        <v>409</v>
      </c>
      <c r="C213">
        <v>7.1</v>
      </c>
    </row>
    <row r="214" spans="1:3" x14ac:dyDescent="0.2">
      <c r="A214" t="s">
        <v>339</v>
      </c>
      <c r="C214">
        <v>9.7000000000000003E-2</v>
      </c>
    </row>
    <row r="215" spans="1:3" x14ac:dyDescent="0.2">
      <c r="A215" t="s">
        <v>343</v>
      </c>
      <c r="C215">
        <v>0.126</v>
      </c>
    </row>
    <row r="216" spans="1:3" x14ac:dyDescent="0.2">
      <c r="A216" t="s">
        <v>411</v>
      </c>
      <c r="C216">
        <v>16.969000000000001</v>
      </c>
    </row>
    <row r="217" spans="1:3" x14ac:dyDescent="0.2">
      <c r="A217" t="s">
        <v>412</v>
      </c>
      <c r="C217">
        <v>10.029999999999999</v>
      </c>
    </row>
    <row r="218" spans="1:3" x14ac:dyDescent="0.2">
      <c r="A218" t="s">
        <v>410</v>
      </c>
      <c r="C218">
        <v>10.553000000000001</v>
      </c>
    </row>
    <row r="219" spans="1:3" x14ac:dyDescent="0.2">
      <c r="A219" t="s">
        <v>363</v>
      </c>
      <c r="C219">
        <v>4.6740000000000004</v>
      </c>
    </row>
    <row r="220" spans="1:3" x14ac:dyDescent="0.2">
      <c r="A220" t="s">
        <v>431</v>
      </c>
      <c r="C220">
        <v>3.7</v>
      </c>
    </row>
    <row r="221" spans="1:3" x14ac:dyDescent="0.2">
      <c r="A221" t="s">
        <v>499</v>
      </c>
      <c r="C221">
        <v>3.72</v>
      </c>
    </row>
    <row r="222" spans="1:3" x14ac:dyDescent="0.2">
      <c r="A222" t="s">
        <v>195</v>
      </c>
      <c r="C222">
        <v>3.8</v>
      </c>
    </row>
    <row r="223" spans="1:3" x14ac:dyDescent="0.2">
      <c r="A223" t="s">
        <v>156</v>
      </c>
      <c r="C223">
        <v>1.5</v>
      </c>
    </row>
    <row r="224" spans="1:3" x14ac:dyDescent="0.2">
      <c r="A224" t="s">
        <v>176</v>
      </c>
    </row>
    <row r="225" spans="1:3" x14ac:dyDescent="0.2">
      <c r="A225" t="s">
        <v>401</v>
      </c>
      <c r="C225">
        <v>8.9440000000000008</v>
      </c>
    </row>
    <row r="226" spans="1:3" x14ac:dyDescent="0.2">
      <c r="A226" t="s">
        <v>422</v>
      </c>
      <c r="C226">
        <v>7.2149999999999999</v>
      </c>
    </row>
    <row r="227" spans="1:3" x14ac:dyDescent="0.2">
      <c r="A227" t="s">
        <v>480</v>
      </c>
      <c r="C227">
        <v>5.19</v>
      </c>
    </row>
    <row r="228" spans="1:3" x14ac:dyDescent="0.2">
      <c r="A228" t="s">
        <v>218</v>
      </c>
      <c r="C228">
        <v>5.8419999999999996</v>
      </c>
    </row>
    <row r="229" spans="1:3" x14ac:dyDescent="0.2">
      <c r="A229" t="s">
        <v>242</v>
      </c>
      <c r="C229">
        <v>2.4489999999999998</v>
      </c>
    </row>
    <row r="230" spans="1:3" x14ac:dyDescent="0.2">
      <c r="A230" t="s">
        <v>140</v>
      </c>
      <c r="C230">
        <v>0.27300000000000002</v>
      </c>
    </row>
    <row r="231" spans="1:3" x14ac:dyDescent="0.2">
      <c r="A231" t="s">
        <v>348</v>
      </c>
      <c r="C231">
        <v>0.27300000000000002</v>
      </c>
    </row>
    <row r="232" spans="1:3" x14ac:dyDescent="0.2">
      <c r="A232" t="s">
        <v>136</v>
      </c>
      <c r="C232">
        <v>2.5390000000000001</v>
      </c>
    </row>
    <row r="233" spans="1:3" x14ac:dyDescent="0.2">
      <c r="A233" t="s">
        <v>349</v>
      </c>
      <c r="C233">
        <v>2.5390000000000001</v>
      </c>
    </row>
    <row r="234" spans="1:3" x14ac:dyDescent="0.2">
      <c r="A234" t="s">
        <v>142</v>
      </c>
      <c r="C234">
        <v>0.8</v>
      </c>
    </row>
    <row r="235" spans="1:3" x14ac:dyDescent="0.2">
      <c r="A235" t="s">
        <v>137</v>
      </c>
      <c r="C235">
        <v>0.81799999999999995</v>
      </c>
    </row>
    <row r="236" spans="1:3" x14ac:dyDescent="0.2">
      <c r="A236" t="s">
        <v>459</v>
      </c>
      <c r="C236">
        <v>0.99</v>
      </c>
    </row>
    <row r="237" spans="1:3" x14ac:dyDescent="0.2">
      <c r="A237" t="s">
        <v>460</v>
      </c>
      <c r="C237">
        <v>1.073</v>
      </c>
    </row>
    <row r="238" spans="1:3" x14ac:dyDescent="0.2">
      <c r="A238" t="s">
        <v>169</v>
      </c>
      <c r="C238">
        <v>1.5</v>
      </c>
    </row>
    <row r="239" spans="1:3" x14ac:dyDescent="0.2">
      <c r="A239" t="s">
        <v>138</v>
      </c>
      <c r="C239">
        <v>0.95</v>
      </c>
    </row>
    <row r="240" spans="1:3" x14ac:dyDescent="0.2">
      <c r="A240" t="s">
        <v>219</v>
      </c>
      <c r="C240">
        <v>5.6070000000000002</v>
      </c>
    </row>
    <row r="241" spans="1:3" x14ac:dyDescent="0.2">
      <c r="A241" t="s">
        <v>234</v>
      </c>
      <c r="C241">
        <v>3.9260000000000002</v>
      </c>
    </row>
    <row r="242" spans="1:3" x14ac:dyDescent="0.2">
      <c r="A242" t="s">
        <v>235</v>
      </c>
      <c r="C242">
        <v>3.9260000000000002</v>
      </c>
    </row>
    <row r="243" spans="1:3" x14ac:dyDescent="0.2">
      <c r="A243" t="s">
        <v>322</v>
      </c>
      <c r="C243">
        <v>0.14399999999999999</v>
      </c>
    </row>
    <row r="244" spans="1:3" x14ac:dyDescent="0.2">
      <c r="A244" t="s">
        <v>274</v>
      </c>
      <c r="C244">
        <v>0.249</v>
      </c>
    </row>
    <row r="245" spans="1:3" x14ac:dyDescent="0.2">
      <c r="A245" t="s">
        <v>174</v>
      </c>
    </row>
    <row r="246" spans="1:3" x14ac:dyDescent="0.2">
      <c r="A246" t="s">
        <v>226</v>
      </c>
      <c r="C246">
        <v>2.72</v>
      </c>
    </row>
    <row r="247" spans="1:3" x14ac:dyDescent="0.2">
      <c r="A247" t="s">
        <v>196</v>
      </c>
      <c r="C247">
        <v>5</v>
      </c>
    </row>
    <row r="248" spans="1:3" x14ac:dyDescent="0.2">
      <c r="A248" t="s">
        <v>197</v>
      </c>
      <c r="C248">
        <v>2.327</v>
      </c>
    </row>
    <row r="249" spans="1:3" x14ac:dyDescent="0.2">
      <c r="A249" t="s">
        <v>198</v>
      </c>
      <c r="C249">
        <v>2.34</v>
      </c>
    </row>
    <row r="250" spans="1:3" x14ac:dyDescent="0.2">
      <c r="A250" t="s">
        <v>199</v>
      </c>
      <c r="C250">
        <v>3.3889999999999998</v>
      </c>
    </row>
    <row r="251" spans="1:3" x14ac:dyDescent="0.2">
      <c r="A251" t="s">
        <v>200</v>
      </c>
      <c r="C251">
        <v>4.3419999999999996</v>
      </c>
    </row>
    <row r="252" spans="1:3" x14ac:dyDescent="0.2">
      <c r="A252" t="s">
        <v>201</v>
      </c>
      <c r="C252">
        <v>3.9729999999999999</v>
      </c>
    </row>
    <row r="253" spans="1:3" x14ac:dyDescent="0.2">
      <c r="A253" t="s">
        <v>246</v>
      </c>
      <c r="C253">
        <v>4.032</v>
      </c>
    </row>
    <row r="254" spans="1:3" x14ac:dyDescent="0.2">
      <c r="A254" t="s">
        <v>267</v>
      </c>
      <c r="C254">
        <v>5.0339999999999998</v>
      </c>
    </row>
    <row r="255" spans="1:3" x14ac:dyDescent="0.2">
      <c r="A255" t="s">
        <v>223</v>
      </c>
      <c r="C255">
        <v>3.609</v>
      </c>
    </row>
    <row r="256" spans="1:3" x14ac:dyDescent="0.2">
      <c r="A256" t="s">
        <v>162</v>
      </c>
    </row>
    <row r="257" spans="1:3" x14ac:dyDescent="0.2">
      <c r="A257" t="s">
        <v>168</v>
      </c>
    </row>
    <row r="258" spans="1:3" x14ac:dyDescent="0.2">
      <c r="A258" t="s">
        <v>465</v>
      </c>
      <c r="C258">
        <v>2.0299999999999998</v>
      </c>
    </row>
    <row r="259" spans="1:3" x14ac:dyDescent="0.2">
      <c r="A259" t="s">
        <v>421</v>
      </c>
      <c r="C259">
        <v>8.6999999999999994E-2</v>
      </c>
    </row>
    <row r="260" spans="1:3" x14ac:dyDescent="0.2">
      <c r="A260" t="s">
        <v>202</v>
      </c>
      <c r="C260">
        <v>5.5369999999999999</v>
      </c>
    </row>
    <row r="261" spans="1:3" x14ac:dyDescent="0.2">
      <c r="A261" t="s">
        <v>319</v>
      </c>
      <c r="C261">
        <v>1.284</v>
      </c>
    </row>
    <row r="262" spans="1:3" x14ac:dyDescent="0.2">
      <c r="A262" t="s">
        <v>297</v>
      </c>
    </row>
    <row r="263" spans="1:3" x14ac:dyDescent="0.2">
      <c r="A263" t="s">
        <v>298</v>
      </c>
      <c r="C263">
        <v>1.0069999999999999</v>
      </c>
    </row>
    <row r="264" spans="1:3" x14ac:dyDescent="0.2">
      <c r="A264" t="s">
        <v>239</v>
      </c>
      <c r="C264">
        <v>2.516</v>
      </c>
    </row>
    <row r="265" spans="1:3" x14ac:dyDescent="0.2">
      <c r="A265" t="s">
        <v>275</v>
      </c>
      <c r="C265">
        <v>1.6739999999999999</v>
      </c>
    </row>
    <row r="266" spans="1:3" x14ac:dyDescent="0.2">
      <c r="A266" t="s">
        <v>402</v>
      </c>
      <c r="C266">
        <v>5.9550000000000001</v>
      </c>
    </row>
    <row r="267" spans="1:3" x14ac:dyDescent="0.2">
      <c r="A267" t="s">
        <v>157</v>
      </c>
      <c r="C267">
        <v>2.6</v>
      </c>
    </row>
    <row r="268" spans="1:3" x14ac:dyDescent="0.2">
      <c r="A268" t="s">
        <v>299</v>
      </c>
      <c r="C268">
        <v>0.78300000000000003</v>
      </c>
    </row>
    <row r="269" spans="1:3" x14ac:dyDescent="0.2">
      <c r="A269" t="s">
        <v>172</v>
      </c>
    </row>
    <row r="270" spans="1:3" x14ac:dyDescent="0.2">
      <c r="A270" t="s">
        <v>434</v>
      </c>
      <c r="C270">
        <v>0.77</v>
      </c>
    </row>
    <row r="271" spans="1:3" x14ac:dyDescent="0.2">
      <c r="A271" t="s">
        <v>203</v>
      </c>
      <c r="C271">
        <v>4.3259999999999996</v>
      </c>
    </row>
    <row r="272" spans="1:3" x14ac:dyDescent="0.2">
      <c r="A272" t="s">
        <v>144</v>
      </c>
      <c r="C272">
        <v>2.5</v>
      </c>
    </row>
    <row r="273" spans="1:3" x14ac:dyDescent="0.2">
      <c r="A273" t="s">
        <v>300</v>
      </c>
      <c r="C273">
        <v>1.1739999999999999</v>
      </c>
    </row>
    <row r="274" spans="1:3" x14ac:dyDescent="0.2">
      <c r="A274" t="s">
        <v>477</v>
      </c>
      <c r="C274">
        <v>0.5</v>
      </c>
    </row>
    <row r="275" spans="1:3" x14ac:dyDescent="0.2">
      <c r="A275" t="s">
        <v>476</v>
      </c>
      <c r="C275">
        <v>1.5</v>
      </c>
    </row>
    <row r="276" spans="1:3" x14ac:dyDescent="0.2">
      <c r="A276" t="s">
        <v>141</v>
      </c>
      <c r="C276">
        <v>0.8</v>
      </c>
    </row>
    <row r="277" spans="1:3" x14ac:dyDescent="0.2">
      <c r="A277" t="s">
        <v>317</v>
      </c>
      <c r="C277">
        <v>0.99199999999999999</v>
      </c>
    </row>
    <row r="278" spans="1:3" x14ac:dyDescent="0.2">
      <c r="A278" t="s">
        <v>318</v>
      </c>
      <c r="C278">
        <v>0.71399999999999997</v>
      </c>
    </row>
    <row r="279" spans="1:3" x14ac:dyDescent="0.2">
      <c r="A279" t="s">
        <v>316</v>
      </c>
      <c r="C279">
        <v>0.77500000000000002</v>
      </c>
    </row>
    <row r="280" spans="1:3" x14ac:dyDescent="0.2">
      <c r="A280" t="s">
        <v>240</v>
      </c>
      <c r="C280">
        <v>2.5259999999999998</v>
      </c>
    </row>
    <row r="281" spans="1:3" x14ac:dyDescent="0.2">
      <c r="A281" t="s">
        <v>308</v>
      </c>
      <c r="C281">
        <v>0.98099999999999998</v>
      </c>
    </row>
    <row r="282" spans="1:3" x14ac:dyDescent="0.2">
      <c r="A282" t="s">
        <v>171</v>
      </c>
      <c r="C282">
        <v>1.44</v>
      </c>
    </row>
    <row r="283" spans="1:3" x14ac:dyDescent="0.2">
      <c r="A283" t="s">
        <v>497</v>
      </c>
      <c r="C283">
        <v>2.9060000000000001</v>
      </c>
    </row>
    <row r="284" spans="1:3" x14ac:dyDescent="0.2">
      <c r="A284" t="s">
        <v>310</v>
      </c>
      <c r="C284">
        <v>2.0630000000000002</v>
      </c>
    </row>
    <row r="285" spans="1:3" x14ac:dyDescent="0.2">
      <c r="A285" t="s">
        <v>311</v>
      </c>
      <c r="C285">
        <v>0.92</v>
      </c>
    </row>
    <row r="286" spans="1:3" x14ac:dyDescent="0.2">
      <c r="A286" t="s">
        <v>312</v>
      </c>
      <c r="C286">
        <v>1.0009999999999999</v>
      </c>
    </row>
    <row r="287" spans="1:3" x14ac:dyDescent="0.2">
      <c r="A287" t="s">
        <v>474</v>
      </c>
      <c r="C287">
        <v>2.93</v>
      </c>
    </row>
    <row r="288" spans="1:3" x14ac:dyDescent="0.2">
      <c r="A288" t="s">
        <v>393</v>
      </c>
      <c r="C288">
        <v>6.3259999999999996</v>
      </c>
    </row>
    <row r="289" spans="1:3" x14ac:dyDescent="0.2">
      <c r="A289" t="s">
        <v>160</v>
      </c>
      <c r="C289">
        <v>0.78</v>
      </c>
    </row>
    <row r="290" spans="1:3" x14ac:dyDescent="0.2">
      <c r="A290" t="s">
        <v>135</v>
      </c>
      <c r="C290">
        <v>4.3630000000000004</v>
      </c>
    </row>
    <row r="291" spans="1:3" x14ac:dyDescent="0.2">
      <c r="A291" t="s">
        <v>309</v>
      </c>
      <c r="C291">
        <v>0.95099999999999996</v>
      </c>
    </row>
    <row r="292" spans="1:3" x14ac:dyDescent="0.2">
      <c r="A292" t="s">
        <v>429</v>
      </c>
      <c r="C292">
        <v>3.165</v>
      </c>
    </row>
    <row r="293" spans="1:3" x14ac:dyDescent="0.2">
      <c r="A293" t="s">
        <v>204</v>
      </c>
      <c r="C293">
        <v>4.3890000000000002</v>
      </c>
    </row>
    <row r="294" spans="1:3" x14ac:dyDescent="0.2">
      <c r="A294" t="s">
        <v>470</v>
      </c>
      <c r="C294">
        <v>0.86</v>
      </c>
    </row>
    <row r="295" spans="1:3" x14ac:dyDescent="0.2">
      <c r="A295" t="s">
        <v>471</v>
      </c>
      <c r="C295">
        <v>0.95099999999999996</v>
      </c>
    </row>
    <row r="296" spans="1:3" x14ac:dyDescent="0.2">
      <c r="A296" t="s">
        <v>372</v>
      </c>
      <c r="C296">
        <v>0.13100000000000001</v>
      </c>
    </row>
    <row r="297" spans="1:3" x14ac:dyDescent="0.2">
      <c r="A297" t="s">
        <v>375</v>
      </c>
      <c r="C297">
        <v>0.13100000000000001</v>
      </c>
    </row>
    <row r="298" spans="1:3" x14ac:dyDescent="0.2">
      <c r="A298" t="s">
        <v>374</v>
      </c>
      <c r="C298">
        <v>0.13100000000000001</v>
      </c>
    </row>
    <row r="299" spans="1:3" x14ac:dyDescent="0.2">
      <c r="A299" t="s">
        <v>373</v>
      </c>
      <c r="C299">
        <v>0.13100000000000001</v>
      </c>
    </row>
    <row r="300" spans="1:3" x14ac:dyDescent="0.2">
      <c r="A300" t="s">
        <v>205</v>
      </c>
      <c r="C300">
        <v>5.3789999999999996</v>
      </c>
    </row>
    <row r="301" spans="1:3" x14ac:dyDescent="0.2">
      <c r="A301" t="s">
        <v>252</v>
      </c>
      <c r="C301">
        <v>9.6950000000000003</v>
      </c>
    </row>
    <row r="302" spans="1:3" x14ac:dyDescent="0.2">
      <c r="A302" t="s">
        <v>248</v>
      </c>
      <c r="C302">
        <v>3.8</v>
      </c>
    </row>
    <row r="303" spans="1:3" x14ac:dyDescent="0.2">
      <c r="A303" t="s">
        <v>232</v>
      </c>
      <c r="C303">
        <v>4.0030000000000001</v>
      </c>
    </row>
    <row r="304" spans="1:3" x14ac:dyDescent="0.2">
      <c r="A304" t="s">
        <v>206</v>
      </c>
      <c r="C304">
        <v>6.3890000000000002</v>
      </c>
    </row>
    <row r="305" spans="1:3" x14ac:dyDescent="0.2">
      <c r="A305" t="s">
        <v>482</v>
      </c>
      <c r="C305">
        <v>6.3890000000000002</v>
      </c>
    </row>
    <row r="306" spans="1:3" x14ac:dyDescent="0.2">
      <c r="A306" t="s">
        <v>253</v>
      </c>
      <c r="C306">
        <v>9.8740000000000006</v>
      </c>
    </row>
    <row r="307" spans="1:3" x14ac:dyDescent="0.2">
      <c r="A307" t="s">
        <v>438</v>
      </c>
      <c r="C307">
        <v>0.11</v>
      </c>
    </row>
    <row r="308" spans="1:3" x14ac:dyDescent="0.2">
      <c r="A308" t="s">
        <v>143</v>
      </c>
      <c r="C308">
        <v>0.95</v>
      </c>
    </row>
    <row r="309" spans="1:3" x14ac:dyDescent="0.2">
      <c r="A309" t="s">
        <v>207</v>
      </c>
      <c r="C309">
        <v>4.274</v>
      </c>
    </row>
    <row r="310" spans="1:3" x14ac:dyDescent="0.2">
      <c r="A310" t="s">
        <v>301</v>
      </c>
      <c r="C310">
        <v>1.7370000000000001</v>
      </c>
    </row>
    <row r="311" spans="1:3" x14ac:dyDescent="0.2">
      <c r="A311" t="s">
        <v>376</v>
      </c>
      <c r="C311">
        <v>0.17100000000000001</v>
      </c>
    </row>
    <row r="312" spans="1:3" x14ac:dyDescent="0.2">
      <c r="A312" t="s">
        <v>389</v>
      </c>
      <c r="C312">
        <v>10.329000000000001</v>
      </c>
    </row>
    <row r="313" spans="1:3" x14ac:dyDescent="0.2">
      <c r="A313" t="s">
        <v>209</v>
      </c>
      <c r="C313">
        <v>3.4550000000000001</v>
      </c>
    </row>
    <row r="314" spans="1:3" x14ac:dyDescent="0.2">
      <c r="A314" t="s">
        <v>210</v>
      </c>
      <c r="C314">
        <v>3.4550000000000001</v>
      </c>
    </row>
    <row r="315" spans="1:3" x14ac:dyDescent="0.2">
      <c r="A315" t="s">
        <v>208</v>
      </c>
      <c r="C315">
        <v>4.0750000000000002</v>
      </c>
    </row>
    <row r="316" spans="1:3" x14ac:dyDescent="0.2">
      <c r="A316" t="s">
        <v>211</v>
      </c>
      <c r="C316">
        <v>2.5179999999999998</v>
      </c>
    </row>
    <row r="317" spans="1:3" x14ac:dyDescent="0.2">
      <c r="A317" t="s">
        <v>212</v>
      </c>
      <c r="C317">
        <v>5.1440000000000001</v>
      </c>
    </row>
    <row r="318" spans="1:3" x14ac:dyDescent="0.2">
      <c r="A318" t="s">
        <v>268</v>
      </c>
      <c r="C318">
        <v>12.388999999999999</v>
      </c>
    </row>
    <row r="319" spans="1:3" x14ac:dyDescent="0.2">
      <c r="A319" t="s">
        <v>228</v>
      </c>
      <c r="C319">
        <v>8.6999999999999993</v>
      </c>
    </row>
    <row r="320" spans="1:3" x14ac:dyDescent="0.2">
      <c r="A320" t="s">
        <v>249</v>
      </c>
      <c r="C320">
        <v>4.4109999999999996</v>
      </c>
    </row>
    <row r="321" spans="1:3" x14ac:dyDescent="0.2">
      <c r="A321" t="s">
        <v>245</v>
      </c>
      <c r="C321">
        <v>6.85</v>
      </c>
    </row>
    <row r="322" spans="1:3" x14ac:dyDescent="0.2">
      <c r="A322" t="s">
        <v>241</v>
      </c>
      <c r="C322">
        <v>4.9889999999999999</v>
      </c>
    </row>
    <row r="323" spans="1:3" x14ac:dyDescent="0.2">
      <c r="A323" t="s">
        <v>222</v>
      </c>
      <c r="C323">
        <v>7.0049999999999999</v>
      </c>
    </row>
    <row r="324" spans="1:3" x14ac:dyDescent="0.2">
      <c r="A324" t="s">
        <v>392</v>
      </c>
      <c r="C324">
        <v>2.1819999999999999</v>
      </c>
    </row>
    <row r="325" spans="1:3" x14ac:dyDescent="0.2">
      <c r="A325" t="s">
        <v>463</v>
      </c>
      <c r="C325">
        <v>1.1659999999999999</v>
      </c>
    </row>
    <row r="326" spans="1:3" x14ac:dyDescent="0.2">
      <c r="A326" t="s">
        <v>464</v>
      </c>
      <c r="C326">
        <v>0.94699999999999995</v>
      </c>
    </row>
    <row r="327" spans="1:3" x14ac:dyDescent="0.2">
      <c r="A327" t="s">
        <v>377</v>
      </c>
      <c r="C327">
        <v>0.152</v>
      </c>
    </row>
    <row r="328" spans="1:3" x14ac:dyDescent="0.2">
      <c r="A328" t="s">
        <v>220</v>
      </c>
      <c r="C328">
        <v>6.9420000000000002</v>
      </c>
    </row>
    <row r="329" spans="1:3" x14ac:dyDescent="0.2">
      <c r="A329" t="s">
        <v>457</v>
      </c>
      <c r="C329">
        <v>3.391</v>
      </c>
    </row>
    <row r="330" spans="1:3" x14ac:dyDescent="0.2">
      <c r="A330" t="s">
        <v>458</v>
      </c>
      <c r="C330">
        <v>0.81699999999999995</v>
      </c>
    </row>
    <row r="331" spans="1:3" x14ac:dyDescent="0.2">
      <c r="A331" t="s">
        <v>484</v>
      </c>
      <c r="C331">
        <v>5.4</v>
      </c>
    </row>
    <row r="332" spans="1:3" x14ac:dyDescent="0.2">
      <c r="A332" t="s">
        <v>386</v>
      </c>
      <c r="C332">
        <v>11.44</v>
      </c>
    </row>
    <row r="333" spans="1:3" x14ac:dyDescent="0.2">
      <c r="A333" t="s">
        <v>442</v>
      </c>
      <c r="C333">
        <v>1.2569999999999999</v>
      </c>
    </row>
    <row r="334" spans="1:3" x14ac:dyDescent="0.2">
      <c r="A334" t="s">
        <v>468</v>
      </c>
      <c r="C334">
        <v>4.3970000000000002</v>
      </c>
    </row>
    <row r="335" spans="1:3" x14ac:dyDescent="0.2">
      <c r="A335" t="s">
        <v>378</v>
      </c>
      <c r="C335">
        <v>0.13900000000000001</v>
      </c>
    </row>
    <row r="336" spans="1:3" x14ac:dyDescent="0.2">
      <c r="A336" t="s">
        <v>380</v>
      </c>
      <c r="C336">
        <v>0.13900000000000001</v>
      </c>
    </row>
    <row r="337" spans="1:3" x14ac:dyDescent="0.2">
      <c r="A337" t="s">
        <v>381</v>
      </c>
      <c r="C337">
        <v>0.13900000000000001</v>
      </c>
    </row>
    <row r="338" spans="1:3" x14ac:dyDescent="0.2">
      <c r="A338" t="s">
        <v>379</v>
      </c>
      <c r="C338">
        <v>0.13900000000000001</v>
      </c>
    </row>
    <row r="339" spans="1:3" x14ac:dyDescent="0.2">
      <c r="A339" t="s">
        <v>276</v>
      </c>
      <c r="C339">
        <v>2.9369999999999998</v>
      </c>
    </row>
    <row r="340" spans="1:3" x14ac:dyDescent="0.2">
      <c r="A340" t="s">
        <v>452</v>
      </c>
      <c r="C340">
        <v>8.6999999999999994E-2</v>
      </c>
    </row>
    <row r="341" spans="1:3" x14ac:dyDescent="0.2">
      <c r="A341" t="s">
        <v>225</v>
      </c>
      <c r="C341">
        <v>2.956</v>
      </c>
    </row>
    <row r="342" spans="1:3" x14ac:dyDescent="0.2">
      <c r="A342" t="s">
        <v>388</v>
      </c>
      <c r="C342">
        <v>18.155000000000001</v>
      </c>
    </row>
    <row r="343" spans="1:3" x14ac:dyDescent="0.2">
      <c r="A343" t="s">
        <v>387</v>
      </c>
      <c r="C343">
        <v>5.1559999999999997</v>
      </c>
    </row>
    <row r="344" spans="1:3" x14ac:dyDescent="0.2">
      <c r="A344" t="s">
        <v>433</v>
      </c>
      <c r="C344">
        <v>9.8379999999999992</v>
      </c>
    </row>
    <row r="345" spans="1:3" x14ac:dyDescent="0.2">
      <c r="A345" t="s">
        <v>145</v>
      </c>
      <c r="C345">
        <v>1.8</v>
      </c>
    </row>
    <row r="346" spans="1:3" x14ac:dyDescent="0.2">
      <c r="A346" t="s">
        <v>164</v>
      </c>
      <c r="C346">
        <v>1.8</v>
      </c>
    </row>
    <row r="347" spans="1:3" x14ac:dyDescent="0.2">
      <c r="A347" t="s">
        <v>397</v>
      </c>
      <c r="C347">
        <v>2.3119999999999998</v>
      </c>
    </row>
    <row r="348" spans="1:3" x14ac:dyDescent="0.2">
      <c r="A348" t="s">
        <v>396</v>
      </c>
      <c r="C348">
        <v>1.089</v>
      </c>
    </row>
    <row r="349" spans="1:3" x14ac:dyDescent="0.2">
      <c r="A349" t="s">
        <v>257</v>
      </c>
      <c r="C349">
        <v>3.226</v>
      </c>
    </row>
    <row r="350" spans="1:3" x14ac:dyDescent="0.2">
      <c r="A350" t="s">
        <v>360</v>
      </c>
      <c r="C350">
        <v>4.2110000000000003</v>
      </c>
    </row>
    <row r="351" spans="1:3" x14ac:dyDescent="0.2">
      <c r="A351" t="s">
        <v>361</v>
      </c>
      <c r="C351">
        <v>4.8310000000000004</v>
      </c>
    </row>
    <row r="352" spans="1:3" x14ac:dyDescent="0.2">
      <c r="A352" t="s">
        <v>461</v>
      </c>
      <c r="C352">
        <v>1.1659999999999999</v>
      </c>
    </row>
    <row r="353" spans="1:3" x14ac:dyDescent="0.2">
      <c r="A353" t="s">
        <v>462</v>
      </c>
      <c r="C353">
        <v>0.94699999999999995</v>
      </c>
    </row>
    <row r="354" spans="1:3" x14ac:dyDescent="0.2">
      <c r="A354" t="s">
        <v>269</v>
      </c>
      <c r="C354">
        <v>3.593</v>
      </c>
    </row>
    <row r="355" spans="1:3" x14ac:dyDescent="0.2">
      <c r="A355" t="s">
        <v>435</v>
      </c>
      <c r="C355">
        <v>2.94</v>
      </c>
    </row>
    <row r="356" spans="1:3" x14ac:dyDescent="0.2">
      <c r="A356" t="s">
        <v>382</v>
      </c>
      <c r="C356">
        <v>0.14000000000000001</v>
      </c>
    </row>
    <row r="357" spans="1:3" x14ac:dyDescent="0.2">
      <c r="A357" t="s">
        <v>385</v>
      </c>
      <c r="C357">
        <v>5.3129999999999997</v>
      </c>
    </row>
    <row r="358" spans="1:3" x14ac:dyDescent="0.2">
      <c r="A358" t="s">
        <v>384</v>
      </c>
      <c r="C358">
        <v>5.1710000000000003</v>
      </c>
    </row>
    <row r="359" spans="1:3" x14ac:dyDescent="0.2">
      <c r="A359" t="s">
        <v>340</v>
      </c>
      <c r="C359">
        <v>0.21199999999999999</v>
      </c>
    </row>
    <row r="360" spans="1:3" x14ac:dyDescent="0.2">
      <c r="A360" t="s">
        <v>341</v>
      </c>
      <c r="C360">
        <v>0.21199999999999999</v>
      </c>
    </row>
    <row r="361" spans="1:3" x14ac:dyDescent="0.2">
      <c r="A361" t="s">
        <v>251</v>
      </c>
      <c r="C361">
        <v>3.6739999999999999</v>
      </c>
    </row>
    <row r="362" spans="1:3" x14ac:dyDescent="0.2">
      <c r="A362" t="s">
        <v>424</v>
      </c>
      <c r="C362">
        <v>2.6219999999999999</v>
      </c>
    </row>
    <row r="363" spans="1:3" x14ac:dyDescent="0.2">
      <c r="A363" t="s">
        <v>323</v>
      </c>
      <c r="C363">
        <v>0.107</v>
      </c>
    </row>
    <row r="364" spans="1:3" x14ac:dyDescent="0.2">
      <c r="A364" t="s">
        <v>324</v>
      </c>
      <c r="C364">
        <v>0.105</v>
      </c>
    </row>
    <row r="365" spans="1:3" x14ac:dyDescent="0.2">
      <c r="A365" t="s">
        <v>325</v>
      </c>
      <c r="C365">
        <v>0.159</v>
      </c>
    </row>
    <row r="366" spans="1:3" x14ac:dyDescent="0.2">
      <c r="A366" t="s">
        <v>326</v>
      </c>
      <c r="C366">
        <v>0.153</v>
      </c>
    </row>
    <row r="367" spans="1:3" x14ac:dyDescent="0.2">
      <c r="A367" t="s">
        <v>320</v>
      </c>
      <c r="C367">
        <v>0.104</v>
      </c>
    </row>
    <row r="368" spans="1:3" x14ac:dyDescent="0.2">
      <c r="A368" t="s">
        <v>327</v>
      </c>
      <c r="C368">
        <v>0.17199999999999999</v>
      </c>
    </row>
    <row r="369" spans="1:3" x14ac:dyDescent="0.2">
      <c r="A369" t="s">
        <v>419</v>
      </c>
      <c r="C369">
        <v>4.8099999999999996</v>
      </c>
    </row>
    <row r="370" spans="1:3" x14ac:dyDescent="0.2">
      <c r="A370" s="223"/>
    </row>
  </sheetData>
  <sortState ref="A2:C1000">
    <sortCondition ref="A1"/>
  </sortState>
  <mergeCells count="1">
    <mergeCell ref="H17:J17"/>
  </mergeCells>
  <phoneticPr fontId="0" type="noConversion"/>
  <dataValidations count="1">
    <dataValidation type="list" allowBlank="1" showInputMessage="1" sqref="H17:J17">
      <formula1>OFFSET(cola,MATCH(H17&amp;"*",cola,0)-1,,COUNTIF(cola,H17&amp;"*"),)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C000"/>
  </sheetPr>
  <dimension ref="A1:O68"/>
  <sheetViews>
    <sheetView topLeftCell="A32" zoomScale="90" workbookViewId="0">
      <selection activeCell="S52" sqref="S52"/>
    </sheetView>
  </sheetViews>
  <sheetFormatPr baseColWidth="10" defaultColWidth="9.25" defaultRowHeight="12.75" x14ac:dyDescent="0.2"/>
  <cols>
    <col min="1" max="1" width="8.5" style="3" customWidth="1"/>
    <col min="2" max="2" width="7.875" style="3" customWidth="1"/>
    <col min="3" max="3" width="7.375" style="3" customWidth="1"/>
    <col min="4" max="4" width="10.625" style="3" customWidth="1"/>
    <col min="5" max="6" width="8.75" style="3" customWidth="1"/>
    <col min="7" max="7" width="9" style="3" customWidth="1"/>
    <col min="8" max="8" width="8.75" style="3" customWidth="1"/>
    <col min="9" max="9" width="7.875" style="3" customWidth="1"/>
    <col min="10" max="10" width="9.25" style="3" customWidth="1"/>
    <col min="11" max="11" width="4.875" style="3" customWidth="1"/>
    <col min="12" max="16384" width="9.25" style="3"/>
  </cols>
  <sheetData>
    <row r="1" spans="1:13" ht="4.5" customHeight="1" x14ac:dyDescent="0.2"/>
    <row r="2" spans="1:13" ht="15" customHeight="1" x14ac:dyDescent="0.3">
      <c r="A2" s="29" t="s">
        <v>10</v>
      </c>
      <c r="B2" s="37"/>
      <c r="C2" s="309"/>
      <c r="D2" s="310"/>
      <c r="E2" s="311"/>
      <c r="F2" s="1"/>
      <c r="G2" s="1"/>
      <c r="H2" s="1"/>
      <c r="I2" s="1"/>
      <c r="J2" s="2"/>
      <c r="K2" s="2"/>
      <c r="M2" s="244" t="s">
        <v>502</v>
      </c>
    </row>
    <row r="3" spans="1:13" ht="3" customHeight="1" x14ac:dyDescent="0.3">
      <c r="A3" s="29"/>
      <c r="B3" s="27"/>
      <c r="C3" s="27"/>
      <c r="D3" s="27"/>
      <c r="E3" s="10"/>
      <c r="F3" s="1"/>
      <c r="G3" s="1"/>
      <c r="H3" s="1"/>
      <c r="I3" s="1"/>
      <c r="J3" s="2"/>
      <c r="K3" s="2"/>
    </row>
    <row r="4" spans="1:13" ht="13.5" customHeight="1" x14ac:dyDescent="0.3">
      <c r="A4" s="29"/>
      <c r="B4" s="31"/>
      <c r="C4" s="31"/>
      <c r="D4" s="28"/>
      <c r="E4" s="321" t="s">
        <v>0</v>
      </c>
      <c r="F4" s="321"/>
      <c r="G4" s="321"/>
      <c r="H4" s="11"/>
      <c r="I4" s="11"/>
      <c r="J4" s="2"/>
      <c r="K4" s="2"/>
    </row>
    <row r="5" spans="1:13" ht="3.75" customHeight="1" x14ac:dyDescent="0.3">
      <c r="A5" s="29"/>
      <c r="B5" s="31"/>
      <c r="C5" s="31"/>
      <c r="D5" s="28"/>
      <c r="E5" s="9"/>
      <c r="F5" s="9"/>
      <c r="G5" s="9"/>
      <c r="H5" s="9"/>
      <c r="I5" s="9"/>
      <c r="J5" s="2"/>
      <c r="K5" s="2"/>
    </row>
    <row r="6" spans="1:13" ht="15" customHeight="1" x14ac:dyDescent="0.3">
      <c r="A6" s="30" t="s">
        <v>23</v>
      </c>
      <c r="B6" s="304">
        <f>effectifs!C4</f>
        <v>40022</v>
      </c>
      <c r="C6" s="304"/>
      <c r="D6" s="28"/>
      <c r="E6" s="9"/>
      <c r="F6" s="9"/>
      <c r="G6" s="9"/>
      <c r="H6" s="9"/>
      <c r="I6" s="9"/>
      <c r="J6" s="2"/>
      <c r="K6" s="2"/>
    </row>
    <row r="7" spans="1:13" x14ac:dyDescent="0.2">
      <c r="A7" s="2"/>
      <c r="B7" s="2"/>
      <c r="C7" s="2"/>
      <c r="D7" s="325" t="s">
        <v>11</v>
      </c>
      <c r="E7" s="324" t="s">
        <v>31</v>
      </c>
      <c r="F7" s="323"/>
      <c r="G7" s="325" t="s">
        <v>4</v>
      </c>
      <c r="H7" s="325"/>
      <c r="I7" s="329" t="s">
        <v>5</v>
      </c>
      <c r="J7" s="329"/>
      <c r="K7" s="2"/>
    </row>
    <row r="8" spans="1:13" ht="14.1" customHeight="1" x14ac:dyDescent="0.2">
      <c r="A8" s="326" t="s">
        <v>1</v>
      </c>
      <c r="B8" s="327"/>
      <c r="C8" s="328"/>
      <c r="D8" s="325"/>
      <c r="E8" s="15" t="s">
        <v>8</v>
      </c>
      <c r="F8" s="13" t="s">
        <v>9</v>
      </c>
      <c r="G8" s="15" t="s">
        <v>8</v>
      </c>
      <c r="H8" s="13" t="s">
        <v>9</v>
      </c>
      <c r="I8" s="15" t="s">
        <v>8</v>
      </c>
      <c r="J8" s="13" t="s">
        <v>9</v>
      </c>
      <c r="K8" s="4"/>
      <c r="L8" s="5"/>
      <c r="M8" s="243"/>
    </row>
    <row r="9" spans="1:13" ht="14.1" customHeight="1" x14ac:dyDescent="0.2">
      <c r="A9" s="300"/>
      <c r="B9" s="301"/>
      <c r="C9" s="302"/>
      <c r="D9" s="23"/>
      <c r="E9" s="24"/>
      <c r="F9" s="24"/>
      <c r="G9" s="241" t="str">
        <f t="shared" ref="G9:G34" ca="1" si="0">IFERROR(VLOOKUP(A9,liste,3,FALSE),"")</f>
        <v/>
      </c>
      <c r="H9" s="241" t="str">
        <f t="shared" ref="H9:H34" ca="1" si="1">IFERROR(VLOOKUP(A9,liste,3,FALSE),"")</f>
        <v/>
      </c>
      <c r="I9" s="19" t="str">
        <f t="shared" ref="I9:I34" ca="1" si="2">IF(AND(E9&lt;&gt;"",G9&lt;&gt;""),PRODUCT(E9,G9),"")</f>
        <v/>
      </c>
      <c r="J9" s="19" t="str">
        <f t="shared" ref="J9:J34" ca="1" si="3">IF(AND(F9&lt;&gt;"",H9&lt;&gt;""),PRODUCT(F9,H9),"")</f>
        <v/>
      </c>
      <c r="K9" s="4"/>
      <c r="L9" s="5"/>
    </row>
    <row r="10" spans="1:13" ht="14.1" customHeight="1" x14ac:dyDescent="0.2">
      <c r="A10" s="300"/>
      <c r="B10" s="301"/>
      <c r="C10" s="302"/>
      <c r="D10" s="23"/>
      <c r="E10" s="24"/>
      <c r="F10" s="24"/>
      <c r="G10" s="241" t="str">
        <f t="shared" ca="1" si="0"/>
        <v/>
      </c>
      <c r="H10" s="241" t="str">
        <f t="shared" ca="1" si="1"/>
        <v/>
      </c>
      <c r="I10" s="19" t="str">
        <f t="shared" ca="1" si="2"/>
        <v/>
      </c>
      <c r="J10" s="19" t="str">
        <f t="shared" ca="1" si="3"/>
        <v/>
      </c>
      <c r="K10" s="4"/>
      <c r="L10" s="5"/>
    </row>
    <row r="11" spans="1:13" ht="14.1" customHeight="1" x14ac:dyDescent="0.2">
      <c r="A11" s="300"/>
      <c r="B11" s="301"/>
      <c r="C11" s="302"/>
      <c r="D11" s="23"/>
      <c r="E11" s="24"/>
      <c r="F11" s="24"/>
      <c r="G11" s="241" t="str">
        <f t="shared" ca="1" si="0"/>
        <v/>
      </c>
      <c r="H11" s="241" t="str">
        <f t="shared" ca="1" si="1"/>
        <v/>
      </c>
      <c r="I11" s="19" t="str">
        <f t="shared" ca="1" si="2"/>
        <v/>
      </c>
      <c r="J11" s="19" t="str">
        <f t="shared" ca="1" si="3"/>
        <v/>
      </c>
      <c r="K11" s="16"/>
      <c r="L11" s="5"/>
    </row>
    <row r="12" spans="1:13" ht="14.1" customHeight="1" x14ac:dyDescent="0.2">
      <c r="A12" s="300"/>
      <c r="B12" s="301"/>
      <c r="C12" s="302"/>
      <c r="D12" s="23"/>
      <c r="E12" s="24"/>
      <c r="F12" s="24"/>
      <c r="G12" s="241" t="str">
        <f t="shared" ca="1" si="0"/>
        <v/>
      </c>
      <c r="H12" s="241" t="str">
        <f t="shared" ca="1" si="1"/>
        <v/>
      </c>
      <c r="I12" s="19" t="str">
        <f t="shared" ca="1" si="2"/>
        <v/>
      </c>
      <c r="J12" s="19" t="str">
        <f t="shared" ca="1" si="3"/>
        <v/>
      </c>
      <c r="K12" s="4"/>
      <c r="L12" s="5"/>
    </row>
    <row r="13" spans="1:13" ht="14.1" customHeight="1" x14ac:dyDescent="0.2">
      <c r="A13" s="300"/>
      <c r="B13" s="301"/>
      <c r="C13" s="302"/>
      <c r="D13" s="23"/>
      <c r="E13" s="24"/>
      <c r="F13" s="24"/>
      <c r="G13" s="241" t="str">
        <f t="shared" ca="1" si="0"/>
        <v/>
      </c>
      <c r="H13" s="241" t="str">
        <f t="shared" ca="1" si="1"/>
        <v/>
      </c>
      <c r="I13" s="19" t="str">
        <f t="shared" ca="1" si="2"/>
        <v/>
      </c>
      <c r="J13" s="19" t="str">
        <f t="shared" ca="1" si="3"/>
        <v/>
      </c>
      <c r="K13" s="4"/>
      <c r="L13" s="5"/>
    </row>
    <row r="14" spans="1:13" ht="14.1" customHeight="1" x14ac:dyDescent="0.2">
      <c r="A14" s="300"/>
      <c r="B14" s="301"/>
      <c r="C14" s="302"/>
      <c r="D14" s="23"/>
      <c r="E14" s="24"/>
      <c r="F14" s="24"/>
      <c r="G14" s="241" t="str">
        <f t="shared" ca="1" si="0"/>
        <v/>
      </c>
      <c r="H14" s="241" t="str">
        <f t="shared" ca="1" si="1"/>
        <v/>
      </c>
      <c r="I14" s="19" t="str">
        <f t="shared" ca="1" si="2"/>
        <v/>
      </c>
      <c r="J14" s="19" t="str">
        <f t="shared" ca="1" si="3"/>
        <v/>
      </c>
      <c r="K14" s="4"/>
      <c r="L14" s="5"/>
    </row>
    <row r="15" spans="1:13" ht="14.1" customHeight="1" x14ac:dyDescent="0.2">
      <c r="A15" s="300"/>
      <c r="B15" s="301"/>
      <c r="C15" s="302"/>
      <c r="D15" s="23"/>
      <c r="E15" s="24"/>
      <c r="F15" s="24"/>
      <c r="G15" s="241" t="str">
        <f t="shared" ca="1" si="0"/>
        <v/>
      </c>
      <c r="H15" s="241" t="str">
        <f t="shared" ca="1" si="1"/>
        <v/>
      </c>
      <c r="I15" s="19" t="str">
        <f t="shared" ca="1" si="2"/>
        <v/>
      </c>
      <c r="J15" s="19" t="str">
        <f t="shared" ca="1" si="3"/>
        <v/>
      </c>
      <c r="K15" s="4"/>
      <c r="L15" s="5"/>
    </row>
    <row r="16" spans="1:13" ht="14.1" customHeight="1" x14ac:dyDescent="0.2">
      <c r="A16" s="300"/>
      <c r="B16" s="301"/>
      <c r="C16" s="302"/>
      <c r="D16" s="23"/>
      <c r="E16" s="24"/>
      <c r="F16" s="24"/>
      <c r="G16" s="241" t="str">
        <f t="shared" ca="1" si="0"/>
        <v/>
      </c>
      <c r="H16" s="241" t="str">
        <f t="shared" ca="1" si="1"/>
        <v/>
      </c>
      <c r="I16" s="19" t="str">
        <f t="shared" ca="1" si="2"/>
        <v/>
      </c>
      <c r="J16" s="19" t="str">
        <f t="shared" ca="1" si="3"/>
        <v/>
      </c>
      <c r="K16" s="4"/>
      <c r="L16" s="5"/>
    </row>
    <row r="17" spans="1:15" ht="14.1" customHeight="1" x14ac:dyDescent="0.2">
      <c r="A17" s="300"/>
      <c r="B17" s="301"/>
      <c r="C17" s="302"/>
      <c r="D17" s="23"/>
      <c r="E17" s="24"/>
      <c r="F17" s="24"/>
      <c r="G17" s="241" t="str">
        <f t="shared" ca="1" si="0"/>
        <v/>
      </c>
      <c r="H17" s="241" t="str">
        <f t="shared" ca="1" si="1"/>
        <v/>
      </c>
      <c r="I17" s="19" t="str">
        <f t="shared" ca="1" si="2"/>
        <v/>
      </c>
      <c r="J17" s="19" t="str">
        <f t="shared" ca="1" si="3"/>
        <v/>
      </c>
      <c r="K17" s="4"/>
      <c r="L17" s="5"/>
    </row>
    <row r="18" spans="1:15" ht="14.1" customHeight="1" x14ac:dyDescent="0.2">
      <c r="A18" s="300"/>
      <c r="B18" s="301"/>
      <c r="C18" s="302"/>
      <c r="D18" s="23"/>
      <c r="E18" s="24"/>
      <c r="F18" s="24"/>
      <c r="G18" s="241" t="str">
        <f t="shared" ca="1" si="0"/>
        <v/>
      </c>
      <c r="H18" s="241" t="str">
        <f t="shared" ca="1" si="1"/>
        <v/>
      </c>
      <c r="I18" s="19" t="str">
        <f t="shared" ca="1" si="2"/>
        <v/>
      </c>
      <c r="J18" s="19" t="str">
        <f t="shared" ca="1" si="3"/>
        <v/>
      </c>
      <c r="K18" s="4"/>
      <c r="L18" s="5"/>
    </row>
    <row r="19" spans="1:15" ht="14.1" customHeight="1" x14ac:dyDescent="0.2">
      <c r="A19" s="300"/>
      <c r="B19" s="301"/>
      <c r="C19" s="302"/>
      <c r="D19" s="23"/>
      <c r="E19" s="24"/>
      <c r="F19" s="24"/>
      <c r="G19" s="241" t="str">
        <f t="shared" ca="1" si="0"/>
        <v/>
      </c>
      <c r="H19" s="241" t="str">
        <f t="shared" ca="1" si="1"/>
        <v/>
      </c>
      <c r="I19" s="19" t="str">
        <f t="shared" ca="1" si="2"/>
        <v/>
      </c>
      <c r="J19" s="19" t="str">
        <f t="shared" ca="1" si="3"/>
        <v/>
      </c>
      <c r="K19" s="4"/>
      <c r="L19" s="5"/>
    </row>
    <row r="20" spans="1:15" ht="14.1" customHeight="1" x14ac:dyDescent="0.2">
      <c r="A20" s="300"/>
      <c r="B20" s="301"/>
      <c r="C20" s="302"/>
      <c r="D20" s="23"/>
      <c r="E20" s="24"/>
      <c r="F20" s="24"/>
      <c r="G20" s="241" t="str">
        <f t="shared" ca="1" si="0"/>
        <v/>
      </c>
      <c r="H20" s="241" t="str">
        <f t="shared" ca="1" si="1"/>
        <v/>
      </c>
      <c r="I20" s="19" t="str">
        <f t="shared" ca="1" si="2"/>
        <v/>
      </c>
      <c r="J20" s="19" t="str">
        <f t="shared" ca="1" si="3"/>
        <v/>
      </c>
      <c r="K20" s="4"/>
      <c r="L20" s="5"/>
    </row>
    <row r="21" spans="1:15" ht="14.1" customHeight="1" x14ac:dyDescent="0.2">
      <c r="A21" s="300"/>
      <c r="B21" s="301"/>
      <c r="C21" s="302"/>
      <c r="D21" s="23"/>
      <c r="E21" s="24"/>
      <c r="F21" s="24"/>
      <c r="G21" s="241" t="str">
        <f t="shared" ca="1" si="0"/>
        <v/>
      </c>
      <c r="H21" s="241" t="str">
        <f t="shared" ca="1" si="1"/>
        <v/>
      </c>
      <c r="I21" s="19" t="str">
        <f t="shared" ca="1" si="2"/>
        <v/>
      </c>
      <c r="J21" s="19" t="str">
        <f t="shared" ca="1" si="3"/>
        <v/>
      </c>
      <c r="K21" s="4"/>
      <c r="L21" s="5"/>
    </row>
    <row r="22" spans="1:15" ht="14.1" customHeight="1" x14ac:dyDescent="0.2">
      <c r="A22" s="300"/>
      <c r="B22" s="301"/>
      <c r="C22" s="302"/>
      <c r="D22" s="23"/>
      <c r="E22" s="24"/>
      <c r="F22" s="24"/>
      <c r="G22" s="241" t="str">
        <f t="shared" ca="1" si="0"/>
        <v/>
      </c>
      <c r="H22" s="241" t="str">
        <f t="shared" ca="1" si="1"/>
        <v/>
      </c>
      <c r="I22" s="19" t="str">
        <f t="shared" ca="1" si="2"/>
        <v/>
      </c>
      <c r="J22" s="19" t="str">
        <f t="shared" ca="1" si="3"/>
        <v/>
      </c>
      <c r="K22" s="4"/>
      <c r="L22" s="5"/>
    </row>
    <row r="23" spans="1:15" ht="14.1" customHeight="1" x14ac:dyDescent="0.2">
      <c r="A23" s="300"/>
      <c r="B23" s="301"/>
      <c r="C23" s="302"/>
      <c r="D23" s="23"/>
      <c r="E23" s="24"/>
      <c r="F23" s="24"/>
      <c r="G23" s="241" t="str">
        <f t="shared" ca="1" si="0"/>
        <v/>
      </c>
      <c r="H23" s="241" t="str">
        <f t="shared" ca="1" si="1"/>
        <v/>
      </c>
      <c r="I23" s="19" t="str">
        <f t="shared" ca="1" si="2"/>
        <v/>
      </c>
      <c r="J23" s="19" t="str">
        <f t="shared" ca="1" si="3"/>
        <v/>
      </c>
      <c r="K23" s="4"/>
      <c r="L23" s="5"/>
      <c r="M23" s="242"/>
    </row>
    <row r="24" spans="1:15" ht="14.1" customHeight="1" x14ac:dyDescent="0.2">
      <c r="A24" s="300"/>
      <c r="B24" s="301"/>
      <c r="C24" s="302"/>
      <c r="D24" s="23"/>
      <c r="E24" s="24"/>
      <c r="F24" s="24"/>
      <c r="G24" s="241" t="str">
        <f t="shared" ca="1" si="0"/>
        <v/>
      </c>
      <c r="H24" s="241" t="str">
        <f t="shared" ca="1" si="1"/>
        <v/>
      </c>
      <c r="I24" s="19" t="str">
        <f t="shared" ca="1" si="2"/>
        <v/>
      </c>
      <c r="J24" s="19" t="str">
        <f t="shared" ca="1" si="3"/>
        <v/>
      </c>
      <c r="K24" s="4"/>
      <c r="L24" s="5"/>
    </row>
    <row r="25" spans="1:15" ht="14.1" customHeight="1" x14ac:dyDescent="0.2">
      <c r="A25" s="300"/>
      <c r="B25" s="301"/>
      <c r="C25" s="302"/>
      <c r="D25" s="23"/>
      <c r="E25" s="24"/>
      <c r="F25" s="24"/>
      <c r="G25" s="241" t="str">
        <f t="shared" ca="1" si="0"/>
        <v/>
      </c>
      <c r="H25" s="241" t="str">
        <f t="shared" ca="1" si="1"/>
        <v/>
      </c>
      <c r="I25" s="19" t="str">
        <f t="shared" ca="1" si="2"/>
        <v/>
      </c>
      <c r="J25" s="19" t="str">
        <f t="shared" ca="1" si="3"/>
        <v/>
      </c>
      <c r="K25" s="4"/>
      <c r="M25" s="242"/>
    </row>
    <row r="26" spans="1:15" ht="14.1" customHeight="1" x14ac:dyDescent="0.2">
      <c r="A26" s="300"/>
      <c r="B26" s="301"/>
      <c r="C26" s="302"/>
      <c r="D26" s="23"/>
      <c r="E26" s="24"/>
      <c r="F26" s="24"/>
      <c r="G26" s="241" t="str">
        <f t="shared" ca="1" si="0"/>
        <v/>
      </c>
      <c r="H26" s="241" t="str">
        <f t="shared" ca="1" si="1"/>
        <v/>
      </c>
      <c r="I26" s="19" t="str">
        <f t="shared" ca="1" si="2"/>
        <v/>
      </c>
      <c r="J26" s="19" t="str">
        <f t="shared" ca="1" si="3"/>
        <v/>
      </c>
      <c r="K26" s="4"/>
      <c r="L26" s="5"/>
    </row>
    <row r="27" spans="1:15" ht="14.1" customHeight="1" x14ac:dyDescent="0.2">
      <c r="A27" s="300"/>
      <c r="B27" s="301"/>
      <c r="C27" s="302"/>
      <c r="D27" s="23"/>
      <c r="E27" s="24"/>
      <c r="F27" s="24"/>
      <c r="G27" s="241" t="str">
        <f t="shared" ca="1" si="0"/>
        <v/>
      </c>
      <c r="H27" s="241" t="str">
        <f t="shared" ca="1" si="1"/>
        <v/>
      </c>
      <c r="I27" s="19" t="str">
        <f t="shared" ca="1" si="2"/>
        <v/>
      </c>
      <c r="J27" s="19" t="str">
        <f t="shared" ca="1" si="3"/>
        <v/>
      </c>
      <c r="K27" s="4"/>
      <c r="L27" s="5"/>
      <c r="M27" s="242"/>
    </row>
    <row r="28" spans="1:15" ht="14.1" customHeight="1" x14ac:dyDescent="0.2">
      <c r="A28" s="300"/>
      <c r="B28" s="301"/>
      <c r="C28" s="302"/>
      <c r="D28" s="23"/>
      <c r="E28" s="24"/>
      <c r="F28" s="24"/>
      <c r="G28" s="241" t="str">
        <f t="shared" ca="1" si="0"/>
        <v/>
      </c>
      <c r="H28" s="241" t="str">
        <f t="shared" ca="1" si="1"/>
        <v/>
      </c>
      <c r="I28" s="19" t="str">
        <f t="shared" ca="1" si="2"/>
        <v/>
      </c>
      <c r="J28" s="19" t="str">
        <f t="shared" ca="1" si="3"/>
        <v/>
      </c>
      <c r="K28" s="4"/>
      <c r="L28" s="5"/>
    </row>
    <row r="29" spans="1:15" ht="14.1" customHeight="1" x14ac:dyDescent="0.2">
      <c r="A29" s="300"/>
      <c r="B29" s="301"/>
      <c r="C29" s="302"/>
      <c r="D29" s="23"/>
      <c r="E29" s="24"/>
      <c r="F29" s="24"/>
      <c r="G29" s="241" t="str">
        <f t="shared" ca="1" si="0"/>
        <v/>
      </c>
      <c r="H29" s="241" t="str">
        <f t="shared" ca="1" si="1"/>
        <v/>
      </c>
      <c r="I29" s="19" t="str">
        <f t="shared" ca="1" si="2"/>
        <v/>
      </c>
      <c r="J29" s="19" t="str">
        <f t="shared" ca="1" si="3"/>
        <v/>
      </c>
      <c r="K29" s="4"/>
      <c r="L29" s="5"/>
      <c r="M29" s="242"/>
      <c r="O29" s="242"/>
    </row>
    <row r="30" spans="1:15" ht="14.1" customHeight="1" x14ac:dyDescent="0.2">
      <c r="A30" s="300"/>
      <c r="B30" s="301"/>
      <c r="C30" s="302"/>
      <c r="D30" s="23"/>
      <c r="E30" s="24"/>
      <c r="F30" s="24"/>
      <c r="G30" s="241" t="str">
        <f t="shared" ca="1" si="0"/>
        <v/>
      </c>
      <c r="H30" s="241" t="str">
        <f t="shared" ca="1" si="1"/>
        <v/>
      </c>
      <c r="I30" s="19" t="str">
        <f t="shared" ca="1" si="2"/>
        <v/>
      </c>
      <c r="J30" s="19" t="str">
        <f t="shared" ca="1" si="3"/>
        <v/>
      </c>
      <c r="K30" s="4"/>
      <c r="L30" s="5"/>
    </row>
    <row r="31" spans="1:15" ht="14.1" customHeight="1" x14ac:dyDescent="0.2">
      <c r="A31" s="300"/>
      <c r="B31" s="301"/>
      <c r="C31" s="302"/>
      <c r="D31" s="22"/>
      <c r="E31" s="26"/>
      <c r="F31" s="24"/>
      <c r="G31" s="241" t="str">
        <f t="shared" ca="1" si="0"/>
        <v/>
      </c>
      <c r="H31" s="241" t="str">
        <f t="shared" ca="1" si="1"/>
        <v/>
      </c>
      <c r="I31" s="19" t="str">
        <f t="shared" ca="1" si="2"/>
        <v/>
      </c>
      <c r="J31" s="19" t="str">
        <f t="shared" ca="1" si="3"/>
        <v/>
      </c>
      <c r="K31" s="4"/>
      <c r="L31" s="5"/>
    </row>
    <row r="32" spans="1:15" ht="14.1" customHeight="1" x14ac:dyDescent="0.2">
      <c r="A32" s="300"/>
      <c r="B32" s="301"/>
      <c r="C32" s="302"/>
      <c r="D32" s="22"/>
      <c r="E32" s="26"/>
      <c r="F32" s="24"/>
      <c r="G32" s="241" t="str">
        <f t="shared" ca="1" si="0"/>
        <v/>
      </c>
      <c r="H32" s="241" t="str">
        <f t="shared" ca="1" si="1"/>
        <v/>
      </c>
      <c r="I32" s="19" t="str">
        <f t="shared" ca="1" si="2"/>
        <v/>
      </c>
      <c r="J32" s="19" t="str">
        <f t="shared" ca="1" si="3"/>
        <v/>
      </c>
      <c r="K32" s="4"/>
      <c r="L32" s="5"/>
    </row>
    <row r="33" spans="1:13" ht="14.1" customHeight="1" x14ac:dyDescent="0.2">
      <c r="A33" s="300"/>
      <c r="B33" s="301"/>
      <c r="C33" s="302"/>
      <c r="D33" s="22"/>
      <c r="E33" s="26"/>
      <c r="F33" s="24"/>
      <c r="G33" s="241" t="str">
        <f t="shared" ca="1" si="0"/>
        <v/>
      </c>
      <c r="H33" s="241" t="str">
        <f t="shared" ca="1" si="1"/>
        <v/>
      </c>
      <c r="I33" s="19" t="str">
        <f t="shared" ca="1" si="2"/>
        <v/>
      </c>
      <c r="J33" s="19" t="str">
        <f t="shared" ca="1" si="3"/>
        <v/>
      </c>
      <c r="K33" s="4"/>
      <c r="L33" s="5"/>
    </row>
    <row r="34" spans="1:13" ht="14.1" customHeight="1" x14ac:dyDescent="0.2">
      <c r="A34" s="300"/>
      <c r="B34" s="301"/>
      <c r="C34" s="302"/>
      <c r="D34" s="22"/>
      <c r="E34" s="26"/>
      <c r="F34" s="24"/>
      <c r="G34" s="241" t="str">
        <f t="shared" ca="1" si="0"/>
        <v/>
      </c>
      <c r="H34" s="241" t="str">
        <f t="shared" ca="1" si="1"/>
        <v/>
      </c>
      <c r="I34" s="19" t="str">
        <f t="shared" ca="1" si="2"/>
        <v/>
      </c>
      <c r="J34" s="19" t="str">
        <f t="shared" ca="1" si="3"/>
        <v/>
      </c>
      <c r="K34" s="4"/>
      <c r="L34" s="5"/>
    </row>
    <row r="35" spans="1:13" ht="14.1" customHeight="1" x14ac:dyDescent="0.2">
      <c r="A35" s="318" t="s">
        <v>54</v>
      </c>
      <c r="B35" s="319"/>
      <c r="C35" s="320"/>
      <c r="D35" s="58"/>
      <c r="E35" s="15" t="s">
        <v>52</v>
      </c>
      <c r="F35" s="13" t="s">
        <v>53</v>
      </c>
      <c r="G35" s="15" t="s">
        <v>50</v>
      </c>
      <c r="H35" s="13" t="s">
        <v>51</v>
      </c>
      <c r="I35" s="63">
        <f ca="1">SUM(I9:I34)</f>
        <v>0</v>
      </c>
      <c r="J35" s="63">
        <f ca="1">SUM(J9:J34)</f>
        <v>0</v>
      </c>
      <c r="K35" s="4"/>
      <c r="L35" s="5"/>
    </row>
    <row r="36" spans="1:13" ht="14.1" customHeight="1" x14ac:dyDescent="0.2">
      <c r="A36" s="300"/>
      <c r="B36" s="301"/>
      <c r="C36" s="303"/>
      <c r="D36" s="22"/>
      <c r="E36" s="26"/>
      <c r="F36" s="26"/>
      <c r="G36" s="26"/>
      <c r="H36" s="26"/>
      <c r="I36" s="19">
        <f>E36*G36</f>
        <v>0</v>
      </c>
      <c r="J36" s="20">
        <f>F36*H36</f>
        <v>0</v>
      </c>
      <c r="K36" s="4"/>
      <c r="L36" s="5"/>
    </row>
    <row r="37" spans="1:13" ht="13.5" customHeight="1" x14ac:dyDescent="0.2">
      <c r="A37" s="300"/>
      <c r="B37" s="301"/>
      <c r="C37" s="303"/>
      <c r="D37" s="22"/>
      <c r="E37" s="26"/>
      <c r="F37" s="24"/>
      <c r="G37" s="25"/>
      <c r="H37" s="25"/>
      <c r="I37" s="19">
        <f>E37*G37</f>
        <v>0</v>
      </c>
      <c r="J37" s="20">
        <f>F37*H37</f>
        <v>0</v>
      </c>
      <c r="K37" s="4"/>
      <c r="L37" s="5"/>
    </row>
    <row r="38" spans="1:13" ht="12.75" customHeight="1" x14ac:dyDescent="0.2">
      <c r="A38" s="215"/>
      <c r="B38" s="215"/>
      <c r="C38" s="215"/>
      <c r="D38" s="215"/>
      <c r="E38" s="215"/>
      <c r="F38" s="215"/>
      <c r="G38" s="215"/>
      <c r="H38" s="216"/>
      <c r="I38" s="62">
        <f>SUM(I36:I37)</f>
        <v>0</v>
      </c>
      <c r="J38" s="62">
        <f>SUM(J36:J37)</f>
        <v>0</v>
      </c>
      <c r="K38" s="4"/>
      <c r="L38" s="5"/>
      <c r="M38" s="18"/>
    </row>
    <row r="39" spans="1:13" ht="12.75" customHeight="1" x14ac:dyDescent="0.2">
      <c r="A39" s="248" t="s">
        <v>13</v>
      </c>
      <c r="B39" s="219"/>
      <c r="C39" s="219"/>
      <c r="D39" s="219"/>
      <c r="E39" s="219"/>
      <c r="F39" s="219"/>
      <c r="G39" s="219"/>
      <c r="H39" s="220"/>
      <c r="I39" s="61">
        <f ca="1">I35+I38</f>
        <v>0</v>
      </c>
      <c r="J39" s="32">
        <f ca="1">J35+J38</f>
        <v>0</v>
      </c>
      <c r="K39" s="4"/>
      <c r="L39" s="5"/>
    </row>
    <row r="40" spans="1:13" ht="14.2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14"/>
      <c r="K40" s="4"/>
      <c r="L40" s="5"/>
    </row>
    <row r="41" spans="1:13" ht="15" customHeight="1" x14ac:dyDescent="0.2">
      <c r="A41" s="249" t="s">
        <v>7</v>
      </c>
      <c r="B41" s="221"/>
      <c r="C41" s="221"/>
      <c r="D41" s="221"/>
      <c r="E41" s="221"/>
      <c r="F41" s="221"/>
      <c r="G41" s="221"/>
      <c r="H41" s="221"/>
      <c r="I41" s="221"/>
      <c r="J41" s="222"/>
      <c r="K41" s="4"/>
      <c r="L41" s="5"/>
    </row>
    <row r="42" spans="1:13" ht="14.1" customHeight="1" x14ac:dyDescent="0.2">
      <c r="A42" s="307" t="s">
        <v>1</v>
      </c>
      <c r="B42" s="308"/>
      <c r="C42" s="303"/>
      <c r="D42" s="12" t="s">
        <v>2</v>
      </c>
      <c r="E42" s="324" t="s">
        <v>3</v>
      </c>
      <c r="F42" s="323"/>
      <c r="G42" s="12" t="s">
        <v>4</v>
      </c>
      <c r="H42" s="12"/>
      <c r="I42" s="322" t="s">
        <v>5</v>
      </c>
      <c r="J42" s="323"/>
      <c r="K42" s="4"/>
      <c r="L42" s="5"/>
    </row>
    <row r="43" spans="1:13" ht="14.1" customHeight="1" x14ac:dyDescent="0.2">
      <c r="A43" s="300" t="s">
        <v>14</v>
      </c>
      <c r="B43" s="301"/>
      <c r="C43" s="303"/>
      <c r="D43" s="21"/>
      <c r="E43" s="305"/>
      <c r="F43" s="306"/>
      <c r="G43" s="217"/>
      <c r="H43" s="218"/>
      <c r="I43" s="316">
        <f t="shared" ref="I43:I56" si="4">E43*G43</f>
        <v>0</v>
      </c>
      <c r="J43" s="317"/>
      <c r="K43" s="4"/>
      <c r="L43" s="5"/>
    </row>
    <row r="44" spans="1:13" ht="14.1" customHeight="1" x14ac:dyDescent="0.2">
      <c r="A44" s="300" t="s">
        <v>28</v>
      </c>
      <c r="B44" s="301"/>
      <c r="C44" s="303"/>
      <c r="D44" s="22" t="s">
        <v>30</v>
      </c>
      <c r="E44" s="305"/>
      <c r="F44" s="306"/>
      <c r="G44" s="217"/>
      <c r="H44" s="218"/>
      <c r="I44" s="316">
        <f t="shared" si="4"/>
        <v>0</v>
      </c>
      <c r="J44" s="317"/>
      <c r="K44" s="4"/>
      <c r="L44" s="5"/>
    </row>
    <row r="45" spans="1:13" ht="14.1" customHeight="1" x14ac:dyDescent="0.2">
      <c r="A45" s="300" t="s">
        <v>15</v>
      </c>
      <c r="B45" s="301"/>
      <c r="C45" s="303"/>
      <c r="D45" s="22" t="s">
        <v>21</v>
      </c>
      <c r="E45" s="305"/>
      <c r="F45" s="306"/>
      <c r="G45" s="217"/>
      <c r="H45" s="218"/>
      <c r="I45" s="316">
        <f t="shared" si="4"/>
        <v>0</v>
      </c>
      <c r="J45" s="317"/>
      <c r="K45" s="4"/>
      <c r="L45" s="5"/>
    </row>
    <row r="46" spans="1:13" ht="14.1" customHeight="1" x14ac:dyDescent="0.2">
      <c r="A46" s="300" t="s">
        <v>95</v>
      </c>
      <c r="B46" s="301"/>
      <c r="C46" s="303"/>
      <c r="D46" s="22"/>
      <c r="E46" s="305"/>
      <c r="F46" s="306"/>
      <c r="G46" s="217"/>
      <c r="H46" s="218"/>
      <c r="I46" s="316">
        <f t="shared" si="4"/>
        <v>0</v>
      </c>
      <c r="J46" s="317"/>
      <c r="K46" s="4"/>
      <c r="L46" s="5"/>
    </row>
    <row r="47" spans="1:13" ht="14.1" customHeight="1" x14ac:dyDescent="0.2">
      <c r="A47" s="300" t="s">
        <v>17</v>
      </c>
      <c r="B47" s="301"/>
      <c r="C47" s="302"/>
      <c r="D47" s="22" t="s">
        <v>21</v>
      </c>
      <c r="E47" s="305"/>
      <c r="F47" s="306"/>
      <c r="G47" s="217"/>
      <c r="H47" s="218"/>
      <c r="I47" s="316">
        <f t="shared" si="4"/>
        <v>0</v>
      </c>
      <c r="J47" s="317"/>
      <c r="K47" s="4"/>
      <c r="L47" s="5"/>
    </row>
    <row r="48" spans="1:13" ht="14.1" customHeight="1" x14ac:dyDescent="0.2">
      <c r="A48" s="300" t="s">
        <v>16</v>
      </c>
      <c r="B48" s="330"/>
      <c r="C48" s="303"/>
      <c r="D48" s="22"/>
      <c r="E48" s="305"/>
      <c r="F48" s="306"/>
      <c r="G48" s="217"/>
      <c r="H48" s="218"/>
      <c r="I48" s="316">
        <f t="shared" si="4"/>
        <v>0</v>
      </c>
      <c r="J48" s="317"/>
      <c r="K48" s="4"/>
      <c r="L48" s="5"/>
    </row>
    <row r="49" spans="1:15" ht="14.1" customHeight="1" x14ac:dyDescent="0.2">
      <c r="A49" s="300" t="s">
        <v>18</v>
      </c>
      <c r="B49" s="330"/>
      <c r="C49" s="303"/>
      <c r="D49" s="22" t="s">
        <v>22</v>
      </c>
      <c r="E49" s="305"/>
      <c r="F49" s="306"/>
      <c r="G49" s="217"/>
      <c r="H49" s="218"/>
      <c r="I49" s="316">
        <f t="shared" si="4"/>
        <v>0</v>
      </c>
      <c r="J49" s="317"/>
      <c r="K49" s="4"/>
      <c r="L49" s="5"/>
    </row>
    <row r="50" spans="1:15" ht="14.1" customHeight="1" x14ac:dyDescent="0.2">
      <c r="A50" s="300" t="s">
        <v>19</v>
      </c>
      <c r="B50" s="330"/>
      <c r="C50" s="303"/>
      <c r="D50" s="22"/>
      <c r="E50" s="314"/>
      <c r="F50" s="315"/>
      <c r="G50" s="213"/>
      <c r="H50" s="214"/>
      <c r="I50" s="316">
        <f t="shared" si="4"/>
        <v>0</v>
      </c>
      <c r="J50" s="317"/>
      <c r="K50" s="4"/>
      <c r="L50" s="5"/>
    </row>
    <row r="51" spans="1:15" ht="14.1" customHeight="1" x14ac:dyDescent="0.2">
      <c r="A51" s="300" t="s">
        <v>29</v>
      </c>
      <c r="B51" s="330"/>
      <c r="C51" s="303"/>
      <c r="D51" s="22"/>
      <c r="E51" s="314"/>
      <c r="F51" s="315"/>
      <c r="G51" s="213"/>
      <c r="H51" s="214"/>
      <c r="I51" s="316">
        <f t="shared" si="4"/>
        <v>0</v>
      </c>
      <c r="J51" s="317"/>
      <c r="K51" s="4"/>
      <c r="L51" s="5"/>
    </row>
    <row r="52" spans="1:15" ht="14.1" customHeight="1" x14ac:dyDescent="0.2">
      <c r="A52" s="300" t="s">
        <v>20</v>
      </c>
      <c r="B52" s="330"/>
      <c r="C52" s="303"/>
      <c r="D52" s="22"/>
      <c r="E52" s="305"/>
      <c r="F52" s="306"/>
      <c r="G52" s="217"/>
      <c r="H52" s="218"/>
      <c r="I52" s="316">
        <f t="shared" si="4"/>
        <v>0</v>
      </c>
      <c r="J52" s="317"/>
      <c r="K52" s="4"/>
      <c r="L52" s="5"/>
    </row>
    <row r="53" spans="1:15" ht="14.1" customHeight="1" x14ac:dyDescent="0.2">
      <c r="A53" s="300" t="s">
        <v>66</v>
      </c>
      <c r="B53" s="301"/>
      <c r="C53" s="302"/>
      <c r="D53" s="22"/>
      <c r="E53" s="305"/>
      <c r="F53" s="306"/>
      <c r="G53" s="217"/>
      <c r="H53" s="218"/>
      <c r="I53" s="316">
        <f t="shared" si="4"/>
        <v>0</v>
      </c>
      <c r="J53" s="317"/>
      <c r="K53" s="4"/>
      <c r="L53" s="5"/>
    </row>
    <row r="54" spans="1:15" ht="14.1" customHeight="1" x14ac:dyDescent="0.2">
      <c r="A54" s="300" t="s">
        <v>12</v>
      </c>
      <c r="B54" s="301"/>
      <c r="C54" s="302"/>
      <c r="D54" s="22"/>
      <c r="E54" s="305"/>
      <c r="F54" s="306"/>
      <c r="G54" s="213"/>
      <c r="H54" s="214"/>
      <c r="I54" s="316">
        <f t="shared" si="4"/>
        <v>0</v>
      </c>
      <c r="J54" s="317"/>
      <c r="K54" s="4"/>
      <c r="L54" s="5"/>
    </row>
    <row r="55" spans="1:15" ht="14.1" customHeight="1" x14ac:dyDescent="0.2">
      <c r="A55" s="300"/>
      <c r="B55" s="301"/>
      <c r="C55" s="302"/>
      <c r="D55" s="22"/>
      <c r="E55" s="305"/>
      <c r="F55" s="306"/>
      <c r="G55" s="213"/>
      <c r="H55" s="214"/>
      <c r="I55" s="316">
        <f t="shared" si="4"/>
        <v>0</v>
      </c>
      <c r="J55" s="317"/>
      <c r="K55" s="4"/>
      <c r="L55" s="5"/>
    </row>
    <row r="56" spans="1:15" ht="14.1" customHeight="1" x14ac:dyDescent="0.2">
      <c r="A56" s="300"/>
      <c r="B56" s="301"/>
      <c r="C56" s="303"/>
      <c r="D56" s="22"/>
      <c r="E56" s="305"/>
      <c r="F56" s="306"/>
      <c r="G56" s="217"/>
      <c r="H56" s="218"/>
      <c r="I56" s="316">
        <f t="shared" si="4"/>
        <v>0</v>
      </c>
      <c r="J56" s="317"/>
      <c r="K56" s="4"/>
      <c r="L56" s="5"/>
    </row>
    <row r="57" spans="1:15" ht="15" customHeight="1" x14ac:dyDescent="0.2">
      <c r="F57" s="17"/>
      <c r="G57" s="17"/>
      <c r="H57" s="17"/>
      <c r="I57" s="34" t="s">
        <v>60</v>
      </c>
      <c r="J57" s="33">
        <f>SUM(I43:I56)</f>
        <v>0</v>
      </c>
      <c r="K57" s="7"/>
      <c r="L57" s="5"/>
    </row>
    <row r="58" spans="1:15" ht="15" customHeight="1" x14ac:dyDescent="0.2">
      <c r="A58" s="313" t="s">
        <v>48</v>
      </c>
      <c r="B58" s="313"/>
      <c r="C58" s="38" t="s">
        <v>27</v>
      </c>
      <c r="D58" s="312" t="s">
        <v>49</v>
      </c>
      <c r="E58" s="312"/>
      <c r="F58" s="39" t="s">
        <v>27</v>
      </c>
      <c r="G58" s="40"/>
      <c r="H58" s="67" t="s">
        <v>57</v>
      </c>
      <c r="I58" s="41" t="s">
        <v>27</v>
      </c>
      <c r="J58" s="35"/>
      <c r="K58" s="263"/>
      <c r="L58" s="264"/>
      <c r="M58" s="264"/>
      <c r="N58" s="265"/>
      <c r="O58" s="265"/>
    </row>
    <row r="59" spans="1:15" ht="15" customHeight="1" x14ac:dyDescent="0.2">
      <c r="A59" s="42" t="s">
        <v>24</v>
      </c>
      <c r="B59" s="43">
        <f>J57*L60</f>
        <v>0</v>
      </c>
      <c r="C59" s="44" t="s">
        <v>47</v>
      </c>
      <c r="D59" s="42" t="s">
        <v>24</v>
      </c>
      <c r="E59" s="45" t="str">
        <f>IFERROR(B59/H59,"0,00 €")</f>
        <v>0,00 €</v>
      </c>
      <c r="F59" s="44" t="s">
        <v>47</v>
      </c>
      <c r="G59" s="42" t="s">
        <v>24</v>
      </c>
      <c r="H59" s="46"/>
      <c r="I59" s="44" t="s">
        <v>47</v>
      </c>
      <c r="J59" s="36"/>
      <c r="K59" s="266"/>
      <c r="L59" s="267"/>
      <c r="M59" s="268" t="s">
        <v>55</v>
      </c>
      <c r="N59" s="268" t="s">
        <v>56</v>
      </c>
      <c r="O59" s="265"/>
    </row>
    <row r="60" spans="1:15" ht="15" customHeight="1" x14ac:dyDescent="0.2">
      <c r="A60" s="42" t="s">
        <v>25</v>
      </c>
      <c r="B60" s="239">
        <f ca="1">M60+M61</f>
        <v>0</v>
      </c>
      <c r="C60" s="55" t="s">
        <v>47</v>
      </c>
      <c r="D60" s="42" t="s">
        <v>25</v>
      </c>
      <c r="E60" s="238">
        <f ca="1">B60/H60</f>
        <v>0</v>
      </c>
      <c r="F60" s="55" t="s">
        <v>47</v>
      </c>
      <c r="G60" s="42" t="s">
        <v>25</v>
      </c>
      <c r="H60" s="237">
        <v>10</v>
      </c>
      <c r="I60" s="55" t="s">
        <v>47</v>
      </c>
      <c r="K60" s="269"/>
      <c r="L60" s="270">
        <v>1.0549999999999999</v>
      </c>
      <c r="M60" s="271">
        <f ca="1">I35*L60</f>
        <v>0</v>
      </c>
      <c r="N60" s="272">
        <f ca="1">J35*L60</f>
        <v>0</v>
      </c>
      <c r="O60" s="265"/>
    </row>
    <row r="61" spans="1:15" ht="15" customHeight="1" x14ac:dyDescent="0.2">
      <c r="A61" s="42" t="s">
        <v>26</v>
      </c>
      <c r="B61" s="236">
        <f ca="1">N60+N61</f>
        <v>0</v>
      </c>
      <c r="C61" s="56" t="s">
        <v>47</v>
      </c>
      <c r="D61" s="42" t="s">
        <v>26</v>
      </c>
      <c r="E61" s="235">
        <f ca="1">B61/H61</f>
        <v>0</v>
      </c>
      <c r="F61" s="56" t="s">
        <v>47</v>
      </c>
      <c r="G61" s="42" t="s">
        <v>26</v>
      </c>
      <c r="H61" s="234">
        <v>10</v>
      </c>
      <c r="I61" s="56" t="s">
        <v>47</v>
      </c>
      <c r="J61" s="233"/>
      <c r="K61" s="269"/>
      <c r="L61" s="270">
        <v>1.196</v>
      </c>
      <c r="M61" s="271">
        <f>I38*L61</f>
        <v>0</v>
      </c>
      <c r="N61" s="272">
        <f>J38*L61</f>
        <v>0</v>
      </c>
      <c r="O61" s="265"/>
    </row>
    <row r="62" spans="1:15" ht="13.5" customHeight="1" x14ac:dyDescent="0.2">
      <c r="A62" s="224"/>
      <c r="B62" s="230"/>
      <c r="C62" s="224"/>
      <c r="D62" s="224"/>
      <c r="E62" s="224"/>
      <c r="F62" s="229" t="s">
        <v>58</v>
      </c>
      <c r="H62" s="224"/>
      <c r="I62" s="228">
        <f>H60+H61</f>
        <v>20</v>
      </c>
      <c r="J62" s="224"/>
      <c r="K62" s="273"/>
      <c r="L62" s="274"/>
      <c r="M62" s="265" t="s">
        <v>6</v>
      </c>
      <c r="N62" s="275"/>
      <c r="O62" s="265"/>
    </row>
    <row r="63" spans="1:15" ht="15" customHeight="1" x14ac:dyDescent="0.2">
      <c r="A63" s="224"/>
      <c r="B63" s="224"/>
      <c r="C63" s="224"/>
      <c r="D63" s="224"/>
      <c r="E63" s="224"/>
      <c r="F63" s="224"/>
      <c r="G63" s="224"/>
      <c r="H63" s="224"/>
      <c r="I63" s="224"/>
      <c r="J63" s="224"/>
      <c r="K63" s="276"/>
      <c r="L63" s="277"/>
      <c r="M63" s="265"/>
      <c r="N63" s="265"/>
      <c r="O63" s="265"/>
    </row>
    <row r="64" spans="1:15" ht="15" customHeight="1" x14ac:dyDescent="0.2">
      <c r="A64" s="224"/>
      <c r="B64" s="225"/>
      <c r="C64" s="224"/>
      <c r="D64" s="224"/>
      <c r="E64" s="224"/>
      <c r="F64" s="224"/>
      <c r="G64" s="224"/>
      <c r="H64" s="224"/>
      <c r="I64" s="224"/>
      <c r="J64" s="224"/>
      <c r="K64" s="224"/>
      <c r="L64" s="5"/>
    </row>
    <row r="65" spans="1:11" ht="15" customHeight="1" x14ac:dyDescent="0.2">
      <c r="A65" s="224"/>
      <c r="B65" s="224"/>
      <c r="C65" s="224"/>
      <c r="D65" s="224"/>
      <c r="E65" s="224"/>
      <c r="F65" s="224"/>
      <c r="G65" s="224"/>
      <c r="H65" s="224"/>
      <c r="I65" s="224"/>
      <c r="J65" s="224"/>
      <c r="K65" s="224"/>
    </row>
    <row r="66" spans="1:11" x14ac:dyDescent="0.2">
      <c r="A66" s="224"/>
      <c r="B66" s="224"/>
      <c r="C66" s="224"/>
      <c r="D66" s="224"/>
      <c r="E66" s="224"/>
      <c r="F66" s="224"/>
      <c r="G66" s="224"/>
      <c r="H66" s="224"/>
      <c r="I66" s="224"/>
      <c r="J66" s="224"/>
      <c r="K66" s="224"/>
    </row>
    <row r="67" spans="1:11" x14ac:dyDescent="0.2">
      <c r="A67" s="224"/>
      <c r="B67" s="224"/>
      <c r="C67" s="224"/>
      <c r="D67" s="224"/>
      <c r="E67" s="224"/>
      <c r="F67" s="224"/>
      <c r="G67" s="224"/>
      <c r="H67" s="224"/>
      <c r="I67" s="224"/>
      <c r="J67" s="224"/>
      <c r="K67" s="224"/>
    </row>
    <row r="68" spans="1:1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</sheetData>
  <mergeCells count="84">
    <mergeCell ref="A53:C53"/>
    <mergeCell ref="E52:F52"/>
    <mergeCell ref="A46:C46"/>
    <mergeCell ref="A45:C45"/>
    <mergeCell ref="A47:C47"/>
    <mergeCell ref="A48:C48"/>
    <mergeCell ref="A52:C52"/>
    <mergeCell ref="A50:C50"/>
    <mergeCell ref="A51:C51"/>
    <mergeCell ref="A49:C49"/>
    <mergeCell ref="I55:J55"/>
    <mergeCell ref="A54:C54"/>
    <mergeCell ref="E54:F54"/>
    <mergeCell ref="I54:J54"/>
    <mergeCell ref="A55:C55"/>
    <mergeCell ref="E55:F55"/>
    <mergeCell ref="I7:J7"/>
    <mergeCell ref="E7:F7"/>
    <mergeCell ref="A18:C18"/>
    <mergeCell ref="A19:C19"/>
    <mergeCell ref="A20:C20"/>
    <mergeCell ref="A16:C16"/>
    <mergeCell ref="A14:C14"/>
    <mergeCell ref="A27:C27"/>
    <mergeCell ref="D7:D8"/>
    <mergeCell ref="G7:H7"/>
    <mergeCell ref="A8:C8"/>
    <mergeCell ref="A9:C9"/>
    <mergeCell ref="A10:C10"/>
    <mergeCell ref="A17:C17"/>
    <mergeCell ref="I42:J42"/>
    <mergeCell ref="E42:F42"/>
    <mergeCell ref="E43:F43"/>
    <mergeCell ref="E44:F44"/>
    <mergeCell ref="I43:J43"/>
    <mergeCell ref="I44:J44"/>
    <mergeCell ref="E4:G4"/>
    <mergeCell ref="A32:C32"/>
    <mergeCell ref="A33:C33"/>
    <mergeCell ref="A34:C34"/>
    <mergeCell ref="A37:C37"/>
    <mergeCell ref="A28:C28"/>
    <mergeCell ref="A13:C13"/>
    <mergeCell ref="A15:C15"/>
    <mergeCell ref="A21:C21"/>
    <mergeCell ref="A22:C22"/>
    <mergeCell ref="I53:J53"/>
    <mergeCell ref="I56:J56"/>
    <mergeCell ref="E50:F50"/>
    <mergeCell ref="A25:C25"/>
    <mergeCell ref="A35:C35"/>
    <mergeCell ref="A26:C26"/>
    <mergeCell ref="E46:F46"/>
    <mergeCell ref="E47:F47"/>
    <mergeCell ref="E45:F45"/>
    <mergeCell ref="A36:C36"/>
    <mergeCell ref="I45:J45"/>
    <mergeCell ref="I46:J46"/>
    <mergeCell ref="I47:J47"/>
    <mergeCell ref="I48:J48"/>
    <mergeCell ref="I49:J49"/>
    <mergeCell ref="I52:J52"/>
    <mergeCell ref="I51:J51"/>
    <mergeCell ref="I50:J50"/>
    <mergeCell ref="C2:E2"/>
    <mergeCell ref="D58:E58"/>
    <mergeCell ref="A58:B58"/>
    <mergeCell ref="A43:C43"/>
    <mergeCell ref="A11:C11"/>
    <mergeCell ref="A12:C12"/>
    <mergeCell ref="E51:F51"/>
    <mergeCell ref="E49:F49"/>
    <mergeCell ref="E53:F53"/>
    <mergeCell ref="E48:F48"/>
    <mergeCell ref="A56:C56"/>
    <mergeCell ref="B6:C6"/>
    <mergeCell ref="E56:F56"/>
    <mergeCell ref="A23:C23"/>
    <mergeCell ref="A24:C24"/>
    <mergeCell ref="A44:C44"/>
    <mergeCell ref="A42:C42"/>
    <mergeCell ref="A29:C29"/>
    <mergeCell ref="A30:C30"/>
    <mergeCell ref="A31:C31"/>
  </mergeCells>
  <dataValidations count="1">
    <dataValidation type="list" allowBlank="1" showInputMessage="1" sqref="A9:C34">
      <formula1>OFFSET(cola,MATCH(A9&amp;"*",cola,0)-1,,COUNTIF(cola,A9&amp;"*"),)</formula1>
    </dataValidation>
  </dataValidations>
  <hyperlinks>
    <hyperlink ref="M2" r:id="rId1"/>
  </hyperlinks>
  <printOptions horizontalCentered="1" verticalCentered="1"/>
  <pageMargins left="0.19685039370078741" right="0.19685039370078741" top="0" bottom="0" header="0.2" footer="0.2"/>
  <pageSetup paperSize="9" scale="90" orientation="portrait" r:id="rId2"/>
  <headerFooter alignWithMargins="0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O68"/>
  <sheetViews>
    <sheetView zoomScale="90" workbookViewId="0">
      <selection activeCell="M28" sqref="M28"/>
    </sheetView>
  </sheetViews>
  <sheetFormatPr baseColWidth="10" defaultColWidth="9.25" defaultRowHeight="12.75" x14ac:dyDescent="0.2"/>
  <cols>
    <col min="1" max="1" width="8.5" style="3" customWidth="1"/>
    <col min="2" max="2" width="7.875" style="3" customWidth="1"/>
    <col min="3" max="3" width="7.375" style="3" customWidth="1"/>
    <col min="4" max="4" width="10.625" style="3" customWidth="1"/>
    <col min="5" max="6" width="8.75" style="3" customWidth="1"/>
    <col min="7" max="7" width="9" style="3" customWidth="1"/>
    <col min="8" max="8" width="8.75" style="3" customWidth="1"/>
    <col min="9" max="9" width="7.875" style="3" customWidth="1"/>
    <col min="10" max="10" width="9.25" style="3" customWidth="1"/>
    <col min="11" max="11" width="4.875" style="3" customWidth="1"/>
    <col min="12" max="16384" width="9.25" style="3"/>
  </cols>
  <sheetData>
    <row r="1" spans="1:13" ht="4.5" customHeight="1" x14ac:dyDescent="0.2"/>
    <row r="2" spans="1:13" ht="15" customHeight="1" x14ac:dyDescent="0.3">
      <c r="A2" s="29" t="s">
        <v>10</v>
      </c>
      <c r="B2" s="37"/>
      <c r="C2" s="309"/>
      <c r="D2" s="310"/>
      <c r="E2" s="311"/>
      <c r="F2" s="1"/>
      <c r="G2" s="1"/>
      <c r="H2" s="1"/>
      <c r="I2" s="1"/>
      <c r="J2" s="2"/>
      <c r="K2" s="2"/>
      <c r="M2" s="244"/>
    </row>
    <row r="3" spans="1:13" ht="3" customHeight="1" x14ac:dyDescent="0.3">
      <c r="A3" s="29"/>
      <c r="B3" s="27"/>
      <c r="C3" s="27"/>
      <c r="D3" s="27"/>
      <c r="E3" s="10"/>
      <c r="F3" s="1"/>
      <c r="G3" s="1"/>
      <c r="H3" s="1"/>
      <c r="I3" s="1"/>
      <c r="J3" s="2"/>
      <c r="K3" s="2"/>
    </row>
    <row r="4" spans="1:13" ht="13.5" customHeight="1" x14ac:dyDescent="0.3">
      <c r="A4" s="29"/>
      <c r="B4" s="31"/>
      <c r="C4" s="31"/>
      <c r="D4" s="28"/>
      <c r="E4" s="321" t="s">
        <v>0</v>
      </c>
      <c r="F4" s="321"/>
      <c r="G4" s="321"/>
      <c r="H4" s="11"/>
      <c r="I4" s="11"/>
      <c r="J4" s="2"/>
      <c r="K4" s="2"/>
    </row>
    <row r="5" spans="1:13" ht="3.75" customHeight="1" x14ac:dyDescent="0.3">
      <c r="A5" s="29"/>
      <c r="B5" s="31"/>
      <c r="C5" s="31"/>
      <c r="D5" s="28"/>
      <c r="E5" s="9"/>
      <c r="F5" s="9"/>
      <c r="G5" s="9"/>
      <c r="H5" s="9"/>
      <c r="I5" s="9"/>
      <c r="J5" s="2"/>
      <c r="K5" s="2"/>
    </row>
    <row r="6" spans="1:13" ht="15" customHeight="1" x14ac:dyDescent="0.3">
      <c r="A6" s="30" t="s">
        <v>23</v>
      </c>
      <c r="B6" s="304">
        <f>effectifs!C5</f>
        <v>40023</v>
      </c>
      <c r="C6" s="304"/>
      <c r="D6" s="28"/>
      <c r="E6" s="9"/>
      <c r="F6" s="9"/>
      <c r="G6" s="9"/>
      <c r="H6" s="9"/>
      <c r="I6" s="9"/>
      <c r="J6" s="2"/>
      <c r="K6" s="2"/>
    </row>
    <row r="7" spans="1:13" x14ac:dyDescent="0.2">
      <c r="A7" s="2"/>
      <c r="B7" s="2"/>
      <c r="C7" s="2"/>
      <c r="D7" s="325" t="s">
        <v>11</v>
      </c>
      <c r="E7" s="324" t="s">
        <v>31</v>
      </c>
      <c r="F7" s="323"/>
      <c r="G7" s="325" t="s">
        <v>4</v>
      </c>
      <c r="H7" s="325"/>
      <c r="I7" s="329" t="s">
        <v>5</v>
      </c>
      <c r="J7" s="329"/>
      <c r="K7" s="2"/>
    </row>
    <row r="8" spans="1:13" ht="14.1" customHeight="1" x14ac:dyDescent="0.2">
      <c r="A8" s="326" t="s">
        <v>1</v>
      </c>
      <c r="B8" s="327"/>
      <c r="C8" s="328"/>
      <c r="D8" s="325"/>
      <c r="E8" s="15" t="s">
        <v>8</v>
      </c>
      <c r="F8" s="13" t="s">
        <v>9</v>
      </c>
      <c r="G8" s="15" t="s">
        <v>8</v>
      </c>
      <c r="H8" s="13" t="s">
        <v>9</v>
      </c>
      <c r="I8" s="15" t="s">
        <v>8</v>
      </c>
      <c r="J8" s="13" t="s">
        <v>9</v>
      </c>
      <c r="K8" s="4"/>
      <c r="L8" s="5"/>
      <c r="M8" s="243"/>
    </row>
    <row r="9" spans="1:13" ht="14.1" customHeight="1" x14ac:dyDescent="0.2">
      <c r="A9" s="300"/>
      <c r="B9" s="301"/>
      <c r="C9" s="302"/>
      <c r="D9" s="23"/>
      <c r="E9" s="24"/>
      <c r="F9" s="24"/>
      <c r="G9" s="241" t="str">
        <f t="shared" ref="G9:G34" ca="1" si="0">IFERROR(VLOOKUP(A9,liste,3,FALSE),"")</f>
        <v/>
      </c>
      <c r="H9" s="241" t="str">
        <f t="shared" ref="H9:H34" ca="1" si="1">IFERROR(VLOOKUP(A9,liste,3,FALSE),"")</f>
        <v/>
      </c>
      <c r="I9" s="19" t="str">
        <f t="shared" ref="I9:J34" ca="1" si="2">IF(AND(E9&lt;&gt;"",G9&lt;&gt;""),PRODUCT(E9,G9),"")</f>
        <v/>
      </c>
      <c r="J9" s="19" t="str">
        <f t="shared" ca="1" si="2"/>
        <v/>
      </c>
      <c r="K9" s="4"/>
      <c r="L9" s="5"/>
    </row>
    <row r="10" spans="1:13" ht="14.1" customHeight="1" x14ac:dyDescent="0.2">
      <c r="A10" s="300"/>
      <c r="B10" s="301"/>
      <c r="C10" s="302"/>
      <c r="D10" s="23"/>
      <c r="E10" s="24"/>
      <c r="F10" s="24"/>
      <c r="G10" s="241" t="str">
        <f t="shared" ca="1" si="0"/>
        <v/>
      </c>
      <c r="H10" s="241" t="str">
        <f t="shared" ca="1" si="1"/>
        <v/>
      </c>
      <c r="I10" s="19" t="str">
        <f t="shared" ca="1" si="2"/>
        <v/>
      </c>
      <c r="J10" s="19" t="str">
        <f t="shared" ca="1" si="2"/>
        <v/>
      </c>
      <c r="K10" s="4"/>
      <c r="L10" s="5"/>
    </row>
    <row r="11" spans="1:13" ht="14.1" customHeight="1" x14ac:dyDescent="0.2">
      <c r="A11" s="300"/>
      <c r="B11" s="301"/>
      <c r="C11" s="302"/>
      <c r="D11" s="23"/>
      <c r="E11" s="24"/>
      <c r="F11" s="24"/>
      <c r="G11" s="241" t="str">
        <f t="shared" ca="1" si="0"/>
        <v/>
      </c>
      <c r="H11" s="241" t="str">
        <f t="shared" ca="1" si="1"/>
        <v/>
      </c>
      <c r="I11" s="19" t="str">
        <f t="shared" ca="1" si="2"/>
        <v/>
      </c>
      <c r="J11" s="19" t="str">
        <f t="shared" ca="1" si="2"/>
        <v/>
      </c>
      <c r="K11" s="16"/>
      <c r="L11" s="5"/>
    </row>
    <row r="12" spans="1:13" ht="14.1" customHeight="1" x14ac:dyDescent="0.2">
      <c r="A12" s="300"/>
      <c r="B12" s="301"/>
      <c r="C12" s="302"/>
      <c r="D12" s="23"/>
      <c r="E12" s="24"/>
      <c r="F12" s="24"/>
      <c r="G12" s="241" t="str">
        <f t="shared" ca="1" si="0"/>
        <v/>
      </c>
      <c r="H12" s="241" t="str">
        <f t="shared" ca="1" si="1"/>
        <v/>
      </c>
      <c r="I12" s="19" t="str">
        <f t="shared" ca="1" si="2"/>
        <v/>
      </c>
      <c r="J12" s="19" t="str">
        <f t="shared" ca="1" si="2"/>
        <v/>
      </c>
      <c r="K12" s="4"/>
      <c r="L12" s="5"/>
    </row>
    <row r="13" spans="1:13" ht="14.1" customHeight="1" x14ac:dyDescent="0.2">
      <c r="A13" s="300"/>
      <c r="B13" s="301"/>
      <c r="C13" s="302"/>
      <c r="D13" s="23"/>
      <c r="E13" s="24"/>
      <c r="F13" s="24"/>
      <c r="G13" s="241" t="str">
        <f t="shared" ca="1" si="0"/>
        <v/>
      </c>
      <c r="H13" s="241" t="str">
        <f t="shared" ca="1" si="1"/>
        <v/>
      </c>
      <c r="I13" s="19" t="str">
        <f t="shared" ca="1" si="2"/>
        <v/>
      </c>
      <c r="J13" s="19" t="str">
        <f t="shared" ca="1" si="2"/>
        <v/>
      </c>
      <c r="K13" s="4"/>
      <c r="L13" s="5"/>
    </row>
    <row r="14" spans="1:13" ht="14.1" customHeight="1" x14ac:dyDescent="0.2">
      <c r="A14" s="300"/>
      <c r="B14" s="301"/>
      <c r="C14" s="302"/>
      <c r="D14" s="23"/>
      <c r="E14" s="24"/>
      <c r="F14" s="24"/>
      <c r="G14" s="241" t="str">
        <f t="shared" ca="1" si="0"/>
        <v/>
      </c>
      <c r="H14" s="241" t="str">
        <f t="shared" ca="1" si="1"/>
        <v/>
      </c>
      <c r="I14" s="19" t="str">
        <f t="shared" ca="1" si="2"/>
        <v/>
      </c>
      <c r="J14" s="19" t="str">
        <f t="shared" ca="1" si="2"/>
        <v/>
      </c>
      <c r="K14" s="4"/>
      <c r="L14" s="5"/>
    </row>
    <row r="15" spans="1:13" ht="14.1" customHeight="1" x14ac:dyDescent="0.2">
      <c r="A15" s="300"/>
      <c r="B15" s="301"/>
      <c r="C15" s="302"/>
      <c r="D15" s="23"/>
      <c r="E15" s="24"/>
      <c r="F15" s="24"/>
      <c r="G15" s="241" t="str">
        <f t="shared" ca="1" si="0"/>
        <v/>
      </c>
      <c r="H15" s="241" t="str">
        <f t="shared" ca="1" si="1"/>
        <v/>
      </c>
      <c r="I15" s="19" t="str">
        <f t="shared" ca="1" si="2"/>
        <v/>
      </c>
      <c r="J15" s="19" t="str">
        <f t="shared" ca="1" si="2"/>
        <v/>
      </c>
      <c r="K15" s="4"/>
      <c r="L15" s="5"/>
    </row>
    <row r="16" spans="1:13" ht="14.1" customHeight="1" x14ac:dyDescent="0.2">
      <c r="A16" s="300"/>
      <c r="B16" s="301"/>
      <c r="C16" s="302"/>
      <c r="D16" s="23"/>
      <c r="E16" s="24"/>
      <c r="F16" s="24"/>
      <c r="G16" s="241" t="str">
        <f t="shared" ca="1" si="0"/>
        <v/>
      </c>
      <c r="H16" s="241" t="str">
        <f t="shared" ca="1" si="1"/>
        <v/>
      </c>
      <c r="I16" s="19" t="str">
        <f t="shared" ca="1" si="2"/>
        <v/>
      </c>
      <c r="J16" s="19" t="str">
        <f t="shared" ca="1" si="2"/>
        <v/>
      </c>
      <c r="K16" s="4"/>
      <c r="L16" s="5"/>
    </row>
    <row r="17" spans="1:15" ht="14.1" customHeight="1" x14ac:dyDescent="0.2">
      <c r="A17" s="300"/>
      <c r="B17" s="301"/>
      <c r="C17" s="302"/>
      <c r="D17" s="23"/>
      <c r="E17" s="24"/>
      <c r="F17" s="24"/>
      <c r="G17" s="241" t="str">
        <f t="shared" ca="1" si="0"/>
        <v/>
      </c>
      <c r="H17" s="241" t="str">
        <f t="shared" ca="1" si="1"/>
        <v/>
      </c>
      <c r="I17" s="19" t="str">
        <f t="shared" ca="1" si="2"/>
        <v/>
      </c>
      <c r="J17" s="19" t="str">
        <f t="shared" ca="1" si="2"/>
        <v/>
      </c>
      <c r="K17" s="4"/>
      <c r="L17" s="5"/>
    </row>
    <row r="18" spans="1:15" ht="14.1" customHeight="1" x14ac:dyDescent="0.2">
      <c r="A18" s="300"/>
      <c r="B18" s="301"/>
      <c r="C18" s="302"/>
      <c r="D18" s="23"/>
      <c r="E18" s="24"/>
      <c r="F18" s="24"/>
      <c r="G18" s="241" t="str">
        <f t="shared" ca="1" si="0"/>
        <v/>
      </c>
      <c r="H18" s="241" t="str">
        <f t="shared" ca="1" si="1"/>
        <v/>
      </c>
      <c r="I18" s="19" t="str">
        <f t="shared" ca="1" si="2"/>
        <v/>
      </c>
      <c r="J18" s="19" t="str">
        <f t="shared" ca="1" si="2"/>
        <v/>
      </c>
      <c r="K18" s="4"/>
      <c r="L18" s="5"/>
    </row>
    <row r="19" spans="1:15" ht="14.1" customHeight="1" x14ac:dyDescent="0.2">
      <c r="A19" s="300"/>
      <c r="B19" s="301"/>
      <c r="C19" s="302"/>
      <c r="D19" s="23"/>
      <c r="E19" s="24"/>
      <c r="F19" s="24"/>
      <c r="G19" s="241" t="str">
        <f t="shared" ca="1" si="0"/>
        <v/>
      </c>
      <c r="H19" s="241" t="str">
        <f t="shared" ca="1" si="1"/>
        <v/>
      </c>
      <c r="I19" s="19" t="str">
        <f t="shared" ca="1" si="2"/>
        <v/>
      </c>
      <c r="J19" s="19" t="str">
        <f t="shared" ca="1" si="2"/>
        <v/>
      </c>
      <c r="K19" s="4"/>
      <c r="L19" s="5"/>
    </row>
    <row r="20" spans="1:15" ht="14.1" customHeight="1" x14ac:dyDescent="0.2">
      <c r="A20" s="300"/>
      <c r="B20" s="301"/>
      <c r="C20" s="302"/>
      <c r="D20" s="23"/>
      <c r="E20" s="24"/>
      <c r="F20" s="24"/>
      <c r="G20" s="241" t="str">
        <f t="shared" ca="1" si="0"/>
        <v/>
      </c>
      <c r="H20" s="241" t="str">
        <f t="shared" ca="1" si="1"/>
        <v/>
      </c>
      <c r="I20" s="19" t="str">
        <f t="shared" ca="1" si="2"/>
        <v/>
      </c>
      <c r="J20" s="19" t="str">
        <f t="shared" ca="1" si="2"/>
        <v/>
      </c>
      <c r="K20" s="4"/>
      <c r="L20" s="5"/>
    </row>
    <row r="21" spans="1:15" ht="14.1" customHeight="1" x14ac:dyDescent="0.2">
      <c r="A21" s="300"/>
      <c r="B21" s="301"/>
      <c r="C21" s="302"/>
      <c r="D21" s="23"/>
      <c r="E21" s="24"/>
      <c r="F21" s="24"/>
      <c r="G21" s="241" t="str">
        <f t="shared" ca="1" si="0"/>
        <v/>
      </c>
      <c r="H21" s="241" t="str">
        <f t="shared" ca="1" si="1"/>
        <v/>
      </c>
      <c r="I21" s="19" t="str">
        <f t="shared" ca="1" si="2"/>
        <v/>
      </c>
      <c r="J21" s="19" t="str">
        <f t="shared" ca="1" si="2"/>
        <v/>
      </c>
      <c r="K21" s="4"/>
      <c r="L21" s="5"/>
    </row>
    <row r="22" spans="1:15" ht="14.1" customHeight="1" x14ac:dyDescent="0.2">
      <c r="A22" s="300"/>
      <c r="B22" s="301"/>
      <c r="C22" s="302"/>
      <c r="D22" s="23"/>
      <c r="E22" s="24"/>
      <c r="F22" s="24"/>
      <c r="G22" s="241" t="str">
        <f t="shared" ca="1" si="0"/>
        <v/>
      </c>
      <c r="H22" s="241" t="str">
        <f t="shared" ca="1" si="1"/>
        <v/>
      </c>
      <c r="I22" s="19" t="str">
        <f t="shared" ca="1" si="2"/>
        <v/>
      </c>
      <c r="J22" s="19" t="str">
        <f t="shared" ca="1" si="2"/>
        <v/>
      </c>
      <c r="K22" s="4"/>
      <c r="L22" s="5"/>
    </row>
    <row r="23" spans="1:15" ht="14.1" customHeight="1" x14ac:dyDescent="0.2">
      <c r="A23" s="300"/>
      <c r="B23" s="301"/>
      <c r="C23" s="302"/>
      <c r="D23" s="23"/>
      <c r="E23" s="24"/>
      <c r="F23" s="24"/>
      <c r="G23" s="241" t="str">
        <f t="shared" ca="1" si="0"/>
        <v/>
      </c>
      <c r="H23" s="241" t="str">
        <f t="shared" ca="1" si="1"/>
        <v/>
      </c>
      <c r="I23" s="19" t="str">
        <f t="shared" ca="1" si="2"/>
        <v/>
      </c>
      <c r="J23" s="19" t="str">
        <f t="shared" ca="1" si="2"/>
        <v/>
      </c>
      <c r="K23" s="4"/>
      <c r="L23" s="5"/>
      <c r="M23" s="242"/>
    </row>
    <row r="24" spans="1:15" ht="14.1" customHeight="1" x14ac:dyDescent="0.2">
      <c r="A24" s="300"/>
      <c r="B24" s="301"/>
      <c r="C24" s="302"/>
      <c r="D24" s="23"/>
      <c r="E24" s="24"/>
      <c r="F24" s="24"/>
      <c r="G24" s="241" t="str">
        <f t="shared" ca="1" si="0"/>
        <v/>
      </c>
      <c r="H24" s="241" t="str">
        <f t="shared" ca="1" si="1"/>
        <v/>
      </c>
      <c r="I24" s="19" t="str">
        <f t="shared" ca="1" si="2"/>
        <v/>
      </c>
      <c r="J24" s="19" t="str">
        <f t="shared" ca="1" si="2"/>
        <v/>
      </c>
      <c r="K24" s="4"/>
      <c r="L24" s="5"/>
    </row>
    <row r="25" spans="1:15" ht="14.1" customHeight="1" x14ac:dyDescent="0.2">
      <c r="A25" s="300"/>
      <c r="B25" s="301"/>
      <c r="C25" s="302"/>
      <c r="D25" s="23"/>
      <c r="E25" s="24"/>
      <c r="F25" s="24"/>
      <c r="G25" s="241" t="str">
        <f t="shared" ca="1" si="0"/>
        <v/>
      </c>
      <c r="H25" s="241" t="str">
        <f t="shared" ca="1" si="1"/>
        <v/>
      </c>
      <c r="I25" s="19" t="str">
        <f t="shared" ca="1" si="2"/>
        <v/>
      </c>
      <c r="J25" s="19" t="str">
        <f t="shared" ca="1" si="2"/>
        <v/>
      </c>
      <c r="K25" s="4"/>
      <c r="M25" s="242"/>
    </row>
    <row r="26" spans="1:15" ht="14.1" customHeight="1" x14ac:dyDescent="0.2">
      <c r="A26" s="300"/>
      <c r="B26" s="301"/>
      <c r="C26" s="302"/>
      <c r="D26" s="23"/>
      <c r="E26" s="24"/>
      <c r="F26" s="24"/>
      <c r="G26" s="241" t="str">
        <f t="shared" ca="1" si="0"/>
        <v/>
      </c>
      <c r="H26" s="241" t="str">
        <f t="shared" ca="1" si="1"/>
        <v/>
      </c>
      <c r="I26" s="19" t="str">
        <f t="shared" ca="1" si="2"/>
        <v/>
      </c>
      <c r="J26" s="19" t="str">
        <f t="shared" ca="1" si="2"/>
        <v/>
      </c>
      <c r="K26" s="4"/>
      <c r="L26" s="5"/>
    </row>
    <row r="27" spans="1:15" ht="14.1" customHeight="1" x14ac:dyDescent="0.2">
      <c r="A27" s="300"/>
      <c r="B27" s="301"/>
      <c r="C27" s="302"/>
      <c r="D27" s="23"/>
      <c r="E27" s="24"/>
      <c r="F27" s="24"/>
      <c r="G27" s="241" t="str">
        <f t="shared" ca="1" si="0"/>
        <v/>
      </c>
      <c r="H27" s="241" t="str">
        <f t="shared" ca="1" si="1"/>
        <v/>
      </c>
      <c r="I27" s="19" t="str">
        <f t="shared" ca="1" si="2"/>
        <v/>
      </c>
      <c r="J27" s="19" t="str">
        <f t="shared" ca="1" si="2"/>
        <v/>
      </c>
      <c r="K27" s="4"/>
      <c r="L27" s="5"/>
      <c r="M27" s="242"/>
    </row>
    <row r="28" spans="1:15" ht="14.1" customHeight="1" x14ac:dyDescent="0.2">
      <c r="A28" s="300"/>
      <c r="B28" s="301"/>
      <c r="C28" s="302"/>
      <c r="D28" s="23"/>
      <c r="E28" s="24"/>
      <c r="F28" s="24"/>
      <c r="G28" s="241" t="str">
        <f t="shared" ca="1" si="0"/>
        <v/>
      </c>
      <c r="H28" s="241" t="str">
        <f t="shared" ca="1" si="1"/>
        <v/>
      </c>
      <c r="I28" s="19" t="str">
        <f t="shared" ca="1" si="2"/>
        <v/>
      </c>
      <c r="J28" s="19" t="str">
        <f t="shared" ca="1" si="2"/>
        <v/>
      </c>
      <c r="K28" s="4"/>
      <c r="L28" s="5"/>
    </row>
    <row r="29" spans="1:15" ht="14.1" customHeight="1" x14ac:dyDescent="0.2">
      <c r="A29" s="300"/>
      <c r="B29" s="301"/>
      <c r="C29" s="302"/>
      <c r="D29" s="23"/>
      <c r="E29" s="24"/>
      <c r="F29" s="24"/>
      <c r="G29" s="241" t="str">
        <f t="shared" ca="1" si="0"/>
        <v/>
      </c>
      <c r="H29" s="241" t="str">
        <f t="shared" ca="1" si="1"/>
        <v/>
      </c>
      <c r="I29" s="19" t="str">
        <f t="shared" ca="1" si="2"/>
        <v/>
      </c>
      <c r="J29" s="19" t="str">
        <f t="shared" ca="1" si="2"/>
        <v/>
      </c>
      <c r="K29" s="4"/>
      <c r="L29" s="5"/>
      <c r="M29" s="242"/>
      <c r="O29" s="242"/>
    </row>
    <row r="30" spans="1:15" ht="14.1" customHeight="1" x14ac:dyDescent="0.2">
      <c r="A30" s="300"/>
      <c r="B30" s="301"/>
      <c r="C30" s="302"/>
      <c r="D30" s="23"/>
      <c r="E30" s="24"/>
      <c r="F30" s="24"/>
      <c r="G30" s="241" t="str">
        <f t="shared" ca="1" si="0"/>
        <v/>
      </c>
      <c r="H30" s="241" t="str">
        <f t="shared" ca="1" si="1"/>
        <v/>
      </c>
      <c r="I30" s="19" t="str">
        <f t="shared" ca="1" si="2"/>
        <v/>
      </c>
      <c r="J30" s="19" t="str">
        <f t="shared" ca="1" si="2"/>
        <v/>
      </c>
      <c r="K30" s="4"/>
      <c r="L30" s="5"/>
    </row>
    <row r="31" spans="1:15" ht="14.1" customHeight="1" x14ac:dyDescent="0.2">
      <c r="A31" s="300"/>
      <c r="B31" s="301"/>
      <c r="C31" s="302"/>
      <c r="D31" s="22"/>
      <c r="E31" s="26"/>
      <c r="F31" s="24"/>
      <c r="G31" s="241" t="str">
        <f t="shared" ca="1" si="0"/>
        <v/>
      </c>
      <c r="H31" s="241" t="str">
        <f t="shared" ca="1" si="1"/>
        <v/>
      </c>
      <c r="I31" s="19" t="str">
        <f t="shared" ca="1" si="2"/>
        <v/>
      </c>
      <c r="J31" s="19" t="str">
        <f t="shared" ca="1" si="2"/>
        <v/>
      </c>
      <c r="K31" s="4"/>
      <c r="L31" s="5"/>
    </row>
    <row r="32" spans="1:15" ht="14.1" customHeight="1" x14ac:dyDescent="0.2">
      <c r="A32" s="300"/>
      <c r="B32" s="301"/>
      <c r="C32" s="302"/>
      <c r="D32" s="22"/>
      <c r="E32" s="26"/>
      <c r="F32" s="24"/>
      <c r="G32" s="241" t="str">
        <f t="shared" ca="1" si="0"/>
        <v/>
      </c>
      <c r="H32" s="241" t="str">
        <f t="shared" ca="1" si="1"/>
        <v/>
      </c>
      <c r="I32" s="19" t="str">
        <f t="shared" ca="1" si="2"/>
        <v/>
      </c>
      <c r="J32" s="19" t="str">
        <f t="shared" ca="1" si="2"/>
        <v/>
      </c>
      <c r="K32" s="4"/>
      <c r="L32" s="5"/>
    </row>
    <row r="33" spans="1:13" ht="14.1" customHeight="1" x14ac:dyDescent="0.2">
      <c r="A33" s="300"/>
      <c r="B33" s="301"/>
      <c r="C33" s="302"/>
      <c r="D33" s="22"/>
      <c r="E33" s="26"/>
      <c r="F33" s="24"/>
      <c r="G33" s="241" t="str">
        <f t="shared" ca="1" si="0"/>
        <v/>
      </c>
      <c r="H33" s="241" t="str">
        <f t="shared" ca="1" si="1"/>
        <v/>
      </c>
      <c r="I33" s="19" t="str">
        <f t="shared" ca="1" si="2"/>
        <v/>
      </c>
      <c r="J33" s="19" t="str">
        <f t="shared" ca="1" si="2"/>
        <v/>
      </c>
      <c r="K33" s="4"/>
      <c r="L33" s="5"/>
    </row>
    <row r="34" spans="1:13" ht="14.1" customHeight="1" x14ac:dyDescent="0.2">
      <c r="A34" s="300"/>
      <c r="B34" s="301"/>
      <c r="C34" s="302"/>
      <c r="D34" s="22"/>
      <c r="E34" s="26"/>
      <c r="F34" s="24"/>
      <c r="G34" s="241" t="str">
        <f t="shared" ca="1" si="0"/>
        <v/>
      </c>
      <c r="H34" s="241" t="str">
        <f t="shared" ca="1" si="1"/>
        <v/>
      </c>
      <c r="I34" s="19" t="str">
        <f t="shared" ca="1" si="2"/>
        <v/>
      </c>
      <c r="J34" s="19" t="str">
        <f t="shared" ca="1" si="2"/>
        <v/>
      </c>
      <c r="K34" s="4"/>
      <c r="L34" s="5"/>
    </row>
    <row r="35" spans="1:13" ht="14.1" customHeight="1" x14ac:dyDescent="0.2">
      <c r="A35" s="318" t="s">
        <v>54</v>
      </c>
      <c r="B35" s="319"/>
      <c r="C35" s="320"/>
      <c r="D35" s="58"/>
      <c r="E35" s="15" t="s">
        <v>52</v>
      </c>
      <c r="F35" s="13" t="s">
        <v>53</v>
      </c>
      <c r="G35" s="15" t="s">
        <v>50</v>
      </c>
      <c r="H35" s="13" t="s">
        <v>51</v>
      </c>
      <c r="I35" s="63">
        <f ca="1">SUM(I9:I34)</f>
        <v>0</v>
      </c>
      <c r="J35" s="63">
        <f ca="1">SUM(J9:J34)</f>
        <v>0</v>
      </c>
      <c r="K35" s="4"/>
      <c r="L35" s="5"/>
    </row>
    <row r="36" spans="1:13" ht="14.1" customHeight="1" x14ac:dyDescent="0.2">
      <c r="A36" s="300"/>
      <c r="B36" s="301"/>
      <c r="C36" s="303"/>
      <c r="D36" s="22"/>
      <c r="E36" s="26"/>
      <c r="F36" s="26"/>
      <c r="G36" s="26"/>
      <c r="H36" s="26"/>
      <c r="I36" s="19">
        <f>E36*G36</f>
        <v>0</v>
      </c>
      <c r="J36" s="20">
        <f>F36*H36</f>
        <v>0</v>
      </c>
      <c r="K36" s="4"/>
      <c r="L36" s="5"/>
    </row>
    <row r="37" spans="1:13" ht="13.5" customHeight="1" x14ac:dyDescent="0.2">
      <c r="A37" s="300"/>
      <c r="B37" s="301"/>
      <c r="C37" s="303"/>
      <c r="D37" s="22"/>
      <c r="E37" s="26"/>
      <c r="F37" s="24"/>
      <c r="G37" s="25"/>
      <c r="H37" s="25"/>
      <c r="I37" s="19">
        <f>E37*G37</f>
        <v>0</v>
      </c>
      <c r="J37" s="20">
        <f>F37*H37</f>
        <v>0</v>
      </c>
      <c r="K37" s="4"/>
      <c r="L37" s="5"/>
    </row>
    <row r="38" spans="1:13" ht="12.75" customHeight="1" x14ac:dyDescent="0.2">
      <c r="A38" s="215"/>
      <c r="B38" s="215"/>
      <c r="C38" s="215"/>
      <c r="D38" s="215"/>
      <c r="E38" s="215"/>
      <c r="F38" s="215"/>
      <c r="G38" s="215"/>
      <c r="H38" s="216"/>
      <c r="I38" s="62">
        <f>SUM(I36:I37)</f>
        <v>0</v>
      </c>
      <c r="J38" s="62">
        <f>SUM(J36:J37)</f>
        <v>0</v>
      </c>
      <c r="K38" s="4"/>
      <c r="L38" s="5"/>
      <c r="M38" s="18"/>
    </row>
    <row r="39" spans="1:13" ht="12.75" customHeight="1" x14ac:dyDescent="0.2">
      <c r="A39" s="248" t="s">
        <v>13</v>
      </c>
      <c r="B39" s="219"/>
      <c r="C39" s="219"/>
      <c r="D39" s="219"/>
      <c r="E39" s="219"/>
      <c r="F39" s="219"/>
      <c r="G39" s="219"/>
      <c r="H39" s="220"/>
      <c r="I39" s="61">
        <f ca="1">I35+I38</f>
        <v>0</v>
      </c>
      <c r="J39" s="32">
        <f ca="1">J35+J38</f>
        <v>0</v>
      </c>
      <c r="K39" s="4"/>
      <c r="L39" s="5"/>
    </row>
    <row r="40" spans="1:13" ht="14.2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14"/>
      <c r="K40" s="4"/>
      <c r="L40" s="5"/>
    </row>
    <row r="41" spans="1:13" ht="15" customHeight="1" x14ac:dyDescent="0.2">
      <c r="A41" s="249" t="s">
        <v>7</v>
      </c>
      <c r="B41" s="221"/>
      <c r="C41" s="221"/>
      <c r="D41" s="221"/>
      <c r="E41" s="221"/>
      <c r="F41" s="221"/>
      <c r="G41" s="221"/>
      <c r="H41" s="221"/>
      <c r="I41" s="221"/>
      <c r="J41" s="222"/>
      <c r="K41" s="4"/>
      <c r="L41" s="5"/>
    </row>
    <row r="42" spans="1:13" ht="14.1" customHeight="1" x14ac:dyDescent="0.2">
      <c r="A42" s="307" t="s">
        <v>1</v>
      </c>
      <c r="B42" s="308"/>
      <c r="C42" s="303"/>
      <c r="D42" s="12" t="s">
        <v>2</v>
      </c>
      <c r="E42" s="324" t="s">
        <v>3</v>
      </c>
      <c r="F42" s="323"/>
      <c r="G42" s="12" t="s">
        <v>4</v>
      </c>
      <c r="H42" s="12"/>
      <c r="I42" s="322" t="s">
        <v>5</v>
      </c>
      <c r="J42" s="323"/>
      <c r="K42" s="4"/>
      <c r="L42" s="5"/>
    </row>
    <row r="43" spans="1:13" ht="14.1" customHeight="1" x14ac:dyDescent="0.2">
      <c r="A43" s="300" t="s">
        <v>14</v>
      </c>
      <c r="B43" s="301"/>
      <c r="C43" s="303"/>
      <c r="D43" s="21"/>
      <c r="E43" s="305"/>
      <c r="F43" s="306"/>
      <c r="G43" s="217"/>
      <c r="H43" s="218"/>
      <c r="I43" s="316">
        <f t="shared" ref="I43:I56" si="3">E43*G43</f>
        <v>0</v>
      </c>
      <c r="J43" s="317"/>
      <c r="K43" s="4"/>
      <c r="L43" s="5"/>
    </row>
    <row r="44" spans="1:13" ht="14.1" customHeight="1" x14ac:dyDescent="0.2">
      <c r="A44" s="300" t="s">
        <v>28</v>
      </c>
      <c r="B44" s="301"/>
      <c r="C44" s="303"/>
      <c r="D44" s="22" t="s">
        <v>30</v>
      </c>
      <c r="E44" s="305"/>
      <c r="F44" s="306"/>
      <c r="G44" s="217"/>
      <c r="H44" s="218"/>
      <c r="I44" s="316">
        <f t="shared" si="3"/>
        <v>0</v>
      </c>
      <c r="J44" s="317"/>
      <c r="K44" s="4"/>
      <c r="L44" s="5"/>
    </row>
    <row r="45" spans="1:13" ht="14.1" customHeight="1" x14ac:dyDescent="0.2">
      <c r="A45" s="300" t="s">
        <v>15</v>
      </c>
      <c r="B45" s="301"/>
      <c r="C45" s="303"/>
      <c r="D45" s="22" t="s">
        <v>21</v>
      </c>
      <c r="E45" s="305"/>
      <c r="F45" s="306"/>
      <c r="G45" s="217"/>
      <c r="H45" s="218"/>
      <c r="I45" s="316">
        <f t="shared" si="3"/>
        <v>0</v>
      </c>
      <c r="J45" s="317"/>
      <c r="K45" s="4"/>
      <c r="L45" s="5"/>
    </row>
    <row r="46" spans="1:13" ht="14.1" customHeight="1" x14ac:dyDescent="0.2">
      <c r="A46" s="300" t="s">
        <v>95</v>
      </c>
      <c r="B46" s="301"/>
      <c r="C46" s="303"/>
      <c r="D46" s="22"/>
      <c r="E46" s="305"/>
      <c r="F46" s="306"/>
      <c r="G46" s="217"/>
      <c r="H46" s="218"/>
      <c r="I46" s="316">
        <f t="shared" si="3"/>
        <v>0</v>
      </c>
      <c r="J46" s="317"/>
      <c r="K46" s="4"/>
      <c r="L46" s="5"/>
    </row>
    <row r="47" spans="1:13" ht="14.1" customHeight="1" x14ac:dyDescent="0.2">
      <c r="A47" s="300" t="s">
        <v>17</v>
      </c>
      <c r="B47" s="301"/>
      <c r="C47" s="302"/>
      <c r="D47" s="22" t="s">
        <v>21</v>
      </c>
      <c r="E47" s="305"/>
      <c r="F47" s="306"/>
      <c r="G47" s="217"/>
      <c r="H47" s="218"/>
      <c r="I47" s="316">
        <f t="shared" si="3"/>
        <v>0</v>
      </c>
      <c r="J47" s="317"/>
      <c r="K47" s="4"/>
      <c r="L47" s="5"/>
    </row>
    <row r="48" spans="1:13" ht="14.1" customHeight="1" x14ac:dyDescent="0.2">
      <c r="A48" s="300" t="s">
        <v>16</v>
      </c>
      <c r="B48" s="330"/>
      <c r="C48" s="303"/>
      <c r="D48" s="22"/>
      <c r="E48" s="305"/>
      <c r="F48" s="306"/>
      <c r="G48" s="217"/>
      <c r="H48" s="218"/>
      <c r="I48" s="316">
        <f t="shared" si="3"/>
        <v>0</v>
      </c>
      <c r="J48" s="317"/>
      <c r="K48" s="4"/>
      <c r="L48" s="5"/>
    </row>
    <row r="49" spans="1:14" ht="14.1" customHeight="1" x14ac:dyDescent="0.2">
      <c r="A49" s="300" t="s">
        <v>18</v>
      </c>
      <c r="B49" s="330"/>
      <c r="C49" s="303"/>
      <c r="D49" s="22" t="s">
        <v>22</v>
      </c>
      <c r="E49" s="305"/>
      <c r="F49" s="306"/>
      <c r="G49" s="217"/>
      <c r="H49" s="218"/>
      <c r="I49" s="316">
        <f t="shared" si="3"/>
        <v>0</v>
      </c>
      <c r="J49" s="317"/>
      <c r="K49" s="4"/>
      <c r="L49" s="5"/>
    </row>
    <row r="50" spans="1:14" ht="14.1" customHeight="1" x14ac:dyDescent="0.2">
      <c r="A50" s="300" t="s">
        <v>19</v>
      </c>
      <c r="B50" s="330"/>
      <c r="C50" s="303"/>
      <c r="D50" s="22"/>
      <c r="E50" s="314"/>
      <c r="F50" s="315"/>
      <c r="G50" s="213"/>
      <c r="H50" s="214"/>
      <c r="I50" s="316">
        <f t="shared" si="3"/>
        <v>0</v>
      </c>
      <c r="J50" s="317"/>
      <c r="K50" s="4"/>
      <c r="L50" s="5"/>
    </row>
    <row r="51" spans="1:14" ht="14.1" customHeight="1" x14ac:dyDescent="0.2">
      <c r="A51" s="300" t="s">
        <v>29</v>
      </c>
      <c r="B51" s="330"/>
      <c r="C51" s="303"/>
      <c r="D51" s="22"/>
      <c r="E51" s="314"/>
      <c r="F51" s="315"/>
      <c r="G51" s="213"/>
      <c r="H51" s="214"/>
      <c r="I51" s="316">
        <f t="shared" si="3"/>
        <v>0</v>
      </c>
      <c r="J51" s="317"/>
      <c r="K51" s="4"/>
      <c r="L51" s="5"/>
    </row>
    <row r="52" spans="1:14" ht="14.1" customHeight="1" x14ac:dyDescent="0.2">
      <c r="A52" s="300" t="s">
        <v>20</v>
      </c>
      <c r="B52" s="330"/>
      <c r="C52" s="303"/>
      <c r="D52" s="22"/>
      <c r="E52" s="305"/>
      <c r="F52" s="306"/>
      <c r="G52" s="217"/>
      <c r="H52" s="218"/>
      <c r="I52" s="316">
        <f t="shared" si="3"/>
        <v>0</v>
      </c>
      <c r="J52" s="317"/>
      <c r="K52" s="4"/>
      <c r="L52" s="5"/>
    </row>
    <row r="53" spans="1:14" ht="14.1" customHeight="1" x14ac:dyDescent="0.2">
      <c r="A53" s="300" t="s">
        <v>66</v>
      </c>
      <c r="B53" s="301"/>
      <c r="C53" s="302"/>
      <c r="D53" s="22"/>
      <c r="E53" s="305"/>
      <c r="F53" s="306"/>
      <c r="G53" s="217"/>
      <c r="H53" s="218"/>
      <c r="I53" s="316">
        <f t="shared" si="3"/>
        <v>0</v>
      </c>
      <c r="J53" s="317"/>
      <c r="K53" s="4"/>
      <c r="L53" s="5"/>
    </row>
    <row r="54" spans="1:14" ht="14.1" customHeight="1" x14ac:dyDescent="0.2">
      <c r="A54" s="300" t="s">
        <v>12</v>
      </c>
      <c r="B54" s="301"/>
      <c r="C54" s="302"/>
      <c r="D54" s="22"/>
      <c r="E54" s="305"/>
      <c r="F54" s="306"/>
      <c r="G54" s="213"/>
      <c r="H54" s="214"/>
      <c r="I54" s="316">
        <f t="shared" si="3"/>
        <v>0</v>
      </c>
      <c r="J54" s="317"/>
      <c r="K54" s="4"/>
      <c r="L54" s="5"/>
    </row>
    <row r="55" spans="1:14" ht="14.1" customHeight="1" x14ac:dyDescent="0.2">
      <c r="A55" s="300"/>
      <c r="B55" s="301"/>
      <c r="C55" s="302"/>
      <c r="D55" s="22"/>
      <c r="E55" s="305"/>
      <c r="F55" s="306"/>
      <c r="G55" s="213"/>
      <c r="H55" s="214"/>
      <c r="I55" s="316">
        <f t="shared" si="3"/>
        <v>0</v>
      </c>
      <c r="J55" s="317"/>
      <c r="K55" s="4"/>
      <c r="L55" s="5"/>
    </row>
    <row r="56" spans="1:14" ht="14.1" customHeight="1" x14ac:dyDescent="0.2">
      <c r="A56" s="300"/>
      <c r="B56" s="301"/>
      <c r="C56" s="303"/>
      <c r="D56" s="22"/>
      <c r="E56" s="305"/>
      <c r="F56" s="306"/>
      <c r="G56" s="217"/>
      <c r="H56" s="218"/>
      <c r="I56" s="316">
        <f t="shared" si="3"/>
        <v>0</v>
      </c>
      <c r="J56" s="317"/>
      <c r="K56" s="4"/>
      <c r="L56" s="5"/>
    </row>
    <row r="57" spans="1:14" ht="15" customHeight="1" x14ac:dyDescent="0.2">
      <c r="F57" s="17"/>
      <c r="G57" s="17"/>
      <c r="H57" s="17"/>
      <c r="I57" s="34" t="s">
        <v>60</v>
      </c>
      <c r="J57" s="33">
        <f>SUM(I43:I56)</f>
        <v>0</v>
      </c>
      <c r="K57" s="7"/>
      <c r="L57" s="5"/>
    </row>
    <row r="58" spans="1:14" ht="15" customHeight="1" x14ac:dyDescent="0.2">
      <c r="A58" s="313" t="s">
        <v>48</v>
      </c>
      <c r="B58" s="313"/>
      <c r="C58" s="38" t="s">
        <v>27</v>
      </c>
      <c r="D58" s="312" t="s">
        <v>49</v>
      </c>
      <c r="E58" s="312"/>
      <c r="F58" s="39" t="s">
        <v>27</v>
      </c>
      <c r="G58" s="40"/>
      <c r="H58" s="67" t="s">
        <v>57</v>
      </c>
      <c r="I58" s="41" t="s">
        <v>27</v>
      </c>
      <c r="J58" s="35"/>
      <c r="K58" s="8"/>
      <c r="L58" s="59"/>
      <c r="M58" s="59"/>
    </row>
    <row r="59" spans="1:14" ht="15" customHeight="1" x14ac:dyDescent="0.2">
      <c r="A59" s="42" t="s">
        <v>24</v>
      </c>
      <c r="B59" s="43">
        <f>J57*L60</f>
        <v>0</v>
      </c>
      <c r="C59" s="44" t="s">
        <v>47</v>
      </c>
      <c r="D59" s="42" t="s">
        <v>24</v>
      </c>
      <c r="E59" s="45" t="str">
        <f>IFERROR(B59/H59,"0,00 €")</f>
        <v>0,00 €</v>
      </c>
      <c r="F59" s="44" t="s">
        <v>47</v>
      </c>
      <c r="G59" s="42" t="s">
        <v>24</v>
      </c>
      <c r="H59" s="46"/>
      <c r="I59" s="44" t="s">
        <v>47</v>
      </c>
      <c r="J59" s="36"/>
      <c r="K59" s="47"/>
      <c r="L59" s="240"/>
      <c r="M59" s="64" t="s">
        <v>55</v>
      </c>
      <c r="N59" s="64" t="s">
        <v>56</v>
      </c>
    </row>
    <row r="60" spans="1:14" ht="15" customHeight="1" x14ac:dyDescent="0.2">
      <c r="A60" s="42" t="s">
        <v>25</v>
      </c>
      <c r="B60" s="239">
        <f ca="1">M60+M61</f>
        <v>0</v>
      </c>
      <c r="C60" s="55" t="s">
        <v>47</v>
      </c>
      <c r="D60" s="42" t="s">
        <v>25</v>
      </c>
      <c r="E60" s="238">
        <f ca="1">B60/H60</f>
        <v>0</v>
      </c>
      <c r="F60" s="55" t="s">
        <v>47</v>
      </c>
      <c r="G60" s="42" t="s">
        <v>25</v>
      </c>
      <c r="H60" s="237">
        <v>10</v>
      </c>
      <c r="I60" s="55" t="s">
        <v>47</v>
      </c>
      <c r="K60" s="232"/>
      <c r="L60" s="231">
        <v>1.0549999999999999</v>
      </c>
      <c r="M60" s="65">
        <f ca="1">I35*L60</f>
        <v>0</v>
      </c>
      <c r="N60" s="66">
        <f ca="1">J35*L60</f>
        <v>0</v>
      </c>
    </row>
    <row r="61" spans="1:14" ht="15" customHeight="1" x14ac:dyDescent="0.2">
      <c r="A61" s="42" t="s">
        <v>26</v>
      </c>
      <c r="B61" s="236">
        <f ca="1">N60+N61</f>
        <v>0</v>
      </c>
      <c r="C61" s="56" t="s">
        <v>47</v>
      </c>
      <c r="D61" s="42" t="s">
        <v>26</v>
      </c>
      <c r="E61" s="235">
        <f ca="1">B61/H61</f>
        <v>0</v>
      </c>
      <c r="F61" s="56" t="s">
        <v>47</v>
      </c>
      <c r="G61" s="42" t="s">
        <v>26</v>
      </c>
      <c r="H61" s="234">
        <v>10</v>
      </c>
      <c r="I61" s="56" t="s">
        <v>47</v>
      </c>
      <c r="J61" s="233"/>
      <c r="K61" s="232"/>
      <c r="L61" s="231">
        <v>1.196</v>
      </c>
      <c r="M61" s="65">
        <f>I38*L61</f>
        <v>0</v>
      </c>
      <c r="N61" s="66">
        <f>J38*L61</f>
        <v>0</v>
      </c>
    </row>
    <row r="62" spans="1:14" ht="13.5" customHeight="1" x14ac:dyDescent="0.2">
      <c r="A62" s="224"/>
      <c r="B62" s="230"/>
      <c r="C62" s="224"/>
      <c r="D62" s="224"/>
      <c r="E62" s="224"/>
      <c r="F62" s="229" t="s">
        <v>58</v>
      </c>
      <c r="H62" s="224"/>
      <c r="I62" s="228">
        <f>H60+H61</f>
        <v>20</v>
      </c>
      <c r="J62" s="224"/>
      <c r="K62" s="227"/>
      <c r="L62" s="57"/>
      <c r="M62" s="3" t="s">
        <v>6</v>
      </c>
      <c r="N62" s="60"/>
    </row>
    <row r="63" spans="1:14" ht="15" customHeight="1" x14ac:dyDescent="0.2">
      <c r="A63" s="224"/>
      <c r="B63" s="224"/>
      <c r="C63" s="224"/>
      <c r="D63" s="224"/>
      <c r="E63" s="224"/>
      <c r="F63" s="224"/>
      <c r="G63" s="224"/>
      <c r="H63" s="224"/>
      <c r="I63" s="224"/>
      <c r="J63" s="224"/>
      <c r="K63" s="224"/>
      <c r="L63" s="226"/>
    </row>
    <row r="64" spans="1:14" ht="15" customHeight="1" x14ac:dyDescent="0.2">
      <c r="A64" s="224"/>
      <c r="B64" s="225"/>
      <c r="C64" s="224"/>
      <c r="D64" s="224"/>
      <c r="E64" s="224"/>
      <c r="F64" s="224"/>
      <c r="G64" s="224"/>
      <c r="H64" s="224"/>
      <c r="I64" s="224"/>
      <c r="J64" s="224"/>
      <c r="K64" s="224"/>
      <c r="L64" s="5"/>
    </row>
    <row r="65" spans="1:11" ht="15" customHeight="1" x14ac:dyDescent="0.2">
      <c r="A65" s="224"/>
      <c r="B65" s="224"/>
      <c r="C65" s="224"/>
      <c r="D65" s="224"/>
      <c r="E65" s="224"/>
      <c r="F65" s="224"/>
      <c r="G65" s="224"/>
      <c r="H65" s="224"/>
      <c r="I65" s="224"/>
      <c r="J65" s="224"/>
      <c r="K65" s="224"/>
    </row>
    <row r="66" spans="1:11" x14ac:dyDescent="0.2">
      <c r="A66" s="224"/>
      <c r="B66" s="224"/>
      <c r="C66" s="224"/>
      <c r="D66" s="224"/>
      <c r="E66" s="224"/>
      <c r="F66" s="224"/>
      <c r="G66" s="224"/>
      <c r="H66" s="224"/>
      <c r="I66" s="224"/>
      <c r="J66" s="224"/>
      <c r="K66" s="224"/>
    </row>
    <row r="67" spans="1:11" x14ac:dyDescent="0.2">
      <c r="A67" s="224"/>
      <c r="B67" s="224"/>
      <c r="C67" s="224"/>
      <c r="D67" s="224"/>
      <c r="E67" s="224"/>
      <c r="F67" s="224"/>
      <c r="G67" s="224"/>
      <c r="H67" s="224"/>
      <c r="I67" s="224"/>
      <c r="J67" s="224"/>
      <c r="K67" s="224"/>
    </row>
    <row r="68" spans="1:1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</sheetData>
  <mergeCells count="84">
    <mergeCell ref="C2:E2"/>
    <mergeCell ref="D58:E58"/>
    <mergeCell ref="A58:B58"/>
    <mergeCell ref="A43:C43"/>
    <mergeCell ref="A11:C11"/>
    <mergeCell ref="A12:C12"/>
    <mergeCell ref="A14:C14"/>
    <mergeCell ref="A56:C56"/>
    <mergeCell ref="B6:C6"/>
    <mergeCell ref="E56:F56"/>
    <mergeCell ref="I50:J50"/>
    <mergeCell ref="A21:C21"/>
    <mergeCell ref="A22:C22"/>
    <mergeCell ref="A23:C23"/>
    <mergeCell ref="A24:C24"/>
    <mergeCell ref="A44:C44"/>
    <mergeCell ref="A42:C42"/>
    <mergeCell ref="A28:C28"/>
    <mergeCell ref="I42:J42"/>
    <mergeCell ref="E42:F42"/>
    <mergeCell ref="I53:J53"/>
    <mergeCell ref="I56:J56"/>
    <mergeCell ref="I44:J44"/>
    <mergeCell ref="I45:J45"/>
    <mergeCell ref="I46:J46"/>
    <mergeCell ref="I47:J47"/>
    <mergeCell ref="I48:J48"/>
    <mergeCell ref="I49:J49"/>
    <mergeCell ref="I52:J52"/>
    <mergeCell ref="I51:J51"/>
    <mergeCell ref="E53:F53"/>
    <mergeCell ref="E48:F48"/>
    <mergeCell ref="E46:F46"/>
    <mergeCell ref="E47:F47"/>
    <mergeCell ref="E45:F45"/>
    <mergeCell ref="E51:F51"/>
    <mergeCell ref="E49:F49"/>
    <mergeCell ref="A13:C13"/>
    <mergeCell ref="A15:C15"/>
    <mergeCell ref="E50:F50"/>
    <mergeCell ref="A25:C25"/>
    <mergeCell ref="A35:C35"/>
    <mergeCell ref="A26:C26"/>
    <mergeCell ref="A33:C33"/>
    <mergeCell ref="A34:C34"/>
    <mergeCell ref="A37:C37"/>
    <mergeCell ref="A36:C36"/>
    <mergeCell ref="A8:C8"/>
    <mergeCell ref="A9:C9"/>
    <mergeCell ref="A10:C10"/>
    <mergeCell ref="A17:C17"/>
    <mergeCell ref="E4:G4"/>
    <mergeCell ref="A32:C32"/>
    <mergeCell ref="A27:C27"/>
    <mergeCell ref="D7:D8"/>
    <mergeCell ref="G7:H7"/>
    <mergeCell ref="A30:C30"/>
    <mergeCell ref="E43:F43"/>
    <mergeCell ref="E44:F44"/>
    <mergeCell ref="I43:J43"/>
    <mergeCell ref="I7:J7"/>
    <mergeCell ref="E7:F7"/>
    <mergeCell ref="A18:C18"/>
    <mergeCell ref="A19:C19"/>
    <mergeCell ref="A20:C20"/>
    <mergeCell ref="A16:C16"/>
    <mergeCell ref="A29:C29"/>
    <mergeCell ref="A31:C31"/>
    <mergeCell ref="I55:J55"/>
    <mergeCell ref="A54:C54"/>
    <mergeCell ref="E54:F54"/>
    <mergeCell ref="I54:J54"/>
    <mergeCell ref="A55:C55"/>
    <mergeCell ref="E55:F55"/>
    <mergeCell ref="A53:C53"/>
    <mergeCell ref="E52:F52"/>
    <mergeCell ref="A46:C46"/>
    <mergeCell ref="A45:C45"/>
    <mergeCell ref="A47:C47"/>
    <mergeCell ref="A48:C48"/>
    <mergeCell ref="A52:C52"/>
    <mergeCell ref="A50:C50"/>
    <mergeCell ref="A51:C51"/>
    <mergeCell ref="A49:C49"/>
  </mergeCells>
  <phoneticPr fontId="0" type="noConversion"/>
  <dataValidations count="1">
    <dataValidation type="list" allowBlank="1" showInputMessage="1" sqref="A9:C34">
      <formula1>OFFSET(cola,MATCH(A9&amp;"*",cola,0)-1,,COUNTIF(cola,A9&amp;"*"),)</formula1>
    </dataValidation>
  </dataValidations>
  <printOptions horizontalCentered="1" verticalCentered="1"/>
  <pageMargins left="0.19685039370078741" right="0.19685039370078741" top="0" bottom="0" header="0.2" footer="0.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effectifs</vt:lpstr>
      <vt:lpstr>Invent</vt:lpstr>
      <vt:lpstr>liste</vt:lpstr>
      <vt:lpstr>Ls1</vt:lpstr>
      <vt:lpstr>Ms1</vt:lpstr>
      <vt:lpstr>An</vt:lpstr>
      <vt:lpstr>Invent!Zone_d_impression</vt:lpstr>
      <vt:lpstr>Ls1!Zone_d_impression</vt:lpstr>
      <vt:lpstr>Ms1!Zone_d_impression</vt:lpstr>
    </vt:vector>
  </TitlesOfParts>
  <Company>stra.tj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BOUCHAND</dc:creator>
  <cp:lastModifiedBy>alia</cp:lastModifiedBy>
  <cp:lastPrinted>2006-03-16T07:12:10Z</cp:lastPrinted>
  <dcterms:created xsi:type="dcterms:W3CDTF">2005-10-07T15:25:07Z</dcterms:created>
  <dcterms:modified xsi:type="dcterms:W3CDTF">2013-06-10T13:31:13Z</dcterms:modified>
</cp:coreProperties>
</file>