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80" yWindow="885" windowWidth="15480" windowHeight="6435" tabRatio="730" firstSheet="1" activeTab="1"/>
  </bookViews>
  <sheets>
    <sheet name="données" sheetId="1" state="hidden" r:id="rId1"/>
    <sheet name="RECAP2014" sheetId="3" r:id="rId2"/>
    <sheet name="RECAP2013" sheetId="2" r:id="rId3"/>
  </sheets>
  <definedNames>
    <definedName name="fériés" localSheetId="1">OFFSET(RECAP2014!A2,1,,COUNTA(RECAP2014!A:A)-1,)</definedName>
    <definedName name="fériés">OFFSET(RECAP2013!A2,1,,COUNTA(RECAP2013!A:A)-1,)</definedName>
    <definedName name="FVac">données!$P$3:$P$26</definedName>
    <definedName name="_xlnm.Print_Titles" localSheetId="2">RECAP2013!$B:$B</definedName>
    <definedName name="_xlnm.Print_Titles" localSheetId="1">RECAP2014!$B:$B</definedName>
    <definedName name="mois">données!$A$1:$A$12</definedName>
    <definedName name="trim1" localSheetId="1">OFFSET(RECAP2014!#REF!,,,COUNTA(RECAP2014!$B:$B)+6)</definedName>
    <definedName name="trim1">OFFSET(RECAP2013!#REF!,,,COUNTA(RECAP2013!$B:$B)+6)</definedName>
    <definedName name="trim2" localSheetId="1">OFFSET(RECAP2014!#REF!,,,COUNTA(RECAP2014!$B:$B)+6)</definedName>
    <definedName name="trim2">OFFSET(RECAP2013!#REF!,,,COUNTA(RECAP2013!$B:$B)+6)</definedName>
    <definedName name="trim3" localSheetId="1">OFFSET(RECAP2014!#REF!,,,COUNTA(RECAP2014!$B:$B)+6)</definedName>
    <definedName name="trim3">OFFSET(RECAP2013!#REF!,,,COUNTA(RECAP2013!$B:$B)+6)</definedName>
    <definedName name="trim4" localSheetId="1">OFFSET(RECAP2014!#REF!,,,COUNTA(RECAP2014!$B:$B)+6)</definedName>
    <definedName name="trim4">OFFSET(RECAP2013!#REF!,,,COUNTA(RECAP2013!$B:$B)+6)</definedName>
    <definedName name="Z_0247E2FE_4B3E_4E9D_8A3F_7664F9779140_.wvu.PrintArea" localSheetId="2" hidden="1">RECAP2013!$A$1:$B$37</definedName>
    <definedName name="Z_0247E2FE_4B3E_4E9D_8A3F_7664F9779140_.wvu.PrintArea" localSheetId="1" hidden="1">RECAP2014!$A$1:$B$7</definedName>
    <definedName name="Z_0247E2FE_4B3E_4E9D_8A3F_7664F9779140_.wvu.Rows" localSheetId="2" hidden="1">RECAP2013!$1:$1</definedName>
    <definedName name="Z_0247E2FE_4B3E_4E9D_8A3F_7664F9779140_.wvu.Rows" localSheetId="1" hidden="1">RECAP2014!$1:$1</definedName>
    <definedName name="Z_65A0586B_4EAC_4584_BCCA_123DECEA4608_.wvu.PrintArea" localSheetId="2" hidden="1">RECAP2013!$A$1:$B$37</definedName>
    <definedName name="Z_65A0586B_4EAC_4584_BCCA_123DECEA4608_.wvu.PrintArea" localSheetId="1" hidden="1">RECAP2014!$A$1:$B$7</definedName>
    <definedName name="Z_65A0586B_4EAC_4584_BCCA_123DECEA4608_.wvu.Rows" localSheetId="2" hidden="1">RECAP2013!$1:$1</definedName>
    <definedName name="Z_65A0586B_4EAC_4584_BCCA_123DECEA4608_.wvu.Rows" localSheetId="1" hidden="1">RECAP2014!$1:$1</definedName>
    <definedName name="_xlnm.Print_Area" localSheetId="2">RECAP2013!#REF!</definedName>
    <definedName name="_xlnm.Print_Area" localSheetId="1">RECAP2014!#REF!</definedName>
  </definedNames>
  <calcPr calcId="145621"/>
  <customWorkbookViews>
    <customWorkbookView name="alia - Affichage personnalisé" guid="{0247E2FE-4B3E-4E9D-8A3F-7664F9779140}" mergeInterval="0" personalView="1" maximized="1" windowWidth="1362" windowHeight="543" tabRatio="730" activeSheetId="2"/>
    <customWorkbookView name="ALiA49 - Affichage personnalisé" guid="{65A0586B-4EAC-4584-BCCA-123DECEA4608}" mergeInterval="0" personalView="1" maximized="1" windowWidth="1360" windowHeight="565" tabRatio="730" activeSheetId="2" showFormulaBar="0"/>
  </customWorkbookViews>
</workbook>
</file>

<file path=xl/calcChain.xml><?xml version="1.0" encoding="utf-8"?>
<calcChain xmlns="http://schemas.openxmlformats.org/spreadsheetml/2006/main">
  <c r="O66" i="3" l="1"/>
  <c r="O65" i="3"/>
  <c r="O64" i="3"/>
  <c r="O63" i="3"/>
  <c r="O62" i="3"/>
  <c r="O61" i="3"/>
  <c r="O60" i="3"/>
  <c r="O59" i="3"/>
  <c r="O58" i="3"/>
  <c r="O57" i="3"/>
  <c r="O56" i="3"/>
  <c r="O55" i="3"/>
  <c r="O54" i="3"/>
  <c r="O53" i="3"/>
  <c r="O52" i="3"/>
  <c r="O51" i="3"/>
  <c r="O50" i="3"/>
  <c r="O49" i="3"/>
  <c r="O48" i="3"/>
  <c r="O47" i="3"/>
  <c r="O46" i="3"/>
  <c r="O45" i="3"/>
  <c r="O44" i="3"/>
  <c r="O43" i="3"/>
  <c r="O42" i="3"/>
  <c r="O41" i="3"/>
  <c r="O40" i="3"/>
  <c r="O39" i="3"/>
  <c r="O38" i="3"/>
  <c r="O37" i="3"/>
  <c r="O36" i="3"/>
  <c r="O35" i="3"/>
  <c r="O34" i="3"/>
  <c r="O33" i="3"/>
  <c r="O32" i="3"/>
  <c r="O31" i="3"/>
  <c r="O30" i="3"/>
  <c r="O29" i="3"/>
  <c r="O28" i="3"/>
  <c r="O27" i="3"/>
  <c r="O26" i="3"/>
  <c r="O25" i="3"/>
  <c r="O24" i="3"/>
  <c r="O23" i="3"/>
  <c r="O22" i="3"/>
  <c r="O21" i="3"/>
  <c r="O20" i="3"/>
  <c r="O19" i="3"/>
  <c r="O18" i="3"/>
  <c r="O17" i="3"/>
  <c r="O16" i="3"/>
  <c r="O15" i="3"/>
  <c r="O14" i="3"/>
  <c r="O13" i="3"/>
  <c r="O12" i="3"/>
  <c r="O11" i="3"/>
  <c r="O10" i="3"/>
  <c r="O9" i="3"/>
  <c r="O8" i="3"/>
  <c r="O7" i="3"/>
  <c r="O6" i="3"/>
  <c r="P6" i="2"/>
  <c r="P38" i="2"/>
  <c r="P55" i="2"/>
  <c r="P65" i="2"/>
  <c r="O4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6" i="2"/>
  <c r="P61" i="3" l="1"/>
  <c r="P51" i="3"/>
  <c r="P6" i="3"/>
  <c r="P35" i="3"/>
  <c r="O4" i="3"/>
  <c r="K22" i="1"/>
  <c r="K16" i="1"/>
  <c r="K10" i="1"/>
  <c r="K3" i="1"/>
  <c r="B1" i="1" l="1"/>
  <c r="C13" i="1" l="1"/>
  <c r="C12" i="1"/>
  <c r="C11" i="1"/>
  <c r="C10" i="1"/>
  <c r="C9" i="1"/>
  <c r="C8" i="1"/>
  <c r="C7" i="1"/>
  <c r="C6" i="1"/>
  <c r="C2" i="1"/>
  <c r="C15" i="1" l="1"/>
  <c r="C16" i="1" l="1"/>
  <c r="C14" i="1"/>
</calcChain>
</file>

<file path=xl/connections.xml><?xml version="1.0" encoding="utf-8"?>
<connections xmlns="http://schemas.openxmlformats.org/spreadsheetml/2006/main">
  <connection id="1" sourceFile="J:\Administration\Documents partagés\GRH (Gestion Ressources Humaines)\Gestion des temps de travail\FEUILLES HEURES.xlsm" keepAlive="1" name="FEUILLES HEURES" type="5" refreshedVersion="0" new="1" background="1" saveData="1">
    <dbPr connection="Provider=Microsoft.ACE.OLEDB.12.0;Password=&quot;&quot;;User ID=Admin;Data Source=J:\Administration\Documents partagés\GRH (Gestion Ressources Humaines)\Gestion des temps de travail\FEUILLES HEURES.xlsm;Mode=Share Deny Write;Extended Properties=&quot;HDR=YES;&quot;;Jet OLEDB:System database=&quot;&quot;;Jet OLEDB:Registry Path=&quot;&quot;;Jet OLEDB:Database Password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'DONNEES variables (13082013)$'" commandType="3"/>
  </connection>
</connections>
</file>

<file path=xl/sharedStrings.xml><?xml version="1.0" encoding="utf-8"?>
<sst xmlns="http://schemas.openxmlformats.org/spreadsheetml/2006/main" count="272" uniqueCount="71">
  <si>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</si>
  <si>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</si>
  <si>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</si>
  <si>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</si>
  <si>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</si>
  <si>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</si>
  <si>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</si>
  <si>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</si>
  <si>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</si>
  <si>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</si>
  <si>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</si>
  <si>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</si>
  <si>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Pâques</t>
  </si>
  <si>
    <t>Jours fériés</t>
  </si>
  <si>
    <t>Année scolaire</t>
  </si>
  <si>
    <t>Date Début vacances</t>
  </si>
  <si>
    <t>Date Fin vacances</t>
  </si>
  <si>
    <t>DVac</t>
  </si>
  <si>
    <t>FVac</t>
  </si>
  <si>
    <t>Noël</t>
  </si>
  <si>
    <t>Hiver</t>
  </si>
  <si>
    <t>Printemps</t>
  </si>
  <si>
    <t>Eté</t>
  </si>
  <si>
    <t>Toussaint</t>
  </si>
  <si>
    <t>Equipe A</t>
  </si>
  <si>
    <t>Equipe C</t>
  </si>
  <si>
    <t>Equipe S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</si>
  <si>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</si>
  <si>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</si>
  <si>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</si>
  <si>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</si>
  <si>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</si>
  <si>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</si>
  <si>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</si>
  <si>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</si>
  <si>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</si>
  <si>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</si>
  <si>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</si>
  <si>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</si>
  <si>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</si>
  <si>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</si>
  <si>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</si>
  <si>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</si>
  <si>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</si>
  <si>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</si>
  <si>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</si>
  <si>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</si>
  <si>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</si>
  <si>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</si>
  <si>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</si>
  <si>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</si>
  <si>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</si>
  <si>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janvier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</si>
  <si>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</si>
  <si>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</si>
  <si>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</si>
  <si>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</si>
  <si>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</si>
  <si>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</si>
  <si>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</si>
  <si>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</si>
  <si>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fevrier</t>
  </si>
  <si>
    <t>aout</t>
  </si>
  <si>
    <t>decembre</t>
  </si>
  <si>
    <t>février</t>
  </si>
  <si>
    <t>août</t>
  </si>
  <si>
    <t>décembre</t>
  </si>
  <si>
    <t>Equipe 1</t>
  </si>
  <si>
    <t>Equipe 2</t>
  </si>
  <si>
    <t>Equipe 3</t>
  </si>
  <si>
    <t>Equipe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</si>
</sst>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ddd\ d\ mmmm\ yyyy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sz val="10"/>
      <color theme="0"/>
      <name val="Arial"/>
      <family val="2"/>
    </font>
    <font>
      <sz val="8"/>
      <name val="Verdana"/>
      <family val="2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b/>
      <sz val="11"/>
      <color indexed="8"/>
      <name val="Calibri"/>
      <family val="2"/>
    </font>
    <font>
      <b/>
      <sz val="10"/>
      <color indexed="56"/>
      <name val="Calibri"/>
      <family val="2"/>
    </font>
    <font>
      <b/>
      <sz val="11"/>
      <color theme="1"/>
      <name val="Calibri"/>
      <family val="2"/>
      <scheme val="minor"/>
    </font>
    <font>
      <sz val="10"/>
      <color rgb="FF333333"/>
      <name val="Segoe UI"/>
      <family val="2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 tint="-0.1499984740745262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55"/>
      </right>
      <top style="medium">
        <color indexed="64"/>
      </top>
      <bottom/>
      <diagonal/>
    </border>
    <border>
      <left style="thin">
        <color indexed="55"/>
      </left>
      <right/>
      <top style="medium">
        <color indexed="64"/>
      </top>
      <bottom/>
      <diagonal/>
    </border>
    <border>
      <left/>
      <right style="thin">
        <color indexed="55"/>
      </right>
      <top style="medium">
        <color indexed="64"/>
      </top>
      <bottom/>
      <diagonal/>
    </border>
    <border>
      <left style="thin">
        <color indexed="55"/>
      </left>
      <right style="thin">
        <color indexed="55"/>
      </right>
      <top style="medium">
        <color indexed="64"/>
      </top>
      <bottom/>
      <diagonal/>
    </border>
    <border>
      <left style="thin">
        <color indexed="55"/>
      </left>
      <right/>
      <top/>
      <bottom style="thin">
        <color indexed="55"/>
      </bottom>
      <diagonal/>
    </border>
    <border>
      <left/>
      <right style="thin">
        <color indexed="55"/>
      </right>
      <top/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dashed">
        <color indexed="10"/>
      </left>
      <right style="dashed">
        <color indexed="10"/>
      </right>
      <top style="dashed">
        <color indexed="10"/>
      </top>
      <bottom style="thin">
        <color indexed="55"/>
      </bottom>
      <diagonal/>
    </border>
    <border>
      <left style="dashed">
        <color indexed="10"/>
      </left>
      <right style="dashed">
        <color indexed="10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 style="dashed">
        <color indexed="10"/>
      </left>
      <right style="dashed">
        <color indexed="10"/>
      </right>
      <top style="thin">
        <color indexed="55"/>
      </top>
      <bottom style="dashed">
        <color indexed="10"/>
      </bottom>
      <diagonal/>
    </border>
  </borders>
  <cellStyleXfs count="4">
    <xf numFmtId="0" fontId="0" fillId="0" borderId="0"/>
    <xf numFmtId="0" fontId="1" fillId="0" borderId="0"/>
    <xf numFmtId="0" fontId="6" fillId="0" borderId="0" applyNumberFormat="0" applyFill="0" applyBorder="0" applyAlignment="0" applyProtection="0"/>
    <xf numFmtId="0" fontId="1" fillId="0" borderId="0"/>
  </cellStyleXfs>
  <cellXfs count="51">
    <xf numFmtId="0" fontId="0" fillId="0" borderId="0" xfId="0"/>
    <xf numFmtId="0" fontId="1" fillId="0" borderId="0" xfId="0" applyFont="1" applyAlignment="1" applyProtection="1">
      <alignment horizontal="center" vertical="center"/>
      <protection hidden="1"/>
    </xf>
    <xf numFmtId="14" fontId="2" fillId="2" borderId="0" xfId="0" applyNumberFormat="1" applyFont="1" applyFill="1" applyProtection="1">
      <protection hidden="1"/>
    </xf>
    <xf numFmtId="0" fontId="3" fillId="0" borderId="0" xfId="0" applyFont="1" applyProtection="1">
      <protection hidden="1"/>
    </xf>
    <xf numFmtId="0" fontId="0" fillId="0" borderId="0" xfId="0" applyProtection="1">
      <protection hidden="1"/>
    </xf>
    <xf numFmtId="14" fontId="4" fillId="3" borderId="1" xfId="1" applyNumberFormat="1" applyFont="1" applyFill="1" applyBorder="1" applyProtection="1">
      <protection hidden="1"/>
    </xf>
    <xf numFmtId="14" fontId="4" fillId="3" borderId="2" xfId="1" applyNumberFormat="1" applyFont="1" applyFill="1" applyBorder="1" applyProtection="1">
      <protection hidden="1"/>
    </xf>
    <xf numFmtId="14" fontId="4" fillId="4" borderId="2" xfId="1" applyNumberFormat="1" applyFont="1" applyFill="1" applyBorder="1" applyProtection="1">
      <protection hidden="1"/>
    </xf>
    <xf numFmtId="14" fontId="4" fillId="4" borderId="3" xfId="1" applyNumberFormat="1" applyFont="1" applyFill="1" applyBorder="1" applyProtection="1">
      <protection hidden="1"/>
    </xf>
    <xf numFmtId="0" fontId="0" fillId="0" borderId="0" xfId="0" applyProtection="1">
      <protection locked="0"/>
    </xf>
    <xf numFmtId="0" fontId="0" fillId="0" borderId="0" xfId="0" applyProtection="1"/>
    <xf numFmtId="0" fontId="0" fillId="0" borderId="0" xfId="0" applyFill="1" applyProtection="1"/>
    <xf numFmtId="0" fontId="0" fillId="0" borderId="0" xfId="0" applyFill="1" applyProtection="1">
      <protection locked="0"/>
    </xf>
    <xf numFmtId="0" fontId="0" fillId="0" borderId="0" xfId="0" applyFill="1" applyBorder="1" applyProtection="1">
      <protection locked="0"/>
    </xf>
    <xf numFmtId="0" fontId="0" fillId="3" borderId="0" xfId="0" applyFill="1" applyProtection="1">
      <protection locked="0"/>
    </xf>
    <xf numFmtId="0" fontId="6" fillId="0" borderId="0" xfId="2" applyFill="1" applyProtection="1"/>
    <xf numFmtId="0" fontId="5" fillId="0" borderId="0" xfId="0" applyFont="1" applyFill="1" applyProtection="1"/>
    <xf numFmtId="0" fontId="6" fillId="3" borderId="0" xfId="2" applyFill="1" applyProtection="1"/>
    <xf numFmtId="0" fontId="1" fillId="3" borderId="11" xfId="3" applyFill="1" applyBorder="1"/>
    <xf numFmtId="0" fontId="1" fillId="0" borderId="13" xfId="3" applyBorder="1"/>
    <xf numFmtId="0" fontId="1" fillId="3" borderId="4" xfId="3" applyFill="1" applyBorder="1"/>
    <xf numFmtId="0" fontId="8" fillId="0" borderId="14" xfId="3" applyFont="1" applyBorder="1" applyAlignment="1">
      <alignment horizontal="center"/>
    </xf>
    <xf numFmtId="0" fontId="1" fillId="3" borderId="5" xfId="3" applyFill="1" applyBorder="1"/>
    <xf numFmtId="0" fontId="1" fillId="3" borderId="6" xfId="3" applyFill="1" applyBorder="1"/>
    <xf numFmtId="0" fontId="1" fillId="0" borderId="16" xfId="3" applyBorder="1"/>
    <xf numFmtId="0" fontId="1" fillId="3" borderId="0" xfId="3" applyFill="1" applyBorder="1"/>
    <xf numFmtId="0" fontId="9" fillId="0" borderId="17" xfId="3" applyFont="1" applyBorder="1" applyAlignment="1">
      <alignment horizontal="center"/>
    </xf>
    <xf numFmtId="0" fontId="1" fillId="3" borderId="7" xfId="3" applyFill="1" applyBorder="1"/>
    <xf numFmtId="0" fontId="8" fillId="0" borderId="18" xfId="3" applyFont="1" applyBorder="1" applyAlignment="1">
      <alignment vertical="center"/>
    </xf>
    <xf numFmtId="0" fontId="1" fillId="0" borderId="19" xfId="3" applyFont="1" applyBorder="1"/>
    <xf numFmtId="164" fontId="1" fillId="0" borderId="20" xfId="3" applyNumberFormat="1" applyFont="1" applyBorder="1" applyAlignment="1">
      <alignment horizontal="left" indent="1"/>
    </xf>
    <xf numFmtId="0" fontId="8" fillId="0" borderId="17" xfId="3" applyFont="1" applyBorder="1" applyAlignment="1">
      <alignment vertical="center"/>
    </xf>
    <xf numFmtId="164" fontId="1" fillId="0" borderId="21" xfId="3" applyNumberFormat="1" applyFont="1" applyBorder="1" applyAlignment="1">
      <alignment horizontal="left" indent="1"/>
    </xf>
    <xf numFmtId="0" fontId="8" fillId="0" borderId="22" xfId="3" applyFont="1" applyBorder="1" applyAlignment="1">
      <alignment vertical="center"/>
    </xf>
    <xf numFmtId="164" fontId="1" fillId="0" borderId="23" xfId="3" applyNumberFormat="1" applyFont="1" applyBorder="1" applyAlignment="1">
      <alignment horizontal="left" indent="1"/>
    </xf>
    <xf numFmtId="0" fontId="1" fillId="3" borderId="8" xfId="3" applyFill="1" applyBorder="1"/>
    <xf numFmtId="0" fontId="1" fillId="3" borderId="9" xfId="3" applyFill="1" applyBorder="1"/>
    <xf numFmtId="0" fontId="1" fillId="3" borderId="10" xfId="3" applyFill="1" applyBorder="1"/>
    <xf numFmtId="16" fontId="0" fillId="0" borderId="0" xfId="0" applyNumberFormat="1" applyProtection="1">
      <protection locked="0"/>
    </xf>
    <xf numFmtId="0" fontId="10" fillId="0" borderId="0" xfId="0" applyFont="1" applyFill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10" fillId="0" borderId="0" xfId="0" quotePrefix="1" applyFont="1" applyFill="1" applyAlignment="1" applyProtection="1">
      <alignment horizontal="left" vertical="center"/>
    </xf>
    <xf numFmtId="0" fontId="5" fillId="0" borderId="0" xfId="0" quotePrefix="1" applyFont="1" applyFill="1" applyProtection="1"/>
    <xf numFmtId="0" fontId="11" fillId="0" borderId="0" xfId="0" quotePrefix="1" applyFont="1"/>
    <xf numFmtId="0" fontId="0" fillId="0" borderId="0" xfId="0" applyFont="1" applyFill="1" applyAlignment="1" applyProtection="1">
      <alignment horizontal="center" vertical="center"/>
    </xf>
    <xf numFmtId="0" fontId="12" fillId="0" borderId="0" xfId="0" applyFont="1" applyFill="1" applyAlignment="1" applyProtection="1">
      <alignment horizontal="center" vertical="center"/>
    </xf>
    <xf numFmtId="0" fontId="0" fillId="5" borderId="0" xfId="0" applyFill="1" applyProtection="1"/>
    <xf numFmtId="0" fontId="0" fillId="5" borderId="0" xfId="0" applyFill="1" applyProtection="1">
      <protection locked="0"/>
    </xf>
    <xf numFmtId="0" fontId="10" fillId="5" borderId="0" xfId="0" applyFont="1" applyFill="1" applyAlignment="1" applyProtection="1">
      <alignment horizontal="center" vertical="center"/>
    </xf>
    <xf numFmtId="0" fontId="8" fillId="0" borderId="12" xfId="3" applyFont="1" applyBorder="1" applyAlignment="1">
      <alignment horizontal="center" vertical="center"/>
    </xf>
    <xf numFmtId="0" fontId="8" fillId="0" borderId="15" xfId="3" applyFont="1" applyBorder="1" applyAlignment="1">
      <alignment horizontal="center" vertical="center"/>
    </xf>
  </cellXfs>
  <cellStyles count="4">
    <cellStyle name="Lien hypertexte" xfId="2" builtinId="8"/>
    <cellStyle name="Normal" xfId="0" builtinId="0"/>
    <cellStyle name="Normal 2" xfId="3"/>
    <cellStyle name="Normal_calendrier_auto_CalendrierMatriciel" xfId="1"/>
  </cellStyles>
  <dxfs count="4">
    <dxf>
      <font>
        <color rgb="FF9C0006"/>
      </font>
      <fill>
        <patternFill>
          <bgColor rgb="FFFFC7CE"/>
        </patternFill>
      </fill>
    </dxf>
    <dxf>
      <font>
        <b/>
        <i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</font>
      <fill>
        <patternFill>
          <bgColor rgb="FFFFFF00"/>
        </patternFill>
      </fill>
    </dxf>
  </dxfs>
  <tableStyles count="0" defaultTableStyle="TableStyleMedium2" defaultPivotStyle="PivotStyleMedium9"/>
  <colors>
    <mruColors>
      <color rgb="FF0066FF"/>
      <color rgb="FFFABF8F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1</xdr:row>
          <xdr:rowOff>104775</xdr:rowOff>
        </xdr:from>
        <xdr:to>
          <xdr:col>0</xdr:col>
          <xdr:colOff>971550</xdr:colOff>
          <xdr:row>3</xdr:row>
          <xdr:rowOff>66675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RECAP Kms</a:t>
              </a:r>
            </a:p>
          </xdr:txBody>
        </xdr:sp>
        <xdr:clientData fLocksWithSheet="0"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42"/>
  <sheetViews>
    <sheetView workbookViewId="0">
      <selection activeCell="H41" sqref="H41"/>
    </sheetView>
  </sheetViews>
  <sheetFormatPr baseColWidth="10" defaultRowHeight="15" x14ac:dyDescent="0.25"/>
  <cols>
    <col min="6" max="6" width="23" customWidth="1"/>
    <col min="7" max="7" width="27.42578125" customWidth="1"/>
    <col min="8" max="8" width="16" customWidth="1"/>
    <col min="10" max="10" width="1" customWidth="1"/>
    <col min="13" max="13" width="1" customWidth="1"/>
    <col min="14" max="14" width="30.42578125" customWidth="1"/>
    <col min="15" max="15" width="1" customWidth="1"/>
    <col min="16" max="16" width="29.28515625" customWidth="1"/>
    <col min="17" max="17" width="1" customWidth="1"/>
  </cols>
  <sheetData>
    <row r="1" spans="1:17" x14ac:dyDescent="0.25">
      <c r="A1" t="s">
        <v>0</v>
      </c>
      <c r="B1" t="e">
        <f>RECAP2013!#REF!</f>
        <v>#REF!</v>
      </c>
      <c r="C1" s="1" t="s">
        <v>12</v>
      </c>
      <c r="J1" s="18"/>
      <c r="K1" s="49" t="s">
        <v>14</v>
      </c>
      <c r="L1" s="19"/>
      <c r="M1" s="20"/>
      <c r="N1" s="21" t="s">
        <v>15</v>
      </c>
      <c r="O1" s="20"/>
      <c r="P1" s="21" t="s">
        <v>16</v>
      </c>
      <c r="Q1" s="22"/>
    </row>
    <row r="2" spans="1:17" x14ac:dyDescent="0.25">
      <c r="A2" t="s">
        <v>1</v>
      </c>
      <c r="C2" s="2" t="e">
        <f>ROUND(DATE(B1,4,MOD(234-11*MOD(B1,19),30))/7,0)*7-6</f>
        <v>#REF!</v>
      </c>
      <c r="F2" t="s">
        <v>24</v>
      </c>
      <c r="G2" t="s">
        <v>27</v>
      </c>
      <c r="J2" s="23"/>
      <c r="K2" s="50"/>
      <c r="L2" s="24"/>
      <c r="M2" s="25"/>
      <c r="N2" s="26" t="s">
        <v>17</v>
      </c>
      <c r="O2" s="25"/>
      <c r="P2" s="26" t="s">
        <v>18</v>
      </c>
      <c r="Q2" s="27"/>
    </row>
    <row r="3" spans="1:17" x14ac:dyDescent="0.25">
      <c r="A3" t="s">
        <v>2</v>
      </c>
      <c r="C3" s="3"/>
      <c r="F3" t="s">
        <v>24</v>
      </c>
      <c r="G3" t="s">
        <v>28</v>
      </c>
      <c r="J3" s="23"/>
      <c r="K3" s="28" t="str">
        <f>YEAR(P3)&amp;"/"&amp;YEAR(P8)</f>
        <v>2013/2014</v>
      </c>
      <c r="L3" s="29" t="s">
        <v>19</v>
      </c>
      <c r="M3" s="25"/>
      <c r="N3" s="30">
        <v>41265</v>
      </c>
      <c r="O3" s="25"/>
      <c r="P3" s="30">
        <v>41280</v>
      </c>
      <c r="Q3" s="27"/>
    </row>
    <row r="4" spans="1:17" x14ac:dyDescent="0.25">
      <c r="A4" t="s">
        <v>3</v>
      </c>
      <c r="C4" s="4"/>
      <c r="F4" t="s">
        <v>24</v>
      </c>
      <c r="G4" t="s">
        <v>29</v>
      </c>
      <c r="J4" s="23"/>
      <c r="K4" s="31"/>
      <c r="L4" s="29" t="s">
        <v>20</v>
      </c>
      <c r="M4" s="25"/>
      <c r="N4" s="30">
        <v>41328</v>
      </c>
      <c r="O4" s="25"/>
      <c r="P4" s="30">
        <v>41343</v>
      </c>
      <c r="Q4" s="27"/>
    </row>
    <row r="5" spans="1:17" x14ac:dyDescent="0.25">
      <c r="A5" t="s">
        <v>4</v>
      </c>
      <c r="C5" s="1" t="s">
        <v>13</v>
      </c>
      <c r="F5" t="s">
        <v>24</v>
      </c>
      <c r="G5" t="s">
        <v>30</v>
      </c>
      <c r="J5" s="23"/>
      <c r="K5" s="31"/>
      <c r="L5" s="29" t="s">
        <v>21</v>
      </c>
      <c r="M5" s="25"/>
      <c r="N5" s="32">
        <v>41384</v>
      </c>
      <c r="O5" s="25"/>
      <c r="P5" s="32">
        <v>41399</v>
      </c>
      <c r="Q5" s="27"/>
    </row>
    <row r="6" spans="1:17" x14ac:dyDescent="0.25">
      <c r="A6" t="s">
        <v>5</v>
      </c>
      <c r="C6" s="5" t="e">
        <f>DATE(B1,1,1)</f>
        <v>#REF!</v>
      </c>
      <c r="F6" t="s">
        <v>24</v>
      </c>
      <c r="G6" t="s">
        <v>31</v>
      </c>
      <c r="J6" s="23"/>
      <c r="K6" s="31"/>
      <c r="L6" s="29" t="s">
        <v>22</v>
      </c>
      <c r="M6" s="25"/>
      <c r="N6" s="32">
        <v>41461</v>
      </c>
      <c r="O6" s="25"/>
      <c r="P6" s="32">
        <v>41518</v>
      </c>
      <c r="Q6" s="27"/>
    </row>
    <row r="7" spans="1:17" x14ac:dyDescent="0.25">
      <c r="A7" t="s">
        <v>6</v>
      </c>
      <c r="C7" s="6" t="e">
        <f>DATE(B1,5,1)</f>
        <v>#REF!</v>
      </c>
      <c r="F7" t="s">
        <v>24</v>
      </c>
      <c r="G7" t="s">
        <v>32</v>
      </c>
      <c r="J7" s="23"/>
      <c r="K7" s="31"/>
      <c r="L7" s="29" t="s">
        <v>23</v>
      </c>
      <c r="M7" s="25"/>
      <c r="N7" s="32">
        <v>41566</v>
      </c>
      <c r="O7" s="25"/>
      <c r="P7" s="32">
        <v>41581</v>
      </c>
      <c r="Q7" s="27"/>
    </row>
    <row r="8" spans="1:17" x14ac:dyDescent="0.25">
      <c r="A8" t="s">
        <v>7</v>
      </c>
      <c r="C8" s="6" t="e">
        <f>DATE(B1,5,8)</f>
        <v>#REF!</v>
      </c>
      <c r="F8" t="s">
        <v>24</v>
      </c>
      <c r="G8" t="s">
        <v>33</v>
      </c>
      <c r="J8" s="23"/>
      <c r="K8" s="33"/>
      <c r="L8" s="29" t="s">
        <v>19</v>
      </c>
      <c r="M8" s="25"/>
      <c r="N8" s="34">
        <v>41629</v>
      </c>
      <c r="O8" s="25"/>
      <c r="P8" s="34">
        <v>41644</v>
      </c>
      <c r="Q8" s="27"/>
    </row>
    <row r="9" spans="1:17" x14ac:dyDescent="0.25">
      <c r="A9" t="s">
        <v>8</v>
      </c>
      <c r="C9" s="6" t="e">
        <f>DATE(B1,7,14)</f>
        <v>#REF!</v>
      </c>
      <c r="F9" t="s">
        <v>24</v>
      </c>
      <c r="G9" t="s">
        <v>34</v>
      </c>
      <c r="J9" s="23"/>
      <c r="K9" s="25"/>
      <c r="L9" s="25"/>
      <c r="M9" s="25"/>
      <c r="N9" s="25"/>
      <c r="O9" s="25"/>
      <c r="P9" s="25"/>
      <c r="Q9" s="27"/>
    </row>
    <row r="10" spans="1:17" x14ac:dyDescent="0.25">
      <c r="A10" t="s">
        <v>9</v>
      </c>
      <c r="C10" s="6" t="e">
        <f>DATE(B1,8,15)</f>
        <v>#REF!</v>
      </c>
      <c r="F10" t="s">
        <v>24</v>
      </c>
      <c r="G10" t="s">
        <v>35</v>
      </c>
      <c r="J10" s="23"/>
      <c r="K10" s="28" t="str">
        <f>YEAR(N10)&amp;"/"&amp;YEAR(P14)</f>
        <v>2014/2015</v>
      </c>
      <c r="L10" s="29" t="s">
        <v>20</v>
      </c>
      <c r="M10" s="25"/>
      <c r="N10" s="30">
        <v>41699</v>
      </c>
      <c r="O10" s="25"/>
      <c r="P10" s="30">
        <v>41714</v>
      </c>
      <c r="Q10" s="27"/>
    </row>
    <row r="11" spans="1:17" x14ac:dyDescent="0.25">
      <c r="A11" t="s">
        <v>10</v>
      </c>
      <c r="C11" s="6" t="e">
        <f>DATE(B1,11,1)</f>
        <v>#REF!</v>
      </c>
      <c r="F11" t="s">
        <v>24</v>
      </c>
      <c r="G11" t="s">
        <v>36</v>
      </c>
      <c r="J11" s="23"/>
      <c r="K11" s="31"/>
      <c r="L11" s="29" t="s">
        <v>21</v>
      </c>
      <c r="M11" s="25"/>
      <c r="N11" s="32">
        <v>41755</v>
      </c>
      <c r="O11" s="25"/>
      <c r="P11" s="32">
        <v>41770</v>
      </c>
      <c r="Q11" s="27"/>
    </row>
    <row r="12" spans="1:17" x14ac:dyDescent="0.25">
      <c r="A12" t="s">
        <v>11</v>
      </c>
      <c r="C12" s="6" t="e">
        <f>DATE(B1,11,11)</f>
        <v>#REF!</v>
      </c>
      <c r="F12" t="s">
        <v>24</v>
      </c>
      <c r="G12" t="s">
        <v>37</v>
      </c>
      <c r="J12" s="23"/>
      <c r="K12" s="31"/>
      <c r="L12" s="29" t="s">
        <v>22</v>
      </c>
      <c r="M12" s="25"/>
      <c r="N12" s="32">
        <v>41825</v>
      </c>
      <c r="O12" s="25"/>
      <c r="P12" s="32">
        <v>41882</v>
      </c>
      <c r="Q12" s="27"/>
    </row>
    <row r="13" spans="1:17" x14ac:dyDescent="0.25">
      <c r="C13" s="6" t="e">
        <f>DATE(B1,12,25)</f>
        <v>#REF!</v>
      </c>
      <c r="F13" t="s">
        <v>24</v>
      </c>
      <c r="G13" t="s">
        <v>38</v>
      </c>
      <c r="J13" s="23"/>
      <c r="K13" s="31"/>
      <c r="L13" s="29" t="s">
        <v>23</v>
      </c>
      <c r="M13" s="25"/>
      <c r="N13" s="32">
        <v>41930</v>
      </c>
      <c r="O13" s="25"/>
      <c r="P13" s="32">
        <v>41945</v>
      </c>
      <c r="Q13" s="27"/>
    </row>
    <row r="14" spans="1:17" x14ac:dyDescent="0.25">
      <c r="C14" s="7" t="e">
        <f>C2+1</f>
        <v>#REF!</v>
      </c>
      <c r="F14" t="s">
        <v>24</v>
      </c>
      <c r="G14" t="s">
        <v>39</v>
      </c>
      <c r="J14" s="23"/>
      <c r="K14" s="33"/>
      <c r="L14" s="29" t="s">
        <v>19</v>
      </c>
      <c r="M14" s="25"/>
      <c r="N14" s="34">
        <v>41993</v>
      </c>
      <c r="O14" s="25"/>
      <c r="P14" s="34">
        <v>42008</v>
      </c>
      <c r="Q14" s="27"/>
    </row>
    <row r="15" spans="1:17" x14ac:dyDescent="0.25">
      <c r="C15" s="7" t="e">
        <f>C2+39</f>
        <v>#REF!</v>
      </c>
      <c r="F15" t="s">
        <v>24</v>
      </c>
      <c r="G15" t="s">
        <v>40</v>
      </c>
      <c r="J15" s="23"/>
      <c r="K15" s="25"/>
      <c r="L15" s="25"/>
      <c r="M15" s="25"/>
      <c r="N15" s="25"/>
      <c r="O15" s="25"/>
      <c r="P15" s="25"/>
      <c r="Q15" s="27"/>
    </row>
    <row r="16" spans="1:17" x14ac:dyDescent="0.25">
      <c r="C16" s="8" t="e">
        <f>C2+50</f>
        <v>#REF!</v>
      </c>
      <c r="F16" t="s">
        <v>24</v>
      </c>
      <c r="G16" t="s">
        <v>41</v>
      </c>
      <c r="J16" s="23"/>
      <c r="K16" s="28" t="str">
        <f>YEAR(N16)&amp;"/"&amp;YEAR(P20)</f>
        <v>2015/2016</v>
      </c>
      <c r="L16" s="29" t="s">
        <v>20</v>
      </c>
      <c r="M16" s="25"/>
      <c r="N16" s="30">
        <v>42042</v>
      </c>
      <c r="O16" s="25"/>
      <c r="P16" s="30">
        <v>42057</v>
      </c>
      <c r="Q16" s="27"/>
    </row>
    <row r="17" spans="6:17" x14ac:dyDescent="0.25">
      <c r="F17" t="s">
        <v>24</v>
      </c>
      <c r="G17" t="s">
        <v>42</v>
      </c>
      <c r="J17" s="23"/>
      <c r="K17" s="31"/>
      <c r="L17" s="29" t="s">
        <v>21</v>
      </c>
      <c r="M17" s="25"/>
      <c r="N17" s="32">
        <v>42105</v>
      </c>
      <c r="O17" s="25"/>
      <c r="P17" s="32">
        <v>42120</v>
      </c>
      <c r="Q17" s="27"/>
    </row>
    <row r="18" spans="6:17" x14ac:dyDescent="0.25">
      <c r="F18" t="s">
        <v>24</v>
      </c>
      <c r="G18" t="s">
        <v>43</v>
      </c>
      <c r="J18" s="23"/>
      <c r="K18" s="31"/>
      <c r="L18" s="29" t="s">
        <v>22</v>
      </c>
      <c r="M18" s="25"/>
      <c r="N18" s="32">
        <v>42189</v>
      </c>
      <c r="O18" s="25"/>
      <c r="P18" s="32">
        <v>42246</v>
      </c>
      <c r="Q18" s="27"/>
    </row>
    <row r="19" spans="6:17" x14ac:dyDescent="0.25">
      <c r="F19" t="s">
        <v>24</v>
      </c>
      <c r="G19" t="s">
        <v>44</v>
      </c>
      <c r="J19" s="23"/>
      <c r="K19" s="31"/>
      <c r="L19" s="29" t="s">
        <v>23</v>
      </c>
      <c r="M19" s="25"/>
      <c r="N19" s="32">
        <v>42294</v>
      </c>
      <c r="O19" s="25"/>
      <c r="P19" s="32">
        <v>42309</v>
      </c>
      <c r="Q19" s="27"/>
    </row>
    <row r="20" spans="6:17" x14ac:dyDescent="0.25">
      <c r="F20" t="s">
        <v>24</v>
      </c>
      <c r="G20" t="s">
        <v>45</v>
      </c>
      <c r="J20" s="23"/>
      <c r="K20" s="33"/>
      <c r="L20" s="29" t="s">
        <v>19</v>
      </c>
      <c r="M20" s="25"/>
      <c r="N20" s="34">
        <v>42357</v>
      </c>
      <c r="O20" s="25"/>
      <c r="P20" s="34">
        <v>42372</v>
      </c>
      <c r="Q20" s="27"/>
    </row>
    <row r="21" spans="6:17" x14ac:dyDescent="0.25">
      <c r="F21" t="s">
        <v>24</v>
      </c>
      <c r="G21" t="s">
        <v>46</v>
      </c>
      <c r="J21" s="23"/>
      <c r="K21" s="25"/>
      <c r="L21" s="25"/>
      <c r="M21" s="25"/>
      <c r="N21" s="25"/>
      <c r="O21" s="25"/>
      <c r="P21" s="25"/>
      <c r="Q21" s="27"/>
    </row>
    <row r="22" spans="6:17" x14ac:dyDescent="0.25">
      <c r="F22" t="s">
        <v>24</v>
      </c>
      <c r="G22" t="s">
        <v>47</v>
      </c>
      <c r="J22" s="23"/>
      <c r="K22" s="28" t="str">
        <f>YEAR(N22)&amp;"/"&amp;YEAR(P26)</f>
        <v>2016/2017</v>
      </c>
      <c r="L22" s="29" t="s">
        <v>20</v>
      </c>
      <c r="M22" s="25"/>
      <c r="N22" s="30">
        <v>42413</v>
      </c>
      <c r="O22" s="25"/>
      <c r="P22" s="30">
        <v>42428</v>
      </c>
      <c r="Q22" s="27"/>
    </row>
    <row r="23" spans="6:17" x14ac:dyDescent="0.25">
      <c r="F23" t="s">
        <v>24</v>
      </c>
      <c r="G23" t="s">
        <v>48</v>
      </c>
      <c r="J23" s="23"/>
      <c r="K23" s="31"/>
      <c r="L23" s="29" t="s">
        <v>21</v>
      </c>
      <c r="M23" s="25"/>
      <c r="N23" s="32">
        <v>42476</v>
      </c>
      <c r="O23" s="25"/>
      <c r="P23" s="32">
        <v>42491</v>
      </c>
      <c r="Q23" s="27"/>
    </row>
    <row r="24" spans="6:17" x14ac:dyDescent="0.25">
      <c r="F24" t="s">
        <v>24</v>
      </c>
      <c r="G24" t="s">
        <v>49</v>
      </c>
      <c r="J24" s="23"/>
      <c r="K24" s="31"/>
      <c r="L24" s="29" t="s">
        <v>22</v>
      </c>
      <c r="M24" s="25"/>
      <c r="N24" s="32">
        <v>42553</v>
      </c>
      <c r="O24" s="25"/>
      <c r="P24" s="32">
        <v>42611</v>
      </c>
      <c r="Q24" s="27"/>
    </row>
    <row r="25" spans="6:17" x14ac:dyDescent="0.25">
      <c r="F25" t="s">
        <v>24</v>
      </c>
      <c r="G25" t="s">
        <v>50</v>
      </c>
      <c r="J25" s="23"/>
      <c r="K25" s="31"/>
      <c r="L25" s="29" t="s">
        <v>23</v>
      </c>
      <c r="M25" s="25"/>
      <c r="N25" s="32">
        <v>42667</v>
      </c>
      <c r="O25" s="25"/>
      <c r="P25" s="32">
        <v>42680</v>
      </c>
      <c r="Q25" s="27"/>
    </row>
    <row r="26" spans="6:17" x14ac:dyDescent="0.25">
      <c r="F26" t="s">
        <v>24</v>
      </c>
      <c r="G26" t="s">
        <v>51</v>
      </c>
      <c r="J26" s="23"/>
      <c r="K26" s="33"/>
      <c r="L26" s="29" t="s">
        <v>19</v>
      </c>
      <c r="M26" s="25"/>
      <c r="N26" s="34">
        <v>42721</v>
      </c>
      <c r="O26" s="25"/>
      <c r="P26" s="34">
        <v>42737</v>
      </c>
      <c r="Q26" s="27"/>
    </row>
    <row r="27" spans="6:17" ht="15.75" thickBot="1" x14ac:dyDescent="0.3">
      <c r="F27" t="s">
        <v>25</v>
      </c>
      <c r="G27" t="s">
        <v>27</v>
      </c>
      <c r="J27" s="35"/>
      <c r="K27" s="36"/>
      <c r="L27" s="36"/>
      <c r="M27" s="36"/>
      <c r="N27" s="36"/>
      <c r="O27" s="36"/>
      <c r="P27" s="36"/>
      <c r="Q27" s="37"/>
    </row>
    <row r="28" spans="6:17" x14ac:dyDescent="0.25">
      <c r="F28" t="s">
        <v>25</v>
      </c>
      <c r="G28" t="s">
        <v>28</v>
      </c>
    </row>
    <row r="29" spans="6:17" x14ac:dyDescent="0.25">
      <c r="F29" t="s">
        <v>25</v>
      </c>
      <c r="G29" t="s">
        <v>29</v>
      </c>
    </row>
    <row r="30" spans="6:17" x14ac:dyDescent="0.25">
      <c r="F30" t="s">
        <v>25</v>
      </c>
      <c r="G30" t="s">
        <v>30</v>
      </c>
    </row>
    <row r="31" spans="6:17" x14ac:dyDescent="0.25">
      <c r="F31" t="s">
        <v>25</v>
      </c>
      <c r="G31" t="s">
        <v>31</v>
      </c>
    </row>
    <row r="32" spans="6:17" x14ac:dyDescent="0.25">
      <c r="F32" t="s">
        <v>25</v>
      </c>
      <c r="G32" t="s">
        <v>32</v>
      </c>
    </row>
    <row r="33" spans="6:7" x14ac:dyDescent="0.25">
      <c r="F33" t="s">
        <v>25</v>
      </c>
      <c r="G33" t="s">
        <v>33</v>
      </c>
    </row>
    <row r="34" spans="6:7" x14ac:dyDescent="0.25">
      <c r="F34" t="s">
        <v>25</v>
      </c>
      <c r="G34" t="s">
        <v>34</v>
      </c>
    </row>
    <row r="35" spans="6:7" x14ac:dyDescent="0.25">
      <c r="F35" t="s">
        <v>25</v>
      </c>
      <c r="G35" t="s">
        <v>35</v>
      </c>
    </row>
    <row r="36" spans="6:7" x14ac:dyDescent="0.25">
      <c r="F36" t="s">
        <v>25</v>
      </c>
      <c r="G36" t="s">
        <v>36</v>
      </c>
    </row>
    <row r="37" spans="6:7" x14ac:dyDescent="0.25">
      <c r="F37" t="s">
        <v>26</v>
      </c>
      <c r="G37" t="s">
        <v>27</v>
      </c>
    </row>
    <row r="38" spans="6:7" x14ac:dyDescent="0.25">
      <c r="F38" t="s">
        <v>26</v>
      </c>
      <c r="G38" t="s">
        <v>28</v>
      </c>
    </row>
    <row r="39" spans="6:7" x14ac:dyDescent="0.25">
      <c r="F39" t="s">
        <v>26</v>
      </c>
      <c r="G39" t="s">
        <v>29</v>
      </c>
    </row>
    <row r="40" spans="6:7" x14ac:dyDescent="0.25">
      <c r="F40" t="s">
        <v>26</v>
      </c>
      <c r="G40" t="s">
        <v>30</v>
      </c>
    </row>
    <row r="41" spans="6:7" x14ac:dyDescent="0.25">
      <c r="F41" t="s">
        <v>26</v>
      </c>
      <c r="G41" t="s">
        <v>31</v>
      </c>
    </row>
    <row r="42" spans="6:7" x14ac:dyDescent="0.25">
      <c r="F42" t="s">
        <v>26</v>
      </c>
      <c r="G42" t="s">
        <v>32</v>
      </c>
    </row>
  </sheetData>
  <sortState ref="F9:F25">
    <sortCondition ref="F27"/>
  </sortState>
  <customSheetViews>
    <customSheetView guid="{0247E2FE-4B3E-4E9D-8A3F-7664F9779140}">
      <selection activeCell="C14" sqref="C14"/>
      <pageMargins left="0.7" right="0.7" top="0.75" bottom="0.75" header="0.3" footer="0.3"/>
      <pageSetup paperSize="9" orientation="portrait" horizontalDpi="0" verticalDpi="0" r:id="rId1"/>
    </customSheetView>
    <customSheetView guid="{65A0586B-4EAC-4584-BCCA-123DECEA4608}" state="hidden" topLeftCell="A7">
      <selection activeCell="H27" sqref="H27"/>
      <pageMargins left="0.7" right="0.7" top="0.75" bottom="0.75" header="0.3" footer="0.3"/>
      <pageSetup paperSize="9" orientation="portrait" horizontalDpi="0" verticalDpi="0" r:id="rId2"/>
    </customSheetView>
  </customSheetViews>
  <mergeCells count="1">
    <mergeCell ref="K1:K2"/>
  </mergeCell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>
    <pageSetUpPr fitToPage="1"/>
  </sheetPr>
  <dimension ref="A1:KD2050"/>
  <sheetViews>
    <sheetView tabSelected="1" zoomScale="70" zoomScaleNormal="70" workbookViewId="0">
      <pane xSplit="2" topLeftCell="C1" activePane="topRight" state="frozen"/>
      <selection activeCell="A2" sqref="A2"/>
      <selection pane="topRight" activeCell="A61" sqref="A61"/>
    </sheetView>
  </sheetViews>
  <sheetFormatPr baseColWidth="10" defaultRowHeight="15" x14ac:dyDescent="0.25"/>
  <cols>
    <col min="1" max="1" width="16" style="10" customWidth="1"/>
    <col min="2" max="2" width="26.42578125" style="10" customWidth="1"/>
    <col min="3" max="15" width="12" style="9" customWidth="1"/>
    <col min="16" max="20" width="12.7109375" style="9" customWidth="1"/>
    <col min="21" max="16384" width="11.42578125" style="9"/>
  </cols>
  <sheetData>
    <row r="1" spans="1:16" s="14" customFormat="1" ht="30" hidden="1" customHeight="1" x14ac:dyDescent="0.25">
      <c r="A1" s="17"/>
      <c r="B1" s="17"/>
    </row>
    <row r="2" spans="1:16" s="16" customFormat="1" ht="21" x14ac:dyDescent="0.35">
      <c r="A2" s="15"/>
      <c r="B2" s="15"/>
      <c r="E2" s="42"/>
      <c r="I2" s="42"/>
    </row>
    <row r="3" spans="1:16" s="11" customFormat="1" x14ac:dyDescent="0.25">
      <c r="A3" s="15"/>
      <c r="B3" s="15"/>
      <c r="E3" s="41"/>
    </row>
    <row r="4" spans="1:16" s="11" customFormat="1" ht="18.75" x14ac:dyDescent="0.25">
      <c r="A4" s="15"/>
      <c r="B4" s="15"/>
      <c r="C4" s="40" t="s">
        <v>52</v>
      </c>
      <c r="D4" s="40" t="s">
        <v>64</v>
      </c>
      <c r="E4" s="40" t="s">
        <v>53</v>
      </c>
      <c r="F4" s="40" t="s">
        <v>54</v>
      </c>
      <c r="G4" s="40" t="s">
        <v>55</v>
      </c>
      <c r="H4" s="40" t="s">
        <v>56</v>
      </c>
      <c r="I4" s="40" t="s">
        <v>57</v>
      </c>
      <c r="J4" s="40" t="s">
        <v>65</v>
      </c>
      <c r="K4" s="40" t="s">
        <v>58</v>
      </c>
      <c r="L4" s="40" t="s">
        <v>59</v>
      </c>
      <c r="M4" s="40" t="s">
        <v>60</v>
      </c>
      <c r="N4" s="40" t="s">
        <v>66</v>
      </c>
      <c r="O4" s="45">
        <f>SUM(O6:O66)</f>
        <v>9397.4000000000015</v>
      </c>
    </row>
    <row r="5" spans="1:16" s="11" customFormat="1" x14ac:dyDescent="0.25">
      <c r="A5" s="15"/>
      <c r="B5" s="10"/>
    </row>
    <row r="6" spans="1:16" s="39" customFormat="1" x14ac:dyDescent="0.25">
      <c r="A6" s="10" t="s">
        <v>67</v>
      </c>
      <c r="B6" s="10"/>
      <c r="C6" s="44">
        <v>157</v>
      </c>
      <c r="D6" s="44">
        <v>50</v>
      </c>
      <c r="E6" s="44">
        <v>25</v>
      </c>
      <c r="F6" s="44">
        <v>39</v>
      </c>
      <c r="G6" s="44">
        <v>33</v>
      </c>
      <c r="H6" s="44">
        <v>147</v>
      </c>
      <c r="I6" s="44">
        <v>0</v>
      </c>
      <c r="J6" s="44">
        <v>0</v>
      </c>
      <c r="K6" s="44">
        <v>0</v>
      </c>
      <c r="L6" s="44">
        <v>0</v>
      </c>
      <c r="M6" s="44">
        <v>0</v>
      </c>
      <c r="N6" s="44">
        <v>0</v>
      </c>
      <c r="O6" s="39">
        <f>IFERROR(SUM(C6:N6),0)</f>
        <v>451</v>
      </c>
      <c r="P6" s="39">
        <f>SUM(O6:O34)</f>
        <v>3056.6000000000004</v>
      </c>
    </row>
    <row r="7" spans="1:16" s="12" customFormat="1" x14ac:dyDescent="0.25">
      <c r="A7" s="10" t="s">
        <v>67</v>
      </c>
      <c r="B7" s="10"/>
      <c r="C7" s="44">
        <v>0</v>
      </c>
      <c r="D7" s="44">
        <v>0</v>
      </c>
      <c r="E7" s="44">
        <v>0</v>
      </c>
      <c r="F7" s="44">
        <v>0</v>
      </c>
      <c r="G7" s="44">
        <v>0</v>
      </c>
      <c r="H7" s="44">
        <v>0</v>
      </c>
      <c r="I7" s="44">
        <v>0</v>
      </c>
      <c r="J7" s="44">
        <v>0</v>
      </c>
      <c r="K7" s="44">
        <v>0</v>
      </c>
      <c r="L7" s="44">
        <v>0</v>
      </c>
      <c r="M7" s="44">
        <v>0</v>
      </c>
      <c r="N7" s="44">
        <v>0</v>
      </c>
      <c r="O7" s="39">
        <f t="shared" ref="O7:O66" si="0">IFERROR(SUM(C7:N7),0)</f>
        <v>0</v>
      </c>
    </row>
    <row r="8" spans="1:16" s="12" customFormat="1" x14ac:dyDescent="0.25">
      <c r="A8" s="10" t="s">
        <v>67</v>
      </c>
      <c r="B8" s="10"/>
      <c r="C8" s="44">
        <v>0</v>
      </c>
      <c r="D8" s="44">
        <v>0</v>
      </c>
      <c r="E8" s="44">
        <v>0</v>
      </c>
      <c r="F8" s="44">
        <v>0</v>
      </c>
      <c r="G8" s="44">
        <v>0</v>
      </c>
      <c r="H8" s="44">
        <v>0</v>
      </c>
      <c r="I8" s="44">
        <v>0</v>
      </c>
      <c r="J8" s="44">
        <v>0</v>
      </c>
      <c r="K8" s="44">
        <v>0</v>
      </c>
      <c r="L8" s="44">
        <v>0</v>
      </c>
      <c r="M8" s="44">
        <v>0</v>
      </c>
      <c r="N8" s="44">
        <v>0</v>
      </c>
      <c r="O8" s="39">
        <f t="shared" si="0"/>
        <v>0</v>
      </c>
    </row>
    <row r="9" spans="1:16" s="12" customFormat="1" x14ac:dyDescent="0.25">
      <c r="A9" s="10" t="s">
        <v>67</v>
      </c>
      <c r="B9" s="10"/>
      <c r="C9" s="44">
        <v>0</v>
      </c>
      <c r="D9" s="44">
        <v>0</v>
      </c>
      <c r="E9" s="44">
        <v>0</v>
      </c>
      <c r="F9" s="44">
        <v>0</v>
      </c>
      <c r="G9" s="44">
        <v>0</v>
      </c>
      <c r="H9" s="44">
        <v>0</v>
      </c>
      <c r="I9" s="44">
        <v>0</v>
      </c>
      <c r="J9" s="44">
        <v>0</v>
      </c>
      <c r="K9" s="44">
        <v>0</v>
      </c>
      <c r="L9" s="44">
        <v>0</v>
      </c>
      <c r="M9" s="44">
        <v>0</v>
      </c>
      <c r="N9" s="44">
        <v>0</v>
      </c>
      <c r="O9" s="39">
        <f t="shared" si="0"/>
        <v>0</v>
      </c>
    </row>
    <row r="10" spans="1:16" s="12" customFormat="1" x14ac:dyDescent="0.25">
      <c r="A10" s="10" t="s">
        <v>67</v>
      </c>
      <c r="B10" s="10"/>
      <c r="C10" s="44">
        <v>55.800000000000011</v>
      </c>
      <c r="D10" s="44">
        <v>86.800000000000026</v>
      </c>
      <c r="E10" s="44">
        <v>80.600000000000009</v>
      </c>
      <c r="F10" s="44">
        <v>107.6</v>
      </c>
      <c r="G10" s="44">
        <v>55.8</v>
      </c>
      <c r="H10" s="44">
        <v>60.6</v>
      </c>
      <c r="I10" s="44">
        <v>0</v>
      </c>
      <c r="J10" s="44">
        <v>0</v>
      </c>
      <c r="K10" s="44">
        <v>0</v>
      </c>
      <c r="L10" s="44">
        <v>0</v>
      </c>
      <c r="M10" s="44">
        <v>0</v>
      </c>
      <c r="N10" s="44">
        <v>0</v>
      </c>
      <c r="O10" s="39">
        <f t="shared" si="0"/>
        <v>447.2000000000001</v>
      </c>
    </row>
    <row r="11" spans="1:16" s="12" customFormat="1" x14ac:dyDescent="0.25">
      <c r="A11" s="10" t="s">
        <v>67</v>
      </c>
      <c r="B11" s="10"/>
      <c r="C11" s="44">
        <v>0</v>
      </c>
      <c r="D11" s="44">
        <v>28</v>
      </c>
      <c r="E11" s="44">
        <v>37</v>
      </c>
      <c r="F11" s="44">
        <v>17</v>
      </c>
      <c r="G11" s="44">
        <v>29.5</v>
      </c>
      <c r="H11" s="44">
        <v>63</v>
      </c>
      <c r="I11" s="44">
        <v>0</v>
      </c>
      <c r="J11" s="44">
        <v>0</v>
      </c>
      <c r="K11" s="44">
        <v>0</v>
      </c>
      <c r="L11" s="44">
        <v>0</v>
      </c>
      <c r="M11" s="44">
        <v>0</v>
      </c>
      <c r="N11" s="44">
        <v>0</v>
      </c>
      <c r="O11" s="39">
        <f t="shared" si="0"/>
        <v>174.5</v>
      </c>
    </row>
    <row r="12" spans="1:16" s="12" customFormat="1" x14ac:dyDescent="0.25">
      <c r="A12" s="10" t="s">
        <v>67</v>
      </c>
      <c r="B12" s="10"/>
      <c r="C12" s="44">
        <v>35</v>
      </c>
      <c r="D12" s="44">
        <v>42</v>
      </c>
      <c r="E12" s="44">
        <v>0</v>
      </c>
      <c r="F12" s="44">
        <v>9</v>
      </c>
      <c r="G12" s="44">
        <v>58</v>
      </c>
      <c r="H12" s="44">
        <v>41</v>
      </c>
      <c r="I12" s="44">
        <v>0</v>
      </c>
      <c r="J12" s="44">
        <v>0</v>
      </c>
      <c r="K12" s="44">
        <v>0</v>
      </c>
      <c r="L12" s="44">
        <v>0</v>
      </c>
      <c r="M12" s="44">
        <v>0</v>
      </c>
      <c r="N12" s="44">
        <v>0</v>
      </c>
      <c r="O12" s="39">
        <f t="shared" si="0"/>
        <v>185</v>
      </c>
    </row>
    <row r="13" spans="1:16" s="12" customFormat="1" x14ac:dyDescent="0.25">
      <c r="A13" s="10" t="s">
        <v>67</v>
      </c>
      <c r="B13" s="10"/>
      <c r="C13" s="44">
        <v>0</v>
      </c>
      <c r="D13" s="44">
        <v>15</v>
      </c>
      <c r="E13" s="44">
        <v>13</v>
      </c>
      <c r="F13" s="44">
        <v>0</v>
      </c>
      <c r="G13" s="44">
        <v>13</v>
      </c>
      <c r="H13" s="44">
        <v>0</v>
      </c>
      <c r="I13" s="44">
        <v>0</v>
      </c>
      <c r="J13" s="44">
        <v>0</v>
      </c>
      <c r="K13" s="44">
        <v>0</v>
      </c>
      <c r="L13" s="44">
        <v>0</v>
      </c>
      <c r="M13" s="44">
        <v>0</v>
      </c>
      <c r="N13" s="44">
        <v>0</v>
      </c>
      <c r="O13" s="39">
        <f t="shared" si="0"/>
        <v>41</v>
      </c>
    </row>
    <row r="14" spans="1:16" s="12" customFormat="1" x14ac:dyDescent="0.25">
      <c r="A14" s="10" t="s">
        <v>67</v>
      </c>
      <c r="B14" s="10"/>
      <c r="C14" s="44">
        <v>0</v>
      </c>
      <c r="D14" s="44">
        <v>0</v>
      </c>
      <c r="E14" s="44">
        <v>0</v>
      </c>
      <c r="F14" s="44">
        <v>0</v>
      </c>
      <c r="G14" s="44">
        <v>0</v>
      </c>
      <c r="H14" s="44">
        <v>0</v>
      </c>
      <c r="I14" s="44">
        <v>0</v>
      </c>
      <c r="J14" s="44">
        <v>0</v>
      </c>
      <c r="K14" s="44">
        <v>0</v>
      </c>
      <c r="L14" s="44">
        <v>0</v>
      </c>
      <c r="M14" s="44">
        <v>0</v>
      </c>
      <c r="N14" s="44">
        <v>0</v>
      </c>
      <c r="O14" s="39">
        <f t="shared" si="0"/>
        <v>0</v>
      </c>
    </row>
    <row r="15" spans="1:16" s="12" customFormat="1" x14ac:dyDescent="0.25">
      <c r="A15" s="10" t="s">
        <v>67</v>
      </c>
      <c r="B15" s="10"/>
      <c r="C15" s="44">
        <v>0</v>
      </c>
      <c r="D15" s="44">
        <v>32</v>
      </c>
      <c r="E15" s="44">
        <v>0</v>
      </c>
      <c r="F15" s="44">
        <v>47.1</v>
      </c>
      <c r="G15" s="44">
        <v>0</v>
      </c>
      <c r="H15" s="44">
        <v>82</v>
      </c>
      <c r="I15" s="44">
        <v>0</v>
      </c>
      <c r="J15" s="44">
        <v>0</v>
      </c>
      <c r="K15" s="44">
        <v>0</v>
      </c>
      <c r="L15" s="44">
        <v>0</v>
      </c>
      <c r="M15" s="44">
        <v>0</v>
      </c>
      <c r="N15" s="44">
        <v>0</v>
      </c>
      <c r="O15" s="39">
        <f t="shared" si="0"/>
        <v>161.1</v>
      </c>
    </row>
    <row r="16" spans="1:16" s="12" customFormat="1" x14ac:dyDescent="0.25">
      <c r="A16" s="10" t="s">
        <v>67</v>
      </c>
      <c r="B16" s="10"/>
      <c r="C16" s="44">
        <v>0</v>
      </c>
      <c r="D16" s="44">
        <v>0</v>
      </c>
      <c r="E16" s="44">
        <v>0</v>
      </c>
      <c r="F16" s="44">
        <v>0</v>
      </c>
      <c r="G16" s="44">
        <v>0</v>
      </c>
      <c r="H16" s="44">
        <v>23</v>
      </c>
      <c r="I16" s="44">
        <v>0</v>
      </c>
      <c r="J16" s="44">
        <v>0</v>
      </c>
      <c r="K16" s="44">
        <v>0</v>
      </c>
      <c r="L16" s="44">
        <v>0</v>
      </c>
      <c r="M16" s="44">
        <v>0</v>
      </c>
      <c r="N16" s="44">
        <v>0</v>
      </c>
      <c r="O16" s="39">
        <f t="shared" si="0"/>
        <v>23</v>
      </c>
    </row>
    <row r="17" spans="1:15" s="12" customFormat="1" x14ac:dyDescent="0.25">
      <c r="A17" s="10" t="s">
        <v>67</v>
      </c>
      <c r="B17" s="10"/>
      <c r="C17" s="44">
        <v>0</v>
      </c>
      <c r="D17" s="44">
        <v>0</v>
      </c>
      <c r="E17" s="44">
        <v>0</v>
      </c>
      <c r="F17" s="44">
        <v>0</v>
      </c>
      <c r="G17" s="44">
        <v>0</v>
      </c>
      <c r="H17" s="44">
        <v>0</v>
      </c>
      <c r="I17" s="44">
        <v>0</v>
      </c>
      <c r="J17" s="44">
        <v>0</v>
      </c>
      <c r="K17" s="44">
        <v>0</v>
      </c>
      <c r="L17" s="44">
        <v>0</v>
      </c>
      <c r="M17" s="44">
        <v>0</v>
      </c>
      <c r="N17" s="44">
        <v>0</v>
      </c>
      <c r="O17" s="39">
        <f t="shared" si="0"/>
        <v>0</v>
      </c>
    </row>
    <row r="18" spans="1:15" s="12" customFormat="1" x14ac:dyDescent="0.25">
      <c r="A18" s="10" t="s">
        <v>67</v>
      </c>
      <c r="B18" s="10"/>
      <c r="C18" s="44">
        <v>52</v>
      </c>
      <c r="D18" s="44">
        <v>38</v>
      </c>
      <c r="E18" s="44">
        <v>24</v>
      </c>
      <c r="F18" s="44">
        <v>48</v>
      </c>
      <c r="G18" s="44">
        <v>0</v>
      </c>
      <c r="H18" s="44">
        <v>45</v>
      </c>
      <c r="I18" s="44">
        <v>0</v>
      </c>
      <c r="J18" s="44">
        <v>0</v>
      </c>
      <c r="K18" s="44">
        <v>0</v>
      </c>
      <c r="L18" s="44">
        <v>0</v>
      </c>
      <c r="M18" s="44">
        <v>0</v>
      </c>
      <c r="N18" s="44">
        <v>0</v>
      </c>
      <c r="O18" s="39">
        <f t="shared" si="0"/>
        <v>207</v>
      </c>
    </row>
    <row r="19" spans="1:15" s="12" customFormat="1" x14ac:dyDescent="0.25">
      <c r="A19" s="10" t="s">
        <v>67</v>
      </c>
      <c r="B19" s="10"/>
      <c r="C19" s="44">
        <v>73</v>
      </c>
      <c r="D19" s="44">
        <v>89</v>
      </c>
      <c r="E19" s="44">
        <v>0</v>
      </c>
      <c r="F19" s="44">
        <v>63</v>
      </c>
      <c r="G19" s="44">
        <v>11</v>
      </c>
      <c r="H19" s="44">
        <v>0</v>
      </c>
      <c r="I19" s="44">
        <v>0</v>
      </c>
      <c r="J19" s="44">
        <v>0</v>
      </c>
      <c r="K19" s="44">
        <v>0</v>
      </c>
      <c r="L19" s="44">
        <v>0</v>
      </c>
      <c r="M19" s="44">
        <v>0</v>
      </c>
      <c r="N19" s="44">
        <v>0</v>
      </c>
      <c r="O19" s="39">
        <f t="shared" si="0"/>
        <v>236</v>
      </c>
    </row>
    <row r="20" spans="1:15" s="13" customFormat="1" x14ac:dyDescent="0.25">
      <c r="A20" s="10" t="s">
        <v>67</v>
      </c>
      <c r="B20" s="10"/>
      <c r="C20" s="44">
        <v>0</v>
      </c>
      <c r="D20" s="44">
        <v>0</v>
      </c>
      <c r="E20" s="44">
        <v>0</v>
      </c>
      <c r="F20" s="44">
        <v>0</v>
      </c>
      <c r="G20" s="44">
        <v>0</v>
      </c>
      <c r="H20" s="44">
        <v>0</v>
      </c>
      <c r="I20" s="44">
        <v>0</v>
      </c>
      <c r="J20" s="44">
        <v>0</v>
      </c>
      <c r="K20" s="44">
        <v>0</v>
      </c>
      <c r="L20" s="44">
        <v>0</v>
      </c>
      <c r="M20" s="44">
        <v>0</v>
      </c>
      <c r="N20" s="44">
        <v>0</v>
      </c>
      <c r="O20" s="39">
        <f t="shared" si="0"/>
        <v>0</v>
      </c>
    </row>
    <row r="21" spans="1:15" s="12" customFormat="1" x14ac:dyDescent="0.25">
      <c r="A21" s="10" t="s">
        <v>67</v>
      </c>
      <c r="B21" s="10"/>
      <c r="C21" s="44">
        <v>20</v>
      </c>
      <c r="D21" s="44">
        <v>4</v>
      </c>
      <c r="E21" s="44">
        <v>17</v>
      </c>
      <c r="F21" s="44">
        <v>8</v>
      </c>
      <c r="G21" s="44">
        <v>10</v>
      </c>
      <c r="H21" s="44">
        <v>0</v>
      </c>
      <c r="I21" s="44">
        <v>0</v>
      </c>
      <c r="J21" s="44">
        <v>0</v>
      </c>
      <c r="K21" s="44">
        <v>0</v>
      </c>
      <c r="L21" s="44">
        <v>0</v>
      </c>
      <c r="M21" s="44">
        <v>0</v>
      </c>
      <c r="N21" s="44">
        <v>0</v>
      </c>
      <c r="O21" s="39">
        <f t="shared" si="0"/>
        <v>59</v>
      </c>
    </row>
    <row r="22" spans="1:15" s="12" customFormat="1" x14ac:dyDescent="0.25">
      <c r="A22" s="10" t="s">
        <v>67</v>
      </c>
      <c r="B22" s="10"/>
      <c r="C22" s="44">
        <v>0</v>
      </c>
      <c r="D22" s="44">
        <v>0</v>
      </c>
      <c r="E22" s="44">
        <v>0</v>
      </c>
      <c r="F22" s="44">
        <v>0</v>
      </c>
      <c r="G22" s="44">
        <v>0</v>
      </c>
      <c r="H22" s="44">
        <v>0</v>
      </c>
      <c r="I22" s="44">
        <v>0</v>
      </c>
      <c r="J22" s="44">
        <v>0</v>
      </c>
      <c r="K22" s="44">
        <v>0</v>
      </c>
      <c r="L22" s="44">
        <v>0</v>
      </c>
      <c r="M22" s="44">
        <v>0</v>
      </c>
      <c r="N22" s="44">
        <v>0</v>
      </c>
      <c r="O22" s="39">
        <f t="shared" si="0"/>
        <v>0</v>
      </c>
    </row>
    <row r="23" spans="1:15" s="12" customFormat="1" x14ac:dyDescent="0.25">
      <c r="A23" s="10" t="s">
        <v>67</v>
      </c>
      <c r="B23" s="10"/>
      <c r="C23" s="44">
        <v>0</v>
      </c>
      <c r="D23" s="44">
        <v>0</v>
      </c>
      <c r="E23" s="44">
        <v>0</v>
      </c>
      <c r="F23" s="44">
        <v>0</v>
      </c>
      <c r="G23" s="44">
        <v>0</v>
      </c>
      <c r="H23" s="44">
        <v>0</v>
      </c>
      <c r="I23" s="44">
        <v>0</v>
      </c>
      <c r="J23" s="44">
        <v>0</v>
      </c>
      <c r="K23" s="44">
        <v>0</v>
      </c>
      <c r="L23" s="44">
        <v>0</v>
      </c>
      <c r="M23" s="44">
        <v>0</v>
      </c>
      <c r="N23" s="44">
        <v>0</v>
      </c>
      <c r="O23" s="39">
        <f t="shared" si="0"/>
        <v>0</v>
      </c>
    </row>
    <row r="24" spans="1:15" s="12" customFormat="1" x14ac:dyDescent="0.25">
      <c r="A24" s="10" t="s">
        <v>67</v>
      </c>
      <c r="B24" s="10"/>
      <c r="C24" s="44">
        <v>0</v>
      </c>
      <c r="D24" s="44">
        <v>0</v>
      </c>
      <c r="E24" s="44">
        <v>0</v>
      </c>
      <c r="F24" s="44">
        <v>0</v>
      </c>
      <c r="G24" s="44">
        <v>0</v>
      </c>
      <c r="H24" s="44">
        <v>0</v>
      </c>
      <c r="I24" s="44">
        <v>0</v>
      </c>
      <c r="J24" s="44">
        <v>0</v>
      </c>
      <c r="K24" s="44">
        <v>0</v>
      </c>
      <c r="L24" s="44">
        <v>0</v>
      </c>
      <c r="M24" s="44">
        <v>0</v>
      </c>
      <c r="N24" s="44">
        <v>0</v>
      </c>
      <c r="O24" s="39">
        <f t="shared" si="0"/>
        <v>0</v>
      </c>
    </row>
    <row r="25" spans="1:15" s="12" customFormat="1" x14ac:dyDescent="0.25">
      <c r="A25" s="10" t="s">
        <v>67</v>
      </c>
      <c r="B25" s="10"/>
      <c r="C25" s="44">
        <v>0</v>
      </c>
      <c r="D25" s="44">
        <v>0</v>
      </c>
      <c r="E25" s="44">
        <v>0</v>
      </c>
      <c r="F25" s="44">
        <v>0</v>
      </c>
      <c r="G25" s="44">
        <v>0</v>
      </c>
      <c r="H25" s="44">
        <v>0</v>
      </c>
      <c r="I25" s="44">
        <v>0</v>
      </c>
      <c r="J25" s="44">
        <v>0</v>
      </c>
      <c r="K25" s="44">
        <v>0</v>
      </c>
      <c r="L25" s="44">
        <v>0</v>
      </c>
      <c r="M25" s="44">
        <v>0</v>
      </c>
      <c r="N25" s="44">
        <v>0</v>
      </c>
      <c r="O25" s="39">
        <f t="shared" si="0"/>
        <v>0</v>
      </c>
    </row>
    <row r="26" spans="1:15" s="12" customFormat="1" x14ac:dyDescent="0.25">
      <c r="A26" s="10" t="s">
        <v>67</v>
      </c>
      <c r="B26" s="10"/>
      <c r="C26" s="44">
        <v>0</v>
      </c>
      <c r="D26" s="44">
        <v>0</v>
      </c>
      <c r="E26" s="44">
        <v>0</v>
      </c>
      <c r="F26" s="44">
        <v>0</v>
      </c>
      <c r="G26" s="44">
        <v>0</v>
      </c>
      <c r="H26" s="44">
        <v>0</v>
      </c>
      <c r="I26" s="44">
        <v>0</v>
      </c>
      <c r="J26" s="44">
        <v>0</v>
      </c>
      <c r="K26" s="44">
        <v>0</v>
      </c>
      <c r="L26" s="44">
        <v>0</v>
      </c>
      <c r="M26" s="44">
        <v>0</v>
      </c>
      <c r="N26" s="44">
        <v>0</v>
      </c>
      <c r="O26" s="39">
        <f t="shared" si="0"/>
        <v>0</v>
      </c>
    </row>
    <row r="27" spans="1:15" s="12" customFormat="1" x14ac:dyDescent="0.25">
      <c r="A27" s="10" t="s">
        <v>67</v>
      </c>
      <c r="B27" s="10"/>
      <c r="C27" s="44">
        <v>0</v>
      </c>
      <c r="D27" s="44">
        <v>0</v>
      </c>
      <c r="E27" s="44">
        <v>0</v>
      </c>
      <c r="F27" s="44">
        <v>0</v>
      </c>
      <c r="G27" s="44">
        <v>0</v>
      </c>
      <c r="H27" s="44">
        <v>0</v>
      </c>
      <c r="I27" s="44">
        <v>0</v>
      </c>
      <c r="J27" s="44">
        <v>0</v>
      </c>
      <c r="K27" s="44">
        <v>0</v>
      </c>
      <c r="L27" s="44">
        <v>0</v>
      </c>
      <c r="M27" s="44">
        <v>0</v>
      </c>
      <c r="N27" s="44">
        <v>0</v>
      </c>
      <c r="O27" s="39">
        <f t="shared" si="0"/>
        <v>0</v>
      </c>
    </row>
    <row r="28" spans="1:15" s="12" customFormat="1" x14ac:dyDescent="0.25">
      <c r="A28" s="10" t="s">
        <v>67</v>
      </c>
      <c r="B28" s="10"/>
      <c r="C28" s="44">
        <v>52</v>
      </c>
      <c r="D28" s="44">
        <v>25</v>
      </c>
      <c r="E28" s="44">
        <v>2</v>
      </c>
      <c r="F28" s="44">
        <v>22.5</v>
      </c>
      <c r="G28" s="44">
        <v>0</v>
      </c>
      <c r="H28" s="44">
        <v>0</v>
      </c>
      <c r="I28" s="44">
        <v>0</v>
      </c>
      <c r="J28" s="44">
        <v>0</v>
      </c>
      <c r="K28" s="44">
        <v>0</v>
      </c>
      <c r="L28" s="44">
        <v>0</v>
      </c>
      <c r="M28" s="44">
        <v>0</v>
      </c>
      <c r="N28" s="44">
        <v>0</v>
      </c>
      <c r="O28" s="39">
        <f t="shared" si="0"/>
        <v>101.5</v>
      </c>
    </row>
    <row r="29" spans="1:15" s="12" customFormat="1" x14ac:dyDescent="0.25">
      <c r="A29" s="10" t="s">
        <v>67</v>
      </c>
      <c r="B29" s="10"/>
      <c r="C29" s="44">
        <v>0</v>
      </c>
      <c r="D29" s="44">
        <v>0</v>
      </c>
      <c r="E29" s="44">
        <v>0</v>
      </c>
      <c r="F29" s="44">
        <v>0</v>
      </c>
      <c r="G29" s="44">
        <v>0</v>
      </c>
      <c r="H29" s="44">
        <v>0</v>
      </c>
      <c r="I29" s="44">
        <v>0</v>
      </c>
      <c r="J29" s="44">
        <v>0</v>
      </c>
      <c r="K29" s="44">
        <v>0</v>
      </c>
      <c r="L29" s="44">
        <v>0</v>
      </c>
      <c r="M29" s="44">
        <v>0</v>
      </c>
      <c r="N29" s="44">
        <v>0</v>
      </c>
      <c r="O29" s="39">
        <f t="shared" si="0"/>
        <v>0</v>
      </c>
    </row>
    <row r="30" spans="1:15" s="12" customFormat="1" x14ac:dyDescent="0.25">
      <c r="A30" s="10" t="s">
        <v>67</v>
      </c>
      <c r="B30" s="10"/>
      <c r="C30" s="44">
        <v>96</v>
      </c>
      <c r="D30" s="44">
        <v>133</v>
      </c>
      <c r="E30" s="44">
        <v>147</v>
      </c>
      <c r="F30" s="44">
        <v>12</v>
      </c>
      <c r="G30" s="44">
        <v>0</v>
      </c>
      <c r="H30" s="44">
        <v>266</v>
      </c>
      <c r="I30" s="44">
        <v>0</v>
      </c>
      <c r="J30" s="44">
        <v>0</v>
      </c>
      <c r="K30" s="44">
        <v>0</v>
      </c>
      <c r="L30" s="44">
        <v>0</v>
      </c>
      <c r="M30" s="44">
        <v>0</v>
      </c>
      <c r="N30" s="44">
        <v>0</v>
      </c>
      <c r="O30" s="39">
        <f t="shared" si="0"/>
        <v>654</v>
      </c>
    </row>
    <row r="31" spans="1:15" s="12" customFormat="1" x14ac:dyDescent="0.25">
      <c r="A31" s="10" t="s">
        <v>67</v>
      </c>
      <c r="B31" s="10"/>
      <c r="C31" s="44">
        <v>0</v>
      </c>
      <c r="D31" s="44">
        <v>0</v>
      </c>
      <c r="E31" s="44">
        <v>0</v>
      </c>
      <c r="F31" s="44">
        <v>0</v>
      </c>
      <c r="G31" s="44">
        <v>0</v>
      </c>
      <c r="H31" s="44">
        <v>0</v>
      </c>
      <c r="I31" s="44">
        <v>0</v>
      </c>
      <c r="J31" s="44">
        <v>0</v>
      </c>
      <c r="K31" s="44">
        <v>0</v>
      </c>
      <c r="L31" s="44">
        <v>0</v>
      </c>
      <c r="M31" s="44">
        <v>0</v>
      </c>
      <c r="N31" s="44">
        <v>0</v>
      </c>
      <c r="O31" s="39">
        <f t="shared" si="0"/>
        <v>0</v>
      </c>
    </row>
    <row r="32" spans="1:15" s="12" customFormat="1" x14ac:dyDescent="0.25">
      <c r="A32" s="10" t="s">
        <v>67</v>
      </c>
      <c r="B32" s="10"/>
      <c r="C32" s="44">
        <v>0</v>
      </c>
      <c r="D32" s="44">
        <v>0</v>
      </c>
      <c r="E32" s="44">
        <v>0</v>
      </c>
      <c r="F32" s="44">
        <v>0</v>
      </c>
      <c r="G32" s="44">
        <v>0</v>
      </c>
      <c r="H32" s="44">
        <v>0</v>
      </c>
      <c r="I32" s="44">
        <v>0</v>
      </c>
      <c r="J32" s="44">
        <v>0</v>
      </c>
      <c r="K32" s="44">
        <v>0</v>
      </c>
      <c r="L32" s="44">
        <v>0</v>
      </c>
      <c r="M32" s="44">
        <v>0</v>
      </c>
      <c r="N32" s="44">
        <v>0</v>
      </c>
      <c r="O32" s="39">
        <f t="shared" si="0"/>
        <v>0</v>
      </c>
    </row>
    <row r="33" spans="1:16" s="12" customFormat="1" x14ac:dyDescent="0.25">
      <c r="A33" s="10" t="s">
        <v>67</v>
      </c>
      <c r="B33" s="10"/>
      <c r="C33" s="44">
        <v>91.6</v>
      </c>
      <c r="D33" s="44">
        <v>7</v>
      </c>
      <c r="E33" s="44">
        <v>7.7</v>
      </c>
      <c r="F33" s="44">
        <v>29.5</v>
      </c>
      <c r="G33" s="44">
        <v>58.5</v>
      </c>
      <c r="H33" s="44">
        <v>0</v>
      </c>
      <c r="I33" s="44">
        <v>0</v>
      </c>
      <c r="J33" s="44">
        <v>0</v>
      </c>
      <c r="K33" s="44">
        <v>0</v>
      </c>
      <c r="L33" s="44">
        <v>0</v>
      </c>
      <c r="M33" s="44">
        <v>0</v>
      </c>
      <c r="N33" s="44">
        <v>0</v>
      </c>
      <c r="O33" s="39">
        <f t="shared" si="0"/>
        <v>194.3</v>
      </c>
    </row>
    <row r="34" spans="1:16" s="12" customFormat="1" x14ac:dyDescent="0.25">
      <c r="A34" s="10" t="s">
        <v>67</v>
      </c>
      <c r="B34" s="10"/>
      <c r="C34" s="44">
        <v>30</v>
      </c>
      <c r="D34" s="44">
        <v>23</v>
      </c>
      <c r="E34" s="44">
        <v>28</v>
      </c>
      <c r="F34" s="44">
        <v>0</v>
      </c>
      <c r="G34" s="44">
        <v>0</v>
      </c>
      <c r="H34" s="44">
        <v>41</v>
      </c>
      <c r="I34" s="44">
        <v>0</v>
      </c>
      <c r="J34" s="44">
        <v>0</v>
      </c>
      <c r="K34" s="44">
        <v>0</v>
      </c>
      <c r="L34" s="44">
        <v>0</v>
      </c>
      <c r="M34" s="44">
        <v>0</v>
      </c>
      <c r="N34" s="44">
        <v>0</v>
      </c>
      <c r="O34" s="39">
        <f t="shared" si="0"/>
        <v>122</v>
      </c>
    </row>
    <row r="35" spans="1:16" x14ac:dyDescent="0.25">
      <c r="A35" s="46" t="s">
        <v>68</v>
      </c>
      <c r="B35" s="46"/>
      <c r="C35" s="44">
        <v>0</v>
      </c>
      <c r="D35" s="44">
        <v>0</v>
      </c>
      <c r="E35" s="44">
        <v>0</v>
      </c>
      <c r="F35" s="44">
        <v>0</v>
      </c>
      <c r="G35" s="44">
        <v>0</v>
      </c>
      <c r="H35" s="44">
        <v>0</v>
      </c>
      <c r="I35" s="44">
        <v>0</v>
      </c>
      <c r="J35" s="44">
        <v>0</v>
      </c>
      <c r="K35" s="44">
        <v>0</v>
      </c>
      <c r="L35" s="44">
        <v>0</v>
      </c>
      <c r="M35" s="44">
        <v>0</v>
      </c>
      <c r="N35" s="44">
        <v>0</v>
      </c>
      <c r="O35" s="48">
        <f t="shared" si="0"/>
        <v>0</v>
      </c>
      <c r="P35" s="9">
        <f>SUM(O35:O50)</f>
        <v>183</v>
      </c>
    </row>
    <row r="36" spans="1:16" x14ac:dyDescent="0.25">
      <c r="A36" s="46" t="s">
        <v>68</v>
      </c>
      <c r="B36" s="46"/>
      <c r="C36" s="44">
        <v>0</v>
      </c>
      <c r="D36" s="44">
        <v>0</v>
      </c>
      <c r="E36" s="44">
        <v>0</v>
      </c>
      <c r="F36" s="44">
        <v>0</v>
      </c>
      <c r="G36" s="44">
        <v>0</v>
      </c>
      <c r="H36" s="44">
        <v>0</v>
      </c>
      <c r="I36" s="44">
        <v>0</v>
      </c>
      <c r="J36" s="44">
        <v>0</v>
      </c>
      <c r="K36" s="44">
        <v>0</v>
      </c>
      <c r="L36" s="44">
        <v>0</v>
      </c>
      <c r="M36" s="44">
        <v>0</v>
      </c>
      <c r="N36" s="44">
        <v>0</v>
      </c>
      <c r="O36" s="48">
        <f t="shared" si="0"/>
        <v>0</v>
      </c>
    </row>
    <row r="37" spans="1:16" x14ac:dyDescent="0.25">
      <c r="A37" s="46" t="s">
        <v>68</v>
      </c>
      <c r="B37" s="46"/>
      <c r="C37" s="44">
        <v>0</v>
      </c>
      <c r="D37" s="44">
        <v>0</v>
      </c>
      <c r="E37" s="44">
        <v>0</v>
      </c>
      <c r="F37" s="44">
        <v>0</v>
      </c>
      <c r="G37" s="44">
        <v>0</v>
      </c>
      <c r="H37" s="44">
        <v>0</v>
      </c>
      <c r="I37" s="44">
        <v>0</v>
      </c>
      <c r="J37" s="44">
        <v>0</v>
      </c>
      <c r="K37" s="44">
        <v>0</v>
      </c>
      <c r="L37" s="44">
        <v>0</v>
      </c>
      <c r="M37" s="44">
        <v>0</v>
      </c>
      <c r="N37" s="44">
        <v>0</v>
      </c>
      <c r="O37" s="48">
        <f t="shared" si="0"/>
        <v>0</v>
      </c>
    </row>
    <row r="38" spans="1:16" x14ac:dyDescent="0.25">
      <c r="A38" s="46" t="s">
        <v>68</v>
      </c>
      <c r="B38" s="46"/>
      <c r="C38" s="44">
        <v>0</v>
      </c>
      <c r="D38" s="44">
        <v>0</v>
      </c>
      <c r="E38" s="44">
        <v>0</v>
      </c>
      <c r="F38" s="44">
        <v>0</v>
      </c>
      <c r="G38" s="44">
        <v>0</v>
      </c>
      <c r="H38" s="44">
        <v>0</v>
      </c>
      <c r="I38" s="44">
        <v>0</v>
      </c>
      <c r="J38" s="44">
        <v>0</v>
      </c>
      <c r="K38" s="44">
        <v>0</v>
      </c>
      <c r="L38" s="44">
        <v>0</v>
      </c>
      <c r="M38" s="44">
        <v>0</v>
      </c>
      <c r="N38" s="44">
        <v>0</v>
      </c>
      <c r="O38" s="48">
        <f t="shared" si="0"/>
        <v>0</v>
      </c>
    </row>
    <row r="39" spans="1:16" x14ac:dyDescent="0.25">
      <c r="A39" s="46" t="s">
        <v>68</v>
      </c>
      <c r="B39" s="46"/>
      <c r="C39" s="44">
        <v>0</v>
      </c>
      <c r="D39" s="44">
        <v>0</v>
      </c>
      <c r="E39" s="44">
        <v>0</v>
      </c>
      <c r="F39" s="44">
        <v>0</v>
      </c>
      <c r="G39" s="44">
        <v>0</v>
      </c>
      <c r="H39" s="44">
        <v>0</v>
      </c>
      <c r="I39" s="44">
        <v>0</v>
      </c>
      <c r="J39" s="44">
        <v>0</v>
      </c>
      <c r="K39" s="44">
        <v>0</v>
      </c>
      <c r="L39" s="44">
        <v>0</v>
      </c>
      <c r="M39" s="44">
        <v>0</v>
      </c>
      <c r="N39" s="44">
        <v>0</v>
      </c>
      <c r="O39" s="48">
        <f t="shared" si="0"/>
        <v>0</v>
      </c>
    </row>
    <row r="40" spans="1:16" x14ac:dyDescent="0.25">
      <c r="A40" s="46" t="s">
        <v>68</v>
      </c>
      <c r="B40" s="46"/>
      <c r="C40" s="44">
        <v>0</v>
      </c>
      <c r="D40" s="44">
        <v>0</v>
      </c>
      <c r="E40" s="44">
        <v>0</v>
      </c>
      <c r="F40" s="44">
        <v>0</v>
      </c>
      <c r="G40" s="44">
        <v>0</v>
      </c>
      <c r="H40" s="44">
        <v>0</v>
      </c>
      <c r="I40" s="44">
        <v>0</v>
      </c>
      <c r="J40" s="44">
        <v>0</v>
      </c>
      <c r="K40" s="44">
        <v>0</v>
      </c>
      <c r="L40" s="44">
        <v>0</v>
      </c>
      <c r="M40" s="44">
        <v>0</v>
      </c>
      <c r="N40" s="44">
        <v>0</v>
      </c>
      <c r="O40" s="48">
        <f t="shared" si="0"/>
        <v>0</v>
      </c>
    </row>
    <row r="41" spans="1:16" x14ac:dyDescent="0.25">
      <c r="A41" s="46" t="s">
        <v>68</v>
      </c>
      <c r="B41" s="46"/>
      <c r="C41" s="44">
        <v>0</v>
      </c>
      <c r="D41" s="44">
        <v>0</v>
      </c>
      <c r="E41" s="44">
        <v>0</v>
      </c>
      <c r="F41" s="44">
        <v>0</v>
      </c>
      <c r="G41" s="44">
        <v>0</v>
      </c>
      <c r="H41" s="44">
        <v>0</v>
      </c>
      <c r="I41" s="44">
        <v>0</v>
      </c>
      <c r="J41" s="44">
        <v>0</v>
      </c>
      <c r="K41" s="44">
        <v>0</v>
      </c>
      <c r="L41" s="44">
        <v>0</v>
      </c>
      <c r="M41" s="44">
        <v>0</v>
      </c>
      <c r="N41" s="44">
        <v>0</v>
      </c>
      <c r="O41" s="48">
        <f t="shared" si="0"/>
        <v>0</v>
      </c>
    </row>
    <row r="42" spans="1:16" x14ac:dyDescent="0.25">
      <c r="A42" s="46" t="s">
        <v>68</v>
      </c>
      <c r="B42" s="46"/>
      <c r="C42" s="44">
        <v>0</v>
      </c>
      <c r="D42" s="44">
        <v>170</v>
      </c>
      <c r="E42" s="44">
        <v>0</v>
      </c>
      <c r="F42" s="44">
        <v>0</v>
      </c>
      <c r="G42" s="44">
        <v>0</v>
      </c>
      <c r="H42" s="44">
        <v>0</v>
      </c>
      <c r="I42" s="44">
        <v>0</v>
      </c>
      <c r="J42" s="44">
        <v>0</v>
      </c>
      <c r="K42" s="44">
        <v>0</v>
      </c>
      <c r="L42" s="44">
        <v>0</v>
      </c>
      <c r="M42" s="44">
        <v>0</v>
      </c>
      <c r="N42" s="44">
        <v>0</v>
      </c>
      <c r="O42" s="48">
        <f t="shared" si="0"/>
        <v>170</v>
      </c>
    </row>
    <row r="43" spans="1:16" x14ac:dyDescent="0.25">
      <c r="A43" s="46" t="s">
        <v>68</v>
      </c>
      <c r="B43" s="46"/>
      <c r="C43" s="44">
        <v>0</v>
      </c>
      <c r="D43" s="44">
        <v>0</v>
      </c>
      <c r="E43" s="44">
        <v>0</v>
      </c>
      <c r="F43" s="44">
        <v>0</v>
      </c>
      <c r="G43" s="44">
        <v>0</v>
      </c>
      <c r="H43" s="44">
        <v>0</v>
      </c>
      <c r="I43" s="44">
        <v>0</v>
      </c>
      <c r="J43" s="44">
        <v>0</v>
      </c>
      <c r="K43" s="44">
        <v>0</v>
      </c>
      <c r="L43" s="44">
        <v>0</v>
      </c>
      <c r="M43" s="44">
        <v>0</v>
      </c>
      <c r="N43" s="44">
        <v>0</v>
      </c>
      <c r="O43" s="48">
        <f t="shared" si="0"/>
        <v>0</v>
      </c>
    </row>
    <row r="44" spans="1:16" x14ac:dyDescent="0.25">
      <c r="A44" s="46" t="s">
        <v>68</v>
      </c>
      <c r="B44" s="46"/>
      <c r="C44" s="44">
        <v>0</v>
      </c>
      <c r="D44" s="44">
        <v>0</v>
      </c>
      <c r="E44" s="44">
        <v>0</v>
      </c>
      <c r="F44" s="44">
        <v>0</v>
      </c>
      <c r="G44" s="44">
        <v>0</v>
      </c>
      <c r="H44" s="44">
        <v>0</v>
      </c>
      <c r="I44" s="44">
        <v>0</v>
      </c>
      <c r="J44" s="44">
        <v>0</v>
      </c>
      <c r="K44" s="44">
        <v>0</v>
      </c>
      <c r="L44" s="44">
        <v>0</v>
      </c>
      <c r="M44" s="44">
        <v>0</v>
      </c>
      <c r="N44" s="44">
        <v>0</v>
      </c>
      <c r="O44" s="48">
        <f t="shared" si="0"/>
        <v>0</v>
      </c>
    </row>
    <row r="45" spans="1:16" x14ac:dyDescent="0.25">
      <c r="A45" s="46" t="s">
        <v>68</v>
      </c>
      <c r="B45" s="46"/>
      <c r="C45" s="44">
        <v>0</v>
      </c>
      <c r="D45" s="44">
        <v>0</v>
      </c>
      <c r="E45" s="44">
        <v>0</v>
      </c>
      <c r="F45" s="44">
        <v>0</v>
      </c>
      <c r="G45" s="44">
        <v>0</v>
      </c>
      <c r="H45" s="44">
        <v>0</v>
      </c>
      <c r="I45" s="44">
        <v>0</v>
      </c>
      <c r="J45" s="44">
        <v>0</v>
      </c>
      <c r="K45" s="44">
        <v>0</v>
      </c>
      <c r="L45" s="44">
        <v>0</v>
      </c>
      <c r="M45" s="44">
        <v>0</v>
      </c>
      <c r="N45" s="44">
        <v>0</v>
      </c>
      <c r="O45" s="48">
        <f t="shared" si="0"/>
        <v>0</v>
      </c>
    </row>
    <row r="46" spans="1:16" x14ac:dyDescent="0.25">
      <c r="A46" s="46" t="s">
        <v>68</v>
      </c>
      <c r="B46" s="46"/>
      <c r="C46" s="44">
        <v>0</v>
      </c>
      <c r="D46" s="44">
        <v>0</v>
      </c>
      <c r="E46" s="44">
        <v>0</v>
      </c>
      <c r="F46" s="44">
        <v>0</v>
      </c>
      <c r="G46" s="44">
        <v>0</v>
      </c>
      <c r="H46" s="44">
        <v>0</v>
      </c>
      <c r="I46" s="44">
        <v>0</v>
      </c>
      <c r="J46" s="44">
        <v>0</v>
      </c>
      <c r="K46" s="44">
        <v>0</v>
      </c>
      <c r="L46" s="44">
        <v>0</v>
      </c>
      <c r="M46" s="44">
        <v>0</v>
      </c>
      <c r="N46" s="44">
        <v>0</v>
      </c>
      <c r="O46" s="48">
        <f t="shared" si="0"/>
        <v>0</v>
      </c>
    </row>
    <row r="47" spans="1:16" x14ac:dyDescent="0.25">
      <c r="A47" s="46" t="s">
        <v>68</v>
      </c>
      <c r="B47" s="46"/>
      <c r="C47" s="44">
        <v>0</v>
      </c>
      <c r="D47" s="44">
        <v>0</v>
      </c>
      <c r="E47" s="44">
        <v>0</v>
      </c>
      <c r="F47" s="44">
        <v>0</v>
      </c>
      <c r="G47" s="44">
        <v>0</v>
      </c>
      <c r="H47" s="44">
        <v>0</v>
      </c>
      <c r="I47" s="44">
        <v>0</v>
      </c>
      <c r="J47" s="44">
        <v>0</v>
      </c>
      <c r="K47" s="44">
        <v>0</v>
      </c>
      <c r="L47" s="44">
        <v>0</v>
      </c>
      <c r="M47" s="44">
        <v>0</v>
      </c>
      <c r="N47" s="44">
        <v>0</v>
      </c>
      <c r="O47" s="48">
        <f t="shared" si="0"/>
        <v>0</v>
      </c>
    </row>
    <row r="48" spans="1:16" x14ac:dyDescent="0.25">
      <c r="A48" s="46" t="s">
        <v>68</v>
      </c>
      <c r="B48" s="46"/>
      <c r="C48" s="44">
        <v>0</v>
      </c>
      <c r="D48" s="44">
        <v>0</v>
      </c>
      <c r="E48" s="44">
        <v>0</v>
      </c>
      <c r="F48" s="44">
        <v>0</v>
      </c>
      <c r="G48" s="44">
        <v>0</v>
      </c>
      <c r="H48" s="44">
        <v>0</v>
      </c>
      <c r="I48" s="44">
        <v>0</v>
      </c>
      <c r="J48" s="44">
        <v>0</v>
      </c>
      <c r="K48" s="44">
        <v>0</v>
      </c>
      <c r="L48" s="44">
        <v>0</v>
      </c>
      <c r="M48" s="44">
        <v>0</v>
      </c>
      <c r="N48" s="44">
        <v>0</v>
      </c>
      <c r="O48" s="48">
        <f t="shared" si="0"/>
        <v>0</v>
      </c>
    </row>
    <row r="49" spans="1:16" x14ac:dyDescent="0.25">
      <c r="A49" s="46" t="s">
        <v>68</v>
      </c>
      <c r="B49" s="46"/>
      <c r="C49" s="44">
        <v>0</v>
      </c>
      <c r="D49" s="44">
        <v>13</v>
      </c>
      <c r="E49" s="44">
        <v>0</v>
      </c>
      <c r="F49" s="44">
        <v>0</v>
      </c>
      <c r="G49" s="44">
        <v>0</v>
      </c>
      <c r="H49" s="44">
        <v>0</v>
      </c>
      <c r="I49" s="44">
        <v>0</v>
      </c>
      <c r="J49" s="44">
        <v>0</v>
      </c>
      <c r="K49" s="44">
        <v>0</v>
      </c>
      <c r="L49" s="44">
        <v>0</v>
      </c>
      <c r="M49" s="44">
        <v>0</v>
      </c>
      <c r="N49" s="44">
        <v>0</v>
      </c>
      <c r="O49" s="48">
        <f t="shared" si="0"/>
        <v>13</v>
      </c>
    </row>
    <row r="50" spans="1:16" x14ac:dyDescent="0.25">
      <c r="A50" s="46" t="s">
        <v>68</v>
      </c>
      <c r="B50" s="46"/>
      <c r="C50" s="44">
        <v>0</v>
      </c>
      <c r="D50" s="44">
        <v>0</v>
      </c>
      <c r="E50" s="44">
        <v>0</v>
      </c>
      <c r="F50" s="44">
        <v>0</v>
      </c>
      <c r="G50" s="44">
        <v>0</v>
      </c>
      <c r="H50" s="44">
        <v>0</v>
      </c>
      <c r="I50" s="44">
        <v>0</v>
      </c>
      <c r="J50" s="44">
        <v>0</v>
      </c>
      <c r="K50" s="44">
        <v>0</v>
      </c>
      <c r="L50" s="44">
        <v>0</v>
      </c>
      <c r="M50" s="44">
        <v>0</v>
      </c>
      <c r="N50" s="44">
        <v>0</v>
      </c>
      <c r="O50" s="48">
        <f t="shared" si="0"/>
        <v>0</v>
      </c>
    </row>
    <row r="51" spans="1:16" x14ac:dyDescent="0.25">
      <c r="A51" s="46" t="s">
        <v>68</v>
      </c>
      <c r="B51" s="46"/>
      <c r="C51" s="44">
        <v>126</v>
      </c>
      <c r="D51" s="44">
        <v>20</v>
      </c>
      <c r="E51" s="44">
        <v>0</v>
      </c>
      <c r="F51" s="44">
        <v>38</v>
      </c>
      <c r="G51" s="44">
        <v>126</v>
      </c>
      <c r="H51" s="44">
        <v>0</v>
      </c>
      <c r="I51" s="44">
        <v>0</v>
      </c>
      <c r="J51" s="44">
        <v>0</v>
      </c>
      <c r="K51" s="44">
        <v>0</v>
      </c>
      <c r="L51" s="44">
        <v>0</v>
      </c>
      <c r="M51" s="44">
        <v>0</v>
      </c>
      <c r="N51" s="44">
        <v>0</v>
      </c>
      <c r="O51" s="39">
        <f t="shared" si="0"/>
        <v>310</v>
      </c>
      <c r="P51" s="9">
        <f>SUM(O51:O60)</f>
        <v>670.8</v>
      </c>
    </row>
    <row r="52" spans="1:16" x14ac:dyDescent="0.25">
      <c r="A52" s="10" t="s">
        <v>69</v>
      </c>
      <c r="C52" s="44">
        <v>0</v>
      </c>
      <c r="D52" s="44">
        <v>0</v>
      </c>
      <c r="E52" s="44">
        <v>0</v>
      </c>
      <c r="F52" s="44">
        <v>0</v>
      </c>
      <c r="G52" s="44">
        <v>0</v>
      </c>
      <c r="H52" s="44">
        <v>0</v>
      </c>
      <c r="I52" s="44">
        <v>0</v>
      </c>
      <c r="J52" s="44">
        <v>0</v>
      </c>
      <c r="K52" s="44">
        <v>0</v>
      </c>
      <c r="L52" s="44">
        <v>0</v>
      </c>
      <c r="M52" s="44">
        <v>0</v>
      </c>
      <c r="N52" s="44">
        <v>0</v>
      </c>
      <c r="O52" s="39">
        <f t="shared" si="0"/>
        <v>0</v>
      </c>
    </row>
    <row r="53" spans="1:16" x14ac:dyDescent="0.25">
      <c r="A53" s="10" t="s">
        <v>69</v>
      </c>
      <c r="C53" s="44">
        <v>0</v>
      </c>
      <c r="D53" s="44">
        <v>0</v>
      </c>
      <c r="E53" s="44">
        <v>14.8</v>
      </c>
      <c r="F53" s="44">
        <v>0</v>
      </c>
      <c r="G53" s="44">
        <v>0</v>
      </c>
      <c r="H53" s="44">
        <v>0</v>
      </c>
      <c r="I53" s="44">
        <v>0</v>
      </c>
      <c r="J53" s="44">
        <v>0</v>
      </c>
      <c r="K53" s="44">
        <v>0</v>
      </c>
      <c r="L53" s="44">
        <v>0</v>
      </c>
      <c r="M53" s="44">
        <v>0</v>
      </c>
      <c r="N53" s="44">
        <v>0</v>
      </c>
      <c r="O53" s="39">
        <f t="shared" si="0"/>
        <v>14.8</v>
      </c>
    </row>
    <row r="54" spans="1:16" x14ac:dyDescent="0.25">
      <c r="A54" s="10" t="s">
        <v>69</v>
      </c>
      <c r="C54" s="44">
        <v>0</v>
      </c>
      <c r="D54" s="44">
        <v>0</v>
      </c>
      <c r="E54" s="44">
        <v>0</v>
      </c>
      <c r="F54" s="44">
        <v>0</v>
      </c>
      <c r="G54" s="44">
        <v>0</v>
      </c>
      <c r="H54" s="44">
        <v>0</v>
      </c>
      <c r="I54" s="44">
        <v>0</v>
      </c>
      <c r="J54" s="44">
        <v>0</v>
      </c>
      <c r="K54" s="44">
        <v>0</v>
      </c>
      <c r="L54" s="44">
        <v>0</v>
      </c>
      <c r="M54" s="44">
        <v>0</v>
      </c>
      <c r="N54" s="44">
        <v>0</v>
      </c>
      <c r="O54" s="39">
        <f t="shared" si="0"/>
        <v>0</v>
      </c>
    </row>
    <row r="55" spans="1:16" x14ac:dyDescent="0.25">
      <c r="A55" s="10" t="s">
        <v>69</v>
      </c>
      <c r="C55" s="44">
        <v>0</v>
      </c>
      <c r="D55" s="44">
        <v>0</v>
      </c>
      <c r="E55" s="44">
        <v>0</v>
      </c>
      <c r="F55" s="44">
        <v>0</v>
      </c>
      <c r="G55" s="44">
        <v>0</v>
      </c>
      <c r="H55" s="44">
        <v>0</v>
      </c>
      <c r="I55" s="44">
        <v>0</v>
      </c>
      <c r="J55" s="44">
        <v>0</v>
      </c>
      <c r="K55" s="44">
        <v>0</v>
      </c>
      <c r="L55" s="44">
        <v>0</v>
      </c>
      <c r="M55" s="44">
        <v>0</v>
      </c>
      <c r="N55" s="44">
        <v>0</v>
      </c>
      <c r="O55" s="39">
        <f t="shared" si="0"/>
        <v>0</v>
      </c>
    </row>
    <row r="56" spans="1:16" x14ac:dyDescent="0.25">
      <c r="A56" s="10" t="s">
        <v>69</v>
      </c>
      <c r="C56" s="44">
        <v>0</v>
      </c>
      <c r="D56" s="44">
        <v>0</v>
      </c>
      <c r="E56" s="44">
        <v>126</v>
      </c>
      <c r="F56" s="44">
        <v>0</v>
      </c>
      <c r="G56" s="44">
        <v>48</v>
      </c>
      <c r="H56" s="44">
        <v>0</v>
      </c>
      <c r="I56" s="44">
        <v>0</v>
      </c>
      <c r="J56" s="44">
        <v>0</v>
      </c>
      <c r="K56" s="44">
        <v>0</v>
      </c>
      <c r="L56" s="44">
        <v>0</v>
      </c>
      <c r="M56" s="44">
        <v>0</v>
      </c>
      <c r="N56" s="44">
        <v>0</v>
      </c>
      <c r="O56" s="39">
        <f t="shared" si="0"/>
        <v>174</v>
      </c>
    </row>
    <row r="57" spans="1:16" x14ac:dyDescent="0.25">
      <c r="A57" s="10" t="s">
        <v>69</v>
      </c>
      <c r="C57" s="44">
        <v>0</v>
      </c>
      <c r="D57" s="44">
        <v>50</v>
      </c>
      <c r="E57" s="44">
        <v>0</v>
      </c>
      <c r="F57" s="44">
        <v>8</v>
      </c>
      <c r="G57" s="44">
        <v>50</v>
      </c>
      <c r="H57" s="44">
        <v>0</v>
      </c>
      <c r="I57" s="44">
        <v>0</v>
      </c>
      <c r="J57" s="44">
        <v>0</v>
      </c>
      <c r="K57" s="44">
        <v>0</v>
      </c>
      <c r="L57" s="44">
        <v>0</v>
      </c>
      <c r="M57" s="44">
        <v>0</v>
      </c>
      <c r="N57" s="44">
        <v>0</v>
      </c>
      <c r="O57" s="39">
        <f t="shared" si="0"/>
        <v>108</v>
      </c>
    </row>
    <row r="58" spans="1:16" x14ac:dyDescent="0.25">
      <c r="A58" s="10" t="s">
        <v>69</v>
      </c>
      <c r="C58" s="44">
        <v>0</v>
      </c>
      <c r="D58" s="44">
        <v>40</v>
      </c>
      <c r="E58" s="44">
        <v>0</v>
      </c>
      <c r="F58" s="44">
        <v>0</v>
      </c>
      <c r="G58" s="44">
        <v>8</v>
      </c>
      <c r="H58" s="44">
        <v>0</v>
      </c>
      <c r="I58" s="44">
        <v>0</v>
      </c>
      <c r="J58" s="44">
        <v>0</v>
      </c>
      <c r="K58" s="44">
        <v>0</v>
      </c>
      <c r="L58" s="44">
        <v>0</v>
      </c>
      <c r="M58" s="44">
        <v>0</v>
      </c>
      <c r="N58" s="44">
        <v>0</v>
      </c>
      <c r="O58" s="39">
        <f t="shared" si="0"/>
        <v>48</v>
      </c>
    </row>
    <row r="59" spans="1:16" x14ac:dyDescent="0.25">
      <c r="A59" s="10" t="s">
        <v>69</v>
      </c>
      <c r="C59" s="44">
        <v>0</v>
      </c>
      <c r="D59" s="44">
        <v>0</v>
      </c>
      <c r="E59" s="44">
        <v>0</v>
      </c>
      <c r="F59" s="44">
        <v>0</v>
      </c>
      <c r="G59" s="44">
        <v>0</v>
      </c>
      <c r="H59" s="44">
        <v>0</v>
      </c>
      <c r="I59" s="44">
        <v>0</v>
      </c>
      <c r="J59" s="44">
        <v>0</v>
      </c>
      <c r="K59" s="44">
        <v>0</v>
      </c>
      <c r="L59" s="44">
        <v>0</v>
      </c>
      <c r="M59" s="44">
        <v>0</v>
      </c>
      <c r="N59" s="44">
        <v>0</v>
      </c>
      <c r="O59" s="39">
        <f t="shared" si="0"/>
        <v>0</v>
      </c>
    </row>
    <row r="60" spans="1:16" x14ac:dyDescent="0.25">
      <c r="A60" s="10" t="s">
        <v>69</v>
      </c>
      <c r="C60" s="44">
        <v>8</v>
      </c>
      <c r="D60" s="44">
        <v>8</v>
      </c>
      <c r="E60" s="44">
        <v>0</v>
      </c>
      <c r="F60" s="44">
        <v>0</v>
      </c>
      <c r="G60" s="44">
        <v>0</v>
      </c>
      <c r="H60" s="44">
        <v>0</v>
      </c>
      <c r="I60" s="44">
        <v>0</v>
      </c>
      <c r="J60" s="44">
        <v>0</v>
      </c>
      <c r="K60" s="44">
        <v>0</v>
      </c>
      <c r="L60" s="44">
        <v>0</v>
      </c>
      <c r="M60" s="44">
        <v>0</v>
      </c>
      <c r="N60" s="44">
        <v>0</v>
      </c>
      <c r="O60" s="39">
        <f t="shared" si="0"/>
        <v>16</v>
      </c>
    </row>
    <row r="61" spans="1:16" x14ac:dyDescent="0.25">
      <c r="A61" s="46" t="s">
        <v>70</v>
      </c>
      <c r="B61" s="46"/>
      <c r="C61" s="44">
        <v>120</v>
      </c>
      <c r="D61" s="44">
        <v>100</v>
      </c>
      <c r="E61" s="44">
        <v>100</v>
      </c>
      <c r="F61" s="44">
        <v>60</v>
      </c>
      <c r="G61" s="44">
        <v>60</v>
      </c>
      <c r="H61" s="44">
        <v>240</v>
      </c>
      <c r="I61" s="44">
        <v>0</v>
      </c>
      <c r="J61" s="44">
        <v>0</v>
      </c>
      <c r="K61" s="44">
        <v>0</v>
      </c>
      <c r="L61" s="44">
        <v>0</v>
      </c>
      <c r="M61" s="44">
        <v>0</v>
      </c>
      <c r="N61" s="44">
        <v>0</v>
      </c>
      <c r="O61" s="48">
        <f t="shared" si="0"/>
        <v>680</v>
      </c>
      <c r="P61" s="9">
        <f>SUM(O61:O66)</f>
        <v>5487</v>
      </c>
    </row>
    <row r="62" spans="1:16" x14ac:dyDescent="0.25">
      <c r="A62" s="46" t="s">
        <v>70</v>
      </c>
      <c r="B62" s="46"/>
      <c r="C62" s="44">
        <v>332</v>
      </c>
      <c r="D62" s="44">
        <v>415</v>
      </c>
      <c r="E62" s="44">
        <v>415</v>
      </c>
      <c r="F62" s="44">
        <v>415</v>
      </c>
      <c r="G62" s="44">
        <v>249</v>
      </c>
      <c r="H62" s="44">
        <v>266</v>
      </c>
      <c r="I62" s="44">
        <v>0</v>
      </c>
      <c r="J62" s="44">
        <v>0</v>
      </c>
      <c r="K62" s="44">
        <v>0</v>
      </c>
      <c r="L62" s="44">
        <v>0</v>
      </c>
      <c r="M62" s="44">
        <v>0</v>
      </c>
      <c r="N62" s="44">
        <v>0</v>
      </c>
      <c r="O62" s="48">
        <f t="shared" si="0"/>
        <v>2092</v>
      </c>
    </row>
    <row r="63" spans="1:16" x14ac:dyDescent="0.25">
      <c r="A63" s="46" t="s">
        <v>70</v>
      </c>
      <c r="B63" s="46"/>
      <c r="C63" s="44">
        <v>18</v>
      </c>
      <c r="D63" s="44">
        <v>12</v>
      </c>
      <c r="E63" s="44">
        <v>1</v>
      </c>
      <c r="F63" s="44">
        <v>0</v>
      </c>
      <c r="G63" s="44">
        <v>0</v>
      </c>
      <c r="H63" s="44">
        <v>8</v>
      </c>
      <c r="I63" s="44">
        <v>0</v>
      </c>
      <c r="J63" s="44">
        <v>0</v>
      </c>
      <c r="K63" s="44">
        <v>0</v>
      </c>
      <c r="L63" s="44">
        <v>0</v>
      </c>
      <c r="M63" s="44">
        <v>0</v>
      </c>
      <c r="N63" s="44">
        <v>0</v>
      </c>
      <c r="O63" s="48">
        <f t="shared" si="0"/>
        <v>39</v>
      </c>
    </row>
    <row r="64" spans="1:16" x14ac:dyDescent="0.25">
      <c r="A64" s="46" t="s">
        <v>70</v>
      </c>
      <c r="B64" s="46"/>
      <c r="C64" s="44">
        <v>306</v>
      </c>
      <c r="D64" s="44">
        <v>558</v>
      </c>
      <c r="E64" s="44">
        <v>497</v>
      </c>
      <c r="F64" s="44">
        <v>357</v>
      </c>
      <c r="G64" s="44">
        <v>352</v>
      </c>
      <c r="H64" s="44">
        <v>606</v>
      </c>
      <c r="I64" s="44">
        <v>0</v>
      </c>
      <c r="J64" s="44">
        <v>0</v>
      </c>
      <c r="K64" s="44">
        <v>0</v>
      </c>
      <c r="L64" s="44">
        <v>0</v>
      </c>
      <c r="M64" s="44">
        <v>0</v>
      </c>
      <c r="N64" s="44">
        <v>0</v>
      </c>
      <c r="O64" s="48">
        <f t="shared" si="0"/>
        <v>2676</v>
      </c>
    </row>
    <row r="65" spans="1:15" x14ac:dyDescent="0.25">
      <c r="A65" s="46" t="s">
        <v>70</v>
      </c>
      <c r="B65" s="46"/>
      <c r="C65" s="44">
        <v>0</v>
      </c>
      <c r="D65" s="44">
        <v>0</v>
      </c>
      <c r="E65" s="44">
        <v>0</v>
      </c>
      <c r="F65" s="44">
        <v>0</v>
      </c>
      <c r="G65" s="44">
        <v>0</v>
      </c>
      <c r="H65" s="44">
        <v>0</v>
      </c>
      <c r="I65" s="44">
        <v>0</v>
      </c>
      <c r="J65" s="44">
        <v>0</v>
      </c>
      <c r="K65" s="44">
        <v>0</v>
      </c>
      <c r="L65" s="44">
        <v>0</v>
      </c>
      <c r="M65" s="44">
        <v>0</v>
      </c>
      <c r="N65" s="44">
        <v>0</v>
      </c>
      <c r="O65" s="48">
        <f t="shared" si="0"/>
        <v>0</v>
      </c>
    </row>
    <row r="66" spans="1:15" x14ac:dyDescent="0.25">
      <c r="A66" s="46" t="s">
        <v>70</v>
      </c>
      <c r="B66" s="46"/>
      <c r="C66" s="44">
        <v>0</v>
      </c>
      <c r="D66" s="44">
        <v>0</v>
      </c>
      <c r="E66" s="44">
        <v>0</v>
      </c>
      <c r="F66" s="44">
        <v>0</v>
      </c>
      <c r="G66" s="44">
        <v>0</v>
      </c>
      <c r="H66" s="44">
        <v>0</v>
      </c>
      <c r="I66" s="44">
        <v>0</v>
      </c>
      <c r="J66" s="44">
        <v>0</v>
      </c>
      <c r="K66" s="44">
        <v>0</v>
      </c>
      <c r="L66" s="44">
        <v>0</v>
      </c>
      <c r="M66" s="44">
        <v>0</v>
      </c>
      <c r="N66" s="44">
        <v>0</v>
      </c>
      <c r="O66" s="48">
        <f t="shared" si="0"/>
        <v>0</v>
      </c>
    </row>
    <row r="1935" spans="290:290" x14ac:dyDescent="0.25">
      <c r="KD1935" s="38"/>
    </row>
    <row r="2034" spans="290:290" x14ac:dyDescent="0.25">
      <c r="KD2034" s="38"/>
    </row>
    <row r="2049" spans="290:290" x14ac:dyDescent="0.25">
      <c r="KD2049" s="38"/>
    </row>
    <row r="2050" spans="290:290" x14ac:dyDescent="0.25">
      <c r="KD2050" s="38"/>
    </row>
  </sheetData>
  <sheetProtection selectLockedCells="1"/>
  <conditionalFormatting sqref="O6:O66">
    <cfRule type="top10" dxfId="3" priority="9" rank="1"/>
    <cfRule type="top10" dxfId="2" priority="10" rank="10"/>
  </conditionalFormatting>
  <printOptions horizontalCentered="1" verticalCentered="1"/>
  <pageMargins left="0" right="0" top="0.35433070866141736" bottom="0.35433070866141736" header="0.31496062992125984" footer="0.31496062992125984"/>
  <pageSetup paperSize="8" scale="6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locked="0" defaultSize="0" print="0" autoFill="0" autoPict="0" macro="[0]!recup_2014">
                <anchor moveWithCells="1" sizeWithCells="1">
                  <from>
                    <xdr:col>0</xdr:col>
                    <xdr:colOff>133350</xdr:colOff>
                    <xdr:row>1</xdr:row>
                    <xdr:rowOff>104775</xdr:rowOff>
                  </from>
                  <to>
                    <xdr:col>0</xdr:col>
                    <xdr:colOff>971550</xdr:colOff>
                    <xdr:row>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KD2054"/>
  <sheetViews>
    <sheetView topLeftCell="A37" zoomScale="70" zoomScaleNormal="70" workbookViewId="0">
      <pane xSplit="2" topLeftCell="C1" activePane="topRight" state="frozen"/>
      <selection activeCell="A2" sqref="A2"/>
      <selection pane="topRight" activeCell="A6" sqref="A6:A70"/>
    </sheetView>
  </sheetViews>
  <sheetFormatPr baseColWidth="10" defaultRowHeight="15" x14ac:dyDescent="0.25"/>
  <cols>
    <col min="1" max="1" width="16" style="10" customWidth="1"/>
    <col min="2" max="2" width="23.140625" style="10" customWidth="1"/>
    <col min="3" max="15" width="12" style="9" customWidth="1"/>
    <col min="16" max="20" width="12.7109375" style="9" customWidth="1"/>
    <col min="21" max="16384" width="11.42578125" style="9"/>
  </cols>
  <sheetData>
    <row r="1" spans="1:16" s="14" customFormat="1" ht="30" hidden="1" customHeight="1" x14ac:dyDescent="0.25">
      <c r="A1" s="17"/>
      <c r="B1" s="17"/>
    </row>
    <row r="2" spans="1:16" s="16" customFormat="1" ht="21" x14ac:dyDescent="0.35">
      <c r="A2" s="15"/>
      <c r="B2" s="15"/>
      <c r="E2" s="42"/>
      <c r="I2" s="42"/>
    </row>
    <row r="3" spans="1:16" s="11" customFormat="1" x14ac:dyDescent="0.25">
      <c r="A3" s="15"/>
      <c r="B3" s="15"/>
      <c r="E3" s="41"/>
    </row>
    <row r="4" spans="1:16" s="11" customFormat="1" ht="18.75" x14ac:dyDescent="0.25">
      <c r="A4" s="15"/>
      <c r="B4" s="15"/>
      <c r="C4" s="40" t="s">
        <v>52</v>
      </c>
      <c r="D4" s="40" t="s">
        <v>61</v>
      </c>
      <c r="E4" s="40" t="s">
        <v>53</v>
      </c>
      <c r="F4" s="40" t="s">
        <v>54</v>
      </c>
      <c r="G4" s="40" t="s">
        <v>55</v>
      </c>
      <c r="H4" s="40" t="s">
        <v>56</v>
      </c>
      <c r="I4" s="40" t="s">
        <v>57</v>
      </c>
      <c r="J4" s="40" t="s">
        <v>62</v>
      </c>
      <c r="K4" s="40" t="s">
        <v>58</v>
      </c>
      <c r="L4" s="40" t="s">
        <v>59</v>
      </c>
      <c r="M4" s="40" t="s">
        <v>60</v>
      </c>
      <c r="N4" s="40" t="s">
        <v>63</v>
      </c>
      <c r="O4" s="45">
        <f>SUM(O6:O70)</f>
        <v>21275.800000000003</v>
      </c>
    </row>
    <row r="5" spans="1:16" s="11" customFormat="1" x14ac:dyDescent="0.25">
      <c r="A5" s="15"/>
      <c r="B5" s="10"/>
    </row>
    <row r="6" spans="1:16" s="39" customFormat="1" x14ac:dyDescent="0.25">
      <c r="A6" s="10" t="s">
        <v>67</v>
      </c>
      <c r="B6" s="10"/>
      <c r="C6" s="44">
        <v>0</v>
      </c>
      <c r="D6" s="44">
        <v>0</v>
      </c>
      <c r="E6" s="44">
        <v>28</v>
      </c>
      <c r="F6" s="44">
        <v>192</v>
      </c>
      <c r="G6" s="44">
        <v>233</v>
      </c>
      <c r="H6" s="44">
        <v>124</v>
      </c>
      <c r="I6" s="44">
        <v>172</v>
      </c>
      <c r="J6" s="44">
        <v>20</v>
      </c>
      <c r="K6" s="44">
        <v>184</v>
      </c>
      <c r="L6" s="44">
        <v>245</v>
      </c>
      <c r="M6" s="44">
        <v>175</v>
      </c>
      <c r="N6" s="44">
        <v>80</v>
      </c>
      <c r="O6" s="39">
        <f>IFERROR(SUM(C6:N6),0)</f>
        <v>1453</v>
      </c>
      <c r="P6" s="39">
        <f>SUM(O6:O37)</f>
        <v>10959.800000000001</v>
      </c>
    </row>
    <row r="7" spans="1:16" s="12" customFormat="1" x14ac:dyDescent="0.25">
      <c r="A7" s="10" t="s">
        <v>67</v>
      </c>
      <c r="B7" s="10"/>
      <c r="C7" s="44">
        <v>19</v>
      </c>
      <c r="D7" s="44">
        <v>24</v>
      </c>
      <c r="E7" s="44">
        <v>0</v>
      </c>
      <c r="F7" s="44">
        <v>7</v>
      </c>
      <c r="G7" s="44">
        <v>38</v>
      </c>
      <c r="H7" s="44">
        <v>54</v>
      </c>
      <c r="I7" s="44">
        <v>0</v>
      </c>
      <c r="J7" s="44">
        <v>0</v>
      </c>
      <c r="K7" s="44">
        <v>0</v>
      </c>
      <c r="L7" s="44">
        <v>0</v>
      </c>
      <c r="M7" s="44">
        <v>0</v>
      </c>
      <c r="N7" s="44">
        <v>0</v>
      </c>
      <c r="O7" s="39">
        <f t="shared" ref="O7:O70" si="0">IFERROR(SUM(C7:N7),0)</f>
        <v>142</v>
      </c>
    </row>
    <row r="8" spans="1:16" s="12" customFormat="1" x14ac:dyDescent="0.25">
      <c r="A8" s="10" t="s">
        <v>67</v>
      </c>
      <c r="B8" s="10"/>
      <c r="C8" s="44">
        <v>0</v>
      </c>
      <c r="D8" s="44">
        <v>0</v>
      </c>
      <c r="E8" s="44">
        <v>0</v>
      </c>
      <c r="F8" s="44">
        <v>0</v>
      </c>
      <c r="G8" s="44">
        <v>0</v>
      </c>
      <c r="H8" s="44">
        <v>0</v>
      </c>
      <c r="I8" s="44">
        <v>0</v>
      </c>
      <c r="J8" s="44">
        <v>0</v>
      </c>
      <c r="K8" s="44">
        <v>0</v>
      </c>
      <c r="L8" s="44">
        <v>0</v>
      </c>
      <c r="M8" s="44">
        <v>0</v>
      </c>
      <c r="N8" s="44">
        <v>0</v>
      </c>
      <c r="O8" s="39">
        <f t="shared" si="0"/>
        <v>0</v>
      </c>
    </row>
    <row r="9" spans="1:16" s="12" customFormat="1" x14ac:dyDescent="0.25">
      <c r="A9" s="10" t="s">
        <v>67</v>
      </c>
      <c r="B9" s="10"/>
      <c r="C9" s="12">
        <v>0</v>
      </c>
      <c r="D9" s="12">
        <v>0</v>
      </c>
      <c r="E9" s="12">
        <v>0</v>
      </c>
      <c r="F9" s="12">
        <v>0</v>
      </c>
      <c r="G9" s="12">
        <v>0</v>
      </c>
      <c r="H9" s="12">
        <v>0</v>
      </c>
      <c r="I9" s="12">
        <v>0</v>
      </c>
      <c r="J9" s="12">
        <v>0</v>
      </c>
      <c r="K9" s="12">
        <v>0</v>
      </c>
      <c r="L9" s="12">
        <v>0</v>
      </c>
      <c r="M9" s="12">
        <v>0</v>
      </c>
      <c r="N9" s="12">
        <v>0</v>
      </c>
      <c r="O9" s="39">
        <f t="shared" si="0"/>
        <v>0</v>
      </c>
    </row>
    <row r="10" spans="1:16" s="12" customFormat="1" x14ac:dyDescent="0.25">
      <c r="A10" s="10" t="s">
        <v>67</v>
      </c>
      <c r="B10" s="10"/>
      <c r="C10" s="12">
        <v>50</v>
      </c>
      <c r="D10" s="12">
        <v>34</v>
      </c>
      <c r="E10" s="12">
        <v>32</v>
      </c>
      <c r="F10" s="12">
        <v>165</v>
      </c>
      <c r="G10" s="12">
        <v>35</v>
      </c>
      <c r="H10" s="12">
        <v>57</v>
      </c>
      <c r="I10" s="12">
        <v>72</v>
      </c>
      <c r="J10" s="12">
        <v>18</v>
      </c>
      <c r="K10" s="12">
        <v>6</v>
      </c>
      <c r="L10" s="12">
        <v>34.6</v>
      </c>
      <c r="M10" s="12">
        <v>43.1</v>
      </c>
      <c r="N10" s="12">
        <v>43.800000000000004</v>
      </c>
      <c r="O10" s="39">
        <f t="shared" si="0"/>
        <v>590.5</v>
      </c>
    </row>
    <row r="11" spans="1:16" s="12" customFormat="1" x14ac:dyDescent="0.25">
      <c r="A11" s="10" t="s">
        <v>67</v>
      </c>
      <c r="B11" s="10"/>
      <c r="C11" s="12">
        <v>0</v>
      </c>
      <c r="D11" s="12">
        <v>0</v>
      </c>
      <c r="E11" s="12">
        <v>0</v>
      </c>
      <c r="F11" s="12">
        <v>0</v>
      </c>
      <c r="G11" s="12">
        <v>19</v>
      </c>
      <c r="H11" s="12">
        <v>27.5</v>
      </c>
      <c r="I11" s="12">
        <v>66</v>
      </c>
      <c r="J11" s="12">
        <v>0</v>
      </c>
      <c r="K11" s="12">
        <v>22</v>
      </c>
      <c r="L11" s="12">
        <v>61</v>
      </c>
      <c r="M11" s="12">
        <v>13</v>
      </c>
      <c r="N11" s="12">
        <v>41</v>
      </c>
      <c r="O11" s="39">
        <f t="shared" si="0"/>
        <v>249.5</v>
      </c>
    </row>
    <row r="12" spans="1:16" s="12" customFormat="1" x14ac:dyDescent="0.25">
      <c r="A12" s="10" t="s">
        <v>67</v>
      </c>
      <c r="B12" s="10"/>
      <c r="C12" s="12" t="e">
        <v>#REF!</v>
      </c>
      <c r="D12" s="12" t="e">
        <v>#REF!</v>
      </c>
      <c r="E12" s="12" t="e">
        <v>#REF!</v>
      </c>
      <c r="F12" s="12" t="e">
        <v>#REF!</v>
      </c>
      <c r="G12" s="12" t="e">
        <v>#REF!</v>
      </c>
      <c r="H12" s="12" t="e">
        <v>#REF!</v>
      </c>
      <c r="I12" s="12" t="e">
        <v>#REF!</v>
      </c>
      <c r="J12" s="12" t="e">
        <v>#REF!</v>
      </c>
      <c r="K12" s="12" t="e">
        <v>#REF!</v>
      </c>
      <c r="L12" s="12" t="e">
        <v>#REF!</v>
      </c>
      <c r="M12" s="12" t="e">
        <v>#REF!</v>
      </c>
      <c r="N12" s="12" t="e">
        <v>#REF!</v>
      </c>
      <c r="O12" s="39">
        <f t="shared" si="0"/>
        <v>0</v>
      </c>
    </row>
    <row r="13" spans="1:16" s="12" customFormat="1" x14ac:dyDescent="0.25">
      <c r="A13" s="10" t="s">
        <v>67</v>
      </c>
      <c r="B13" s="10"/>
      <c r="C13" s="12">
        <v>140</v>
      </c>
      <c r="D13" s="12">
        <v>41</v>
      </c>
      <c r="E13" s="12">
        <v>52</v>
      </c>
      <c r="F13" s="12">
        <v>42</v>
      </c>
      <c r="G13" s="12">
        <v>58</v>
      </c>
      <c r="H13" s="12">
        <v>38</v>
      </c>
      <c r="I13" s="12">
        <v>36</v>
      </c>
      <c r="J13" s="12">
        <v>0</v>
      </c>
      <c r="K13" s="12">
        <v>16</v>
      </c>
      <c r="L13" s="12">
        <v>11</v>
      </c>
      <c r="M13" s="12">
        <v>29</v>
      </c>
      <c r="N13" s="12">
        <v>94</v>
      </c>
      <c r="O13" s="39">
        <f t="shared" si="0"/>
        <v>557</v>
      </c>
    </row>
    <row r="14" spans="1:16" s="12" customFormat="1" x14ac:dyDescent="0.25">
      <c r="A14" s="10" t="s">
        <v>67</v>
      </c>
      <c r="B14" s="10"/>
      <c r="C14" s="12">
        <v>47</v>
      </c>
      <c r="D14" s="12">
        <v>29</v>
      </c>
      <c r="E14" s="12">
        <v>62</v>
      </c>
      <c r="F14" s="12">
        <v>34</v>
      </c>
      <c r="G14" s="12">
        <v>27</v>
      </c>
      <c r="H14" s="12">
        <v>51</v>
      </c>
      <c r="I14" s="12">
        <v>37</v>
      </c>
      <c r="J14" s="12">
        <v>0</v>
      </c>
      <c r="K14" s="12">
        <v>35</v>
      </c>
      <c r="L14" s="12">
        <v>36</v>
      </c>
      <c r="M14" s="12">
        <v>47</v>
      </c>
      <c r="N14" s="12">
        <v>52</v>
      </c>
      <c r="O14" s="39">
        <f t="shared" si="0"/>
        <v>457</v>
      </c>
    </row>
    <row r="15" spans="1:16" s="12" customFormat="1" x14ac:dyDescent="0.25">
      <c r="A15" s="10" t="s">
        <v>67</v>
      </c>
      <c r="B15" s="10"/>
      <c r="C15" s="12">
        <v>0</v>
      </c>
      <c r="D15" s="12">
        <v>0</v>
      </c>
      <c r="E15" s="12">
        <v>0</v>
      </c>
      <c r="F15" s="12">
        <v>0</v>
      </c>
      <c r="G15" s="12">
        <v>0</v>
      </c>
      <c r="H15" s="12">
        <v>0</v>
      </c>
      <c r="I15" s="12">
        <v>0</v>
      </c>
      <c r="J15" s="12">
        <v>0</v>
      </c>
      <c r="K15" s="12">
        <v>0</v>
      </c>
      <c r="L15" s="12">
        <v>0</v>
      </c>
      <c r="M15" s="12">
        <v>0</v>
      </c>
      <c r="N15" s="12">
        <v>0</v>
      </c>
      <c r="O15" s="39">
        <f t="shared" si="0"/>
        <v>0</v>
      </c>
    </row>
    <row r="16" spans="1:16" s="12" customFormat="1" x14ac:dyDescent="0.25">
      <c r="A16" s="10" t="s">
        <v>67</v>
      </c>
      <c r="B16" s="10"/>
      <c r="C16" s="12">
        <v>10</v>
      </c>
      <c r="D16" s="12">
        <v>10</v>
      </c>
      <c r="E16" s="12">
        <v>38</v>
      </c>
      <c r="F16" s="12">
        <v>0</v>
      </c>
      <c r="G16" s="12">
        <v>31.5</v>
      </c>
      <c r="H16" s="12">
        <v>20</v>
      </c>
      <c r="I16" s="12">
        <v>14</v>
      </c>
      <c r="J16" s="12">
        <v>0</v>
      </c>
      <c r="K16" s="12">
        <v>0</v>
      </c>
      <c r="L16" s="12">
        <v>47</v>
      </c>
      <c r="M16" s="12">
        <v>40</v>
      </c>
      <c r="N16" s="12">
        <v>0</v>
      </c>
      <c r="O16" s="39">
        <f t="shared" si="0"/>
        <v>210.5</v>
      </c>
    </row>
    <row r="17" spans="1:15" s="12" customFormat="1" x14ac:dyDescent="0.25">
      <c r="A17" s="10" t="s">
        <v>67</v>
      </c>
      <c r="B17" s="10"/>
      <c r="C17" s="12">
        <v>0</v>
      </c>
      <c r="D17" s="12">
        <v>0</v>
      </c>
      <c r="E17" s="12">
        <v>0</v>
      </c>
      <c r="F17" s="12">
        <v>0</v>
      </c>
      <c r="G17" s="12">
        <v>0</v>
      </c>
      <c r="H17" s="12">
        <v>34</v>
      </c>
      <c r="I17" s="12">
        <v>11</v>
      </c>
      <c r="J17" s="12">
        <v>31</v>
      </c>
      <c r="K17" s="12">
        <v>14</v>
      </c>
      <c r="L17" s="12">
        <v>28</v>
      </c>
      <c r="M17" s="12">
        <v>14</v>
      </c>
      <c r="N17" s="12">
        <v>0</v>
      </c>
      <c r="O17" s="39">
        <f t="shared" si="0"/>
        <v>132</v>
      </c>
    </row>
    <row r="18" spans="1:15" s="12" customFormat="1" x14ac:dyDescent="0.25">
      <c r="A18" s="10" t="s">
        <v>67</v>
      </c>
      <c r="B18" s="10"/>
      <c r="C18" s="12">
        <v>346</v>
      </c>
      <c r="D18" s="12">
        <v>358</v>
      </c>
      <c r="E18" s="43">
        <v>473</v>
      </c>
      <c r="F18" s="12">
        <v>436</v>
      </c>
      <c r="G18" s="12">
        <v>396</v>
      </c>
      <c r="H18" s="12">
        <v>42</v>
      </c>
      <c r="I18" s="12">
        <v>0</v>
      </c>
      <c r="J18" s="12">
        <v>0</v>
      </c>
      <c r="K18" s="12">
        <v>0</v>
      </c>
      <c r="L18" s="12">
        <v>0</v>
      </c>
      <c r="M18" s="12">
        <v>238</v>
      </c>
      <c r="N18" s="12">
        <v>247</v>
      </c>
      <c r="O18" s="39">
        <f t="shared" si="0"/>
        <v>2536</v>
      </c>
    </row>
    <row r="19" spans="1:15" s="12" customFormat="1" x14ac:dyDescent="0.25">
      <c r="A19" s="10" t="s">
        <v>67</v>
      </c>
      <c r="B19" s="10"/>
      <c r="C19" s="12">
        <v>74</v>
      </c>
      <c r="D19" s="12">
        <v>84</v>
      </c>
      <c r="E19" s="12">
        <v>28</v>
      </c>
      <c r="F19" s="12">
        <v>70</v>
      </c>
      <c r="G19" s="12">
        <v>26</v>
      </c>
      <c r="H19" s="12">
        <v>0</v>
      </c>
      <c r="I19" s="12">
        <v>18</v>
      </c>
      <c r="J19" s="12">
        <v>0</v>
      </c>
      <c r="K19" s="12">
        <v>44</v>
      </c>
      <c r="L19" s="12">
        <v>37</v>
      </c>
      <c r="M19" s="12">
        <v>32</v>
      </c>
      <c r="N19" s="12">
        <v>0</v>
      </c>
      <c r="O19" s="39">
        <f t="shared" si="0"/>
        <v>413</v>
      </c>
    </row>
    <row r="20" spans="1:15" s="12" customFormat="1" x14ac:dyDescent="0.25">
      <c r="A20" s="10" t="s">
        <v>67</v>
      </c>
      <c r="B20" s="10"/>
      <c r="C20" s="12" t="e">
        <v>#REF!</v>
      </c>
      <c r="D20" s="12" t="e">
        <v>#REF!</v>
      </c>
      <c r="E20" s="12" t="e">
        <v>#REF!</v>
      </c>
      <c r="F20" s="12" t="e">
        <v>#REF!</v>
      </c>
      <c r="G20" s="12" t="e">
        <v>#REF!</v>
      </c>
      <c r="H20" s="12" t="e">
        <v>#REF!</v>
      </c>
      <c r="I20" s="12" t="e">
        <v>#REF!</v>
      </c>
      <c r="J20" s="12" t="e">
        <v>#REF!</v>
      </c>
      <c r="K20" s="12" t="e">
        <v>#REF!</v>
      </c>
      <c r="L20" s="12" t="e">
        <v>#REF!</v>
      </c>
      <c r="M20" s="12" t="e">
        <v>#REF!</v>
      </c>
      <c r="N20" s="12" t="e">
        <v>#REF!</v>
      </c>
      <c r="O20" s="39">
        <f t="shared" si="0"/>
        <v>0</v>
      </c>
    </row>
    <row r="21" spans="1:15" s="12" customFormat="1" x14ac:dyDescent="0.25">
      <c r="A21" s="10" t="s">
        <v>67</v>
      </c>
      <c r="B21" s="10"/>
      <c r="C21" s="12">
        <v>66</v>
      </c>
      <c r="D21" s="12">
        <v>191</v>
      </c>
      <c r="E21" s="12">
        <v>83</v>
      </c>
      <c r="F21" s="12">
        <v>53</v>
      </c>
      <c r="G21" s="12">
        <v>63</v>
      </c>
      <c r="H21" s="12">
        <v>0</v>
      </c>
      <c r="I21" s="12">
        <v>31</v>
      </c>
      <c r="J21" s="12">
        <v>51</v>
      </c>
      <c r="K21" s="12">
        <v>42</v>
      </c>
      <c r="L21" s="12">
        <v>70</v>
      </c>
      <c r="M21" s="12">
        <v>35</v>
      </c>
      <c r="N21" s="12">
        <v>21</v>
      </c>
      <c r="O21" s="39">
        <f t="shared" si="0"/>
        <v>706</v>
      </c>
    </row>
    <row r="22" spans="1:15" s="13" customFormat="1" x14ac:dyDescent="0.25">
      <c r="A22" s="10" t="s">
        <v>67</v>
      </c>
      <c r="B22" s="10"/>
      <c r="C22" s="13">
        <v>0</v>
      </c>
      <c r="D22" s="13">
        <v>0</v>
      </c>
      <c r="E22" s="13">
        <v>0</v>
      </c>
      <c r="F22" s="13">
        <v>0</v>
      </c>
      <c r="G22" s="13">
        <v>0</v>
      </c>
      <c r="H22" s="13">
        <v>0</v>
      </c>
      <c r="I22" s="13">
        <v>0</v>
      </c>
      <c r="J22" s="13">
        <v>0</v>
      </c>
      <c r="K22" s="13">
        <v>0</v>
      </c>
      <c r="L22" s="13">
        <v>0</v>
      </c>
      <c r="M22" s="13">
        <v>0</v>
      </c>
      <c r="N22" s="13">
        <v>0</v>
      </c>
      <c r="O22" s="39">
        <f t="shared" si="0"/>
        <v>0</v>
      </c>
    </row>
    <row r="23" spans="1:15" s="12" customFormat="1" x14ac:dyDescent="0.25">
      <c r="A23" s="10" t="s">
        <v>67</v>
      </c>
      <c r="B23" s="10"/>
      <c r="C23" s="12">
        <v>0</v>
      </c>
      <c r="D23" s="12">
        <v>0</v>
      </c>
      <c r="E23" s="12">
        <v>0</v>
      </c>
      <c r="F23" s="12">
        <v>0</v>
      </c>
      <c r="G23" s="12">
        <v>0</v>
      </c>
      <c r="H23" s="12">
        <v>0</v>
      </c>
      <c r="I23" s="12">
        <v>0</v>
      </c>
      <c r="J23" s="12">
        <v>0</v>
      </c>
      <c r="K23" s="12">
        <v>0</v>
      </c>
      <c r="L23" s="12">
        <v>0</v>
      </c>
      <c r="M23" s="12">
        <v>0</v>
      </c>
      <c r="N23" s="12">
        <v>0</v>
      </c>
      <c r="O23" s="39">
        <f t="shared" si="0"/>
        <v>0</v>
      </c>
    </row>
    <row r="24" spans="1:15" s="12" customFormat="1" x14ac:dyDescent="0.25">
      <c r="A24" s="10" t="s">
        <v>67</v>
      </c>
      <c r="B24" s="10"/>
      <c r="C24" s="12">
        <v>0</v>
      </c>
      <c r="D24" s="12">
        <v>0</v>
      </c>
      <c r="E24" s="12">
        <v>0</v>
      </c>
      <c r="F24" s="12">
        <v>0</v>
      </c>
      <c r="G24" s="12">
        <v>0</v>
      </c>
      <c r="H24" s="12">
        <v>0</v>
      </c>
      <c r="I24" s="12">
        <v>0</v>
      </c>
      <c r="J24" s="12">
        <v>0</v>
      </c>
      <c r="K24" s="12">
        <v>0</v>
      </c>
      <c r="L24" s="12">
        <v>0</v>
      </c>
      <c r="M24" s="12">
        <v>0</v>
      </c>
      <c r="N24" s="12">
        <v>0</v>
      </c>
      <c r="O24" s="39">
        <f t="shared" si="0"/>
        <v>0</v>
      </c>
    </row>
    <row r="25" spans="1:15" s="12" customFormat="1" x14ac:dyDescent="0.25">
      <c r="A25" s="10" t="s">
        <v>67</v>
      </c>
      <c r="B25" s="10"/>
      <c r="C25" s="12">
        <v>120</v>
      </c>
      <c r="D25" s="12">
        <v>0</v>
      </c>
      <c r="E25" s="12">
        <v>0</v>
      </c>
      <c r="F25" s="12">
        <v>0</v>
      </c>
      <c r="G25" s="12">
        <v>0</v>
      </c>
      <c r="H25" s="12">
        <v>0</v>
      </c>
      <c r="I25" s="12">
        <v>0</v>
      </c>
      <c r="J25" s="12">
        <v>0</v>
      </c>
      <c r="K25" s="12">
        <v>0</v>
      </c>
      <c r="L25" s="12">
        <v>0</v>
      </c>
      <c r="M25" s="12">
        <v>0</v>
      </c>
      <c r="N25" s="12">
        <v>0</v>
      </c>
      <c r="O25" s="39">
        <f t="shared" si="0"/>
        <v>120</v>
      </c>
    </row>
    <row r="26" spans="1:15" s="12" customFormat="1" x14ac:dyDescent="0.25">
      <c r="A26" s="10" t="s">
        <v>67</v>
      </c>
      <c r="B26" s="10"/>
      <c r="C26" s="12" t="e">
        <v>#REF!</v>
      </c>
      <c r="D26" s="12" t="e">
        <v>#REF!</v>
      </c>
      <c r="E26" s="12" t="e">
        <v>#REF!</v>
      </c>
      <c r="F26" s="12" t="e">
        <v>#REF!</v>
      </c>
      <c r="G26" s="12" t="e">
        <v>#REF!</v>
      </c>
      <c r="H26" s="12" t="e">
        <v>#REF!</v>
      </c>
      <c r="I26" s="12" t="e">
        <v>#REF!</v>
      </c>
      <c r="J26" s="12" t="e">
        <v>#REF!</v>
      </c>
      <c r="K26" s="12" t="e">
        <v>#REF!</v>
      </c>
      <c r="L26" s="12" t="e">
        <v>#REF!</v>
      </c>
      <c r="M26" s="12" t="e">
        <v>#REF!</v>
      </c>
      <c r="N26" s="12" t="e">
        <v>#REF!</v>
      </c>
      <c r="O26" s="39">
        <f t="shared" si="0"/>
        <v>0</v>
      </c>
    </row>
    <row r="27" spans="1:15" s="12" customFormat="1" x14ac:dyDescent="0.25">
      <c r="A27" s="10" t="s">
        <v>67</v>
      </c>
      <c r="B27" s="10"/>
      <c r="C27" s="12">
        <v>0</v>
      </c>
      <c r="D27" s="12">
        <v>0</v>
      </c>
      <c r="E27" s="12">
        <v>0</v>
      </c>
      <c r="F27" s="12">
        <v>0</v>
      </c>
      <c r="G27" s="12">
        <v>0</v>
      </c>
      <c r="H27" s="12">
        <v>6</v>
      </c>
      <c r="I27" s="12">
        <v>5</v>
      </c>
      <c r="J27" s="12">
        <v>5</v>
      </c>
      <c r="K27" s="12">
        <v>0</v>
      </c>
      <c r="L27" s="12">
        <v>0</v>
      </c>
      <c r="M27" s="12">
        <v>0</v>
      </c>
      <c r="N27" s="12">
        <v>0</v>
      </c>
      <c r="O27" s="39">
        <f t="shared" si="0"/>
        <v>16</v>
      </c>
    </row>
    <row r="28" spans="1:15" s="12" customFormat="1" x14ac:dyDescent="0.25">
      <c r="A28" s="10" t="s">
        <v>67</v>
      </c>
      <c r="B28" s="10"/>
      <c r="C28" s="12">
        <v>0</v>
      </c>
      <c r="D28" s="12">
        <v>0</v>
      </c>
      <c r="E28" s="12">
        <v>0</v>
      </c>
      <c r="F28" s="12">
        <v>0</v>
      </c>
      <c r="G28" s="12">
        <v>0</v>
      </c>
      <c r="H28" s="12">
        <v>0</v>
      </c>
      <c r="I28" s="12">
        <v>0</v>
      </c>
      <c r="J28" s="12">
        <v>0</v>
      </c>
      <c r="K28" s="12">
        <v>0</v>
      </c>
      <c r="L28" s="12">
        <v>0</v>
      </c>
      <c r="M28" s="12">
        <v>0</v>
      </c>
      <c r="N28" s="12">
        <v>0</v>
      </c>
      <c r="O28" s="39">
        <f t="shared" si="0"/>
        <v>0</v>
      </c>
    </row>
    <row r="29" spans="1:15" s="12" customFormat="1" x14ac:dyDescent="0.25">
      <c r="A29" s="10" t="s">
        <v>67</v>
      </c>
      <c r="B29" s="10"/>
      <c r="C29" s="12">
        <v>0</v>
      </c>
      <c r="D29" s="12">
        <v>0</v>
      </c>
      <c r="E29" s="12">
        <v>0</v>
      </c>
      <c r="F29" s="12">
        <v>0</v>
      </c>
      <c r="G29" s="12">
        <v>0</v>
      </c>
      <c r="H29" s="12">
        <v>0</v>
      </c>
      <c r="I29" s="12">
        <v>0</v>
      </c>
      <c r="J29" s="12">
        <v>0</v>
      </c>
      <c r="K29" s="12">
        <v>0</v>
      </c>
      <c r="L29" s="12">
        <v>0</v>
      </c>
      <c r="M29" s="12">
        <v>0</v>
      </c>
      <c r="N29" s="12">
        <v>0</v>
      </c>
      <c r="O29" s="39">
        <f t="shared" si="0"/>
        <v>0</v>
      </c>
    </row>
    <row r="30" spans="1:15" s="12" customFormat="1" x14ac:dyDescent="0.25">
      <c r="A30" s="10" t="s">
        <v>67</v>
      </c>
      <c r="B30" s="10"/>
      <c r="C30" s="12">
        <v>78.199999999999989</v>
      </c>
      <c r="D30" s="12">
        <v>13</v>
      </c>
      <c r="E30" s="12">
        <v>18</v>
      </c>
      <c r="F30" s="12">
        <v>13</v>
      </c>
      <c r="G30" s="12">
        <v>18</v>
      </c>
      <c r="H30" s="12">
        <v>36</v>
      </c>
      <c r="I30" s="12">
        <v>5</v>
      </c>
      <c r="J30" s="12">
        <v>0</v>
      </c>
      <c r="K30" s="12">
        <v>33</v>
      </c>
      <c r="L30" s="12">
        <v>10.5</v>
      </c>
      <c r="M30" s="12">
        <v>13</v>
      </c>
      <c r="N30" s="12">
        <v>8.5</v>
      </c>
      <c r="O30" s="39">
        <f t="shared" si="0"/>
        <v>246.2</v>
      </c>
    </row>
    <row r="31" spans="1:15" s="12" customFormat="1" x14ac:dyDescent="0.25">
      <c r="A31" s="10" t="s">
        <v>67</v>
      </c>
      <c r="B31" s="10"/>
      <c r="C31" s="12">
        <v>138</v>
      </c>
      <c r="D31" s="12">
        <v>398</v>
      </c>
      <c r="E31" s="12">
        <v>373</v>
      </c>
      <c r="F31" s="12">
        <v>0</v>
      </c>
      <c r="G31" s="12">
        <v>0</v>
      </c>
      <c r="H31" s="12">
        <v>0</v>
      </c>
      <c r="I31" s="12">
        <v>0</v>
      </c>
      <c r="J31" s="12">
        <v>0</v>
      </c>
      <c r="K31" s="12">
        <v>0</v>
      </c>
      <c r="L31" s="12">
        <v>0</v>
      </c>
      <c r="M31" s="12">
        <v>0</v>
      </c>
      <c r="N31" s="12">
        <v>0</v>
      </c>
      <c r="O31" s="39">
        <f t="shared" si="0"/>
        <v>909</v>
      </c>
    </row>
    <row r="32" spans="1:15" s="12" customFormat="1" x14ac:dyDescent="0.25">
      <c r="A32" s="10" t="s">
        <v>67</v>
      </c>
      <c r="B32" s="10"/>
      <c r="C32" s="12">
        <v>0</v>
      </c>
      <c r="D32" s="12">
        <v>0</v>
      </c>
      <c r="E32" s="12">
        <v>0</v>
      </c>
      <c r="F32" s="12">
        <v>0</v>
      </c>
      <c r="G32" s="12">
        <v>0</v>
      </c>
      <c r="H32" s="12">
        <v>0</v>
      </c>
      <c r="I32" s="12">
        <v>0</v>
      </c>
      <c r="J32" s="12">
        <v>0</v>
      </c>
      <c r="K32" s="12">
        <v>0</v>
      </c>
      <c r="L32" s="12">
        <v>0</v>
      </c>
      <c r="M32" s="12">
        <v>0</v>
      </c>
      <c r="N32" s="12">
        <v>0</v>
      </c>
      <c r="O32" s="39">
        <f t="shared" si="0"/>
        <v>0</v>
      </c>
    </row>
    <row r="33" spans="1:16" s="12" customFormat="1" x14ac:dyDescent="0.25">
      <c r="A33" s="10" t="s">
        <v>67</v>
      </c>
      <c r="B33" s="10"/>
      <c r="C33" s="12">
        <v>159</v>
      </c>
      <c r="D33" s="12">
        <v>185</v>
      </c>
      <c r="E33" s="12">
        <v>52</v>
      </c>
      <c r="F33" s="12">
        <v>126</v>
      </c>
      <c r="G33" s="12">
        <v>118</v>
      </c>
      <c r="H33" s="12">
        <v>124</v>
      </c>
      <c r="I33" s="12">
        <v>70</v>
      </c>
      <c r="J33" s="12">
        <v>42</v>
      </c>
      <c r="K33" s="12">
        <v>57</v>
      </c>
      <c r="L33" s="12">
        <v>210</v>
      </c>
      <c r="M33" s="12">
        <v>212</v>
      </c>
      <c r="N33" s="12">
        <v>36</v>
      </c>
      <c r="O33" s="39">
        <f t="shared" si="0"/>
        <v>1391</v>
      </c>
    </row>
    <row r="34" spans="1:16" s="12" customFormat="1" x14ac:dyDescent="0.25">
      <c r="A34" s="10" t="s">
        <v>67</v>
      </c>
      <c r="B34" s="10"/>
      <c r="C34" s="12">
        <v>5</v>
      </c>
      <c r="D34" s="12">
        <v>15</v>
      </c>
      <c r="E34" s="12">
        <v>16</v>
      </c>
      <c r="F34" s="12">
        <v>9</v>
      </c>
      <c r="G34" s="12">
        <v>0</v>
      </c>
      <c r="H34" s="12">
        <v>9</v>
      </c>
      <c r="I34" s="12">
        <v>23</v>
      </c>
      <c r="J34" s="12">
        <v>0</v>
      </c>
      <c r="K34" s="12">
        <v>0</v>
      </c>
      <c r="L34" s="12">
        <v>0</v>
      </c>
      <c r="M34" s="12">
        <v>0</v>
      </c>
      <c r="N34" s="12">
        <v>0</v>
      </c>
      <c r="O34" s="39">
        <f t="shared" si="0"/>
        <v>77</v>
      </c>
    </row>
    <row r="35" spans="1:16" s="12" customFormat="1" x14ac:dyDescent="0.25">
      <c r="A35" s="10" t="s">
        <v>67</v>
      </c>
      <c r="B35" s="10"/>
      <c r="C35" s="12">
        <v>0</v>
      </c>
      <c r="D35" s="12">
        <v>3</v>
      </c>
      <c r="E35" s="12">
        <v>0</v>
      </c>
      <c r="F35" s="12">
        <v>6</v>
      </c>
      <c r="G35" s="12">
        <v>3</v>
      </c>
      <c r="H35" s="12">
        <v>6</v>
      </c>
      <c r="I35" s="12">
        <v>0</v>
      </c>
      <c r="J35" s="12">
        <v>0</v>
      </c>
      <c r="K35" s="12">
        <v>0</v>
      </c>
      <c r="L35" s="12">
        <v>0</v>
      </c>
      <c r="M35" s="12">
        <v>0</v>
      </c>
      <c r="N35" s="12">
        <v>0</v>
      </c>
      <c r="O35" s="39">
        <f t="shared" si="0"/>
        <v>18</v>
      </c>
    </row>
    <row r="36" spans="1:16" s="12" customFormat="1" x14ac:dyDescent="0.25">
      <c r="A36" s="10" t="s">
        <v>67</v>
      </c>
      <c r="B36" s="10"/>
      <c r="C36" s="12">
        <v>30</v>
      </c>
      <c r="D36" s="12">
        <v>14.6</v>
      </c>
      <c r="E36" s="12">
        <v>18</v>
      </c>
      <c r="F36" s="12">
        <v>14.5</v>
      </c>
      <c r="G36" s="12">
        <v>7.5</v>
      </c>
      <c r="H36" s="12">
        <v>27</v>
      </c>
      <c r="I36" s="12">
        <v>26</v>
      </c>
      <c r="J36" s="12">
        <v>9.5</v>
      </c>
      <c r="K36" s="12">
        <v>12.5</v>
      </c>
      <c r="L36" s="12">
        <v>20.5</v>
      </c>
      <c r="M36" s="12">
        <v>1.9</v>
      </c>
      <c r="N36" s="12">
        <v>4.5999999999999996</v>
      </c>
      <c r="O36" s="39">
        <f t="shared" si="0"/>
        <v>186.6</v>
      </c>
    </row>
    <row r="37" spans="1:16" s="12" customFormat="1" x14ac:dyDescent="0.25">
      <c r="A37" s="10" t="s">
        <v>67</v>
      </c>
      <c r="B37" s="10"/>
      <c r="C37" s="12">
        <v>0</v>
      </c>
      <c r="D37" s="12">
        <v>0</v>
      </c>
      <c r="E37" s="12">
        <v>0</v>
      </c>
      <c r="F37" s="12">
        <v>0</v>
      </c>
      <c r="G37" s="12">
        <v>0</v>
      </c>
      <c r="H37" s="12">
        <v>352</v>
      </c>
      <c r="I37" s="12">
        <v>14</v>
      </c>
      <c r="J37" s="12">
        <v>0</v>
      </c>
      <c r="K37" s="12">
        <v>98</v>
      </c>
      <c r="L37" s="12">
        <v>69.5</v>
      </c>
      <c r="M37" s="12">
        <v>16</v>
      </c>
      <c r="N37" s="12">
        <v>0</v>
      </c>
      <c r="O37" s="39">
        <f t="shared" si="0"/>
        <v>549.5</v>
      </c>
    </row>
    <row r="38" spans="1:16" x14ac:dyDescent="0.25">
      <c r="A38" s="46" t="s">
        <v>68</v>
      </c>
      <c r="B38" s="46"/>
      <c r="C38" s="47">
        <v>0</v>
      </c>
      <c r="D38" s="47">
        <v>0</v>
      </c>
      <c r="E38" s="47">
        <v>17</v>
      </c>
      <c r="F38" s="47">
        <v>0</v>
      </c>
      <c r="G38" s="47">
        <v>0</v>
      </c>
      <c r="H38" s="47">
        <v>0</v>
      </c>
      <c r="I38" s="47">
        <v>0</v>
      </c>
      <c r="J38" s="47">
        <v>0</v>
      </c>
      <c r="K38" s="47">
        <v>0</v>
      </c>
      <c r="L38" s="47">
        <v>150</v>
      </c>
      <c r="M38" s="47">
        <v>0</v>
      </c>
      <c r="N38" s="47">
        <v>0</v>
      </c>
      <c r="O38" s="48">
        <f t="shared" si="0"/>
        <v>167</v>
      </c>
      <c r="P38" s="9">
        <f>SUM(O38:O54)</f>
        <v>1473</v>
      </c>
    </row>
    <row r="39" spans="1:16" x14ac:dyDescent="0.25">
      <c r="A39" s="46" t="s">
        <v>68</v>
      </c>
      <c r="B39" s="46"/>
      <c r="C39" s="47">
        <v>0</v>
      </c>
      <c r="D39" s="47">
        <v>0</v>
      </c>
      <c r="E39" s="47">
        <v>0</v>
      </c>
      <c r="F39" s="47">
        <v>0</v>
      </c>
      <c r="G39" s="47">
        <v>0</v>
      </c>
      <c r="H39" s="47">
        <v>0</v>
      </c>
      <c r="I39" s="47">
        <v>0</v>
      </c>
      <c r="J39" s="47">
        <v>0</v>
      </c>
      <c r="K39" s="47">
        <v>0</v>
      </c>
      <c r="L39" s="47">
        <v>0</v>
      </c>
      <c r="M39" s="47">
        <v>0</v>
      </c>
      <c r="N39" s="47">
        <v>0</v>
      </c>
      <c r="O39" s="48">
        <f t="shared" si="0"/>
        <v>0</v>
      </c>
    </row>
    <row r="40" spans="1:16" x14ac:dyDescent="0.25">
      <c r="A40" s="46" t="s">
        <v>68</v>
      </c>
      <c r="B40" s="46"/>
      <c r="C40" s="47">
        <v>0</v>
      </c>
      <c r="D40" s="47">
        <v>0</v>
      </c>
      <c r="E40" s="47">
        <v>0</v>
      </c>
      <c r="F40" s="47">
        <v>0</v>
      </c>
      <c r="G40" s="47">
        <v>0</v>
      </c>
      <c r="H40" s="47">
        <v>0</v>
      </c>
      <c r="I40" s="47">
        <v>0</v>
      </c>
      <c r="J40" s="47">
        <v>0</v>
      </c>
      <c r="K40" s="47">
        <v>0</v>
      </c>
      <c r="L40" s="47">
        <v>0</v>
      </c>
      <c r="M40" s="47">
        <v>0</v>
      </c>
      <c r="N40" s="47">
        <v>0</v>
      </c>
      <c r="O40" s="48">
        <f t="shared" si="0"/>
        <v>0</v>
      </c>
    </row>
    <row r="41" spans="1:16" x14ac:dyDescent="0.25">
      <c r="A41" s="46" t="s">
        <v>68</v>
      </c>
      <c r="B41" s="46"/>
      <c r="C41" s="47" t="e">
        <v>#REF!</v>
      </c>
      <c r="D41" s="47" t="e">
        <v>#REF!</v>
      </c>
      <c r="E41" s="47" t="e">
        <v>#REF!</v>
      </c>
      <c r="F41" s="47" t="e">
        <v>#REF!</v>
      </c>
      <c r="G41" s="47" t="e">
        <v>#REF!</v>
      </c>
      <c r="H41" s="47" t="e">
        <v>#REF!</v>
      </c>
      <c r="I41" s="47" t="e">
        <v>#REF!</v>
      </c>
      <c r="J41" s="47" t="e">
        <v>#REF!</v>
      </c>
      <c r="K41" s="47" t="e">
        <v>#REF!</v>
      </c>
      <c r="L41" s="47" t="e">
        <v>#REF!</v>
      </c>
      <c r="M41" s="47" t="e">
        <v>#REF!</v>
      </c>
      <c r="N41" s="47" t="e">
        <v>#REF!</v>
      </c>
      <c r="O41" s="48">
        <f t="shared" si="0"/>
        <v>0</v>
      </c>
    </row>
    <row r="42" spans="1:16" x14ac:dyDescent="0.25">
      <c r="A42" s="46" t="s">
        <v>68</v>
      </c>
      <c r="B42" s="46"/>
      <c r="C42" s="47">
        <v>0</v>
      </c>
      <c r="D42" s="47">
        <v>0</v>
      </c>
      <c r="E42" s="47">
        <v>0</v>
      </c>
      <c r="F42" s="47">
        <v>0</v>
      </c>
      <c r="G42" s="47">
        <v>0</v>
      </c>
      <c r="H42" s="47">
        <v>0</v>
      </c>
      <c r="I42" s="47">
        <v>0</v>
      </c>
      <c r="J42" s="47">
        <v>0</v>
      </c>
      <c r="K42" s="47">
        <v>0</v>
      </c>
      <c r="L42" s="47">
        <v>0</v>
      </c>
      <c r="M42" s="47">
        <v>0</v>
      </c>
      <c r="N42" s="47">
        <v>0</v>
      </c>
      <c r="O42" s="48">
        <f t="shared" si="0"/>
        <v>0</v>
      </c>
    </row>
    <row r="43" spans="1:16" x14ac:dyDescent="0.25">
      <c r="A43" s="46" t="s">
        <v>68</v>
      </c>
      <c r="B43" s="46"/>
      <c r="C43" s="47" t="e">
        <v>#REF!</v>
      </c>
      <c r="D43" s="47" t="e">
        <v>#REF!</v>
      </c>
      <c r="E43" s="47" t="e">
        <v>#REF!</v>
      </c>
      <c r="F43" s="47" t="e">
        <v>#REF!</v>
      </c>
      <c r="G43" s="47" t="e">
        <v>#REF!</v>
      </c>
      <c r="H43" s="47" t="e">
        <v>#REF!</v>
      </c>
      <c r="I43" s="47" t="e">
        <v>#REF!</v>
      </c>
      <c r="J43" s="47" t="e">
        <v>#REF!</v>
      </c>
      <c r="K43" s="47" t="e">
        <v>#REF!</v>
      </c>
      <c r="L43" s="47" t="e">
        <v>#REF!</v>
      </c>
      <c r="M43" s="47" t="e">
        <v>#REF!</v>
      </c>
      <c r="N43" s="47" t="e">
        <v>#REF!</v>
      </c>
      <c r="O43" s="48">
        <f t="shared" si="0"/>
        <v>0</v>
      </c>
    </row>
    <row r="44" spans="1:16" x14ac:dyDescent="0.25">
      <c r="A44" s="46" t="s">
        <v>68</v>
      </c>
      <c r="B44" s="46"/>
      <c r="C44" s="47">
        <v>0</v>
      </c>
      <c r="D44" s="47">
        <v>0</v>
      </c>
      <c r="E44" s="47">
        <v>0</v>
      </c>
      <c r="F44" s="47">
        <v>0</v>
      </c>
      <c r="G44" s="47">
        <v>80</v>
      </c>
      <c r="H44" s="47">
        <v>0</v>
      </c>
      <c r="I44" s="47">
        <v>0</v>
      </c>
      <c r="J44" s="47">
        <v>0</v>
      </c>
      <c r="K44" s="47">
        <v>0</v>
      </c>
      <c r="L44" s="47">
        <v>0</v>
      </c>
      <c r="M44" s="47">
        <v>0</v>
      </c>
      <c r="N44" s="47">
        <v>0</v>
      </c>
      <c r="O44" s="48">
        <f t="shared" si="0"/>
        <v>80</v>
      </c>
    </row>
    <row r="45" spans="1:16" x14ac:dyDescent="0.25">
      <c r="A45" s="46" t="s">
        <v>68</v>
      </c>
      <c r="B45" s="46"/>
      <c r="C45" s="47">
        <v>6</v>
      </c>
      <c r="D45" s="47">
        <v>0</v>
      </c>
      <c r="E45" s="47">
        <v>133</v>
      </c>
      <c r="F45" s="47">
        <v>134</v>
      </c>
      <c r="G45" s="47">
        <v>167</v>
      </c>
      <c r="H45" s="47">
        <v>3</v>
      </c>
      <c r="I45" s="47">
        <v>0</v>
      </c>
      <c r="J45" s="47">
        <v>0</v>
      </c>
      <c r="K45" s="47">
        <v>3</v>
      </c>
      <c r="L45" s="47">
        <v>0</v>
      </c>
      <c r="M45" s="47">
        <v>0</v>
      </c>
      <c r="N45" s="47">
        <v>0</v>
      </c>
      <c r="O45" s="48">
        <f t="shared" si="0"/>
        <v>446</v>
      </c>
    </row>
    <row r="46" spans="1:16" x14ac:dyDescent="0.25">
      <c r="A46" s="46" t="s">
        <v>68</v>
      </c>
      <c r="B46" s="46"/>
      <c r="C46" s="47">
        <v>0</v>
      </c>
      <c r="D46" s="47">
        <v>0</v>
      </c>
      <c r="E46" s="47">
        <v>0</v>
      </c>
      <c r="F46" s="47">
        <v>0</v>
      </c>
      <c r="G46" s="47">
        <v>0</v>
      </c>
      <c r="H46" s="47">
        <v>0</v>
      </c>
      <c r="I46" s="47">
        <v>0</v>
      </c>
      <c r="J46" s="47">
        <v>0</v>
      </c>
      <c r="K46" s="47">
        <v>0</v>
      </c>
      <c r="L46" s="47">
        <v>0</v>
      </c>
      <c r="M46" s="47">
        <v>0</v>
      </c>
      <c r="N46" s="47">
        <v>0</v>
      </c>
      <c r="O46" s="48">
        <f t="shared" si="0"/>
        <v>0</v>
      </c>
    </row>
    <row r="47" spans="1:16" x14ac:dyDescent="0.25">
      <c r="A47" s="46" t="s">
        <v>68</v>
      </c>
      <c r="B47" s="46"/>
      <c r="C47" s="47">
        <v>0</v>
      </c>
      <c r="D47" s="47">
        <v>0</v>
      </c>
      <c r="E47" s="47">
        <v>0</v>
      </c>
      <c r="F47" s="47">
        <v>0</v>
      </c>
      <c r="G47" s="47">
        <v>0</v>
      </c>
      <c r="H47" s="47">
        <v>0</v>
      </c>
      <c r="I47" s="47">
        <v>0</v>
      </c>
      <c r="J47" s="47">
        <v>0</v>
      </c>
      <c r="K47" s="47">
        <v>0</v>
      </c>
      <c r="L47" s="47">
        <v>0</v>
      </c>
      <c r="M47" s="47">
        <v>0</v>
      </c>
      <c r="N47" s="47">
        <v>0</v>
      </c>
      <c r="O47" s="48">
        <f t="shared" si="0"/>
        <v>0</v>
      </c>
    </row>
    <row r="48" spans="1:16" x14ac:dyDescent="0.25">
      <c r="A48" s="46" t="s">
        <v>68</v>
      </c>
      <c r="B48" s="46"/>
      <c r="C48" s="47">
        <v>0</v>
      </c>
      <c r="D48" s="47">
        <v>0</v>
      </c>
      <c r="E48" s="47">
        <v>0</v>
      </c>
      <c r="F48" s="47">
        <v>0</v>
      </c>
      <c r="G48" s="47">
        <v>0</v>
      </c>
      <c r="H48" s="47">
        <v>0</v>
      </c>
      <c r="I48" s="47">
        <v>0</v>
      </c>
      <c r="J48" s="47">
        <v>0</v>
      </c>
      <c r="K48" s="47">
        <v>0</v>
      </c>
      <c r="L48" s="47">
        <v>0</v>
      </c>
      <c r="M48" s="47">
        <v>0</v>
      </c>
      <c r="N48" s="47">
        <v>0</v>
      </c>
      <c r="O48" s="48">
        <f t="shared" si="0"/>
        <v>0</v>
      </c>
    </row>
    <row r="49" spans="1:16" x14ac:dyDescent="0.25">
      <c r="A49" s="46" t="s">
        <v>68</v>
      </c>
      <c r="B49" s="46"/>
      <c r="C49" s="47">
        <v>0</v>
      </c>
      <c r="D49" s="47">
        <v>0</v>
      </c>
      <c r="E49" s="47">
        <v>0</v>
      </c>
      <c r="F49" s="47">
        <v>0</v>
      </c>
      <c r="G49" s="47">
        <v>0</v>
      </c>
      <c r="H49" s="47">
        <v>0</v>
      </c>
      <c r="I49" s="47">
        <v>0</v>
      </c>
      <c r="J49" s="47">
        <v>0</v>
      </c>
      <c r="K49" s="47">
        <v>0</v>
      </c>
      <c r="L49" s="47">
        <v>0</v>
      </c>
      <c r="M49" s="47">
        <v>0</v>
      </c>
      <c r="N49" s="47">
        <v>0</v>
      </c>
      <c r="O49" s="48">
        <f t="shared" si="0"/>
        <v>0</v>
      </c>
    </row>
    <row r="50" spans="1:16" x14ac:dyDescent="0.25">
      <c r="A50" s="46" t="s">
        <v>68</v>
      </c>
      <c r="B50" s="46"/>
      <c r="C50" s="47">
        <v>0</v>
      </c>
      <c r="D50" s="47">
        <v>0</v>
      </c>
      <c r="E50" s="47">
        <v>0</v>
      </c>
      <c r="F50" s="47">
        <v>0</v>
      </c>
      <c r="G50" s="47">
        <v>0</v>
      </c>
      <c r="H50" s="47">
        <v>0</v>
      </c>
      <c r="I50" s="47">
        <v>0</v>
      </c>
      <c r="J50" s="47">
        <v>0</v>
      </c>
      <c r="K50" s="47">
        <v>0</v>
      </c>
      <c r="L50" s="47">
        <v>0</v>
      </c>
      <c r="M50" s="47">
        <v>0</v>
      </c>
      <c r="N50" s="47">
        <v>0</v>
      </c>
      <c r="O50" s="48">
        <f t="shared" si="0"/>
        <v>0</v>
      </c>
    </row>
    <row r="51" spans="1:16" x14ac:dyDescent="0.25">
      <c r="A51" s="46" t="s">
        <v>68</v>
      </c>
      <c r="B51" s="46"/>
      <c r="C51" s="47" t="e">
        <v>#REF!</v>
      </c>
      <c r="D51" s="47" t="e">
        <v>#REF!</v>
      </c>
      <c r="E51" s="47" t="e">
        <v>#REF!</v>
      </c>
      <c r="F51" s="47" t="e">
        <v>#REF!</v>
      </c>
      <c r="G51" s="47" t="e">
        <v>#REF!</v>
      </c>
      <c r="H51" s="47" t="e">
        <v>#REF!</v>
      </c>
      <c r="I51" s="47" t="e">
        <v>#REF!</v>
      </c>
      <c r="J51" s="47" t="e">
        <v>#REF!</v>
      </c>
      <c r="K51" s="47" t="e">
        <v>#REF!</v>
      </c>
      <c r="L51" s="47" t="e">
        <v>#REF!</v>
      </c>
      <c r="M51" s="47" t="e">
        <v>#REF!</v>
      </c>
      <c r="N51" s="47" t="e">
        <v>#REF!</v>
      </c>
      <c r="O51" s="48">
        <f t="shared" si="0"/>
        <v>0</v>
      </c>
    </row>
    <row r="52" spans="1:16" x14ac:dyDescent="0.25">
      <c r="A52" s="46" t="s">
        <v>68</v>
      </c>
      <c r="B52" s="46"/>
      <c r="C52" s="47">
        <v>0</v>
      </c>
      <c r="D52" s="47">
        <v>0</v>
      </c>
      <c r="E52" s="47">
        <v>0</v>
      </c>
      <c r="F52" s="47">
        <v>0</v>
      </c>
      <c r="G52" s="47">
        <v>330</v>
      </c>
      <c r="H52" s="47">
        <v>0</v>
      </c>
      <c r="I52" s="47">
        <v>0</v>
      </c>
      <c r="J52" s="47">
        <v>0</v>
      </c>
      <c r="K52" s="47">
        <v>330</v>
      </c>
      <c r="L52" s="47">
        <v>0</v>
      </c>
      <c r="M52" s="47">
        <v>110</v>
      </c>
      <c r="N52" s="47">
        <v>0</v>
      </c>
      <c r="O52" s="48">
        <f t="shared" si="0"/>
        <v>770</v>
      </c>
    </row>
    <row r="53" spans="1:16" x14ac:dyDescent="0.25">
      <c r="A53" s="46" t="s">
        <v>68</v>
      </c>
      <c r="B53" s="46"/>
      <c r="C53" s="47">
        <v>0</v>
      </c>
      <c r="D53" s="47">
        <v>0</v>
      </c>
      <c r="E53" s="47">
        <v>0</v>
      </c>
      <c r="F53" s="47">
        <v>0</v>
      </c>
      <c r="G53" s="47">
        <v>10</v>
      </c>
      <c r="H53" s="47">
        <v>0</v>
      </c>
      <c r="I53" s="47">
        <v>0</v>
      </c>
      <c r="J53" s="47">
        <v>0</v>
      </c>
      <c r="K53" s="47">
        <v>0</v>
      </c>
      <c r="L53" s="47">
        <v>0</v>
      </c>
      <c r="M53" s="47">
        <v>0</v>
      </c>
      <c r="N53" s="47">
        <v>0</v>
      </c>
      <c r="O53" s="48">
        <f t="shared" si="0"/>
        <v>10</v>
      </c>
    </row>
    <row r="54" spans="1:16" x14ac:dyDescent="0.25">
      <c r="A54" s="46" t="s">
        <v>68</v>
      </c>
      <c r="B54" s="46"/>
      <c r="C54" s="47">
        <v>0</v>
      </c>
      <c r="D54" s="47">
        <v>0</v>
      </c>
      <c r="E54" s="47">
        <v>0</v>
      </c>
      <c r="F54" s="47">
        <v>0</v>
      </c>
      <c r="G54" s="47">
        <v>0</v>
      </c>
      <c r="H54" s="47">
        <v>0</v>
      </c>
      <c r="I54" s="47">
        <v>0</v>
      </c>
      <c r="J54" s="47">
        <v>0</v>
      </c>
      <c r="K54" s="47">
        <v>0</v>
      </c>
      <c r="L54" s="47">
        <v>0</v>
      </c>
      <c r="M54" s="47">
        <v>0</v>
      </c>
      <c r="N54" s="47">
        <v>0</v>
      </c>
      <c r="O54" s="48">
        <f t="shared" si="0"/>
        <v>0</v>
      </c>
    </row>
    <row r="55" spans="1:16" x14ac:dyDescent="0.25">
      <c r="A55" s="10" t="s">
        <v>69</v>
      </c>
      <c r="C55" s="9">
        <v>125</v>
      </c>
      <c r="D55" s="9">
        <v>0</v>
      </c>
      <c r="E55" s="9">
        <v>0</v>
      </c>
      <c r="F55" s="9">
        <v>125</v>
      </c>
      <c r="G55" s="9">
        <v>125</v>
      </c>
      <c r="H55" s="9">
        <v>0</v>
      </c>
      <c r="I55" s="9">
        <v>0</v>
      </c>
      <c r="J55" s="9">
        <v>0</v>
      </c>
      <c r="K55" s="9">
        <v>155</v>
      </c>
      <c r="L55" s="9">
        <v>0</v>
      </c>
      <c r="M55" s="9">
        <v>125</v>
      </c>
      <c r="N55" s="9">
        <v>0</v>
      </c>
      <c r="O55" s="39">
        <f t="shared" si="0"/>
        <v>655</v>
      </c>
      <c r="P55" s="9">
        <f>SUM(O55:O64)</f>
        <v>3974</v>
      </c>
    </row>
    <row r="56" spans="1:16" x14ac:dyDescent="0.25">
      <c r="A56" s="10" t="s">
        <v>69</v>
      </c>
      <c r="C56" s="9">
        <v>0</v>
      </c>
      <c r="D56" s="9" t="e">
        <v>#REF!</v>
      </c>
      <c r="E56" s="9">
        <v>0</v>
      </c>
      <c r="F56" s="9">
        <v>0</v>
      </c>
      <c r="G56" s="9">
        <v>0</v>
      </c>
      <c r="H56" s="9">
        <v>0</v>
      </c>
      <c r="I56" s="9">
        <v>0</v>
      </c>
      <c r="J56" s="9" t="e">
        <v>#REF!</v>
      </c>
      <c r="K56" s="9">
        <v>0</v>
      </c>
      <c r="L56" s="9">
        <v>0</v>
      </c>
      <c r="M56" s="9">
        <v>0</v>
      </c>
      <c r="N56" s="9" t="e">
        <v>#REF!</v>
      </c>
      <c r="O56" s="39">
        <f t="shared" si="0"/>
        <v>0</v>
      </c>
    </row>
    <row r="57" spans="1:16" x14ac:dyDescent="0.25">
      <c r="A57" s="10" t="s">
        <v>69</v>
      </c>
      <c r="C57" s="9">
        <v>170</v>
      </c>
      <c r="D57" s="9">
        <v>134</v>
      </c>
      <c r="E57" s="9">
        <v>44</v>
      </c>
      <c r="F57" s="9">
        <v>32</v>
      </c>
      <c r="G57" s="9">
        <v>120</v>
      </c>
      <c r="H57" s="9">
        <v>0</v>
      </c>
      <c r="I57" s="9">
        <v>0</v>
      </c>
      <c r="J57" s="9">
        <v>0</v>
      </c>
      <c r="K57" s="9">
        <v>16</v>
      </c>
      <c r="L57" s="9">
        <v>44</v>
      </c>
      <c r="M57" s="9">
        <v>32</v>
      </c>
      <c r="N57" s="9">
        <v>60</v>
      </c>
      <c r="O57" s="39">
        <f t="shared" si="0"/>
        <v>652</v>
      </c>
    </row>
    <row r="58" spans="1:16" x14ac:dyDescent="0.25">
      <c r="A58" s="10" t="s">
        <v>69</v>
      </c>
      <c r="C58" s="9">
        <v>155</v>
      </c>
      <c r="D58" s="9">
        <v>135</v>
      </c>
      <c r="E58" s="9">
        <v>135</v>
      </c>
      <c r="F58" s="9">
        <v>0</v>
      </c>
      <c r="G58" s="9">
        <v>130</v>
      </c>
      <c r="H58" s="9">
        <v>100</v>
      </c>
      <c r="I58" s="9">
        <v>0</v>
      </c>
      <c r="J58" s="9">
        <v>0</v>
      </c>
      <c r="K58" s="9">
        <v>0</v>
      </c>
      <c r="L58" s="9">
        <v>0</v>
      </c>
      <c r="M58" s="9">
        <v>0</v>
      </c>
      <c r="N58" s="9">
        <v>0</v>
      </c>
      <c r="O58" s="39">
        <f t="shared" si="0"/>
        <v>655</v>
      </c>
    </row>
    <row r="59" spans="1:16" x14ac:dyDescent="0.25">
      <c r="A59" s="10" t="s">
        <v>69</v>
      </c>
      <c r="C59" s="9">
        <v>0</v>
      </c>
      <c r="D59" s="9">
        <v>0</v>
      </c>
      <c r="E59" s="9">
        <v>0</v>
      </c>
      <c r="F59" s="9">
        <v>0</v>
      </c>
      <c r="G59" s="9">
        <v>0</v>
      </c>
      <c r="H59" s="9">
        <v>0</v>
      </c>
      <c r="I59" s="9">
        <v>0</v>
      </c>
      <c r="J59" s="9">
        <v>0</v>
      </c>
      <c r="K59" s="9">
        <v>0</v>
      </c>
      <c r="L59" s="9">
        <v>0</v>
      </c>
      <c r="M59" s="9">
        <v>0</v>
      </c>
      <c r="N59" s="9">
        <v>0</v>
      </c>
      <c r="O59" s="39">
        <f t="shared" si="0"/>
        <v>0</v>
      </c>
    </row>
    <row r="60" spans="1:16" x14ac:dyDescent="0.25">
      <c r="A60" s="10" t="s">
        <v>69</v>
      </c>
      <c r="C60" s="9">
        <v>0</v>
      </c>
      <c r="D60" s="9">
        <v>172</v>
      </c>
      <c r="E60" s="9">
        <v>0</v>
      </c>
      <c r="F60" s="9">
        <v>172</v>
      </c>
      <c r="G60" s="9">
        <v>0</v>
      </c>
      <c r="H60" s="9">
        <v>0</v>
      </c>
      <c r="I60" s="9">
        <v>0</v>
      </c>
      <c r="J60" s="9">
        <v>0</v>
      </c>
      <c r="K60" s="9">
        <v>0</v>
      </c>
      <c r="L60" s="9">
        <v>0</v>
      </c>
      <c r="M60" s="9">
        <v>0</v>
      </c>
      <c r="N60" s="9">
        <v>0</v>
      </c>
      <c r="O60" s="39">
        <f t="shared" si="0"/>
        <v>344</v>
      </c>
    </row>
    <row r="61" spans="1:16" x14ac:dyDescent="0.25">
      <c r="A61" s="10" t="s">
        <v>69</v>
      </c>
      <c r="C61" s="9">
        <v>110</v>
      </c>
      <c r="D61" s="9">
        <v>50</v>
      </c>
      <c r="E61" s="9">
        <v>0</v>
      </c>
      <c r="F61" s="9">
        <v>0</v>
      </c>
      <c r="G61" s="9">
        <v>0</v>
      </c>
      <c r="H61" s="9">
        <v>7</v>
      </c>
      <c r="I61" s="9">
        <v>180</v>
      </c>
      <c r="J61" s="9">
        <v>50</v>
      </c>
      <c r="K61" s="9">
        <v>72</v>
      </c>
      <c r="L61" s="9">
        <v>4</v>
      </c>
      <c r="M61" s="9">
        <v>59.5</v>
      </c>
      <c r="N61" s="9">
        <v>50</v>
      </c>
      <c r="O61" s="39">
        <f t="shared" si="0"/>
        <v>582.5</v>
      </c>
    </row>
    <row r="62" spans="1:16" x14ac:dyDescent="0.25">
      <c r="A62" s="10" t="s">
        <v>69</v>
      </c>
      <c r="C62" s="9">
        <v>135</v>
      </c>
      <c r="D62" s="9">
        <v>21</v>
      </c>
      <c r="E62" s="9">
        <v>153</v>
      </c>
      <c r="F62" s="9">
        <v>16.5</v>
      </c>
      <c r="G62" s="9">
        <v>199</v>
      </c>
      <c r="H62" s="9">
        <v>0</v>
      </c>
      <c r="I62" s="9">
        <v>0</v>
      </c>
      <c r="J62" s="9">
        <v>0</v>
      </c>
      <c r="K62" s="9">
        <v>278</v>
      </c>
      <c r="L62" s="9">
        <v>0</v>
      </c>
      <c r="M62" s="9">
        <v>180</v>
      </c>
      <c r="N62" s="9">
        <v>46</v>
      </c>
      <c r="O62" s="39">
        <f t="shared" si="0"/>
        <v>1028.5</v>
      </c>
    </row>
    <row r="63" spans="1:16" x14ac:dyDescent="0.25">
      <c r="A63" s="10" t="s">
        <v>69</v>
      </c>
      <c r="C63" s="9">
        <v>0</v>
      </c>
      <c r="D63" s="9">
        <v>0</v>
      </c>
      <c r="E63" s="9">
        <v>0</v>
      </c>
      <c r="F63" s="9">
        <v>0</v>
      </c>
      <c r="G63" s="9">
        <v>0</v>
      </c>
      <c r="H63" s="9">
        <v>0</v>
      </c>
      <c r="I63" s="9">
        <v>0</v>
      </c>
      <c r="J63" s="9">
        <v>0</v>
      </c>
      <c r="K63" s="9">
        <v>0</v>
      </c>
      <c r="L63" s="9">
        <v>0</v>
      </c>
      <c r="M63" s="9">
        <v>0</v>
      </c>
      <c r="N63" s="9">
        <v>0</v>
      </c>
      <c r="O63" s="39">
        <f t="shared" si="0"/>
        <v>0</v>
      </c>
    </row>
    <row r="64" spans="1:16" x14ac:dyDescent="0.25">
      <c r="A64" s="10" t="s">
        <v>69</v>
      </c>
      <c r="C64" s="9">
        <v>15</v>
      </c>
      <c r="D64" s="9">
        <v>0</v>
      </c>
      <c r="E64" s="9">
        <v>7</v>
      </c>
      <c r="F64" s="9">
        <v>15</v>
      </c>
      <c r="G64" s="9">
        <v>0</v>
      </c>
      <c r="H64" s="9">
        <v>0</v>
      </c>
      <c r="I64" s="9">
        <v>0</v>
      </c>
      <c r="J64" s="9">
        <v>0</v>
      </c>
      <c r="K64" s="9">
        <v>0</v>
      </c>
      <c r="L64" s="9">
        <v>10</v>
      </c>
      <c r="M64" s="9">
        <v>10</v>
      </c>
      <c r="N64" s="9">
        <v>0</v>
      </c>
      <c r="O64" s="39">
        <f t="shared" si="0"/>
        <v>57</v>
      </c>
    </row>
    <row r="65" spans="1:16" x14ac:dyDescent="0.25">
      <c r="A65" s="46" t="s">
        <v>70</v>
      </c>
      <c r="B65" s="46"/>
      <c r="C65" s="47">
        <v>0</v>
      </c>
      <c r="D65" s="47">
        <v>0</v>
      </c>
      <c r="E65" s="47">
        <v>0</v>
      </c>
      <c r="F65" s="47">
        <v>0</v>
      </c>
      <c r="G65" s="47">
        <v>0</v>
      </c>
      <c r="H65" s="47">
        <v>0</v>
      </c>
      <c r="I65" s="47">
        <v>0</v>
      </c>
      <c r="J65" s="47">
        <v>0</v>
      </c>
      <c r="K65" s="47">
        <v>120</v>
      </c>
      <c r="L65" s="47">
        <v>0</v>
      </c>
      <c r="M65" s="47">
        <v>60</v>
      </c>
      <c r="N65" s="47">
        <v>60</v>
      </c>
      <c r="O65" s="48">
        <f t="shared" si="0"/>
        <v>240</v>
      </c>
      <c r="P65" s="9">
        <f>SUM(O65:O70)</f>
        <v>4869</v>
      </c>
    </row>
    <row r="66" spans="1:16" x14ac:dyDescent="0.25">
      <c r="A66" s="46" t="s">
        <v>70</v>
      </c>
      <c r="B66" s="46"/>
      <c r="C66" s="47">
        <v>332</v>
      </c>
      <c r="D66" s="47">
        <v>249</v>
      </c>
      <c r="E66" s="47">
        <v>275</v>
      </c>
      <c r="F66" s="47">
        <v>0</v>
      </c>
      <c r="G66" s="47">
        <v>192</v>
      </c>
      <c r="H66" s="47">
        <v>315</v>
      </c>
      <c r="I66" s="47">
        <v>332</v>
      </c>
      <c r="J66" s="47">
        <v>83</v>
      </c>
      <c r="K66" s="47">
        <v>249</v>
      </c>
      <c r="L66" s="47">
        <v>415</v>
      </c>
      <c r="M66" s="47">
        <v>249</v>
      </c>
      <c r="N66" s="47">
        <v>249</v>
      </c>
      <c r="O66" s="48">
        <f t="shared" si="0"/>
        <v>2940</v>
      </c>
    </row>
    <row r="67" spans="1:16" x14ac:dyDescent="0.25">
      <c r="A67" s="46" t="s">
        <v>70</v>
      </c>
      <c r="B67" s="46"/>
      <c r="C67" s="47" t="e">
        <v>#REF!</v>
      </c>
      <c r="D67" s="47" t="e">
        <v>#REF!</v>
      </c>
      <c r="E67" s="47" t="e">
        <v>#REF!</v>
      </c>
      <c r="F67" s="47" t="e">
        <v>#REF!</v>
      </c>
      <c r="G67" s="47" t="e">
        <v>#REF!</v>
      </c>
      <c r="H67" s="47" t="e">
        <v>#REF!</v>
      </c>
      <c r="I67" s="47" t="e">
        <v>#REF!</v>
      </c>
      <c r="J67" s="47" t="e">
        <v>#REF!</v>
      </c>
      <c r="K67" s="47" t="e">
        <v>#REF!</v>
      </c>
      <c r="L67" s="47" t="e">
        <v>#REF!</v>
      </c>
      <c r="M67" s="47" t="e">
        <v>#REF!</v>
      </c>
      <c r="N67" s="47" t="e">
        <v>#REF!</v>
      </c>
      <c r="O67" s="48">
        <f t="shared" si="0"/>
        <v>0</v>
      </c>
    </row>
    <row r="68" spans="1:16" x14ac:dyDescent="0.25">
      <c r="A68" s="46" t="s">
        <v>70</v>
      </c>
      <c r="B68" s="46"/>
      <c r="C68" s="47">
        <v>306</v>
      </c>
      <c r="D68" s="47">
        <v>0</v>
      </c>
      <c r="E68" s="47">
        <v>0</v>
      </c>
      <c r="F68" s="47">
        <v>0</v>
      </c>
      <c r="G68" s="47">
        <v>0</v>
      </c>
      <c r="H68" s="47">
        <v>135</v>
      </c>
      <c r="I68" s="47">
        <v>200</v>
      </c>
      <c r="J68" s="47">
        <v>0</v>
      </c>
      <c r="K68" s="47">
        <v>366</v>
      </c>
      <c r="L68" s="47">
        <v>300</v>
      </c>
      <c r="M68" s="47">
        <v>146</v>
      </c>
      <c r="N68" s="47">
        <v>236</v>
      </c>
      <c r="O68" s="48">
        <f t="shared" si="0"/>
        <v>1689</v>
      </c>
    </row>
    <row r="69" spans="1:16" x14ac:dyDescent="0.25">
      <c r="A69" s="46" t="s">
        <v>70</v>
      </c>
      <c r="B69" s="46"/>
      <c r="C69" s="47">
        <v>0</v>
      </c>
      <c r="D69" s="47">
        <v>0</v>
      </c>
      <c r="E69" s="47">
        <v>0</v>
      </c>
      <c r="F69" s="47">
        <v>0</v>
      </c>
      <c r="G69" s="47">
        <v>0</v>
      </c>
      <c r="H69" s="47">
        <v>0</v>
      </c>
      <c r="I69" s="47">
        <v>0</v>
      </c>
      <c r="J69" s="47">
        <v>0</v>
      </c>
      <c r="K69" s="47">
        <v>0</v>
      </c>
      <c r="L69" s="47">
        <v>0</v>
      </c>
      <c r="M69" s="47">
        <v>0</v>
      </c>
      <c r="N69" s="47">
        <v>0</v>
      </c>
      <c r="O69" s="48">
        <f t="shared" si="0"/>
        <v>0</v>
      </c>
    </row>
    <row r="70" spans="1:16" x14ac:dyDescent="0.25">
      <c r="A70" s="46" t="s">
        <v>70</v>
      </c>
      <c r="B70" s="46"/>
      <c r="C70" s="47">
        <v>0</v>
      </c>
      <c r="D70" s="47">
        <v>0</v>
      </c>
      <c r="E70" s="47">
        <v>0</v>
      </c>
      <c r="F70" s="47">
        <v>0</v>
      </c>
      <c r="G70" s="47">
        <v>0</v>
      </c>
      <c r="H70" s="47">
        <v>0</v>
      </c>
      <c r="I70" s="47">
        <v>0</v>
      </c>
      <c r="J70" s="47">
        <v>0</v>
      </c>
      <c r="K70" s="47">
        <v>0</v>
      </c>
      <c r="L70" s="47">
        <v>0</v>
      </c>
      <c r="M70" s="47">
        <v>0</v>
      </c>
      <c r="N70" s="47">
        <v>0</v>
      </c>
      <c r="O70" s="48">
        <f t="shared" si="0"/>
        <v>0</v>
      </c>
    </row>
    <row r="1939" spans="290:290" x14ac:dyDescent="0.25">
      <c r="KD1939" s="38"/>
    </row>
    <row r="2038" spans="290:290" x14ac:dyDescent="0.25">
      <c r="KD2038" s="38"/>
    </row>
    <row r="2053" spans="290:290" x14ac:dyDescent="0.25">
      <c r="KD2053" s="38"/>
    </row>
    <row r="2054" spans="290:290" x14ac:dyDescent="0.25">
      <c r="KD2054" s="38"/>
    </row>
  </sheetData>
  <sheetProtection selectLockedCells="1"/>
  <customSheetViews>
    <customSheetView guid="{0247E2FE-4B3E-4E9D-8A3F-7664F9779140}" showPageBreaks="1" fitToPage="1" printArea="1" hiddenRows="1" topLeftCell="A2">
      <pane xSplit="9" topLeftCell="J1" activePane="topRight" state="frozen"/>
      <selection pane="topRight" activeCell="A21" sqref="A21"/>
      <pageMargins left="0" right="0" top="0.35433070866141736" bottom="0.35433070866141736" header="0.31496062992125984" footer="0.31496062992125984"/>
      <printOptions horizontalCentered="1"/>
      <pageSetup paperSize="9" fitToWidth="0" orientation="landscape" r:id="rId1"/>
    </customSheetView>
    <customSheetView guid="{65A0586B-4EAC-4584-BCCA-123DECEA4608}" scale="70" showGridLines="0" showRowCol="0" fitToPage="1" hiddenRows="1">
      <pane xSplit="2" topLeftCell="AX1" activePane="topRight" state="frozen"/>
      <selection pane="topRight" activeCell="AX35" sqref="AX35"/>
      <pageMargins left="0" right="0" top="0.35433070866141736" bottom="0.35433070866141736" header="0.31496062992125984" footer="0.31496062992125984"/>
      <printOptions horizontalCentered="1"/>
      <pageSetup paperSize="9" fitToWidth="0" orientation="landscape" r:id="rId2"/>
    </customSheetView>
  </customSheetViews>
  <conditionalFormatting sqref="O6:O70">
    <cfRule type="top10" dxfId="1" priority="1" rank="1"/>
    <cfRule type="top10" dxfId="0" priority="2" rank="10"/>
  </conditionalFormatting>
  <printOptions horizontalCentered="1" verticalCentered="1"/>
  <pageMargins left="0" right="0" top="0.35433070866141736" bottom="0.35433070866141736" header="0.31496062992125984" footer="0.31496062992125984"/>
  <pageSetup paperSize="8" scale="67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données</vt:lpstr>
      <vt:lpstr>RECAP2014</vt:lpstr>
      <vt:lpstr>RECAP2013</vt:lpstr>
      <vt:lpstr>FVac</vt:lpstr>
      <vt:lpstr>RECAP2013!Impression_des_titres</vt:lpstr>
      <vt:lpstr>RECAP2014!Impression_des_titres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</dc:creator>
  <cp:lastModifiedBy>Utilisateur Windows</cp:lastModifiedBy>
  <cp:lastPrinted>2014-03-11T08:07:20Z</cp:lastPrinted>
  <dcterms:created xsi:type="dcterms:W3CDTF">2006-09-16T00:00:00Z</dcterms:created>
  <dcterms:modified xsi:type="dcterms:W3CDTF">2014-07-10T15:44:59Z</dcterms:modified>
</cp:coreProperties>
</file>