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15" yWindow="0" windowWidth="11085" windowHeight="8070"/>
  </bookViews>
  <sheets>
    <sheet name="Agenda quotidien (2)" sheetId="5" r:id="rId1"/>
    <sheet name="Agenda quotidien" sheetId="4" r:id="rId2"/>
    <sheet name="Planificateur d'événements" sheetId="3" r:id="rId3"/>
    <sheet name="Données" sheetId="2" r:id="rId4"/>
  </sheets>
  <definedNames>
    <definedName name="AnnéeAgenda" localSheetId="0">'Agenda quotidien (2)'!$D$11</definedName>
    <definedName name="AnnéeAgenda">'Agenda quotidien'!$D$11</definedName>
    <definedName name="DateRéservation">'Planificateur d''événements'!$B:$B</definedName>
    <definedName name="HeureDébut">'Planificateur d''événements'!$C:$C</definedName>
    <definedName name="HeureFin">'Planificateur d''événements'!$D:$D</definedName>
    <definedName name="JourAgenda" localSheetId="0">'Agenda quotidien (2)'!$D$7</definedName>
    <definedName name="JourAgenda">'Agenda quotidien'!$D$7</definedName>
    <definedName name="JoursFériés2013">Données!$H$2:$H$13</definedName>
    <definedName name="JoursFériés2014">Données!$I$2:$I$13</definedName>
    <definedName name="JoursFériés2015">Données!$J$2:$J$13</definedName>
    <definedName name="LieuxAgenda">'Planificateur d''événements'!$G:$G</definedName>
    <definedName name="ListeAnnée">Données!$E$1:$E$8</definedName>
    <definedName name="ListeHeure" localSheetId="0">'Agenda quotidien (2)'!$G$4:$G$26</definedName>
    <definedName name="ListeHeure">'Agenda quotidien'!$G$4:$G$26</definedName>
    <definedName name="ListeJours">Données!$C$1:$C$31</definedName>
    <definedName name="ListeLieux">Données!$F$1:$F$3</definedName>
    <definedName name="ListeMois">Données!$D$1:$D$12</definedName>
    <definedName name="MoisAgenda" localSheetId="0">'Agenda quotidien (2)'!$D$9</definedName>
    <definedName name="MoisAgenda">'Agenda quotidien'!$D$9</definedName>
    <definedName name="NuméroAnnée" localSheetId="0">'Agenda quotidien (2)'!$D$12</definedName>
    <definedName name="NuméroAnnée">'Agenda quotidien'!$D$12</definedName>
    <definedName name="NuméroMois" localSheetId="0">'Agenda quotidien (2)'!$D$10</definedName>
    <definedName name="NuméroMois">'Agenda quotidien'!$D$10</definedName>
    <definedName name="RechDateEtHeure" localSheetId="0">Saisie[DATE]&amp;Saisie[HEURE
DÉBUT]</definedName>
    <definedName name="RechDateEtHeure">Saisie[DATE]&amp;Saisie[HEURE
DÉBUT]</definedName>
    <definedName name="ValDate" localSheetId="0">'Agenda quotidien (2)'!$H$3</definedName>
    <definedName name="ValDate">'Agenda quotidien'!$H$3</definedName>
  </definedNames>
  <calcPr calcId="145621"/>
</workbook>
</file>

<file path=xl/calcChain.xml><?xml version="1.0" encoding="utf-8"?>
<calcChain xmlns="http://schemas.openxmlformats.org/spreadsheetml/2006/main">
  <c r="D16" i="5" l="1"/>
  <c r="I3" i="3" l="1"/>
  <c r="D11" i="5" l="1"/>
  <c r="H3" i="5" s="1"/>
  <c r="D9" i="5"/>
  <c r="L4" i="5" l="1"/>
  <c r="L10" i="5"/>
  <c r="L18" i="5"/>
  <c r="O14" i="5" s="1"/>
  <c r="L24" i="5"/>
  <c r="L30" i="5"/>
  <c r="L5" i="5"/>
  <c r="L13" i="5"/>
  <c r="L19" i="5"/>
  <c r="L25" i="5"/>
  <c r="L33" i="5"/>
  <c r="L9" i="5"/>
  <c r="L15" i="5"/>
  <c r="L23" i="5"/>
  <c r="L29" i="5"/>
  <c r="L8" i="5"/>
  <c r="L14" i="5"/>
  <c r="L20" i="5"/>
  <c r="L28" i="5"/>
  <c r="H24" i="5"/>
  <c r="I24" i="5" s="1"/>
  <c r="H4" i="5"/>
  <c r="I4" i="5" s="1"/>
  <c r="H14" i="5"/>
  <c r="I14" i="5" s="1"/>
  <c r="H18" i="5"/>
  <c r="I18" i="5" s="1"/>
  <c r="H20" i="5"/>
  <c r="I20" i="5" s="1"/>
  <c r="H10" i="5"/>
  <c r="I10" i="5" s="1"/>
  <c r="H12" i="5"/>
  <c r="I12" i="5" s="1"/>
  <c r="H16" i="5"/>
  <c r="I16" i="5" s="1"/>
  <c r="H13" i="5"/>
  <c r="I13" i="5" s="1"/>
  <c r="H25" i="5"/>
  <c r="I25" i="5" s="1"/>
  <c r="H7" i="5"/>
  <c r="I7" i="5" s="1"/>
  <c r="H26" i="5"/>
  <c r="I26" i="5" s="1"/>
  <c r="H9" i="5"/>
  <c r="I9" i="5" s="1"/>
  <c r="H15" i="5"/>
  <c r="I15" i="5" s="1"/>
  <c r="H21" i="5"/>
  <c r="I21" i="5" s="1"/>
  <c r="H23" i="5"/>
  <c r="I23" i="5" s="1"/>
  <c r="H22" i="5"/>
  <c r="I22" i="5" s="1"/>
  <c r="H5" i="5"/>
  <c r="I5" i="5" s="1"/>
  <c r="H19" i="5"/>
  <c r="I19" i="5" s="1"/>
  <c r="H17" i="5"/>
  <c r="I17" i="5" s="1"/>
  <c r="H6" i="5"/>
  <c r="I6" i="5" s="1"/>
  <c r="H11" i="5"/>
  <c r="I11" i="5" s="1"/>
  <c r="H8" i="5"/>
  <c r="I8" i="5" s="1"/>
  <c r="M3" i="5"/>
  <c r="H2" i="5"/>
  <c r="I12" i="4"/>
  <c r="I13" i="4"/>
  <c r="I14" i="4"/>
  <c r="J4" i="5" l="1"/>
  <c r="J5" i="5" s="1"/>
  <c r="J6" i="5" s="1"/>
  <c r="J7" i="5" s="1"/>
  <c r="J8" i="5" s="1"/>
  <c r="J9" i="5" s="1"/>
  <c r="J10" i="5" s="1"/>
  <c r="J11" i="5" s="1"/>
  <c r="J12" i="5" s="1"/>
  <c r="J13" i="5" s="1"/>
  <c r="J14" i="5" s="1"/>
  <c r="J15" i="5" s="1"/>
  <c r="J16" i="5" s="1"/>
  <c r="J17" i="5" s="1"/>
  <c r="J18" i="5" s="1"/>
  <c r="J19" i="5" s="1"/>
  <c r="J20" i="5" s="1"/>
  <c r="J21" i="5" s="1"/>
  <c r="J22" i="5" s="1"/>
  <c r="J23" i="5" s="1"/>
  <c r="J24" i="5" s="1"/>
  <c r="J25" i="5" s="1"/>
  <c r="J26" i="5" s="1"/>
  <c r="N33" i="5"/>
  <c r="N32" i="5"/>
  <c r="M31" i="5"/>
  <c r="O32" i="5"/>
  <c r="M29" i="5"/>
  <c r="M33" i="5"/>
  <c r="M32" i="5"/>
  <c r="O30" i="5"/>
  <c r="O29" i="5"/>
  <c r="N31" i="5"/>
  <c r="O31" i="5"/>
  <c r="N30" i="5"/>
  <c r="N29" i="5"/>
  <c r="O33" i="5"/>
  <c r="M30" i="5"/>
  <c r="N8" i="5"/>
  <c r="M6" i="5"/>
  <c r="N5" i="5"/>
  <c r="O7" i="5"/>
  <c r="M5" i="5"/>
  <c r="M7" i="5"/>
  <c r="O5" i="5"/>
  <c r="M4" i="5"/>
  <c r="M8" i="5"/>
  <c r="O4" i="5"/>
  <c r="N7" i="5"/>
  <c r="O6" i="5"/>
  <c r="N4" i="5"/>
  <c r="O8" i="5"/>
  <c r="N6" i="5"/>
  <c r="M17" i="5"/>
  <c r="M16" i="5"/>
  <c r="M15" i="5"/>
  <c r="N14" i="5"/>
  <c r="N15" i="5"/>
  <c r="O18" i="5"/>
  <c r="M14" i="5"/>
  <c r="M18" i="5"/>
  <c r="N16" i="5"/>
  <c r="N18" i="5"/>
  <c r="O17" i="5"/>
  <c r="O16" i="5"/>
  <c r="O15" i="5"/>
  <c r="N17" i="5"/>
  <c r="O26" i="5"/>
  <c r="O25" i="5"/>
  <c r="O28" i="5"/>
  <c r="O27" i="5"/>
  <c r="N26" i="5"/>
  <c r="N25" i="5"/>
  <c r="O24" i="5"/>
  <c r="M28" i="5"/>
  <c r="N28" i="5"/>
  <c r="N27" i="5"/>
  <c r="M26" i="5"/>
  <c r="M25" i="5"/>
  <c r="N24" i="5"/>
  <c r="M27" i="5"/>
  <c r="M24" i="5"/>
  <c r="M23" i="5"/>
  <c r="N22" i="5"/>
  <c r="N21" i="5"/>
  <c r="N20" i="5"/>
  <c r="O19" i="5"/>
  <c r="O22" i="5"/>
  <c r="M22" i="5"/>
  <c r="M21" i="5"/>
  <c r="M20" i="5"/>
  <c r="N19" i="5"/>
  <c r="O21" i="5"/>
  <c r="O23" i="5"/>
  <c r="M19" i="5"/>
  <c r="N23" i="5"/>
  <c r="O20" i="5"/>
  <c r="N12" i="5"/>
  <c r="O11" i="5"/>
  <c r="M10" i="5"/>
  <c r="O9" i="5"/>
  <c r="M12" i="5"/>
  <c r="N11" i="5"/>
  <c r="N9" i="5"/>
  <c r="M13" i="5"/>
  <c r="N10" i="5"/>
  <c r="O13" i="5"/>
  <c r="N13" i="5"/>
  <c r="M11" i="5"/>
  <c r="O10" i="5"/>
  <c r="M9" i="5"/>
  <c r="O12" i="5"/>
  <c r="C14" i="3"/>
  <c r="I11" i="3"/>
  <c r="I12" i="3"/>
  <c r="I10" i="3"/>
  <c r="D11" i="4" l="1"/>
  <c r="H3" i="4" s="1"/>
  <c r="I6" i="4" l="1"/>
  <c r="I10" i="4"/>
  <c r="I7" i="4"/>
  <c r="I11" i="4"/>
  <c r="I8" i="4"/>
  <c r="I4" i="4"/>
  <c r="I5" i="4"/>
  <c r="I9" i="4"/>
  <c r="J25" i="4"/>
  <c r="J15" i="4"/>
  <c r="J30" i="4"/>
  <c r="J20" i="4"/>
  <c r="J10" i="4"/>
  <c r="J5" i="4"/>
  <c r="K3" i="4"/>
  <c r="H2" i="4"/>
  <c r="H5" i="4"/>
  <c r="H7" i="4"/>
  <c r="H9" i="4"/>
  <c r="H11" i="4"/>
  <c r="H13" i="4"/>
  <c r="H15" i="4"/>
  <c r="H17" i="4"/>
  <c r="H19" i="4"/>
  <c r="H21" i="4"/>
  <c r="H23" i="4"/>
  <c r="H25" i="4"/>
  <c r="H4" i="4"/>
  <c r="H6" i="4"/>
  <c r="H8" i="4"/>
  <c r="H10" i="4"/>
  <c r="H12" i="4"/>
  <c r="H14" i="4"/>
  <c r="H16" i="4"/>
  <c r="H18" i="4"/>
  <c r="H20" i="4"/>
  <c r="H22" i="4"/>
  <c r="H24" i="4"/>
  <c r="H26" i="4"/>
  <c r="D9" i="4"/>
  <c r="J29" i="4" l="1"/>
  <c r="J24" i="4"/>
  <c r="J19" i="4"/>
  <c r="J14" i="4"/>
  <c r="J9" i="4"/>
  <c r="J4" i="4"/>
  <c r="J8" i="4" l="1"/>
  <c r="J13" i="4"/>
  <c r="J18" i="4"/>
  <c r="J28" i="4"/>
  <c r="J23" i="4"/>
  <c r="J33" i="4"/>
  <c r="I4" i="3"/>
  <c r="I5" i="3"/>
  <c r="I6" i="3"/>
  <c r="I7" i="3"/>
  <c r="I8" i="3"/>
  <c r="I9" i="3"/>
  <c r="L8" i="4" l="1"/>
  <c r="L6" i="4"/>
  <c r="L4" i="4"/>
  <c r="L7" i="4"/>
  <c r="L5" i="4"/>
  <c r="L32" i="4"/>
  <c r="L30" i="4"/>
  <c r="L33" i="4"/>
  <c r="L31" i="4"/>
  <c r="L29" i="4"/>
  <c r="L27" i="4"/>
  <c r="L25" i="4"/>
  <c r="L28" i="4"/>
  <c r="L26" i="4"/>
  <c r="L24" i="4"/>
  <c r="L22" i="4"/>
  <c r="L20" i="4"/>
  <c r="L23" i="4"/>
  <c r="L21" i="4"/>
  <c r="L19" i="4"/>
  <c r="L12" i="4"/>
  <c r="L10" i="4"/>
  <c r="L13" i="4"/>
  <c r="L11" i="4"/>
  <c r="L9" i="4"/>
  <c r="L17" i="4"/>
  <c r="L15" i="4"/>
  <c r="K15" i="4"/>
  <c r="L18" i="4"/>
  <c r="L16" i="4"/>
  <c r="L14" i="4"/>
  <c r="K14" i="4"/>
  <c r="K30" i="4"/>
  <c r="K31" i="4"/>
  <c r="K32" i="4"/>
  <c r="K33" i="4"/>
  <c r="M30" i="4"/>
  <c r="M31" i="4"/>
  <c r="M32" i="4"/>
  <c r="M33" i="4"/>
  <c r="K25" i="4"/>
  <c r="K26" i="4"/>
  <c r="K27" i="4"/>
  <c r="K28" i="4"/>
  <c r="M25" i="4"/>
  <c r="M26" i="4"/>
  <c r="M27" i="4"/>
  <c r="M28" i="4"/>
  <c r="K10" i="4"/>
  <c r="K11" i="4"/>
  <c r="K12" i="4"/>
  <c r="K13" i="4"/>
  <c r="M10" i="4"/>
  <c r="M11" i="4"/>
  <c r="M12" i="4"/>
  <c r="M13" i="4"/>
  <c r="K20" i="4"/>
  <c r="K21" i="4"/>
  <c r="K22" i="4"/>
  <c r="K23" i="4"/>
  <c r="M20" i="4"/>
  <c r="M21" i="4"/>
  <c r="M22" i="4"/>
  <c r="M23" i="4"/>
  <c r="K16" i="4"/>
  <c r="K17" i="4"/>
  <c r="K18" i="4"/>
  <c r="M15" i="4"/>
  <c r="M16" i="4"/>
  <c r="M17" i="4"/>
  <c r="M18" i="4"/>
  <c r="K5" i="4"/>
  <c r="K6" i="4"/>
  <c r="K7" i="4"/>
  <c r="K8" i="4"/>
  <c r="M5" i="4"/>
  <c r="M6" i="4"/>
  <c r="M7" i="4"/>
  <c r="M8" i="4"/>
  <c r="M19" i="4"/>
  <c r="M29" i="4"/>
  <c r="M24" i="4"/>
  <c r="M14" i="4"/>
  <c r="K4" i="4"/>
  <c r="M4" i="4"/>
  <c r="M9" i="4"/>
  <c r="K9" i="4"/>
  <c r="K29" i="4"/>
  <c r="K19" i="4"/>
  <c r="K24" i="4"/>
</calcChain>
</file>

<file path=xl/sharedStrings.xml><?xml version="1.0" encoding="utf-8"?>
<sst xmlns="http://schemas.openxmlformats.org/spreadsheetml/2006/main" count="101" uniqueCount="74">
  <si>
    <t>DATE</t>
  </si>
  <si>
    <t xml:space="preserve"> </t>
  </si>
  <si>
    <t>LIEU</t>
  </si>
  <si>
    <t>SALLE DE RÉUNION</t>
  </si>
  <si>
    <t>MOIS</t>
  </si>
  <si>
    <t>ANNÉE</t>
  </si>
  <si>
    <t>JOUR</t>
  </si>
  <si>
    <t>SAISIE DES RÉSERVATIONS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</si>
  <si>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</si>
  <si>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</si>
  <si>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</si>
  <si>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</si>
  <si>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</si>
  <si>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</si>
  <si>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</si>
  <si>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</si>
  <si>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</si>
  <si>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</si>
  <si>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</si>
  <si>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</si>
  <si>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OBJET</t>
  </si>
  <si>
    <t>NOM 1</t>
  </si>
  <si>
    <t>NOM 2</t>
  </si>
  <si>
    <t>NOM 3</t>
  </si>
  <si>
    <t>NOM 4</t>
  </si>
  <si>
    <t>NOM 5</t>
  </si>
  <si>
    <t>OBJET 1</t>
  </si>
  <si>
    <t>OBJET 2</t>
  </si>
  <si>
    <t>OBJET 3</t>
  </si>
  <si>
    <t>OBJET 4</t>
  </si>
  <si>
    <t>OBJET 5</t>
  </si>
  <si>
    <t>PLANNING RÉSERVATION DE SALLE</t>
  </si>
  <si>
    <t>Valeur unique</t>
  </si>
  <si>
    <t>NOTE</t>
  </si>
  <si>
    <t>NOTE / MÉMO</t>
  </si>
  <si>
    <t>HEURE
DE FIN</t>
  </si>
  <si>
    <t>HEURE
DÉBUT</t>
  </si>
  <si>
    <t xml:space="preserve">   NOM DU
RÉSERVANT</t>
  </si>
  <si>
    <t>NOM A</t>
  </si>
  <si>
    <t>NOM B</t>
  </si>
  <si>
    <t>NOM C</t>
  </si>
  <si>
    <t>NOM D</t>
  </si>
  <si>
    <t>OBJET A</t>
  </si>
  <si>
    <t>OBJET B</t>
  </si>
  <si>
    <t>OBJET C</t>
  </si>
  <si>
    <t>OBJET D</t>
  </si>
  <si>
    <t>NOM E</t>
  </si>
  <si>
    <t>OBJET E</t>
  </si>
  <si>
    <t xml:space="preserve">Jour de l'an </t>
  </si>
  <si>
    <t xml:space="preserve">Lundi de Pâques </t>
  </si>
  <si>
    <t xml:space="preserve">Fête du Travail 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</si>
  <si>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</si>
  <si>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</si>
  <si>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</si>
  <si>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</si>
  <si>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</si>
  <si>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</si>
  <si>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</si>
  <si>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8 Mai 1945</t>
  </si>
  <si>
    <t>Lendemain de Noël</t>
  </si>
  <si>
    <t>Lundi</t>
  </si>
  <si>
    <t>Mardi</t>
  </si>
  <si>
    <t>Mercredi</t>
  </si>
  <si>
    <t>Jeudi</t>
  </si>
  <si>
    <t>Vendredi</t>
  </si>
  <si>
    <t>Samedi</t>
  </si>
  <si>
    <t>Dimanche</t>
  </si>
  <si>
    <t>SEMAINE DU :</t>
  </si>
  <si>
    <t>JOURNÉE</t>
  </si>
  <si>
    <t>à VISUALISER</t>
  </si>
  <si>
    <t>BUREAU</t>
  </si>
  <si>
    <t>"=SI((ListeHeure&gt;='Planificateur d''événements'!$C$3)*(ListeHeure&lt;='Planificateur d''événements'!$D$3);1;"")</t>
  </si>
  <si>
    <t>"=SIERREUR(INDEX(Saisie;EQUIV(DATEVAL(ValDate)&amp;G4;RechDateEtHeure;0);4);"")</t>
  </si>
  <si>
    <t>http://forum.excel-pratique.com/excel/planning-agenda-avec-mise-en-forme-conditionnelle-t44773.html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</si>
</sst>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;;;"/>
    <numFmt numFmtId="165" formatCode="h:mm;@"/>
    <numFmt numFmtId="166" formatCode="[$-40C]d\ mmmm\ yyyy;@"/>
    <numFmt numFmtId="167" formatCode="dddd\ dd/mm/yyyy"/>
  </numFmts>
  <fonts count="19" x14ac:knownFonts="1">
    <font>
      <sz val="9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theme="4"/>
      <name val="Arial"/>
      <family val="2"/>
      <scheme val="major"/>
    </font>
    <font>
      <sz val="11"/>
      <color theme="4"/>
      <name val="Segoe Print"/>
    </font>
    <font>
      <sz val="9"/>
      <color theme="3"/>
      <name val="Calibri"/>
      <family val="2"/>
      <scheme val="minor"/>
    </font>
    <font>
      <b/>
      <sz val="18"/>
      <color theme="3"/>
      <name val="Arial"/>
      <family val="2"/>
      <scheme val="maj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34"/>
      <color theme="3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b/>
      <sz val="22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  <bgColor theme="2" tint="0.59996337778862885"/>
      </patternFill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1">
    <border>
      <left/>
      <right/>
      <top/>
      <bottom/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/>
      <right/>
      <top style="thin">
        <color theme="3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 style="thin">
        <color theme="3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4" borderId="0" applyNumberFormat="0" applyAlignment="0" applyProtection="0"/>
    <xf numFmtId="0" fontId="2" fillId="4" borderId="0" applyNumberFormat="0" applyBorder="0" applyAlignment="0" applyProtection="0"/>
    <xf numFmtId="0" fontId="18" fillId="0" borderId="0" applyNumberForma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0" applyAlignment="1">
      <alignment horizontal="left" vertical="center" indent="2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Fill="1">
      <alignment vertical="center"/>
    </xf>
    <xf numFmtId="0" fontId="0" fillId="0" borderId="0" xfId="0" applyFill="1" applyAlignment="1">
      <alignment horizontal="left"/>
    </xf>
    <xf numFmtId="0" fontId="8" fillId="0" borderId="0" xfId="0" applyFont="1" applyFill="1" applyBorder="1" applyAlignment="1">
      <alignment horizontal="left" vertical="center" wrapText="1" indent="5"/>
    </xf>
    <xf numFmtId="0" fontId="5" fillId="3" borderId="2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indent="4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165" fontId="5" fillId="3" borderId="5" xfId="0" applyNumberFormat="1" applyFont="1" applyFill="1" applyBorder="1" applyAlignment="1">
      <alignment horizontal="right" vertical="center" indent="1"/>
    </xf>
    <xf numFmtId="165" fontId="5" fillId="3" borderId="0" xfId="0" applyNumberFormat="1" applyFont="1" applyFill="1" applyBorder="1" applyAlignment="1">
      <alignment horizontal="right" vertical="center" indent="1"/>
    </xf>
    <xf numFmtId="0" fontId="1" fillId="5" borderId="1" xfId="0" applyFont="1" applyFill="1" applyBorder="1" applyAlignment="1">
      <alignment horizontal="left" indent="1"/>
    </xf>
    <xf numFmtId="14" fontId="13" fillId="5" borderId="3" xfId="0" applyNumberFormat="1" applyFont="1" applyFill="1" applyBorder="1">
      <alignment vertical="center"/>
    </xf>
    <xf numFmtId="165" fontId="0" fillId="0" borderId="0" xfId="0" applyNumberFormat="1" applyFont="1" applyFill="1" applyBorder="1" applyAlignment="1">
      <alignment horizontal="right" vertical="center" indent="4"/>
    </xf>
    <xf numFmtId="0" fontId="8" fillId="0" borderId="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left" indent="1"/>
    </xf>
    <xf numFmtId="165" fontId="5" fillId="3" borderId="10" xfId="0" applyNumberFormat="1" applyFont="1" applyFill="1" applyBorder="1" applyAlignment="1">
      <alignment horizontal="right" vertical="center" indent="1"/>
    </xf>
    <xf numFmtId="0" fontId="5" fillId="3" borderId="11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/>
    </xf>
    <xf numFmtId="14" fontId="13" fillId="5" borderId="12" xfId="0" applyNumberFormat="1" applyFont="1" applyFill="1" applyBorder="1">
      <alignment vertical="center"/>
    </xf>
    <xf numFmtId="165" fontId="5" fillId="3" borderId="15" xfId="0" applyNumberFormat="1" applyFont="1" applyFill="1" applyBorder="1" applyAlignment="1">
      <alignment horizontal="right" vertical="center" indent="1"/>
    </xf>
    <xf numFmtId="0" fontId="5" fillId="3" borderId="16" xfId="0" applyFont="1" applyFill="1" applyBorder="1" applyAlignment="1">
      <alignment horizontal="left" vertical="center"/>
    </xf>
    <xf numFmtId="14" fontId="13" fillId="5" borderId="14" xfId="0" applyNumberFormat="1" applyFont="1" applyFill="1" applyBorder="1">
      <alignment vertical="center"/>
    </xf>
    <xf numFmtId="14" fontId="0" fillId="0" borderId="0" xfId="0" applyNumberFormat="1">
      <alignment vertical="center"/>
    </xf>
    <xf numFmtId="14" fontId="0" fillId="0" borderId="0" xfId="0" applyNumberForma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5" fontId="5" fillId="0" borderId="0" xfId="0" applyNumberFormat="1" applyFont="1" applyFill="1" applyBorder="1" applyAlignment="1">
      <alignment horizontal="left" vertical="center" indent="1"/>
    </xf>
    <xf numFmtId="14" fontId="0" fillId="0" borderId="0" xfId="0" applyNumberForma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165" fontId="0" fillId="5" borderId="12" xfId="0" applyNumberForma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left" vertical="center" indent="1"/>
    </xf>
    <xf numFmtId="165" fontId="0" fillId="6" borderId="12" xfId="0" applyNumberForma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left" vertical="center" indent="1"/>
    </xf>
    <xf numFmtId="165" fontId="0" fillId="6" borderId="14" xfId="0" applyNumberForma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left" vertical="center" indent="1"/>
    </xf>
    <xf numFmtId="0" fontId="12" fillId="7" borderId="0" xfId="0" applyFont="1" applyFill="1" applyBorder="1" applyAlignment="1">
      <alignment horizontal="left" vertical="center" indent="1"/>
    </xf>
    <xf numFmtId="164" fontId="12" fillId="7" borderId="0" xfId="0" applyNumberFormat="1" applyFont="1" applyFill="1" applyBorder="1" applyAlignment="1">
      <alignment horizontal="left" vertical="center" indent="1"/>
    </xf>
    <xf numFmtId="0" fontId="1" fillId="5" borderId="3" xfId="0" applyFont="1" applyFill="1" applyBorder="1" applyAlignment="1">
      <alignment horizontal="left" indent="1"/>
    </xf>
    <xf numFmtId="0" fontId="0" fillId="7" borderId="9" xfId="0" applyFill="1" applyBorder="1">
      <alignment vertical="center"/>
    </xf>
    <xf numFmtId="0" fontId="0" fillId="7" borderId="9" xfId="0" applyFill="1" applyBorder="1" applyAlignment="1">
      <alignment horizontal="center" vertical="center"/>
    </xf>
    <xf numFmtId="165" fontId="5" fillId="3" borderId="17" xfId="0" applyNumberFormat="1" applyFont="1" applyFill="1" applyBorder="1" applyAlignment="1">
      <alignment horizontal="right" vertical="center" indent="1"/>
    </xf>
    <xf numFmtId="0" fontId="5" fillId="3" borderId="19" xfId="0" applyFont="1" applyFill="1" applyBorder="1" applyAlignment="1">
      <alignment horizontal="left" vertical="center"/>
    </xf>
    <xf numFmtId="0" fontId="5" fillId="3" borderId="20" xfId="0" applyFont="1" applyFill="1" applyBorder="1" applyAlignment="1">
      <alignment horizontal="left" vertical="center"/>
    </xf>
    <xf numFmtId="0" fontId="0" fillId="7" borderId="12" xfId="0" applyFill="1" applyBorder="1">
      <alignment vertical="center"/>
    </xf>
    <xf numFmtId="0" fontId="2" fillId="7" borderId="0" xfId="0" applyFont="1" applyFill="1" applyBorder="1" applyAlignment="1">
      <alignment vertical="center"/>
    </xf>
    <xf numFmtId="0" fontId="0" fillId="7" borderId="0" xfId="0" applyFill="1" applyBorder="1">
      <alignment vertical="center"/>
    </xf>
    <xf numFmtId="0" fontId="10" fillId="7" borderId="13" xfId="0" applyFont="1" applyFill="1" applyBorder="1" applyAlignment="1">
      <alignment horizontal="left" vertical="center" indent="3"/>
    </xf>
    <xf numFmtId="0" fontId="8" fillId="7" borderId="0" xfId="0" applyFont="1" applyFill="1" applyBorder="1">
      <alignment vertical="center"/>
    </xf>
    <xf numFmtId="0" fontId="0" fillId="7" borderId="13" xfId="0" applyFill="1" applyBorder="1">
      <alignment vertical="center"/>
    </xf>
    <xf numFmtId="0" fontId="2" fillId="7" borderId="0" xfId="0" applyFont="1" applyFill="1" applyBorder="1" applyAlignment="1"/>
    <xf numFmtId="0" fontId="11" fillId="7" borderId="0" xfId="0" applyFont="1" applyFill="1" applyBorder="1" applyAlignment="1">
      <alignment vertical="center"/>
    </xf>
    <xf numFmtId="0" fontId="0" fillId="7" borderId="14" xfId="0" applyFill="1" applyBorder="1">
      <alignment vertical="center"/>
    </xf>
    <xf numFmtId="0" fontId="0" fillId="7" borderId="15" xfId="0" applyFill="1" applyBorder="1">
      <alignment vertical="center"/>
    </xf>
    <xf numFmtId="0" fontId="15" fillId="7" borderId="15" xfId="0" applyFont="1" applyFill="1" applyBorder="1">
      <alignment vertical="center"/>
    </xf>
    <xf numFmtId="0" fontId="0" fillId="7" borderId="16" xfId="0" applyFill="1" applyBorder="1">
      <alignment vertical="center"/>
    </xf>
    <xf numFmtId="0" fontId="1" fillId="5" borderId="12" xfId="0" applyFont="1" applyFill="1" applyBorder="1" applyAlignment="1">
      <alignment horizontal="left" indent="1"/>
    </xf>
    <xf numFmtId="167" fontId="0" fillId="0" borderId="0" xfId="0" applyNumberFormat="1" applyFont="1" applyFill="1" applyBorder="1" applyAlignment="1">
      <alignment horizontal="center" vertical="center"/>
    </xf>
    <xf numFmtId="0" fontId="17" fillId="5" borderId="9" xfId="0" applyFont="1" applyFill="1" applyBorder="1" applyAlignment="1">
      <alignment horizontal="left" indent="1"/>
    </xf>
    <xf numFmtId="0" fontId="7" fillId="7" borderId="10" xfId="4" applyFont="1" applyFill="1" applyBorder="1" applyAlignment="1" applyProtection="1">
      <alignment wrapText="1"/>
      <protection locked="0"/>
    </xf>
    <xf numFmtId="0" fontId="7" fillId="7" borderId="11" xfId="4" applyFont="1" applyFill="1" applyBorder="1" applyAlignment="1" applyProtection="1">
      <alignment wrapText="1"/>
      <protection locked="0"/>
    </xf>
    <xf numFmtId="0" fontId="7" fillId="7" borderId="0" xfId="4" applyFont="1" applyFill="1" applyBorder="1" applyAlignment="1" applyProtection="1">
      <alignment vertical="top" wrapText="1"/>
      <protection locked="0"/>
    </xf>
    <xf numFmtId="0" fontId="7" fillId="7" borderId="13" xfId="4" applyFont="1" applyFill="1" applyBorder="1" applyAlignment="1" applyProtection="1">
      <alignment vertical="top" wrapText="1"/>
      <protection locked="0"/>
    </xf>
    <xf numFmtId="0" fontId="7" fillId="7" borderId="11" xfId="0" applyFont="1" applyFill="1" applyBorder="1" applyAlignment="1">
      <alignment horizontal="center"/>
    </xf>
    <xf numFmtId="0" fontId="0" fillId="7" borderId="14" xfId="0" applyFill="1" applyBorder="1" applyAlignment="1">
      <alignment horizontal="center" vertical="center"/>
    </xf>
    <xf numFmtId="166" fontId="7" fillId="7" borderId="16" xfId="3" applyNumberFormat="1" applyFill="1" applyBorder="1" applyAlignment="1" applyProtection="1">
      <alignment horizontal="center" vertical="top"/>
      <protection locked="0"/>
    </xf>
    <xf numFmtId="0" fontId="7" fillId="7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16" fillId="0" borderId="0" xfId="0" applyFont="1" applyAlignment="1">
      <alignment horizontal="center" vertical="center"/>
    </xf>
    <xf numFmtId="0" fontId="7" fillId="7" borderId="10" xfId="0" applyFont="1" applyFill="1" applyBorder="1" applyAlignment="1">
      <alignment horizontal="center"/>
    </xf>
    <xf numFmtId="0" fontId="7" fillId="7" borderId="11" xfId="0" applyFont="1" applyFill="1" applyBorder="1" applyAlignment="1">
      <alignment horizontal="center"/>
    </xf>
    <xf numFmtId="0" fontId="7" fillId="7" borderId="18" xfId="3" applyFill="1" applyBorder="1" applyAlignment="1" applyProtection="1">
      <alignment horizontal="left" vertical="center" indent="10"/>
      <protection locked="0"/>
    </xf>
    <xf numFmtId="0" fontId="7" fillId="7" borderId="7" xfId="3" applyFill="1" applyBorder="1" applyAlignment="1" applyProtection="1">
      <alignment horizontal="left" vertical="center" indent="10"/>
      <protection locked="0"/>
    </xf>
    <xf numFmtId="0" fontId="7" fillId="7" borderId="15" xfId="3" applyFill="1" applyBorder="1" applyAlignment="1" applyProtection="1">
      <alignment horizontal="center" vertical="top" wrapText="1"/>
      <protection locked="0"/>
    </xf>
    <xf numFmtId="0" fontId="7" fillId="7" borderId="16" xfId="3" applyFill="1" applyBorder="1" applyAlignment="1" applyProtection="1">
      <alignment horizontal="center" vertical="top" wrapText="1"/>
      <protection locked="0"/>
    </xf>
    <xf numFmtId="0" fontId="4" fillId="2" borderId="6" xfId="0" applyFont="1" applyFill="1" applyBorder="1" applyAlignment="1" applyProtection="1">
      <alignment horizontal="left" vertical="center" wrapText="1" indent="1"/>
      <protection locked="0"/>
    </xf>
    <xf numFmtId="0" fontId="3" fillId="5" borderId="3" xfId="0" applyFont="1" applyFill="1" applyBorder="1" applyAlignment="1">
      <alignment horizontal="left" vertical="center" indent="1"/>
    </xf>
    <xf numFmtId="0" fontId="4" fillId="2" borderId="8" xfId="0" applyFont="1" applyFill="1" applyBorder="1" applyAlignment="1" applyProtection="1">
      <alignment horizontal="left" vertical="center" wrapText="1" indent="1"/>
      <protection locked="0"/>
    </xf>
    <xf numFmtId="0" fontId="3" fillId="5" borderId="12" xfId="0" applyFont="1" applyFill="1" applyBorder="1" applyAlignment="1">
      <alignment horizontal="left" vertical="center" indent="1"/>
    </xf>
    <xf numFmtId="0" fontId="4" fillId="2" borderId="7" xfId="0" applyFont="1" applyFill="1" applyBorder="1" applyAlignment="1" applyProtection="1">
      <alignment horizontal="left" vertical="center" wrapText="1" indent="1"/>
      <protection locked="0"/>
    </xf>
    <xf numFmtId="0" fontId="6" fillId="0" borderId="0" xfId="1" applyFill="1" applyAlignment="1">
      <alignment horizontal="center" vertical="center"/>
    </xf>
    <xf numFmtId="165" fontId="0" fillId="0" borderId="0" xfId="0" applyNumberFormat="1" applyAlignment="1">
      <alignment horizontal="center" vertical="top"/>
    </xf>
    <xf numFmtId="0" fontId="15" fillId="7" borderId="12" xfId="0" applyFont="1" applyFill="1" applyBorder="1">
      <alignment vertical="center"/>
    </xf>
    <xf numFmtId="0" fontId="18" fillId="0" borderId="0" xfId="5">
      <alignment vertical="center"/>
    </xf>
  </cellXfs>
  <cellStyles count="6">
    <cellStyle name="Lien hypertexte" xfId="5" builtinId="8"/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55">
    <dxf>
      <fill>
        <patternFill>
          <bgColor theme="5" tint="0.79998168889431442"/>
        </patternFill>
      </fill>
    </dxf>
    <dxf>
      <fill>
        <patternFill patternType="darkGrid">
          <fgColor theme="4" tint="0.79995117038483843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>
          <bgColor theme="5" tint="0.79998168889431442"/>
        </patternFill>
      </fill>
    </dxf>
    <dxf>
      <fill>
        <patternFill patternType="darkGrid">
          <fgColor theme="4" tint="0.79995117038483843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auto="1"/>
        </left>
        <right/>
        <top/>
        <bottom style="dashed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  <border>
        <left style="thin">
          <color auto="1"/>
        </left>
        <right/>
        <top/>
        <bottom style="dashed">
          <color auto="1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 patternType="darkGrid">
          <fgColor theme="4" tint="0.79995117038483843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darkGrid">
          <fgColor theme="4" tint="0.79998168889431442"/>
          <bgColor theme="0"/>
        </patternFill>
      </fill>
    </dxf>
    <dxf>
      <fill>
        <patternFill patternType="none">
          <bgColor auto="1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h:mm;@"/>
      <fill>
        <patternFill patternType="none">
          <fgColor indexed="64"/>
          <bgColor indexed="65"/>
        </patternFill>
      </fill>
      <alignment horizontal="right" vertical="center" textRotation="0" wrapText="0" indent="4" justifyLastLine="0" shrinkToFit="0" readingOrder="0"/>
    </dxf>
    <dxf>
      <numFmt numFmtId="165" formatCode="h:mm;@"/>
      <fill>
        <patternFill patternType="none">
          <bgColor auto="1"/>
        </patternFill>
      </fill>
      <alignment horizontal="right" vertical="center" textRotation="0" wrapText="0" relativeIndent="1" justifyLastLine="0" shrinkToFit="0" readingOrder="0"/>
    </dxf>
    <dxf>
      <numFmt numFmtId="167" formatCode="dddd\ 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>
          <bgColor theme="4" tint="0.79998168889431442"/>
        </patternFill>
      </fill>
    </dxf>
    <dxf>
      <font>
        <b val="0"/>
        <i val="0"/>
        <color theme="3"/>
      </font>
      <fill>
        <patternFill>
          <bgColor theme="0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 val="0"/>
        <i val="0"/>
        <color theme="3"/>
      </font>
      <fill>
        <patternFill patternType="none">
          <bgColor auto="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</dxfs>
  <tableStyles count="2" defaultTableStyle="TableStyleMedium2" defaultPivotStyle="PivotStyleLight16">
    <tableStyle name="Daily Schedule" pivot="0" count="4">
      <tableStyleElement type="wholeTable" dxfId="54"/>
      <tableStyleElement type="headerRow" dxfId="53"/>
      <tableStyleElement type="firstRowStripe" dxfId="52"/>
      <tableStyleElement type="secondRowStripe" dxfId="51"/>
    </tableStyle>
    <tableStyle name="Time Intervals" pivot="0" count="4">
      <tableStyleElement type="wholeTable" dxfId="50"/>
      <tableStyleElement type="headerRow" dxfId="49"/>
      <tableStyleElement type="firstRowStripe" dxfId="48"/>
      <tableStyleElement type="secondRowStripe" dxfId="47"/>
    </tableStyle>
  </tableStyles>
  <colors>
    <mruColors>
      <color rgb="FFA0D3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$B$5" fmlaRange="[0]!ListeLieux" val="0"/>
</file>

<file path=xl/ctrlProps/ctrlProp2.xml><?xml version="1.0" encoding="utf-8"?>
<formControlPr xmlns="http://schemas.microsoft.com/office/spreadsheetml/2009/9/main" objectType="Drop" dropLines="31" dropStyle="combo" dx="16" fmlaLink="$D$7" fmlaRange="Données!$C$1:$C$31" sel="28" val="3"/>
</file>

<file path=xl/ctrlProps/ctrlProp3.xml><?xml version="1.0" encoding="utf-8"?>
<formControlPr xmlns="http://schemas.microsoft.com/office/spreadsheetml/2009/9/main" objectType="Drop" dropLines="12" dropStyle="combo" dx="16" fmlaLink="D10" fmlaRange="ListeMois" sel="10" val="0"/>
</file>

<file path=xl/ctrlProps/ctrlProp4.xml><?xml version="1.0" encoding="utf-8"?>
<formControlPr xmlns="http://schemas.microsoft.com/office/spreadsheetml/2009/9/main" objectType="Drop" dropLines="9" dropStyle="combo" dx="16" fmlaLink="D12" fmlaRange="ListeAnnée" val="0"/>
</file>

<file path=xl/ctrlProps/ctrlProp5.xml><?xml version="1.0" encoding="utf-8"?>
<formControlPr xmlns="http://schemas.microsoft.com/office/spreadsheetml/2009/9/main" objectType="Drop" dropStyle="combo" dx="16" fmlaRange="[0]!ListeLieux" sel="0" val="0"/>
</file>

<file path=xl/ctrlProps/ctrlProp6.xml><?xml version="1.0" encoding="utf-8"?>
<formControlPr xmlns="http://schemas.microsoft.com/office/spreadsheetml/2009/9/main" objectType="Drop" dropLines="31" dropStyle="combo" dx="16" fmlaLink="$D$7" fmlaRange="Données!$C$1:$C$31" sel="25" val="3"/>
</file>

<file path=xl/ctrlProps/ctrlProp7.xml><?xml version="1.0" encoding="utf-8"?>
<formControlPr xmlns="http://schemas.microsoft.com/office/spreadsheetml/2009/9/main" objectType="Drop" dropLines="12" dropStyle="combo" dx="16" fmlaLink="D10" fmlaRange="ListeMois" sel="10" val="0"/>
</file>

<file path=xl/ctrlProps/ctrlProp8.xml><?xml version="1.0" encoding="utf-8"?>
<formControlPr xmlns="http://schemas.microsoft.com/office/spreadsheetml/2009/9/main" objectType="Drop" dropLines="9" dropStyle="combo" dx="16" fmlaLink="D12" fmlaRange="ListeAnnée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10954</xdr:colOff>
      <xdr:row>1</xdr:row>
      <xdr:rowOff>95250</xdr:rowOff>
    </xdr:from>
    <xdr:to>
      <xdr:col>2</xdr:col>
      <xdr:colOff>305038</xdr:colOff>
      <xdr:row>2</xdr:row>
      <xdr:rowOff>93518</xdr:rowOff>
    </xdr:to>
    <xdr:grpSp>
      <xdr:nvGrpSpPr>
        <xdr:cNvPr id="2" name="View Schedule Icon" descr="&quot;&quot;" title="Icône Afficher le plannning"/>
        <xdr:cNvGrpSpPr>
          <a:grpSpLocks noChangeAspect="1"/>
        </xdr:cNvGrpSpPr>
      </xdr:nvGrpSpPr>
      <xdr:grpSpPr bwMode="auto">
        <a:xfrm>
          <a:off x="334804" y="552450"/>
          <a:ext cx="294084" cy="322118"/>
          <a:chOff x="61" y="204"/>
          <a:chExt cx="31" cy="120"/>
        </a:xfrm>
      </xdr:grpSpPr>
      <xdr:sp macro="" textlink="">
        <xdr:nvSpPr>
          <xdr:cNvPr id="3" name="Rectangle 9"/>
          <xdr:cNvSpPr>
            <a:spLocks noChangeArrowheads="1"/>
          </xdr:cNvSpPr>
        </xdr:nvSpPr>
        <xdr:spPr bwMode="auto">
          <a:xfrm>
            <a:off x="61" y="204"/>
            <a:ext cx="31" cy="120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Rectangle 10"/>
          <xdr:cNvSpPr>
            <a:spLocks noChangeArrowheads="1"/>
          </xdr:cNvSpPr>
        </xdr:nvSpPr>
        <xdr:spPr bwMode="auto">
          <a:xfrm>
            <a:off x="62" y="209"/>
            <a:ext cx="27" cy="115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5" name="Freeform 11"/>
          <xdr:cNvSpPr>
            <a:spLocks noEditPoints="1"/>
          </xdr:cNvSpPr>
        </xdr:nvSpPr>
        <xdr:spPr bwMode="auto">
          <a:xfrm>
            <a:off x="61" y="204"/>
            <a:ext cx="30" cy="120"/>
          </a:xfrm>
          <a:custGeom>
            <a:avLst/>
            <a:gdLst>
              <a:gd name="T0" fmla="*/ 1905 w 3196"/>
              <a:gd name="T1" fmla="*/ 2607 h 3151"/>
              <a:gd name="T2" fmla="*/ 1771 w 3196"/>
              <a:gd name="T3" fmla="*/ 2607 h 3151"/>
              <a:gd name="T4" fmla="*/ 1308 w 3196"/>
              <a:gd name="T5" fmla="*/ 2280 h 3151"/>
              <a:gd name="T6" fmla="*/ 517 w 3196"/>
              <a:gd name="T7" fmla="*/ 2280 h 3151"/>
              <a:gd name="T8" fmla="*/ 517 w 3196"/>
              <a:gd name="T9" fmla="*/ 2280 h 3151"/>
              <a:gd name="T10" fmla="*/ 2368 w 3196"/>
              <a:gd name="T11" fmla="*/ 2170 h 3151"/>
              <a:gd name="T12" fmla="*/ 2233 w 3196"/>
              <a:gd name="T13" fmla="*/ 2170 h 3151"/>
              <a:gd name="T14" fmla="*/ 1771 w 3196"/>
              <a:gd name="T15" fmla="*/ 1843 h 3151"/>
              <a:gd name="T16" fmla="*/ 979 w 3196"/>
              <a:gd name="T17" fmla="*/ 1843 h 3151"/>
              <a:gd name="T18" fmla="*/ 979 w 3196"/>
              <a:gd name="T19" fmla="*/ 1843 h 3151"/>
              <a:gd name="T20" fmla="*/ 517 w 3196"/>
              <a:gd name="T21" fmla="*/ 2170 h 3151"/>
              <a:gd name="T22" fmla="*/ 2696 w 3196"/>
              <a:gd name="T23" fmla="*/ 1733 h 3151"/>
              <a:gd name="T24" fmla="*/ 2233 w 3196"/>
              <a:gd name="T25" fmla="*/ 1405 h 3151"/>
              <a:gd name="T26" fmla="*/ 1442 w 3196"/>
              <a:gd name="T27" fmla="*/ 1405 h 3151"/>
              <a:gd name="T28" fmla="*/ 1442 w 3196"/>
              <a:gd name="T29" fmla="*/ 1405 h 3151"/>
              <a:gd name="T30" fmla="*/ 979 w 3196"/>
              <a:gd name="T31" fmla="*/ 1733 h 3151"/>
              <a:gd name="T32" fmla="*/ 2904 w 3196"/>
              <a:gd name="T33" fmla="*/ 2860 h 3151"/>
              <a:gd name="T34" fmla="*/ 609 w 3196"/>
              <a:gd name="T35" fmla="*/ 253 h 3151"/>
              <a:gd name="T36" fmla="*/ 542 w 3196"/>
              <a:gd name="T37" fmla="*/ 487 h 3151"/>
              <a:gd name="T38" fmla="*/ 520 w 3196"/>
              <a:gd name="T39" fmla="*/ 641 h 3151"/>
              <a:gd name="T40" fmla="*/ 584 w 3196"/>
              <a:gd name="T41" fmla="*/ 779 h 3151"/>
              <a:gd name="T42" fmla="*/ 712 w 3196"/>
              <a:gd name="T43" fmla="*/ 862 h 3151"/>
              <a:gd name="T44" fmla="*/ 870 w 3196"/>
              <a:gd name="T45" fmla="*/ 862 h 3151"/>
              <a:gd name="T46" fmla="*/ 996 w 3196"/>
              <a:gd name="T47" fmla="*/ 779 h 3151"/>
              <a:gd name="T48" fmla="*/ 1061 w 3196"/>
              <a:gd name="T49" fmla="*/ 641 h 3151"/>
              <a:gd name="T50" fmla="*/ 1039 w 3196"/>
              <a:gd name="T51" fmla="*/ 487 h 3151"/>
              <a:gd name="T52" fmla="*/ 971 w 3196"/>
              <a:gd name="T53" fmla="*/ 253 h 3151"/>
              <a:gd name="T54" fmla="*/ 2200 w 3196"/>
              <a:gd name="T55" fmla="*/ 453 h 3151"/>
              <a:gd name="T56" fmla="*/ 2157 w 3196"/>
              <a:gd name="T57" fmla="*/ 601 h 3151"/>
              <a:gd name="T58" fmla="*/ 2201 w 3196"/>
              <a:gd name="T59" fmla="*/ 749 h 3151"/>
              <a:gd name="T60" fmla="*/ 2315 w 3196"/>
              <a:gd name="T61" fmla="*/ 848 h 3151"/>
              <a:gd name="T62" fmla="*/ 2470 w 3196"/>
              <a:gd name="T63" fmla="*/ 870 h 3151"/>
              <a:gd name="T64" fmla="*/ 2610 w 3196"/>
              <a:gd name="T65" fmla="*/ 806 h 3151"/>
              <a:gd name="T66" fmla="*/ 2693 w 3196"/>
              <a:gd name="T67" fmla="*/ 680 h 3151"/>
              <a:gd name="T68" fmla="*/ 2693 w 3196"/>
              <a:gd name="T69" fmla="*/ 523 h 3151"/>
              <a:gd name="T70" fmla="*/ 2611 w 3196"/>
              <a:gd name="T71" fmla="*/ 397 h 3151"/>
              <a:gd name="T72" fmla="*/ 0 w 3196"/>
              <a:gd name="T73" fmla="*/ 3151 h 3151"/>
              <a:gd name="T74" fmla="*/ 2483 w 3196"/>
              <a:gd name="T75" fmla="*/ 11 h 3151"/>
              <a:gd name="T76" fmla="*/ 2556 w 3196"/>
              <a:gd name="T77" fmla="*/ 83 h 3151"/>
              <a:gd name="T78" fmla="*/ 2564 w 3196"/>
              <a:gd name="T79" fmla="*/ 652 h 3151"/>
              <a:gd name="T80" fmla="*/ 2507 w 3196"/>
              <a:gd name="T81" fmla="*/ 736 h 3151"/>
              <a:gd name="T82" fmla="*/ 2403 w 3196"/>
              <a:gd name="T83" fmla="*/ 757 h 3151"/>
              <a:gd name="T84" fmla="*/ 2318 w 3196"/>
              <a:gd name="T85" fmla="*/ 700 h 3151"/>
              <a:gd name="T86" fmla="*/ 2294 w 3196"/>
              <a:gd name="T87" fmla="*/ 135 h 3151"/>
              <a:gd name="T88" fmla="*/ 2334 w 3196"/>
              <a:gd name="T89" fmla="*/ 40 h 3151"/>
              <a:gd name="T90" fmla="*/ 2430 w 3196"/>
              <a:gd name="T91" fmla="*/ 0 h 3151"/>
              <a:gd name="T92" fmla="*/ 867 w 3196"/>
              <a:gd name="T93" fmla="*/ 23 h 3151"/>
              <a:gd name="T94" fmla="*/ 924 w 3196"/>
              <a:gd name="T95" fmla="*/ 108 h 3151"/>
              <a:gd name="T96" fmla="*/ 916 w 3196"/>
              <a:gd name="T97" fmla="*/ 677 h 3151"/>
              <a:gd name="T98" fmla="*/ 844 w 3196"/>
              <a:gd name="T99" fmla="*/ 749 h 3151"/>
              <a:gd name="T100" fmla="*/ 737 w 3196"/>
              <a:gd name="T101" fmla="*/ 749 h 3151"/>
              <a:gd name="T102" fmla="*/ 665 w 3196"/>
              <a:gd name="T103" fmla="*/ 677 h 3151"/>
              <a:gd name="T104" fmla="*/ 657 w 3196"/>
              <a:gd name="T105" fmla="*/ 108 h 3151"/>
              <a:gd name="T106" fmla="*/ 714 w 3196"/>
              <a:gd name="T107" fmla="*/ 23 h 31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196" h="3151">
                <a:moveTo>
                  <a:pt x="1905" y="2280"/>
                </a:moveTo>
                <a:lnTo>
                  <a:pt x="2233" y="2280"/>
                </a:lnTo>
                <a:lnTo>
                  <a:pt x="2233" y="2607"/>
                </a:lnTo>
                <a:lnTo>
                  <a:pt x="1905" y="2607"/>
                </a:lnTo>
                <a:lnTo>
                  <a:pt x="1905" y="2280"/>
                </a:lnTo>
                <a:close/>
                <a:moveTo>
                  <a:pt x="1442" y="2280"/>
                </a:moveTo>
                <a:lnTo>
                  <a:pt x="1771" y="2280"/>
                </a:lnTo>
                <a:lnTo>
                  <a:pt x="1771" y="2607"/>
                </a:lnTo>
                <a:lnTo>
                  <a:pt x="1442" y="2607"/>
                </a:lnTo>
                <a:lnTo>
                  <a:pt x="1442" y="2280"/>
                </a:lnTo>
                <a:close/>
                <a:moveTo>
                  <a:pt x="979" y="2280"/>
                </a:moveTo>
                <a:lnTo>
                  <a:pt x="1308" y="2280"/>
                </a:lnTo>
                <a:lnTo>
                  <a:pt x="1308" y="2607"/>
                </a:lnTo>
                <a:lnTo>
                  <a:pt x="979" y="2607"/>
                </a:lnTo>
                <a:lnTo>
                  <a:pt x="979" y="2280"/>
                </a:lnTo>
                <a:close/>
                <a:moveTo>
                  <a:pt x="517" y="2280"/>
                </a:moveTo>
                <a:lnTo>
                  <a:pt x="846" y="2280"/>
                </a:lnTo>
                <a:lnTo>
                  <a:pt x="846" y="2607"/>
                </a:lnTo>
                <a:lnTo>
                  <a:pt x="517" y="2607"/>
                </a:lnTo>
                <a:lnTo>
                  <a:pt x="517" y="2280"/>
                </a:lnTo>
                <a:close/>
                <a:moveTo>
                  <a:pt x="2368" y="1843"/>
                </a:moveTo>
                <a:lnTo>
                  <a:pt x="2696" y="1843"/>
                </a:lnTo>
                <a:lnTo>
                  <a:pt x="2696" y="2170"/>
                </a:lnTo>
                <a:lnTo>
                  <a:pt x="2368" y="2170"/>
                </a:lnTo>
                <a:lnTo>
                  <a:pt x="2368" y="1843"/>
                </a:lnTo>
                <a:close/>
                <a:moveTo>
                  <a:pt x="1905" y="1843"/>
                </a:moveTo>
                <a:lnTo>
                  <a:pt x="2233" y="1843"/>
                </a:lnTo>
                <a:lnTo>
                  <a:pt x="2233" y="2170"/>
                </a:lnTo>
                <a:lnTo>
                  <a:pt x="1905" y="2170"/>
                </a:lnTo>
                <a:lnTo>
                  <a:pt x="1905" y="1843"/>
                </a:lnTo>
                <a:close/>
                <a:moveTo>
                  <a:pt x="1442" y="1843"/>
                </a:moveTo>
                <a:lnTo>
                  <a:pt x="1771" y="1843"/>
                </a:lnTo>
                <a:lnTo>
                  <a:pt x="1771" y="2170"/>
                </a:lnTo>
                <a:lnTo>
                  <a:pt x="1442" y="2170"/>
                </a:lnTo>
                <a:lnTo>
                  <a:pt x="1442" y="1843"/>
                </a:lnTo>
                <a:close/>
                <a:moveTo>
                  <a:pt x="979" y="1843"/>
                </a:moveTo>
                <a:lnTo>
                  <a:pt x="1308" y="1843"/>
                </a:lnTo>
                <a:lnTo>
                  <a:pt x="1308" y="2170"/>
                </a:lnTo>
                <a:lnTo>
                  <a:pt x="979" y="2170"/>
                </a:lnTo>
                <a:lnTo>
                  <a:pt x="979" y="1843"/>
                </a:lnTo>
                <a:close/>
                <a:moveTo>
                  <a:pt x="517" y="1843"/>
                </a:moveTo>
                <a:lnTo>
                  <a:pt x="846" y="1843"/>
                </a:lnTo>
                <a:lnTo>
                  <a:pt x="846" y="2170"/>
                </a:lnTo>
                <a:lnTo>
                  <a:pt x="517" y="2170"/>
                </a:lnTo>
                <a:lnTo>
                  <a:pt x="517" y="1843"/>
                </a:lnTo>
                <a:close/>
                <a:moveTo>
                  <a:pt x="2368" y="1405"/>
                </a:moveTo>
                <a:lnTo>
                  <a:pt x="2696" y="1405"/>
                </a:lnTo>
                <a:lnTo>
                  <a:pt x="2696" y="1733"/>
                </a:lnTo>
                <a:lnTo>
                  <a:pt x="2368" y="1733"/>
                </a:lnTo>
                <a:lnTo>
                  <a:pt x="2368" y="1405"/>
                </a:lnTo>
                <a:close/>
                <a:moveTo>
                  <a:pt x="1905" y="1405"/>
                </a:moveTo>
                <a:lnTo>
                  <a:pt x="2233" y="1405"/>
                </a:lnTo>
                <a:lnTo>
                  <a:pt x="2233" y="1733"/>
                </a:lnTo>
                <a:lnTo>
                  <a:pt x="1905" y="1733"/>
                </a:lnTo>
                <a:lnTo>
                  <a:pt x="1905" y="1405"/>
                </a:lnTo>
                <a:close/>
                <a:moveTo>
                  <a:pt x="1442" y="1405"/>
                </a:moveTo>
                <a:lnTo>
                  <a:pt x="1771" y="1405"/>
                </a:lnTo>
                <a:lnTo>
                  <a:pt x="1771" y="1733"/>
                </a:lnTo>
                <a:lnTo>
                  <a:pt x="1442" y="1733"/>
                </a:lnTo>
                <a:lnTo>
                  <a:pt x="1442" y="1405"/>
                </a:lnTo>
                <a:close/>
                <a:moveTo>
                  <a:pt x="979" y="1405"/>
                </a:moveTo>
                <a:lnTo>
                  <a:pt x="1308" y="1405"/>
                </a:lnTo>
                <a:lnTo>
                  <a:pt x="1308" y="1733"/>
                </a:lnTo>
                <a:lnTo>
                  <a:pt x="979" y="1733"/>
                </a:lnTo>
                <a:lnTo>
                  <a:pt x="979" y="1405"/>
                </a:lnTo>
                <a:close/>
                <a:moveTo>
                  <a:pt x="292" y="1050"/>
                </a:moveTo>
                <a:lnTo>
                  <a:pt x="292" y="2860"/>
                </a:lnTo>
                <a:lnTo>
                  <a:pt x="2904" y="2860"/>
                </a:lnTo>
                <a:lnTo>
                  <a:pt x="2904" y="1050"/>
                </a:lnTo>
                <a:lnTo>
                  <a:pt x="292" y="1050"/>
                </a:lnTo>
                <a:close/>
                <a:moveTo>
                  <a:pt x="0" y="253"/>
                </a:moveTo>
                <a:lnTo>
                  <a:pt x="609" y="253"/>
                </a:lnTo>
                <a:lnTo>
                  <a:pt x="609" y="397"/>
                </a:lnTo>
                <a:lnTo>
                  <a:pt x="583" y="423"/>
                </a:lnTo>
                <a:lnTo>
                  <a:pt x="560" y="453"/>
                </a:lnTo>
                <a:lnTo>
                  <a:pt x="542" y="487"/>
                </a:lnTo>
                <a:lnTo>
                  <a:pt x="528" y="523"/>
                </a:lnTo>
                <a:lnTo>
                  <a:pt x="520" y="561"/>
                </a:lnTo>
                <a:lnTo>
                  <a:pt x="517" y="601"/>
                </a:lnTo>
                <a:lnTo>
                  <a:pt x="520" y="641"/>
                </a:lnTo>
                <a:lnTo>
                  <a:pt x="529" y="680"/>
                </a:lnTo>
                <a:lnTo>
                  <a:pt x="542" y="716"/>
                </a:lnTo>
                <a:lnTo>
                  <a:pt x="561" y="749"/>
                </a:lnTo>
                <a:lnTo>
                  <a:pt x="584" y="779"/>
                </a:lnTo>
                <a:lnTo>
                  <a:pt x="611" y="806"/>
                </a:lnTo>
                <a:lnTo>
                  <a:pt x="641" y="829"/>
                </a:lnTo>
                <a:lnTo>
                  <a:pt x="675" y="848"/>
                </a:lnTo>
                <a:lnTo>
                  <a:pt x="712" y="862"/>
                </a:lnTo>
                <a:lnTo>
                  <a:pt x="750" y="870"/>
                </a:lnTo>
                <a:lnTo>
                  <a:pt x="790" y="873"/>
                </a:lnTo>
                <a:lnTo>
                  <a:pt x="831" y="870"/>
                </a:lnTo>
                <a:lnTo>
                  <a:pt x="870" y="862"/>
                </a:lnTo>
                <a:lnTo>
                  <a:pt x="906" y="848"/>
                </a:lnTo>
                <a:lnTo>
                  <a:pt x="939" y="829"/>
                </a:lnTo>
                <a:lnTo>
                  <a:pt x="970" y="806"/>
                </a:lnTo>
                <a:lnTo>
                  <a:pt x="996" y="779"/>
                </a:lnTo>
                <a:lnTo>
                  <a:pt x="1020" y="749"/>
                </a:lnTo>
                <a:lnTo>
                  <a:pt x="1039" y="716"/>
                </a:lnTo>
                <a:lnTo>
                  <a:pt x="1053" y="680"/>
                </a:lnTo>
                <a:lnTo>
                  <a:pt x="1061" y="641"/>
                </a:lnTo>
                <a:lnTo>
                  <a:pt x="1064" y="601"/>
                </a:lnTo>
                <a:lnTo>
                  <a:pt x="1061" y="561"/>
                </a:lnTo>
                <a:lnTo>
                  <a:pt x="1053" y="523"/>
                </a:lnTo>
                <a:lnTo>
                  <a:pt x="1039" y="487"/>
                </a:lnTo>
                <a:lnTo>
                  <a:pt x="1021" y="453"/>
                </a:lnTo>
                <a:lnTo>
                  <a:pt x="997" y="423"/>
                </a:lnTo>
                <a:lnTo>
                  <a:pt x="971" y="397"/>
                </a:lnTo>
                <a:lnTo>
                  <a:pt x="971" y="253"/>
                </a:lnTo>
                <a:lnTo>
                  <a:pt x="2249" y="253"/>
                </a:lnTo>
                <a:lnTo>
                  <a:pt x="2249" y="397"/>
                </a:lnTo>
                <a:lnTo>
                  <a:pt x="2223" y="423"/>
                </a:lnTo>
                <a:lnTo>
                  <a:pt x="2200" y="453"/>
                </a:lnTo>
                <a:lnTo>
                  <a:pt x="2182" y="487"/>
                </a:lnTo>
                <a:lnTo>
                  <a:pt x="2168" y="523"/>
                </a:lnTo>
                <a:lnTo>
                  <a:pt x="2160" y="561"/>
                </a:lnTo>
                <a:lnTo>
                  <a:pt x="2157" y="601"/>
                </a:lnTo>
                <a:lnTo>
                  <a:pt x="2160" y="641"/>
                </a:lnTo>
                <a:lnTo>
                  <a:pt x="2169" y="680"/>
                </a:lnTo>
                <a:lnTo>
                  <a:pt x="2182" y="716"/>
                </a:lnTo>
                <a:lnTo>
                  <a:pt x="2201" y="749"/>
                </a:lnTo>
                <a:lnTo>
                  <a:pt x="2224" y="779"/>
                </a:lnTo>
                <a:lnTo>
                  <a:pt x="2251" y="806"/>
                </a:lnTo>
                <a:lnTo>
                  <a:pt x="2281" y="829"/>
                </a:lnTo>
                <a:lnTo>
                  <a:pt x="2315" y="848"/>
                </a:lnTo>
                <a:lnTo>
                  <a:pt x="2352" y="862"/>
                </a:lnTo>
                <a:lnTo>
                  <a:pt x="2390" y="870"/>
                </a:lnTo>
                <a:lnTo>
                  <a:pt x="2430" y="873"/>
                </a:lnTo>
                <a:lnTo>
                  <a:pt x="2470" y="870"/>
                </a:lnTo>
                <a:lnTo>
                  <a:pt x="2510" y="862"/>
                </a:lnTo>
                <a:lnTo>
                  <a:pt x="2546" y="848"/>
                </a:lnTo>
                <a:lnTo>
                  <a:pt x="2579" y="829"/>
                </a:lnTo>
                <a:lnTo>
                  <a:pt x="2610" y="806"/>
                </a:lnTo>
                <a:lnTo>
                  <a:pt x="2636" y="779"/>
                </a:lnTo>
                <a:lnTo>
                  <a:pt x="2659" y="749"/>
                </a:lnTo>
                <a:lnTo>
                  <a:pt x="2679" y="716"/>
                </a:lnTo>
                <a:lnTo>
                  <a:pt x="2693" y="680"/>
                </a:lnTo>
                <a:lnTo>
                  <a:pt x="2701" y="641"/>
                </a:lnTo>
                <a:lnTo>
                  <a:pt x="2704" y="601"/>
                </a:lnTo>
                <a:lnTo>
                  <a:pt x="2701" y="561"/>
                </a:lnTo>
                <a:lnTo>
                  <a:pt x="2693" y="523"/>
                </a:lnTo>
                <a:lnTo>
                  <a:pt x="2679" y="487"/>
                </a:lnTo>
                <a:lnTo>
                  <a:pt x="2660" y="453"/>
                </a:lnTo>
                <a:lnTo>
                  <a:pt x="2637" y="423"/>
                </a:lnTo>
                <a:lnTo>
                  <a:pt x="2611" y="397"/>
                </a:lnTo>
                <a:lnTo>
                  <a:pt x="2611" y="253"/>
                </a:lnTo>
                <a:lnTo>
                  <a:pt x="3196" y="253"/>
                </a:lnTo>
                <a:lnTo>
                  <a:pt x="3196" y="3151"/>
                </a:lnTo>
                <a:lnTo>
                  <a:pt x="0" y="3151"/>
                </a:lnTo>
                <a:lnTo>
                  <a:pt x="0" y="253"/>
                </a:lnTo>
                <a:close/>
                <a:moveTo>
                  <a:pt x="2430" y="0"/>
                </a:moveTo>
                <a:lnTo>
                  <a:pt x="2457" y="3"/>
                </a:lnTo>
                <a:lnTo>
                  <a:pt x="2483" y="11"/>
                </a:lnTo>
                <a:lnTo>
                  <a:pt x="2507" y="23"/>
                </a:lnTo>
                <a:lnTo>
                  <a:pt x="2527" y="40"/>
                </a:lnTo>
                <a:lnTo>
                  <a:pt x="2543" y="60"/>
                </a:lnTo>
                <a:lnTo>
                  <a:pt x="2556" y="83"/>
                </a:lnTo>
                <a:lnTo>
                  <a:pt x="2564" y="108"/>
                </a:lnTo>
                <a:lnTo>
                  <a:pt x="2566" y="135"/>
                </a:lnTo>
                <a:lnTo>
                  <a:pt x="2566" y="624"/>
                </a:lnTo>
                <a:lnTo>
                  <a:pt x="2564" y="652"/>
                </a:lnTo>
                <a:lnTo>
                  <a:pt x="2556" y="677"/>
                </a:lnTo>
                <a:lnTo>
                  <a:pt x="2543" y="700"/>
                </a:lnTo>
                <a:lnTo>
                  <a:pt x="2527" y="720"/>
                </a:lnTo>
                <a:lnTo>
                  <a:pt x="2507" y="736"/>
                </a:lnTo>
                <a:lnTo>
                  <a:pt x="2483" y="749"/>
                </a:lnTo>
                <a:lnTo>
                  <a:pt x="2457" y="757"/>
                </a:lnTo>
                <a:lnTo>
                  <a:pt x="2430" y="760"/>
                </a:lnTo>
                <a:lnTo>
                  <a:pt x="2403" y="757"/>
                </a:lnTo>
                <a:lnTo>
                  <a:pt x="2377" y="749"/>
                </a:lnTo>
                <a:lnTo>
                  <a:pt x="2354" y="736"/>
                </a:lnTo>
                <a:lnTo>
                  <a:pt x="2334" y="720"/>
                </a:lnTo>
                <a:lnTo>
                  <a:pt x="2318" y="700"/>
                </a:lnTo>
                <a:lnTo>
                  <a:pt x="2305" y="677"/>
                </a:lnTo>
                <a:lnTo>
                  <a:pt x="2296" y="652"/>
                </a:lnTo>
                <a:lnTo>
                  <a:pt x="2294" y="624"/>
                </a:lnTo>
                <a:lnTo>
                  <a:pt x="2294" y="135"/>
                </a:lnTo>
                <a:lnTo>
                  <a:pt x="2296" y="108"/>
                </a:lnTo>
                <a:lnTo>
                  <a:pt x="2305" y="83"/>
                </a:lnTo>
                <a:lnTo>
                  <a:pt x="2318" y="60"/>
                </a:lnTo>
                <a:lnTo>
                  <a:pt x="2334" y="40"/>
                </a:lnTo>
                <a:lnTo>
                  <a:pt x="2354" y="23"/>
                </a:lnTo>
                <a:lnTo>
                  <a:pt x="2377" y="11"/>
                </a:lnTo>
                <a:lnTo>
                  <a:pt x="2403" y="3"/>
                </a:lnTo>
                <a:lnTo>
                  <a:pt x="2430" y="0"/>
                </a:lnTo>
                <a:close/>
                <a:moveTo>
                  <a:pt x="790" y="0"/>
                </a:moveTo>
                <a:lnTo>
                  <a:pt x="817" y="3"/>
                </a:lnTo>
                <a:lnTo>
                  <a:pt x="844" y="11"/>
                </a:lnTo>
                <a:lnTo>
                  <a:pt x="867" y="23"/>
                </a:lnTo>
                <a:lnTo>
                  <a:pt x="887" y="40"/>
                </a:lnTo>
                <a:lnTo>
                  <a:pt x="903" y="60"/>
                </a:lnTo>
                <a:lnTo>
                  <a:pt x="916" y="83"/>
                </a:lnTo>
                <a:lnTo>
                  <a:pt x="924" y="108"/>
                </a:lnTo>
                <a:lnTo>
                  <a:pt x="926" y="135"/>
                </a:lnTo>
                <a:lnTo>
                  <a:pt x="926" y="624"/>
                </a:lnTo>
                <a:lnTo>
                  <a:pt x="924" y="652"/>
                </a:lnTo>
                <a:lnTo>
                  <a:pt x="916" y="677"/>
                </a:lnTo>
                <a:lnTo>
                  <a:pt x="903" y="700"/>
                </a:lnTo>
                <a:lnTo>
                  <a:pt x="887" y="720"/>
                </a:lnTo>
                <a:lnTo>
                  <a:pt x="867" y="736"/>
                </a:lnTo>
                <a:lnTo>
                  <a:pt x="844" y="749"/>
                </a:lnTo>
                <a:lnTo>
                  <a:pt x="817" y="757"/>
                </a:lnTo>
                <a:lnTo>
                  <a:pt x="790" y="760"/>
                </a:lnTo>
                <a:lnTo>
                  <a:pt x="763" y="757"/>
                </a:lnTo>
                <a:lnTo>
                  <a:pt x="737" y="749"/>
                </a:lnTo>
                <a:lnTo>
                  <a:pt x="714" y="736"/>
                </a:lnTo>
                <a:lnTo>
                  <a:pt x="694" y="720"/>
                </a:lnTo>
                <a:lnTo>
                  <a:pt x="678" y="700"/>
                </a:lnTo>
                <a:lnTo>
                  <a:pt x="665" y="677"/>
                </a:lnTo>
                <a:lnTo>
                  <a:pt x="657" y="652"/>
                </a:lnTo>
                <a:lnTo>
                  <a:pt x="655" y="624"/>
                </a:lnTo>
                <a:lnTo>
                  <a:pt x="655" y="135"/>
                </a:lnTo>
                <a:lnTo>
                  <a:pt x="657" y="108"/>
                </a:lnTo>
                <a:lnTo>
                  <a:pt x="665" y="83"/>
                </a:lnTo>
                <a:lnTo>
                  <a:pt x="678" y="60"/>
                </a:lnTo>
                <a:lnTo>
                  <a:pt x="694" y="40"/>
                </a:lnTo>
                <a:lnTo>
                  <a:pt x="714" y="23"/>
                </a:lnTo>
                <a:lnTo>
                  <a:pt x="737" y="11"/>
                </a:lnTo>
                <a:lnTo>
                  <a:pt x="763" y="3"/>
                </a:lnTo>
                <a:lnTo>
                  <a:pt x="790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6</xdr:col>
      <xdr:colOff>150463</xdr:colOff>
      <xdr:row>1</xdr:row>
      <xdr:rowOff>162806</xdr:rowOff>
    </xdr:from>
    <xdr:to>
      <xdr:col>6</xdr:col>
      <xdr:colOff>468122</xdr:colOff>
      <xdr:row>2</xdr:row>
      <xdr:rowOff>146870</xdr:rowOff>
    </xdr:to>
    <xdr:grpSp>
      <xdr:nvGrpSpPr>
        <xdr:cNvPr id="6" name="Clock Icon" descr="&quot;&quot;" title="Icône Horloge"/>
        <xdr:cNvGrpSpPr>
          <a:grpSpLocks noChangeAspect="1"/>
        </xdr:cNvGrpSpPr>
      </xdr:nvGrpSpPr>
      <xdr:grpSpPr bwMode="auto">
        <a:xfrm>
          <a:off x="2941288" y="620006"/>
          <a:ext cx="317659" cy="307914"/>
          <a:chOff x="270" y="53"/>
          <a:chExt cx="29" cy="29"/>
        </a:xfrm>
      </xdr:grpSpPr>
      <xdr:sp macro="" textlink="">
        <xdr:nvSpPr>
          <xdr:cNvPr id="7" name="Rectangle 9"/>
          <xdr:cNvSpPr>
            <a:spLocks noChangeArrowheads="1"/>
          </xdr:cNvSpPr>
        </xdr:nvSpPr>
        <xdr:spPr bwMode="auto">
          <a:xfrm>
            <a:off x="270" y="5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8" name="Freeform 10"/>
          <xdr:cNvSpPr>
            <a:spLocks/>
          </xdr:cNvSpPr>
        </xdr:nvSpPr>
        <xdr:spPr bwMode="auto">
          <a:xfrm>
            <a:off x="270" y="54"/>
            <a:ext cx="28" cy="28"/>
          </a:xfrm>
          <a:custGeom>
            <a:avLst/>
            <a:gdLst>
              <a:gd name="T0" fmla="*/ 1716 w 3227"/>
              <a:gd name="T1" fmla="*/ 4 h 3228"/>
              <a:gd name="T2" fmla="*/ 1915 w 3227"/>
              <a:gd name="T3" fmla="*/ 28 h 3228"/>
              <a:gd name="T4" fmla="*/ 2105 w 3227"/>
              <a:gd name="T5" fmla="*/ 76 h 3228"/>
              <a:gd name="T6" fmla="*/ 2286 w 3227"/>
              <a:gd name="T7" fmla="*/ 146 h 3228"/>
              <a:gd name="T8" fmla="*/ 2455 w 3227"/>
              <a:gd name="T9" fmla="*/ 238 h 3228"/>
              <a:gd name="T10" fmla="*/ 2613 w 3227"/>
              <a:gd name="T11" fmla="*/ 347 h 3228"/>
              <a:gd name="T12" fmla="*/ 2755 w 3227"/>
              <a:gd name="T13" fmla="*/ 473 h 3228"/>
              <a:gd name="T14" fmla="*/ 2881 w 3227"/>
              <a:gd name="T15" fmla="*/ 615 h 3228"/>
              <a:gd name="T16" fmla="*/ 2990 w 3227"/>
              <a:gd name="T17" fmla="*/ 773 h 3228"/>
              <a:gd name="T18" fmla="*/ 3081 w 3227"/>
              <a:gd name="T19" fmla="*/ 942 h 3228"/>
              <a:gd name="T20" fmla="*/ 3151 w 3227"/>
              <a:gd name="T21" fmla="*/ 1123 h 3228"/>
              <a:gd name="T22" fmla="*/ 3199 w 3227"/>
              <a:gd name="T23" fmla="*/ 1314 h 3228"/>
              <a:gd name="T24" fmla="*/ 3224 w 3227"/>
              <a:gd name="T25" fmla="*/ 1512 h 3228"/>
              <a:gd name="T26" fmla="*/ 3224 w 3227"/>
              <a:gd name="T27" fmla="*/ 1717 h 3228"/>
              <a:gd name="T28" fmla="*/ 3199 w 3227"/>
              <a:gd name="T29" fmla="*/ 1915 h 3228"/>
              <a:gd name="T30" fmla="*/ 3151 w 3227"/>
              <a:gd name="T31" fmla="*/ 2106 h 3228"/>
              <a:gd name="T32" fmla="*/ 3081 w 3227"/>
              <a:gd name="T33" fmla="*/ 2287 h 3228"/>
              <a:gd name="T34" fmla="*/ 2990 w 3227"/>
              <a:gd name="T35" fmla="*/ 2456 h 3228"/>
              <a:gd name="T36" fmla="*/ 2881 w 3227"/>
              <a:gd name="T37" fmla="*/ 2613 h 3228"/>
              <a:gd name="T38" fmla="*/ 2755 w 3227"/>
              <a:gd name="T39" fmla="*/ 2755 h 3228"/>
              <a:gd name="T40" fmla="*/ 2613 w 3227"/>
              <a:gd name="T41" fmla="*/ 2882 h 3228"/>
              <a:gd name="T42" fmla="*/ 2455 w 3227"/>
              <a:gd name="T43" fmla="*/ 2991 h 3228"/>
              <a:gd name="T44" fmla="*/ 2286 w 3227"/>
              <a:gd name="T45" fmla="*/ 3082 h 3228"/>
              <a:gd name="T46" fmla="*/ 2105 w 3227"/>
              <a:gd name="T47" fmla="*/ 3152 h 3228"/>
              <a:gd name="T48" fmla="*/ 1915 w 3227"/>
              <a:gd name="T49" fmla="*/ 3200 h 3228"/>
              <a:gd name="T50" fmla="*/ 1716 w 3227"/>
              <a:gd name="T51" fmla="*/ 3225 h 3228"/>
              <a:gd name="T52" fmla="*/ 1511 w 3227"/>
              <a:gd name="T53" fmla="*/ 3225 h 3228"/>
              <a:gd name="T54" fmla="*/ 1313 w 3227"/>
              <a:gd name="T55" fmla="*/ 3200 h 3228"/>
              <a:gd name="T56" fmla="*/ 1122 w 3227"/>
              <a:gd name="T57" fmla="*/ 3152 h 3228"/>
              <a:gd name="T58" fmla="*/ 941 w 3227"/>
              <a:gd name="T59" fmla="*/ 3082 h 3228"/>
              <a:gd name="T60" fmla="*/ 772 w 3227"/>
              <a:gd name="T61" fmla="*/ 2991 h 3228"/>
              <a:gd name="T62" fmla="*/ 615 w 3227"/>
              <a:gd name="T63" fmla="*/ 2882 h 3228"/>
              <a:gd name="T64" fmla="*/ 473 w 3227"/>
              <a:gd name="T65" fmla="*/ 2755 h 3228"/>
              <a:gd name="T66" fmla="*/ 346 w 3227"/>
              <a:gd name="T67" fmla="*/ 2613 h 3228"/>
              <a:gd name="T68" fmla="*/ 237 w 3227"/>
              <a:gd name="T69" fmla="*/ 2456 h 3228"/>
              <a:gd name="T70" fmla="*/ 146 w 3227"/>
              <a:gd name="T71" fmla="*/ 2287 h 3228"/>
              <a:gd name="T72" fmla="*/ 76 w 3227"/>
              <a:gd name="T73" fmla="*/ 2106 h 3228"/>
              <a:gd name="T74" fmla="*/ 28 w 3227"/>
              <a:gd name="T75" fmla="*/ 1915 h 3228"/>
              <a:gd name="T76" fmla="*/ 3 w 3227"/>
              <a:gd name="T77" fmla="*/ 1717 h 3228"/>
              <a:gd name="T78" fmla="*/ 3 w 3227"/>
              <a:gd name="T79" fmla="*/ 1512 h 3228"/>
              <a:gd name="T80" fmla="*/ 28 w 3227"/>
              <a:gd name="T81" fmla="*/ 1314 h 3228"/>
              <a:gd name="T82" fmla="*/ 76 w 3227"/>
              <a:gd name="T83" fmla="*/ 1123 h 3228"/>
              <a:gd name="T84" fmla="*/ 146 w 3227"/>
              <a:gd name="T85" fmla="*/ 942 h 3228"/>
              <a:gd name="T86" fmla="*/ 237 w 3227"/>
              <a:gd name="T87" fmla="*/ 773 h 3228"/>
              <a:gd name="T88" fmla="*/ 346 w 3227"/>
              <a:gd name="T89" fmla="*/ 615 h 3228"/>
              <a:gd name="T90" fmla="*/ 473 w 3227"/>
              <a:gd name="T91" fmla="*/ 473 h 3228"/>
              <a:gd name="T92" fmla="*/ 615 w 3227"/>
              <a:gd name="T93" fmla="*/ 347 h 3228"/>
              <a:gd name="T94" fmla="*/ 772 w 3227"/>
              <a:gd name="T95" fmla="*/ 238 h 3228"/>
              <a:gd name="T96" fmla="*/ 941 w 3227"/>
              <a:gd name="T97" fmla="*/ 146 h 3228"/>
              <a:gd name="T98" fmla="*/ 1122 w 3227"/>
              <a:gd name="T99" fmla="*/ 76 h 3228"/>
              <a:gd name="T100" fmla="*/ 1313 w 3227"/>
              <a:gd name="T101" fmla="*/ 28 h 3228"/>
              <a:gd name="T102" fmla="*/ 1511 w 3227"/>
              <a:gd name="T103" fmla="*/ 4 h 32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27" h="3228">
                <a:moveTo>
                  <a:pt x="1613" y="0"/>
                </a:moveTo>
                <a:lnTo>
                  <a:pt x="1716" y="4"/>
                </a:lnTo>
                <a:lnTo>
                  <a:pt x="1816" y="13"/>
                </a:lnTo>
                <a:lnTo>
                  <a:pt x="1915" y="28"/>
                </a:lnTo>
                <a:lnTo>
                  <a:pt x="2011" y="50"/>
                </a:lnTo>
                <a:lnTo>
                  <a:pt x="2105" y="76"/>
                </a:lnTo>
                <a:lnTo>
                  <a:pt x="2197" y="109"/>
                </a:lnTo>
                <a:lnTo>
                  <a:pt x="2286" y="146"/>
                </a:lnTo>
                <a:lnTo>
                  <a:pt x="2372" y="190"/>
                </a:lnTo>
                <a:lnTo>
                  <a:pt x="2455" y="238"/>
                </a:lnTo>
                <a:lnTo>
                  <a:pt x="2535" y="290"/>
                </a:lnTo>
                <a:lnTo>
                  <a:pt x="2613" y="347"/>
                </a:lnTo>
                <a:lnTo>
                  <a:pt x="2686" y="408"/>
                </a:lnTo>
                <a:lnTo>
                  <a:pt x="2755" y="473"/>
                </a:lnTo>
                <a:lnTo>
                  <a:pt x="2820" y="542"/>
                </a:lnTo>
                <a:lnTo>
                  <a:pt x="2881" y="615"/>
                </a:lnTo>
                <a:lnTo>
                  <a:pt x="2938" y="693"/>
                </a:lnTo>
                <a:lnTo>
                  <a:pt x="2990" y="773"/>
                </a:lnTo>
                <a:lnTo>
                  <a:pt x="3038" y="856"/>
                </a:lnTo>
                <a:lnTo>
                  <a:pt x="3081" y="942"/>
                </a:lnTo>
                <a:lnTo>
                  <a:pt x="3119" y="1031"/>
                </a:lnTo>
                <a:lnTo>
                  <a:pt x="3151" y="1123"/>
                </a:lnTo>
                <a:lnTo>
                  <a:pt x="3178" y="1217"/>
                </a:lnTo>
                <a:lnTo>
                  <a:pt x="3199" y="1314"/>
                </a:lnTo>
                <a:lnTo>
                  <a:pt x="3215" y="1412"/>
                </a:lnTo>
                <a:lnTo>
                  <a:pt x="3224" y="1512"/>
                </a:lnTo>
                <a:lnTo>
                  <a:pt x="3227" y="1615"/>
                </a:lnTo>
                <a:lnTo>
                  <a:pt x="3224" y="1717"/>
                </a:lnTo>
                <a:lnTo>
                  <a:pt x="3215" y="1817"/>
                </a:lnTo>
                <a:lnTo>
                  <a:pt x="3199" y="1915"/>
                </a:lnTo>
                <a:lnTo>
                  <a:pt x="3178" y="2011"/>
                </a:lnTo>
                <a:lnTo>
                  <a:pt x="3151" y="2106"/>
                </a:lnTo>
                <a:lnTo>
                  <a:pt x="3119" y="2198"/>
                </a:lnTo>
                <a:lnTo>
                  <a:pt x="3081" y="2287"/>
                </a:lnTo>
                <a:lnTo>
                  <a:pt x="3038" y="2373"/>
                </a:lnTo>
                <a:lnTo>
                  <a:pt x="2990" y="2456"/>
                </a:lnTo>
                <a:lnTo>
                  <a:pt x="2938" y="2537"/>
                </a:lnTo>
                <a:lnTo>
                  <a:pt x="2881" y="2613"/>
                </a:lnTo>
                <a:lnTo>
                  <a:pt x="2820" y="2686"/>
                </a:lnTo>
                <a:lnTo>
                  <a:pt x="2755" y="2755"/>
                </a:lnTo>
                <a:lnTo>
                  <a:pt x="2686" y="2821"/>
                </a:lnTo>
                <a:lnTo>
                  <a:pt x="2613" y="2882"/>
                </a:lnTo>
                <a:lnTo>
                  <a:pt x="2535" y="2939"/>
                </a:lnTo>
                <a:lnTo>
                  <a:pt x="2455" y="2991"/>
                </a:lnTo>
                <a:lnTo>
                  <a:pt x="2372" y="3039"/>
                </a:lnTo>
                <a:lnTo>
                  <a:pt x="2286" y="3082"/>
                </a:lnTo>
                <a:lnTo>
                  <a:pt x="2197" y="3120"/>
                </a:lnTo>
                <a:lnTo>
                  <a:pt x="2105" y="3152"/>
                </a:lnTo>
                <a:lnTo>
                  <a:pt x="2011" y="3179"/>
                </a:lnTo>
                <a:lnTo>
                  <a:pt x="1915" y="3200"/>
                </a:lnTo>
                <a:lnTo>
                  <a:pt x="1816" y="3215"/>
                </a:lnTo>
                <a:lnTo>
                  <a:pt x="1716" y="3225"/>
                </a:lnTo>
                <a:lnTo>
                  <a:pt x="1613" y="3228"/>
                </a:lnTo>
                <a:lnTo>
                  <a:pt x="1511" y="3225"/>
                </a:lnTo>
                <a:lnTo>
                  <a:pt x="1411" y="3215"/>
                </a:lnTo>
                <a:lnTo>
                  <a:pt x="1313" y="3200"/>
                </a:lnTo>
                <a:lnTo>
                  <a:pt x="1217" y="3179"/>
                </a:lnTo>
                <a:lnTo>
                  <a:pt x="1122" y="3152"/>
                </a:lnTo>
                <a:lnTo>
                  <a:pt x="1030" y="3120"/>
                </a:lnTo>
                <a:lnTo>
                  <a:pt x="941" y="3082"/>
                </a:lnTo>
                <a:lnTo>
                  <a:pt x="855" y="3039"/>
                </a:lnTo>
                <a:lnTo>
                  <a:pt x="772" y="2991"/>
                </a:lnTo>
                <a:lnTo>
                  <a:pt x="691" y="2939"/>
                </a:lnTo>
                <a:lnTo>
                  <a:pt x="615" y="2882"/>
                </a:lnTo>
                <a:lnTo>
                  <a:pt x="542" y="2821"/>
                </a:lnTo>
                <a:lnTo>
                  <a:pt x="473" y="2755"/>
                </a:lnTo>
                <a:lnTo>
                  <a:pt x="407" y="2686"/>
                </a:lnTo>
                <a:lnTo>
                  <a:pt x="346" y="2613"/>
                </a:lnTo>
                <a:lnTo>
                  <a:pt x="290" y="2537"/>
                </a:lnTo>
                <a:lnTo>
                  <a:pt x="237" y="2456"/>
                </a:lnTo>
                <a:lnTo>
                  <a:pt x="189" y="2373"/>
                </a:lnTo>
                <a:lnTo>
                  <a:pt x="146" y="2287"/>
                </a:lnTo>
                <a:lnTo>
                  <a:pt x="108" y="2198"/>
                </a:lnTo>
                <a:lnTo>
                  <a:pt x="76" y="2106"/>
                </a:lnTo>
                <a:lnTo>
                  <a:pt x="49" y="2011"/>
                </a:lnTo>
                <a:lnTo>
                  <a:pt x="28" y="1915"/>
                </a:lnTo>
                <a:lnTo>
                  <a:pt x="13" y="1817"/>
                </a:lnTo>
                <a:lnTo>
                  <a:pt x="3" y="1717"/>
                </a:lnTo>
                <a:lnTo>
                  <a:pt x="0" y="1615"/>
                </a:lnTo>
                <a:lnTo>
                  <a:pt x="3" y="1512"/>
                </a:lnTo>
                <a:lnTo>
                  <a:pt x="13" y="1412"/>
                </a:lnTo>
                <a:lnTo>
                  <a:pt x="28" y="1314"/>
                </a:lnTo>
                <a:lnTo>
                  <a:pt x="49" y="1217"/>
                </a:lnTo>
                <a:lnTo>
                  <a:pt x="76" y="1123"/>
                </a:lnTo>
                <a:lnTo>
                  <a:pt x="108" y="1031"/>
                </a:lnTo>
                <a:lnTo>
                  <a:pt x="146" y="942"/>
                </a:lnTo>
                <a:lnTo>
                  <a:pt x="189" y="856"/>
                </a:lnTo>
                <a:lnTo>
                  <a:pt x="237" y="773"/>
                </a:lnTo>
                <a:lnTo>
                  <a:pt x="290" y="693"/>
                </a:lnTo>
                <a:lnTo>
                  <a:pt x="346" y="615"/>
                </a:lnTo>
                <a:lnTo>
                  <a:pt x="407" y="542"/>
                </a:lnTo>
                <a:lnTo>
                  <a:pt x="473" y="473"/>
                </a:lnTo>
                <a:lnTo>
                  <a:pt x="542" y="408"/>
                </a:lnTo>
                <a:lnTo>
                  <a:pt x="615" y="347"/>
                </a:lnTo>
                <a:lnTo>
                  <a:pt x="691" y="290"/>
                </a:lnTo>
                <a:lnTo>
                  <a:pt x="772" y="238"/>
                </a:lnTo>
                <a:lnTo>
                  <a:pt x="855" y="190"/>
                </a:lnTo>
                <a:lnTo>
                  <a:pt x="941" y="146"/>
                </a:lnTo>
                <a:lnTo>
                  <a:pt x="1030" y="109"/>
                </a:lnTo>
                <a:lnTo>
                  <a:pt x="1122" y="76"/>
                </a:lnTo>
                <a:lnTo>
                  <a:pt x="1217" y="50"/>
                </a:lnTo>
                <a:lnTo>
                  <a:pt x="1313" y="28"/>
                </a:lnTo>
                <a:lnTo>
                  <a:pt x="1411" y="13"/>
                </a:lnTo>
                <a:lnTo>
                  <a:pt x="1511" y="4"/>
                </a:lnTo>
                <a:lnTo>
                  <a:pt x="161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9" name="Rectangle 11"/>
          <xdr:cNvSpPr>
            <a:spLocks noChangeArrowheads="1"/>
          </xdr:cNvSpPr>
        </xdr:nvSpPr>
        <xdr:spPr bwMode="auto">
          <a:xfrm>
            <a:off x="283" y="55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0" name="Rectangle 12"/>
          <xdr:cNvSpPr>
            <a:spLocks noChangeArrowheads="1"/>
          </xdr:cNvSpPr>
        </xdr:nvSpPr>
        <xdr:spPr bwMode="auto">
          <a:xfrm>
            <a:off x="283" y="77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1" name="Rectangle 13"/>
          <xdr:cNvSpPr>
            <a:spLocks noChangeArrowheads="1"/>
          </xdr:cNvSpPr>
        </xdr:nvSpPr>
        <xdr:spPr bwMode="auto">
          <a:xfrm>
            <a:off x="293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2" name="Rectangle 14"/>
          <xdr:cNvSpPr>
            <a:spLocks noChangeArrowheads="1"/>
          </xdr:cNvSpPr>
        </xdr:nvSpPr>
        <xdr:spPr bwMode="auto">
          <a:xfrm>
            <a:off x="271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3" name="Freeform 15"/>
          <xdr:cNvSpPr>
            <a:spLocks/>
          </xdr:cNvSpPr>
        </xdr:nvSpPr>
        <xdr:spPr bwMode="auto">
          <a:xfrm>
            <a:off x="288" y="56"/>
            <a:ext cx="3" cy="4"/>
          </a:xfrm>
          <a:custGeom>
            <a:avLst/>
            <a:gdLst>
              <a:gd name="T0" fmla="*/ 208 w 384"/>
              <a:gd name="T1" fmla="*/ 0 h 451"/>
              <a:gd name="T2" fmla="*/ 384 w 384"/>
              <a:gd name="T3" fmla="*/ 105 h 451"/>
              <a:gd name="T4" fmla="*/ 177 w 384"/>
              <a:gd name="T5" fmla="*/ 451 h 451"/>
              <a:gd name="T6" fmla="*/ 0 w 384"/>
              <a:gd name="T7" fmla="*/ 345 h 451"/>
              <a:gd name="T8" fmla="*/ 208 w 384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4" h="451">
                <a:moveTo>
                  <a:pt x="208" y="0"/>
                </a:moveTo>
                <a:lnTo>
                  <a:pt x="384" y="105"/>
                </a:lnTo>
                <a:lnTo>
                  <a:pt x="177" y="451"/>
                </a:lnTo>
                <a:lnTo>
                  <a:pt x="0" y="345"/>
                </a:lnTo>
                <a:lnTo>
                  <a:pt x="20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4" name="Freeform 16"/>
          <xdr:cNvSpPr>
            <a:spLocks/>
          </xdr:cNvSpPr>
        </xdr:nvSpPr>
        <xdr:spPr bwMode="auto">
          <a:xfrm>
            <a:off x="277" y="75"/>
            <a:ext cx="3" cy="4"/>
          </a:xfrm>
          <a:custGeom>
            <a:avLst/>
            <a:gdLst>
              <a:gd name="T0" fmla="*/ 207 w 383"/>
              <a:gd name="T1" fmla="*/ 0 h 451"/>
              <a:gd name="T2" fmla="*/ 383 w 383"/>
              <a:gd name="T3" fmla="*/ 106 h 451"/>
              <a:gd name="T4" fmla="*/ 176 w 383"/>
              <a:gd name="T5" fmla="*/ 451 h 451"/>
              <a:gd name="T6" fmla="*/ 0 w 383"/>
              <a:gd name="T7" fmla="*/ 345 h 451"/>
              <a:gd name="T8" fmla="*/ 207 w 383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3" h="451">
                <a:moveTo>
                  <a:pt x="207" y="0"/>
                </a:moveTo>
                <a:lnTo>
                  <a:pt x="383" y="106"/>
                </a:lnTo>
                <a:lnTo>
                  <a:pt x="176" y="451"/>
                </a:lnTo>
                <a:lnTo>
                  <a:pt x="0" y="345"/>
                </a:lnTo>
                <a:lnTo>
                  <a:pt x="207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5" name="Freeform 17"/>
          <xdr:cNvSpPr>
            <a:spLocks/>
          </xdr:cNvSpPr>
        </xdr:nvSpPr>
        <xdr:spPr bwMode="auto">
          <a:xfrm>
            <a:off x="292" y="61"/>
            <a:ext cx="4" cy="3"/>
          </a:xfrm>
          <a:custGeom>
            <a:avLst/>
            <a:gdLst>
              <a:gd name="T0" fmla="*/ 351 w 451"/>
              <a:gd name="T1" fmla="*/ 0 h 376"/>
              <a:gd name="T2" fmla="*/ 451 w 451"/>
              <a:gd name="T3" fmla="*/ 178 h 376"/>
              <a:gd name="T4" fmla="*/ 100 w 451"/>
              <a:gd name="T5" fmla="*/ 376 h 376"/>
              <a:gd name="T6" fmla="*/ 0 w 451"/>
              <a:gd name="T7" fmla="*/ 196 h 376"/>
              <a:gd name="T8" fmla="*/ 351 w 451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76">
                <a:moveTo>
                  <a:pt x="351" y="0"/>
                </a:moveTo>
                <a:lnTo>
                  <a:pt x="451" y="178"/>
                </a:lnTo>
                <a:lnTo>
                  <a:pt x="100" y="376"/>
                </a:lnTo>
                <a:lnTo>
                  <a:pt x="0" y="196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" name="Freeform 18"/>
          <xdr:cNvSpPr>
            <a:spLocks/>
          </xdr:cNvSpPr>
        </xdr:nvSpPr>
        <xdr:spPr bwMode="auto">
          <a:xfrm>
            <a:off x="273" y="72"/>
            <a:ext cx="4" cy="3"/>
          </a:xfrm>
          <a:custGeom>
            <a:avLst/>
            <a:gdLst>
              <a:gd name="T0" fmla="*/ 351 w 452"/>
              <a:gd name="T1" fmla="*/ 0 h 376"/>
              <a:gd name="T2" fmla="*/ 452 w 452"/>
              <a:gd name="T3" fmla="*/ 179 h 376"/>
              <a:gd name="T4" fmla="*/ 101 w 452"/>
              <a:gd name="T5" fmla="*/ 376 h 376"/>
              <a:gd name="T6" fmla="*/ 0 w 452"/>
              <a:gd name="T7" fmla="*/ 197 h 376"/>
              <a:gd name="T8" fmla="*/ 351 w 452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2" h="376">
                <a:moveTo>
                  <a:pt x="351" y="0"/>
                </a:moveTo>
                <a:lnTo>
                  <a:pt x="452" y="179"/>
                </a:lnTo>
                <a:lnTo>
                  <a:pt x="101" y="376"/>
                </a:lnTo>
                <a:lnTo>
                  <a:pt x="0" y="197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7" name="Freeform 19"/>
          <xdr:cNvSpPr>
            <a:spLocks/>
          </xdr:cNvSpPr>
        </xdr:nvSpPr>
        <xdr:spPr bwMode="auto">
          <a:xfrm>
            <a:off x="292" y="72"/>
            <a:ext cx="4" cy="3"/>
          </a:xfrm>
          <a:custGeom>
            <a:avLst/>
            <a:gdLst>
              <a:gd name="T0" fmla="*/ 106 w 451"/>
              <a:gd name="T1" fmla="*/ 0 h 382"/>
              <a:gd name="T2" fmla="*/ 451 w 451"/>
              <a:gd name="T3" fmla="*/ 207 h 382"/>
              <a:gd name="T4" fmla="*/ 346 w 451"/>
              <a:gd name="T5" fmla="*/ 382 h 382"/>
              <a:gd name="T6" fmla="*/ 0 w 451"/>
              <a:gd name="T7" fmla="*/ 175 h 382"/>
              <a:gd name="T8" fmla="*/ 106 w 451"/>
              <a:gd name="T9" fmla="*/ 0 h 3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2">
                <a:moveTo>
                  <a:pt x="106" y="0"/>
                </a:moveTo>
                <a:lnTo>
                  <a:pt x="451" y="207"/>
                </a:lnTo>
                <a:lnTo>
                  <a:pt x="346" y="382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8" name="Freeform 20"/>
          <xdr:cNvSpPr>
            <a:spLocks/>
          </xdr:cNvSpPr>
        </xdr:nvSpPr>
        <xdr:spPr bwMode="auto">
          <a:xfrm>
            <a:off x="273" y="61"/>
            <a:ext cx="4" cy="3"/>
          </a:xfrm>
          <a:custGeom>
            <a:avLst/>
            <a:gdLst>
              <a:gd name="T0" fmla="*/ 106 w 451"/>
              <a:gd name="T1" fmla="*/ 0 h 383"/>
              <a:gd name="T2" fmla="*/ 451 w 451"/>
              <a:gd name="T3" fmla="*/ 207 h 383"/>
              <a:gd name="T4" fmla="*/ 345 w 451"/>
              <a:gd name="T5" fmla="*/ 383 h 383"/>
              <a:gd name="T6" fmla="*/ 0 w 451"/>
              <a:gd name="T7" fmla="*/ 175 h 383"/>
              <a:gd name="T8" fmla="*/ 106 w 451"/>
              <a:gd name="T9" fmla="*/ 0 h 3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3">
                <a:moveTo>
                  <a:pt x="106" y="0"/>
                </a:moveTo>
                <a:lnTo>
                  <a:pt x="451" y="207"/>
                </a:lnTo>
                <a:lnTo>
                  <a:pt x="345" y="383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reeform 21"/>
          <xdr:cNvSpPr>
            <a:spLocks/>
          </xdr:cNvSpPr>
        </xdr:nvSpPr>
        <xdr:spPr bwMode="auto">
          <a:xfrm>
            <a:off x="288" y="75"/>
            <a:ext cx="3" cy="4"/>
          </a:xfrm>
          <a:custGeom>
            <a:avLst/>
            <a:gdLst>
              <a:gd name="T0" fmla="*/ 180 w 376"/>
              <a:gd name="T1" fmla="*/ 0 h 452"/>
              <a:gd name="T2" fmla="*/ 376 w 376"/>
              <a:gd name="T3" fmla="*/ 351 h 452"/>
              <a:gd name="T4" fmla="*/ 198 w 376"/>
              <a:gd name="T5" fmla="*/ 452 h 452"/>
              <a:gd name="T6" fmla="*/ 0 w 376"/>
              <a:gd name="T7" fmla="*/ 101 h 452"/>
              <a:gd name="T8" fmla="*/ 180 w 376"/>
              <a:gd name="T9" fmla="*/ 0 h 4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2">
                <a:moveTo>
                  <a:pt x="180" y="0"/>
                </a:moveTo>
                <a:lnTo>
                  <a:pt x="376" y="351"/>
                </a:lnTo>
                <a:lnTo>
                  <a:pt x="198" y="452"/>
                </a:lnTo>
                <a:lnTo>
                  <a:pt x="0" y="101"/>
                </a:lnTo>
                <a:lnTo>
                  <a:pt x="18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reeform 22"/>
          <xdr:cNvSpPr>
            <a:spLocks/>
          </xdr:cNvSpPr>
        </xdr:nvSpPr>
        <xdr:spPr bwMode="auto">
          <a:xfrm>
            <a:off x="277" y="56"/>
            <a:ext cx="3" cy="4"/>
          </a:xfrm>
          <a:custGeom>
            <a:avLst/>
            <a:gdLst>
              <a:gd name="T0" fmla="*/ 178 w 376"/>
              <a:gd name="T1" fmla="*/ 0 h 451"/>
              <a:gd name="T2" fmla="*/ 376 w 376"/>
              <a:gd name="T3" fmla="*/ 351 h 451"/>
              <a:gd name="T4" fmla="*/ 196 w 376"/>
              <a:gd name="T5" fmla="*/ 451 h 451"/>
              <a:gd name="T6" fmla="*/ 0 w 376"/>
              <a:gd name="T7" fmla="*/ 100 h 451"/>
              <a:gd name="T8" fmla="*/ 178 w 376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1">
                <a:moveTo>
                  <a:pt x="178" y="0"/>
                </a:moveTo>
                <a:lnTo>
                  <a:pt x="376" y="351"/>
                </a:lnTo>
                <a:lnTo>
                  <a:pt x="196" y="451"/>
                </a:lnTo>
                <a:lnTo>
                  <a:pt x="0" y="100"/>
                </a:lnTo>
                <a:lnTo>
                  <a:pt x="17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reeform 23"/>
          <xdr:cNvSpPr>
            <a:spLocks/>
          </xdr:cNvSpPr>
        </xdr:nvSpPr>
        <xdr:spPr bwMode="auto">
          <a:xfrm>
            <a:off x="283" y="60"/>
            <a:ext cx="6" cy="11"/>
          </a:xfrm>
          <a:custGeom>
            <a:avLst/>
            <a:gdLst>
              <a:gd name="T0" fmla="*/ 0 w 684"/>
              <a:gd name="T1" fmla="*/ 0 h 1256"/>
              <a:gd name="T2" fmla="*/ 205 w 684"/>
              <a:gd name="T3" fmla="*/ 0 h 1256"/>
              <a:gd name="T4" fmla="*/ 205 w 684"/>
              <a:gd name="T5" fmla="*/ 803 h 1256"/>
              <a:gd name="T6" fmla="*/ 684 w 684"/>
              <a:gd name="T7" fmla="*/ 1080 h 1256"/>
              <a:gd name="T8" fmla="*/ 578 w 684"/>
              <a:gd name="T9" fmla="*/ 1256 h 1256"/>
              <a:gd name="T10" fmla="*/ 0 w 684"/>
              <a:gd name="T11" fmla="*/ 917 h 1256"/>
              <a:gd name="T12" fmla="*/ 0 w 684"/>
              <a:gd name="T13" fmla="*/ 0 h 12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84" h="1256">
                <a:moveTo>
                  <a:pt x="0" y="0"/>
                </a:moveTo>
                <a:lnTo>
                  <a:pt x="205" y="0"/>
                </a:lnTo>
                <a:lnTo>
                  <a:pt x="205" y="803"/>
                </a:lnTo>
                <a:lnTo>
                  <a:pt x="684" y="1080"/>
                </a:lnTo>
                <a:lnTo>
                  <a:pt x="578" y="1256"/>
                </a:lnTo>
                <a:lnTo>
                  <a:pt x="0" y="917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11</xdr:col>
      <xdr:colOff>416643</xdr:colOff>
      <xdr:row>1</xdr:row>
      <xdr:rowOff>183217</xdr:rowOff>
    </xdr:from>
    <xdr:to>
      <xdr:col>11</xdr:col>
      <xdr:colOff>807331</xdr:colOff>
      <xdr:row>2</xdr:row>
      <xdr:rowOff>126067</xdr:rowOff>
    </xdr:to>
    <xdr:grpSp>
      <xdr:nvGrpSpPr>
        <xdr:cNvPr id="22" name="Camera Icon" descr="&quot;&quot;" title="Icône Appareil photo"/>
        <xdr:cNvGrpSpPr>
          <a:grpSpLocks noChangeAspect="1"/>
        </xdr:cNvGrpSpPr>
      </xdr:nvGrpSpPr>
      <xdr:grpSpPr bwMode="auto">
        <a:xfrm>
          <a:off x="6541218" y="640417"/>
          <a:ext cx="390688" cy="266700"/>
          <a:chOff x="306" y="55"/>
          <a:chExt cx="291" cy="27"/>
        </a:xfrm>
      </xdr:grpSpPr>
      <xdr:sp macro="" textlink="">
        <xdr:nvSpPr>
          <xdr:cNvPr id="23" name="Rectangle 27"/>
          <xdr:cNvSpPr>
            <a:spLocks noChangeArrowheads="1"/>
          </xdr:cNvSpPr>
        </xdr:nvSpPr>
        <xdr:spPr bwMode="auto">
          <a:xfrm>
            <a:off x="306" y="55"/>
            <a:ext cx="291" cy="27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4" name="Rectangle 28"/>
          <xdr:cNvSpPr>
            <a:spLocks noChangeArrowheads="1"/>
          </xdr:cNvSpPr>
        </xdr:nvSpPr>
        <xdr:spPr bwMode="auto">
          <a:xfrm>
            <a:off x="308" y="59"/>
            <a:ext cx="288" cy="2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25" name="Freeform 29"/>
          <xdr:cNvSpPr>
            <a:spLocks noEditPoints="1"/>
          </xdr:cNvSpPr>
        </xdr:nvSpPr>
        <xdr:spPr bwMode="auto">
          <a:xfrm>
            <a:off x="306" y="55"/>
            <a:ext cx="290" cy="27"/>
          </a:xfrm>
          <a:custGeom>
            <a:avLst/>
            <a:gdLst>
              <a:gd name="T0" fmla="*/ 1922 w 3255"/>
              <a:gd name="T1" fmla="*/ 995 h 2315"/>
              <a:gd name="T2" fmla="*/ 1774 w 3255"/>
              <a:gd name="T3" fmla="*/ 1142 h 2315"/>
              <a:gd name="T4" fmla="*/ 1736 w 3255"/>
              <a:gd name="T5" fmla="*/ 1353 h 2315"/>
              <a:gd name="T6" fmla="*/ 1822 w 3255"/>
              <a:gd name="T7" fmla="*/ 1544 h 2315"/>
              <a:gd name="T8" fmla="*/ 2001 w 3255"/>
              <a:gd name="T9" fmla="*/ 1652 h 2315"/>
              <a:gd name="T10" fmla="*/ 2217 w 3255"/>
              <a:gd name="T11" fmla="*/ 1639 h 2315"/>
              <a:gd name="T12" fmla="*/ 2381 w 3255"/>
              <a:gd name="T13" fmla="*/ 1511 h 2315"/>
              <a:gd name="T14" fmla="*/ 2444 w 3255"/>
              <a:gd name="T15" fmla="*/ 1309 h 2315"/>
              <a:gd name="T16" fmla="*/ 2381 w 3255"/>
              <a:gd name="T17" fmla="*/ 1105 h 2315"/>
              <a:gd name="T18" fmla="*/ 2217 w 3255"/>
              <a:gd name="T19" fmla="*/ 977 h 2315"/>
              <a:gd name="T20" fmla="*/ 2151 w 3255"/>
              <a:gd name="T21" fmla="*/ 707 h 2315"/>
              <a:gd name="T22" fmla="*/ 2428 w 3255"/>
              <a:gd name="T23" fmla="*/ 807 h 2315"/>
              <a:gd name="T24" fmla="*/ 2622 w 3255"/>
              <a:gd name="T25" fmla="*/ 1020 h 2315"/>
              <a:gd name="T26" fmla="*/ 2695 w 3255"/>
              <a:gd name="T27" fmla="*/ 1309 h 2315"/>
              <a:gd name="T28" fmla="*/ 2622 w 3255"/>
              <a:gd name="T29" fmla="*/ 1596 h 2315"/>
              <a:gd name="T30" fmla="*/ 2428 w 3255"/>
              <a:gd name="T31" fmla="*/ 1809 h 2315"/>
              <a:gd name="T32" fmla="*/ 2151 w 3255"/>
              <a:gd name="T33" fmla="*/ 1909 h 2315"/>
              <a:gd name="T34" fmla="*/ 1852 w 3255"/>
              <a:gd name="T35" fmla="*/ 1865 h 2315"/>
              <a:gd name="T36" fmla="*/ 1620 w 3255"/>
              <a:gd name="T37" fmla="*/ 1693 h 2315"/>
              <a:gd name="T38" fmla="*/ 1495 w 3255"/>
              <a:gd name="T39" fmla="*/ 1430 h 2315"/>
              <a:gd name="T40" fmla="*/ 1510 w 3255"/>
              <a:gd name="T41" fmla="*/ 1128 h 2315"/>
              <a:gd name="T42" fmla="*/ 1660 w 3255"/>
              <a:gd name="T43" fmla="*/ 881 h 2315"/>
              <a:gd name="T44" fmla="*/ 1909 w 3255"/>
              <a:gd name="T45" fmla="*/ 731 h 2315"/>
              <a:gd name="T46" fmla="*/ 2020 w 3255"/>
              <a:gd name="T47" fmla="*/ 522 h 2315"/>
              <a:gd name="T48" fmla="*/ 1708 w 3255"/>
              <a:gd name="T49" fmla="*/ 616 h 2315"/>
              <a:gd name="T50" fmla="*/ 1465 w 3255"/>
              <a:gd name="T51" fmla="*/ 822 h 2315"/>
              <a:gd name="T52" fmla="*/ 1322 w 3255"/>
              <a:gd name="T53" fmla="*/ 1109 h 2315"/>
              <a:gd name="T54" fmla="*/ 1308 w 3255"/>
              <a:gd name="T55" fmla="*/ 1443 h 2315"/>
              <a:gd name="T56" fmla="*/ 1427 w 3255"/>
              <a:gd name="T57" fmla="*/ 1743 h 2315"/>
              <a:gd name="T58" fmla="*/ 1652 w 3255"/>
              <a:gd name="T59" fmla="*/ 1968 h 2315"/>
              <a:gd name="T60" fmla="*/ 1954 w 3255"/>
              <a:gd name="T61" fmla="*/ 2087 h 2315"/>
              <a:gd name="T62" fmla="*/ 2288 w 3255"/>
              <a:gd name="T63" fmla="*/ 2073 h 2315"/>
              <a:gd name="T64" fmla="*/ 2577 w 3255"/>
              <a:gd name="T65" fmla="*/ 1931 h 2315"/>
              <a:gd name="T66" fmla="*/ 2784 w 3255"/>
              <a:gd name="T67" fmla="*/ 1688 h 2315"/>
              <a:gd name="T68" fmla="*/ 2878 w 3255"/>
              <a:gd name="T69" fmla="*/ 1377 h 2315"/>
              <a:gd name="T70" fmla="*/ 2837 w 3255"/>
              <a:gd name="T71" fmla="*/ 1046 h 2315"/>
              <a:gd name="T72" fmla="*/ 2671 w 3255"/>
              <a:gd name="T73" fmla="*/ 773 h 2315"/>
              <a:gd name="T74" fmla="*/ 2412 w 3255"/>
              <a:gd name="T75" fmla="*/ 587 h 2315"/>
              <a:gd name="T76" fmla="*/ 2088 w 3255"/>
              <a:gd name="T77" fmla="*/ 519 h 2315"/>
              <a:gd name="T78" fmla="*/ 482 w 3255"/>
              <a:gd name="T79" fmla="*/ 458 h 2315"/>
              <a:gd name="T80" fmla="*/ 470 w 3255"/>
              <a:gd name="T81" fmla="*/ 563 h 2315"/>
              <a:gd name="T82" fmla="*/ 560 w 3255"/>
              <a:gd name="T83" fmla="*/ 619 h 2315"/>
              <a:gd name="T84" fmla="*/ 1100 w 3255"/>
              <a:gd name="T85" fmla="*/ 581 h 2315"/>
              <a:gd name="T86" fmla="*/ 1112 w 3255"/>
              <a:gd name="T87" fmla="*/ 476 h 2315"/>
              <a:gd name="T88" fmla="*/ 1023 w 3255"/>
              <a:gd name="T89" fmla="*/ 421 h 2315"/>
              <a:gd name="T90" fmla="*/ 2868 w 3255"/>
              <a:gd name="T91" fmla="*/ 396 h 2315"/>
              <a:gd name="T92" fmla="*/ 2868 w 3255"/>
              <a:gd name="T93" fmla="*/ 580 h 2315"/>
              <a:gd name="T94" fmla="*/ 3050 w 3255"/>
              <a:gd name="T95" fmla="*/ 598 h 2315"/>
              <a:gd name="T96" fmla="*/ 3085 w 3255"/>
              <a:gd name="T97" fmla="*/ 427 h 2315"/>
              <a:gd name="T98" fmla="*/ 3033 w 3255"/>
              <a:gd name="T99" fmla="*/ 375 h 2315"/>
              <a:gd name="T100" fmla="*/ 3255 w 3255"/>
              <a:gd name="T101" fmla="*/ 195 h 2315"/>
              <a:gd name="T102" fmla="*/ 480 w 3255"/>
              <a:gd name="T103" fmla="*/ 0 h 2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55" h="2315">
                <a:moveTo>
                  <a:pt x="2088" y="953"/>
                </a:moveTo>
                <a:lnTo>
                  <a:pt x="2044" y="956"/>
                </a:lnTo>
                <a:lnTo>
                  <a:pt x="2001" y="964"/>
                </a:lnTo>
                <a:lnTo>
                  <a:pt x="1960" y="977"/>
                </a:lnTo>
                <a:lnTo>
                  <a:pt x="1922" y="995"/>
                </a:lnTo>
                <a:lnTo>
                  <a:pt x="1886" y="1017"/>
                </a:lnTo>
                <a:lnTo>
                  <a:pt x="1852" y="1043"/>
                </a:lnTo>
                <a:lnTo>
                  <a:pt x="1822" y="1072"/>
                </a:lnTo>
                <a:lnTo>
                  <a:pt x="1796" y="1105"/>
                </a:lnTo>
                <a:lnTo>
                  <a:pt x="1774" y="1142"/>
                </a:lnTo>
                <a:lnTo>
                  <a:pt x="1757" y="1181"/>
                </a:lnTo>
                <a:lnTo>
                  <a:pt x="1744" y="1221"/>
                </a:lnTo>
                <a:lnTo>
                  <a:pt x="1736" y="1264"/>
                </a:lnTo>
                <a:lnTo>
                  <a:pt x="1733" y="1309"/>
                </a:lnTo>
                <a:lnTo>
                  <a:pt x="1736" y="1353"/>
                </a:lnTo>
                <a:lnTo>
                  <a:pt x="1744" y="1396"/>
                </a:lnTo>
                <a:lnTo>
                  <a:pt x="1757" y="1437"/>
                </a:lnTo>
                <a:lnTo>
                  <a:pt x="1774" y="1475"/>
                </a:lnTo>
                <a:lnTo>
                  <a:pt x="1796" y="1511"/>
                </a:lnTo>
                <a:lnTo>
                  <a:pt x="1822" y="1544"/>
                </a:lnTo>
                <a:lnTo>
                  <a:pt x="1852" y="1573"/>
                </a:lnTo>
                <a:lnTo>
                  <a:pt x="1886" y="1599"/>
                </a:lnTo>
                <a:lnTo>
                  <a:pt x="1922" y="1621"/>
                </a:lnTo>
                <a:lnTo>
                  <a:pt x="1960" y="1639"/>
                </a:lnTo>
                <a:lnTo>
                  <a:pt x="2001" y="1652"/>
                </a:lnTo>
                <a:lnTo>
                  <a:pt x="2044" y="1660"/>
                </a:lnTo>
                <a:lnTo>
                  <a:pt x="2088" y="1663"/>
                </a:lnTo>
                <a:lnTo>
                  <a:pt x="2134" y="1660"/>
                </a:lnTo>
                <a:lnTo>
                  <a:pt x="2176" y="1652"/>
                </a:lnTo>
                <a:lnTo>
                  <a:pt x="2217" y="1639"/>
                </a:lnTo>
                <a:lnTo>
                  <a:pt x="2256" y="1621"/>
                </a:lnTo>
                <a:lnTo>
                  <a:pt x="2292" y="1599"/>
                </a:lnTo>
                <a:lnTo>
                  <a:pt x="2325" y="1573"/>
                </a:lnTo>
                <a:lnTo>
                  <a:pt x="2355" y="1544"/>
                </a:lnTo>
                <a:lnTo>
                  <a:pt x="2381" y="1511"/>
                </a:lnTo>
                <a:lnTo>
                  <a:pt x="2403" y="1475"/>
                </a:lnTo>
                <a:lnTo>
                  <a:pt x="2421" y="1437"/>
                </a:lnTo>
                <a:lnTo>
                  <a:pt x="2434" y="1396"/>
                </a:lnTo>
                <a:lnTo>
                  <a:pt x="2442" y="1353"/>
                </a:lnTo>
                <a:lnTo>
                  <a:pt x="2444" y="1309"/>
                </a:lnTo>
                <a:lnTo>
                  <a:pt x="2442" y="1264"/>
                </a:lnTo>
                <a:lnTo>
                  <a:pt x="2434" y="1221"/>
                </a:lnTo>
                <a:lnTo>
                  <a:pt x="2421" y="1181"/>
                </a:lnTo>
                <a:lnTo>
                  <a:pt x="2403" y="1142"/>
                </a:lnTo>
                <a:lnTo>
                  <a:pt x="2381" y="1105"/>
                </a:lnTo>
                <a:lnTo>
                  <a:pt x="2355" y="1072"/>
                </a:lnTo>
                <a:lnTo>
                  <a:pt x="2325" y="1043"/>
                </a:lnTo>
                <a:lnTo>
                  <a:pt x="2292" y="1017"/>
                </a:lnTo>
                <a:lnTo>
                  <a:pt x="2256" y="995"/>
                </a:lnTo>
                <a:lnTo>
                  <a:pt x="2217" y="977"/>
                </a:lnTo>
                <a:lnTo>
                  <a:pt x="2176" y="964"/>
                </a:lnTo>
                <a:lnTo>
                  <a:pt x="2134" y="956"/>
                </a:lnTo>
                <a:lnTo>
                  <a:pt x="2088" y="953"/>
                </a:lnTo>
                <a:close/>
                <a:moveTo>
                  <a:pt x="2088" y="704"/>
                </a:moveTo>
                <a:lnTo>
                  <a:pt x="2151" y="707"/>
                </a:lnTo>
                <a:lnTo>
                  <a:pt x="2211" y="716"/>
                </a:lnTo>
                <a:lnTo>
                  <a:pt x="2269" y="731"/>
                </a:lnTo>
                <a:lnTo>
                  <a:pt x="2325" y="751"/>
                </a:lnTo>
                <a:lnTo>
                  <a:pt x="2378" y="777"/>
                </a:lnTo>
                <a:lnTo>
                  <a:pt x="2428" y="807"/>
                </a:lnTo>
                <a:lnTo>
                  <a:pt x="2474" y="842"/>
                </a:lnTo>
                <a:lnTo>
                  <a:pt x="2517" y="881"/>
                </a:lnTo>
                <a:lnTo>
                  <a:pt x="2557" y="924"/>
                </a:lnTo>
                <a:lnTo>
                  <a:pt x="2592" y="970"/>
                </a:lnTo>
                <a:lnTo>
                  <a:pt x="2622" y="1020"/>
                </a:lnTo>
                <a:lnTo>
                  <a:pt x="2648" y="1073"/>
                </a:lnTo>
                <a:lnTo>
                  <a:pt x="2668" y="1128"/>
                </a:lnTo>
                <a:lnTo>
                  <a:pt x="2683" y="1187"/>
                </a:lnTo>
                <a:lnTo>
                  <a:pt x="2692" y="1247"/>
                </a:lnTo>
                <a:lnTo>
                  <a:pt x="2695" y="1309"/>
                </a:lnTo>
                <a:lnTo>
                  <a:pt x="2692" y="1370"/>
                </a:lnTo>
                <a:lnTo>
                  <a:pt x="2683" y="1430"/>
                </a:lnTo>
                <a:lnTo>
                  <a:pt x="2668" y="1488"/>
                </a:lnTo>
                <a:lnTo>
                  <a:pt x="2648" y="1544"/>
                </a:lnTo>
                <a:lnTo>
                  <a:pt x="2622" y="1596"/>
                </a:lnTo>
                <a:lnTo>
                  <a:pt x="2592" y="1646"/>
                </a:lnTo>
                <a:lnTo>
                  <a:pt x="2557" y="1693"/>
                </a:lnTo>
                <a:lnTo>
                  <a:pt x="2517" y="1736"/>
                </a:lnTo>
                <a:lnTo>
                  <a:pt x="2474" y="1774"/>
                </a:lnTo>
                <a:lnTo>
                  <a:pt x="2428" y="1809"/>
                </a:lnTo>
                <a:lnTo>
                  <a:pt x="2378" y="1839"/>
                </a:lnTo>
                <a:lnTo>
                  <a:pt x="2325" y="1865"/>
                </a:lnTo>
                <a:lnTo>
                  <a:pt x="2269" y="1885"/>
                </a:lnTo>
                <a:lnTo>
                  <a:pt x="2211" y="1900"/>
                </a:lnTo>
                <a:lnTo>
                  <a:pt x="2151" y="1909"/>
                </a:lnTo>
                <a:lnTo>
                  <a:pt x="2088" y="1912"/>
                </a:lnTo>
                <a:lnTo>
                  <a:pt x="2026" y="1909"/>
                </a:lnTo>
                <a:lnTo>
                  <a:pt x="1966" y="1900"/>
                </a:lnTo>
                <a:lnTo>
                  <a:pt x="1909" y="1885"/>
                </a:lnTo>
                <a:lnTo>
                  <a:pt x="1852" y="1865"/>
                </a:lnTo>
                <a:lnTo>
                  <a:pt x="1799" y="1839"/>
                </a:lnTo>
                <a:lnTo>
                  <a:pt x="1750" y="1809"/>
                </a:lnTo>
                <a:lnTo>
                  <a:pt x="1703" y="1774"/>
                </a:lnTo>
                <a:lnTo>
                  <a:pt x="1660" y="1736"/>
                </a:lnTo>
                <a:lnTo>
                  <a:pt x="1620" y="1693"/>
                </a:lnTo>
                <a:lnTo>
                  <a:pt x="1586" y="1646"/>
                </a:lnTo>
                <a:lnTo>
                  <a:pt x="1555" y="1596"/>
                </a:lnTo>
                <a:lnTo>
                  <a:pt x="1530" y="1544"/>
                </a:lnTo>
                <a:lnTo>
                  <a:pt x="1510" y="1488"/>
                </a:lnTo>
                <a:lnTo>
                  <a:pt x="1495" y="1430"/>
                </a:lnTo>
                <a:lnTo>
                  <a:pt x="1486" y="1370"/>
                </a:lnTo>
                <a:lnTo>
                  <a:pt x="1483" y="1309"/>
                </a:lnTo>
                <a:lnTo>
                  <a:pt x="1486" y="1247"/>
                </a:lnTo>
                <a:lnTo>
                  <a:pt x="1495" y="1187"/>
                </a:lnTo>
                <a:lnTo>
                  <a:pt x="1510" y="1128"/>
                </a:lnTo>
                <a:lnTo>
                  <a:pt x="1530" y="1073"/>
                </a:lnTo>
                <a:lnTo>
                  <a:pt x="1555" y="1020"/>
                </a:lnTo>
                <a:lnTo>
                  <a:pt x="1586" y="970"/>
                </a:lnTo>
                <a:lnTo>
                  <a:pt x="1620" y="924"/>
                </a:lnTo>
                <a:lnTo>
                  <a:pt x="1660" y="881"/>
                </a:lnTo>
                <a:lnTo>
                  <a:pt x="1703" y="842"/>
                </a:lnTo>
                <a:lnTo>
                  <a:pt x="1750" y="807"/>
                </a:lnTo>
                <a:lnTo>
                  <a:pt x="1799" y="777"/>
                </a:lnTo>
                <a:lnTo>
                  <a:pt x="1852" y="751"/>
                </a:lnTo>
                <a:lnTo>
                  <a:pt x="1909" y="731"/>
                </a:lnTo>
                <a:lnTo>
                  <a:pt x="1966" y="716"/>
                </a:lnTo>
                <a:lnTo>
                  <a:pt x="2026" y="707"/>
                </a:lnTo>
                <a:lnTo>
                  <a:pt x="2088" y="704"/>
                </a:lnTo>
                <a:close/>
                <a:moveTo>
                  <a:pt x="2088" y="519"/>
                </a:moveTo>
                <a:lnTo>
                  <a:pt x="2020" y="522"/>
                </a:lnTo>
                <a:lnTo>
                  <a:pt x="1954" y="530"/>
                </a:lnTo>
                <a:lnTo>
                  <a:pt x="1889" y="544"/>
                </a:lnTo>
                <a:lnTo>
                  <a:pt x="1826" y="563"/>
                </a:lnTo>
                <a:lnTo>
                  <a:pt x="1766" y="587"/>
                </a:lnTo>
                <a:lnTo>
                  <a:pt x="1708" y="616"/>
                </a:lnTo>
                <a:lnTo>
                  <a:pt x="1652" y="649"/>
                </a:lnTo>
                <a:lnTo>
                  <a:pt x="1600" y="687"/>
                </a:lnTo>
                <a:lnTo>
                  <a:pt x="1552" y="728"/>
                </a:lnTo>
                <a:lnTo>
                  <a:pt x="1507" y="773"/>
                </a:lnTo>
                <a:lnTo>
                  <a:pt x="1465" y="822"/>
                </a:lnTo>
                <a:lnTo>
                  <a:pt x="1427" y="873"/>
                </a:lnTo>
                <a:lnTo>
                  <a:pt x="1394" y="928"/>
                </a:lnTo>
                <a:lnTo>
                  <a:pt x="1365" y="986"/>
                </a:lnTo>
                <a:lnTo>
                  <a:pt x="1341" y="1046"/>
                </a:lnTo>
                <a:lnTo>
                  <a:pt x="1322" y="1109"/>
                </a:lnTo>
                <a:lnTo>
                  <a:pt x="1308" y="1174"/>
                </a:lnTo>
                <a:lnTo>
                  <a:pt x="1299" y="1241"/>
                </a:lnTo>
                <a:lnTo>
                  <a:pt x="1296" y="1309"/>
                </a:lnTo>
                <a:lnTo>
                  <a:pt x="1299" y="1377"/>
                </a:lnTo>
                <a:lnTo>
                  <a:pt x="1308" y="1443"/>
                </a:lnTo>
                <a:lnTo>
                  <a:pt x="1322" y="1507"/>
                </a:lnTo>
                <a:lnTo>
                  <a:pt x="1341" y="1570"/>
                </a:lnTo>
                <a:lnTo>
                  <a:pt x="1365" y="1630"/>
                </a:lnTo>
                <a:lnTo>
                  <a:pt x="1394" y="1688"/>
                </a:lnTo>
                <a:lnTo>
                  <a:pt x="1427" y="1743"/>
                </a:lnTo>
                <a:lnTo>
                  <a:pt x="1465" y="1795"/>
                </a:lnTo>
                <a:lnTo>
                  <a:pt x="1507" y="1843"/>
                </a:lnTo>
                <a:lnTo>
                  <a:pt x="1552" y="1888"/>
                </a:lnTo>
                <a:lnTo>
                  <a:pt x="1600" y="1931"/>
                </a:lnTo>
                <a:lnTo>
                  <a:pt x="1652" y="1968"/>
                </a:lnTo>
                <a:lnTo>
                  <a:pt x="1708" y="2001"/>
                </a:lnTo>
                <a:lnTo>
                  <a:pt x="1766" y="2030"/>
                </a:lnTo>
                <a:lnTo>
                  <a:pt x="1826" y="2054"/>
                </a:lnTo>
                <a:lnTo>
                  <a:pt x="1889" y="2073"/>
                </a:lnTo>
                <a:lnTo>
                  <a:pt x="1954" y="2087"/>
                </a:lnTo>
                <a:lnTo>
                  <a:pt x="2020" y="2096"/>
                </a:lnTo>
                <a:lnTo>
                  <a:pt x="2088" y="2098"/>
                </a:lnTo>
                <a:lnTo>
                  <a:pt x="2157" y="2096"/>
                </a:lnTo>
                <a:lnTo>
                  <a:pt x="2223" y="2087"/>
                </a:lnTo>
                <a:lnTo>
                  <a:pt x="2288" y="2073"/>
                </a:lnTo>
                <a:lnTo>
                  <a:pt x="2351" y="2054"/>
                </a:lnTo>
                <a:lnTo>
                  <a:pt x="2412" y="2030"/>
                </a:lnTo>
                <a:lnTo>
                  <a:pt x="2469" y="2001"/>
                </a:lnTo>
                <a:lnTo>
                  <a:pt x="2524" y="1968"/>
                </a:lnTo>
                <a:lnTo>
                  <a:pt x="2577" y="1931"/>
                </a:lnTo>
                <a:lnTo>
                  <a:pt x="2626" y="1888"/>
                </a:lnTo>
                <a:lnTo>
                  <a:pt x="2671" y="1843"/>
                </a:lnTo>
                <a:lnTo>
                  <a:pt x="2712" y="1795"/>
                </a:lnTo>
                <a:lnTo>
                  <a:pt x="2750" y="1743"/>
                </a:lnTo>
                <a:lnTo>
                  <a:pt x="2784" y="1688"/>
                </a:lnTo>
                <a:lnTo>
                  <a:pt x="2813" y="1630"/>
                </a:lnTo>
                <a:lnTo>
                  <a:pt x="2837" y="1570"/>
                </a:lnTo>
                <a:lnTo>
                  <a:pt x="2856" y="1507"/>
                </a:lnTo>
                <a:lnTo>
                  <a:pt x="2870" y="1443"/>
                </a:lnTo>
                <a:lnTo>
                  <a:pt x="2878" y="1377"/>
                </a:lnTo>
                <a:lnTo>
                  <a:pt x="2881" y="1309"/>
                </a:lnTo>
                <a:lnTo>
                  <a:pt x="2878" y="1241"/>
                </a:lnTo>
                <a:lnTo>
                  <a:pt x="2870" y="1174"/>
                </a:lnTo>
                <a:lnTo>
                  <a:pt x="2856" y="1109"/>
                </a:lnTo>
                <a:lnTo>
                  <a:pt x="2837" y="1046"/>
                </a:lnTo>
                <a:lnTo>
                  <a:pt x="2813" y="986"/>
                </a:lnTo>
                <a:lnTo>
                  <a:pt x="2784" y="928"/>
                </a:lnTo>
                <a:lnTo>
                  <a:pt x="2750" y="873"/>
                </a:lnTo>
                <a:lnTo>
                  <a:pt x="2712" y="822"/>
                </a:lnTo>
                <a:lnTo>
                  <a:pt x="2671" y="773"/>
                </a:lnTo>
                <a:lnTo>
                  <a:pt x="2626" y="728"/>
                </a:lnTo>
                <a:lnTo>
                  <a:pt x="2577" y="687"/>
                </a:lnTo>
                <a:lnTo>
                  <a:pt x="2524" y="649"/>
                </a:lnTo>
                <a:lnTo>
                  <a:pt x="2469" y="616"/>
                </a:lnTo>
                <a:lnTo>
                  <a:pt x="2412" y="587"/>
                </a:lnTo>
                <a:lnTo>
                  <a:pt x="2351" y="563"/>
                </a:lnTo>
                <a:lnTo>
                  <a:pt x="2288" y="544"/>
                </a:lnTo>
                <a:lnTo>
                  <a:pt x="2223" y="530"/>
                </a:lnTo>
                <a:lnTo>
                  <a:pt x="2157" y="522"/>
                </a:lnTo>
                <a:lnTo>
                  <a:pt x="2088" y="519"/>
                </a:lnTo>
                <a:close/>
                <a:moveTo>
                  <a:pt x="560" y="421"/>
                </a:moveTo>
                <a:lnTo>
                  <a:pt x="536" y="424"/>
                </a:lnTo>
                <a:lnTo>
                  <a:pt x="515" y="431"/>
                </a:lnTo>
                <a:lnTo>
                  <a:pt x="497" y="443"/>
                </a:lnTo>
                <a:lnTo>
                  <a:pt x="482" y="458"/>
                </a:lnTo>
                <a:lnTo>
                  <a:pt x="470" y="476"/>
                </a:lnTo>
                <a:lnTo>
                  <a:pt x="463" y="497"/>
                </a:lnTo>
                <a:lnTo>
                  <a:pt x="460" y="520"/>
                </a:lnTo>
                <a:lnTo>
                  <a:pt x="463" y="542"/>
                </a:lnTo>
                <a:lnTo>
                  <a:pt x="470" y="563"/>
                </a:lnTo>
                <a:lnTo>
                  <a:pt x="482" y="581"/>
                </a:lnTo>
                <a:lnTo>
                  <a:pt x="497" y="597"/>
                </a:lnTo>
                <a:lnTo>
                  <a:pt x="515" y="608"/>
                </a:lnTo>
                <a:lnTo>
                  <a:pt x="536" y="616"/>
                </a:lnTo>
                <a:lnTo>
                  <a:pt x="560" y="619"/>
                </a:lnTo>
                <a:lnTo>
                  <a:pt x="1023" y="619"/>
                </a:lnTo>
                <a:lnTo>
                  <a:pt x="1046" y="616"/>
                </a:lnTo>
                <a:lnTo>
                  <a:pt x="1067" y="608"/>
                </a:lnTo>
                <a:lnTo>
                  <a:pt x="1085" y="597"/>
                </a:lnTo>
                <a:lnTo>
                  <a:pt x="1100" y="581"/>
                </a:lnTo>
                <a:lnTo>
                  <a:pt x="1112" y="563"/>
                </a:lnTo>
                <a:lnTo>
                  <a:pt x="1119" y="542"/>
                </a:lnTo>
                <a:lnTo>
                  <a:pt x="1122" y="520"/>
                </a:lnTo>
                <a:lnTo>
                  <a:pt x="1119" y="497"/>
                </a:lnTo>
                <a:lnTo>
                  <a:pt x="1112" y="476"/>
                </a:lnTo>
                <a:lnTo>
                  <a:pt x="1100" y="458"/>
                </a:lnTo>
                <a:lnTo>
                  <a:pt x="1085" y="443"/>
                </a:lnTo>
                <a:lnTo>
                  <a:pt x="1067" y="431"/>
                </a:lnTo>
                <a:lnTo>
                  <a:pt x="1046" y="424"/>
                </a:lnTo>
                <a:lnTo>
                  <a:pt x="1023" y="421"/>
                </a:lnTo>
                <a:lnTo>
                  <a:pt x="560" y="421"/>
                </a:lnTo>
                <a:close/>
                <a:moveTo>
                  <a:pt x="2911" y="375"/>
                </a:moveTo>
                <a:lnTo>
                  <a:pt x="2894" y="377"/>
                </a:lnTo>
                <a:lnTo>
                  <a:pt x="2880" y="385"/>
                </a:lnTo>
                <a:lnTo>
                  <a:pt x="2868" y="396"/>
                </a:lnTo>
                <a:lnTo>
                  <a:pt x="2861" y="411"/>
                </a:lnTo>
                <a:lnTo>
                  <a:pt x="2858" y="427"/>
                </a:lnTo>
                <a:lnTo>
                  <a:pt x="2858" y="549"/>
                </a:lnTo>
                <a:lnTo>
                  <a:pt x="2861" y="565"/>
                </a:lnTo>
                <a:lnTo>
                  <a:pt x="2868" y="580"/>
                </a:lnTo>
                <a:lnTo>
                  <a:pt x="2880" y="591"/>
                </a:lnTo>
                <a:lnTo>
                  <a:pt x="2894" y="598"/>
                </a:lnTo>
                <a:lnTo>
                  <a:pt x="2911" y="601"/>
                </a:lnTo>
                <a:lnTo>
                  <a:pt x="3033" y="601"/>
                </a:lnTo>
                <a:lnTo>
                  <a:pt x="3050" y="598"/>
                </a:lnTo>
                <a:lnTo>
                  <a:pt x="3064" y="591"/>
                </a:lnTo>
                <a:lnTo>
                  <a:pt x="3075" y="580"/>
                </a:lnTo>
                <a:lnTo>
                  <a:pt x="3083" y="565"/>
                </a:lnTo>
                <a:lnTo>
                  <a:pt x="3085" y="549"/>
                </a:lnTo>
                <a:lnTo>
                  <a:pt x="3085" y="427"/>
                </a:lnTo>
                <a:lnTo>
                  <a:pt x="3083" y="411"/>
                </a:lnTo>
                <a:lnTo>
                  <a:pt x="3075" y="396"/>
                </a:lnTo>
                <a:lnTo>
                  <a:pt x="3064" y="385"/>
                </a:lnTo>
                <a:lnTo>
                  <a:pt x="3050" y="377"/>
                </a:lnTo>
                <a:lnTo>
                  <a:pt x="3033" y="375"/>
                </a:lnTo>
                <a:lnTo>
                  <a:pt x="2911" y="375"/>
                </a:lnTo>
                <a:close/>
                <a:moveTo>
                  <a:pt x="480" y="0"/>
                </a:moveTo>
                <a:lnTo>
                  <a:pt x="978" y="0"/>
                </a:lnTo>
                <a:lnTo>
                  <a:pt x="1148" y="195"/>
                </a:lnTo>
                <a:lnTo>
                  <a:pt x="3255" y="195"/>
                </a:lnTo>
                <a:lnTo>
                  <a:pt x="3255" y="2315"/>
                </a:lnTo>
                <a:lnTo>
                  <a:pt x="0" y="2315"/>
                </a:lnTo>
                <a:lnTo>
                  <a:pt x="0" y="195"/>
                </a:lnTo>
                <a:lnTo>
                  <a:pt x="310" y="195"/>
                </a:lnTo>
                <a:lnTo>
                  <a:pt x="480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16</xdr:col>
      <xdr:colOff>92651</xdr:colOff>
      <xdr:row>1</xdr:row>
      <xdr:rowOff>132350</xdr:rowOff>
    </xdr:from>
    <xdr:to>
      <xdr:col>16</xdr:col>
      <xdr:colOff>499204</xdr:colOff>
      <xdr:row>2</xdr:row>
      <xdr:rowOff>97456</xdr:rowOff>
    </xdr:to>
    <xdr:grpSp>
      <xdr:nvGrpSpPr>
        <xdr:cNvPr id="26" name="Notes Icon" descr="&quot;&quot;" title="Icône Notes"/>
        <xdr:cNvGrpSpPr>
          <a:grpSpLocks noChangeAspect="1"/>
        </xdr:cNvGrpSpPr>
      </xdr:nvGrpSpPr>
      <xdr:grpSpPr bwMode="auto">
        <a:xfrm>
          <a:off x="10417751" y="589550"/>
          <a:ext cx="406553" cy="288956"/>
          <a:chOff x="89" y="56"/>
          <a:chExt cx="781" cy="26"/>
        </a:xfrm>
      </xdr:grpSpPr>
      <xdr:sp macro="" textlink="">
        <xdr:nvSpPr>
          <xdr:cNvPr id="27" name="Rectangle 33"/>
          <xdr:cNvSpPr>
            <a:spLocks noChangeArrowheads="1"/>
          </xdr:cNvSpPr>
        </xdr:nvSpPr>
        <xdr:spPr bwMode="auto">
          <a:xfrm>
            <a:off x="89" y="56"/>
            <a:ext cx="781" cy="26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8" name="Freeform 34"/>
          <xdr:cNvSpPr>
            <a:spLocks/>
          </xdr:cNvSpPr>
        </xdr:nvSpPr>
        <xdr:spPr bwMode="auto">
          <a:xfrm>
            <a:off x="90" y="58"/>
            <a:ext cx="778" cy="20"/>
          </a:xfrm>
          <a:custGeom>
            <a:avLst/>
            <a:gdLst>
              <a:gd name="T0" fmla="*/ 628 w 2980"/>
              <a:gd name="T1" fmla="*/ 0 h 2233"/>
              <a:gd name="T2" fmla="*/ 2372 w 2980"/>
              <a:gd name="T3" fmla="*/ 42 h 2233"/>
              <a:gd name="T4" fmla="*/ 2980 w 2980"/>
              <a:gd name="T5" fmla="*/ 2149 h 2233"/>
              <a:gd name="T6" fmla="*/ 0 w 2980"/>
              <a:gd name="T7" fmla="*/ 2233 h 2233"/>
              <a:gd name="T8" fmla="*/ 628 w 2980"/>
              <a:gd name="T9" fmla="*/ 0 h 22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980" h="2233">
                <a:moveTo>
                  <a:pt x="628" y="0"/>
                </a:moveTo>
                <a:lnTo>
                  <a:pt x="2372" y="42"/>
                </a:lnTo>
                <a:lnTo>
                  <a:pt x="2980" y="2149"/>
                </a:lnTo>
                <a:lnTo>
                  <a:pt x="0" y="2233"/>
                </a:lnTo>
                <a:lnTo>
                  <a:pt x="62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9" name="Freeform 35"/>
          <xdr:cNvSpPr>
            <a:spLocks noEditPoints="1"/>
          </xdr:cNvSpPr>
        </xdr:nvSpPr>
        <xdr:spPr bwMode="auto">
          <a:xfrm>
            <a:off x="89" y="56"/>
            <a:ext cx="780" cy="26"/>
          </a:xfrm>
          <a:custGeom>
            <a:avLst/>
            <a:gdLst>
              <a:gd name="T0" fmla="*/ 1407 w 3234"/>
              <a:gd name="T1" fmla="*/ 575 h 2894"/>
              <a:gd name="T2" fmla="*/ 1857 w 3234"/>
              <a:gd name="T3" fmla="*/ 575 h 2894"/>
              <a:gd name="T4" fmla="*/ 1857 w 3234"/>
              <a:gd name="T5" fmla="*/ 1110 h 2894"/>
              <a:gd name="T6" fmla="*/ 2278 w 3234"/>
              <a:gd name="T7" fmla="*/ 1110 h 2894"/>
              <a:gd name="T8" fmla="*/ 1631 w 3234"/>
              <a:gd name="T9" fmla="*/ 1894 h 2894"/>
              <a:gd name="T10" fmla="*/ 985 w 3234"/>
              <a:gd name="T11" fmla="*/ 1110 h 2894"/>
              <a:gd name="T12" fmla="*/ 1407 w 3234"/>
              <a:gd name="T13" fmla="*/ 1110 h 2894"/>
              <a:gd name="T14" fmla="*/ 1407 w 3234"/>
              <a:gd name="T15" fmla="*/ 575 h 2894"/>
              <a:gd name="T16" fmla="*/ 892 w 3234"/>
              <a:gd name="T17" fmla="*/ 349 h 2894"/>
              <a:gd name="T18" fmla="*/ 357 w 3234"/>
              <a:gd name="T19" fmla="*/ 1736 h 2894"/>
              <a:gd name="T20" fmla="*/ 1017 w 3234"/>
              <a:gd name="T21" fmla="*/ 1736 h 2894"/>
              <a:gd name="T22" fmla="*/ 1017 w 3234"/>
              <a:gd name="T23" fmla="*/ 2122 h 2894"/>
              <a:gd name="T24" fmla="*/ 1020 w 3234"/>
              <a:gd name="T25" fmla="*/ 2155 h 2894"/>
              <a:gd name="T26" fmla="*/ 1029 w 3234"/>
              <a:gd name="T27" fmla="*/ 2186 h 2894"/>
              <a:gd name="T28" fmla="*/ 1042 w 3234"/>
              <a:gd name="T29" fmla="*/ 2214 h 2894"/>
              <a:gd name="T30" fmla="*/ 1061 w 3234"/>
              <a:gd name="T31" fmla="*/ 2240 h 2894"/>
              <a:gd name="T32" fmla="*/ 1083 w 3234"/>
              <a:gd name="T33" fmla="*/ 2262 h 2894"/>
              <a:gd name="T34" fmla="*/ 1108 w 3234"/>
              <a:gd name="T35" fmla="*/ 2280 h 2894"/>
              <a:gd name="T36" fmla="*/ 1137 w 3234"/>
              <a:gd name="T37" fmla="*/ 2294 h 2894"/>
              <a:gd name="T38" fmla="*/ 1168 w 3234"/>
              <a:gd name="T39" fmla="*/ 2302 h 2894"/>
              <a:gd name="T40" fmla="*/ 1201 w 3234"/>
              <a:gd name="T41" fmla="*/ 2305 h 2894"/>
              <a:gd name="T42" fmla="*/ 2033 w 3234"/>
              <a:gd name="T43" fmla="*/ 2305 h 2894"/>
              <a:gd name="T44" fmla="*/ 2066 w 3234"/>
              <a:gd name="T45" fmla="*/ 2302 h 2894"/>
              <a:gd name="T46" fmla="*/ 2097 w 3234"/>
              <a:gd name="T47" fmla="*/ 2294 h 2894"/>
              <a:gd name="T48" fmla="*/ 2125 w 3234"/>
              <a:gd name="T49" fmla="*/ 2280 h 2894"/>
              <a:gd name="T50" fmla="*/ 2151 w 3234"/>
              <a:gd name="T51" fmla="*/ 2262 h 2894"/>
              <a:gd name="T52" fmla="*/ 2173 w 3234"/>
              <a:gd name="T53" fmla="*/ 2240 h 2894"/>
              <a:gd name="T54" fmla="*/ 2191 w 3234"/>
              <a:gd name="T55" fmla="*/ 2214 h 2894"/>
              <a:gd name="T56" fmla="*/ 2205 w 3234"/>
              <a:gd name="T57" fmla="*/ 2186 h 2894"/>
              <a:gd name="T58" fmla="*/ 2213 w 3234"/>
              <a:gd name="T59" fmla="*/ 2155 h 2894"/>
              <a:gd name="T60" fmla="*/ 2216 w 3234"/>
              <a:gd name="T61" fmla="*/ 2122 h 2894"/>
              <a:gd name="T62" fmla="*/ 2216 w 3234"/>
              <a:gd name="T63" fmla="*/ 1736 h 2894"/>
              <a:gd name="T64" fmla="*/ 2884 w 3234"/>
              <a:gd name="T65" fmla="*/ 1736 h 2894"/>
              <a:gd name="T66" fmla="*/ 2342 w 3234"/>
              <a:gd name="T67" fmla="*/ 349 h 2894"/>
              <a:gd name="T68" fmla="*/ 892 w 3234"/>
              <a:gd name="T69" fmla="*/ 349 h 2894"/>
              <a:gd name="T70" fmla="*/ 653 w 3234"/>
              <a:gd name="T71" fmla="*/ 0 h 2894"/>
              <a:gd name="T72" fmla="*/ 2580 w 3234"/>
              <a:gd name="T73" fmla="*/ 0 h 2894"/>
              <a:gd name="T74" fmla="*/ 3234 w 3234"/>
              <a:gd name="T75" fmla="*/ 1675 h 2894"/>
              <a:gd name="T76" fmla="*/ 3234 w 3234"/>
              <a:gd name="T77" fmla="*/ 2894 h 2894"/>
              <a:gd name="T78" fmla="*/ 0 w 3234"/>
              <a:gd name="T79" fmla="*/ 2894 h 2894"/>
              <a:gd name="T80" fmla="*/ 0 w 3234"/>
              <a:gd name="T81" fmla="*/ 1693 h 2894"/>
              <a:gd name="T82" fmla="*/ 653 w 3234"/>
              <a:gd name="T83" fmla="*/ 0 h 28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3234" h="2894">
                <a:moveTo>
                  <a:pt x="1407" y="575"/>
                </a:moveTo>
                <a:lnTo>
                  <a:pt x="1857" y="575"/>
                </a:lnTo>
                <a:lnTo>
                  <a:pt x="1857" y="1110"/>
                </a:lnTo>
                <a:lnTo>
                  <a:pt x="2278" y="1110"/>
                </a:lnTo>
                <a:lnTo>
                  <a:pt x="1631" y="1894"/>
                </a:lnTo>
                <a:lnTo>
                  <a:pt x="985" y="1110"/>
                </a:lnTo>
                <a:lnTo>
                  <a:pt x="1407" y="1110"/>
                </a:lnTo>
                <a:lnTo>
                  <a:pt x="1407" y="575"/>
                </a:lnTo>
                <a:close/>
                <a:moveTo>
                  <a:pt x="892" y="349"/>
                </a:moveTo>
                <a:lnTo>
                  <a:pt x="357" y="1736"/>
                </a:lnTo>
                <a:lnTo>
                  <a:pt x="1017" y="1736"/>
                </a:lnTo>
                <a:lnTo>
                  <a:pt x="1017" y="2122"/>
                </a:lnTo>
                <a:lnTo>
                  <a:pt x="1020" y="2155"/>
                </a:lnTo>
                <a:lnTo>
                  <a:pt x="1029" y="2186"/>
                </a:lnTo>
                <a:lnTo>
                  <a:pt x="1042" y="2214"/>
                </a:lnTo>
                <a:lnTo>
                  <a:pt x="1061" y="2240"/>
                </a:lnTo>
                <a:lnTo>
                  <a:pt x="1083" y="2262"/>
                </a:lnTo>
                <a:lnTo>
                  <a:pt x="1108" y="2280"/>
                </a:lnTo>
                <a:lnTo>
                  <a:pt x="1137" y="2294"/>
                </a:lnTo>
                <a:lnTo>
                  <a:pt x="1168" y="2302"/>
                </a:lnTo>
                <a:lnTo>
                  <a:pt x="1201" y="2305"/>
                </a:lnTo>
                <a:lnTo>
                  <a:pt x="2033" y="2305"/>
                </a:lnTo>
                <a:lnTo>
                  <a:pt x="2066" y="2302"/>
                </a:lnTo>
                <a:lnTo>
                  <a:pt x="2097" y="2294"/>
                </a:lnTo>
                <a:lnTo>
                  <a:pt x="2125" y="2280"/>
                </a:lnTo>
                <a:lnTo>
                  <a:pt x="2151" y="2262"/>
                </a:lnTo>
                <a:lnTo>
                  <a:pt x="2173" y="2240"/>
                </a:lnTo>
                <a:lnTo>
                  <a:pt x="2191" y="2214"/>
                </a:lnTo>
                <a:lnTo>
                  <a:pt x="2205" y="2186"/>
                </a:lnTo>
                <a:lnTo>
                  <a:pt x="2213" y="2155"/>
                </a:lnTo>
                <a:lnTo>
                  <a:pt x="2216" y="2122"/>
                </a:lnTo>
                <a:lnTo>
                  <a:pt x="2216" y="1736"/>
                </a:lnTo>
                <a:lnTo>
                  <a:pt x="2884" y="1736"/>
                </a:lnTo>
                <a:lnTo>
                  <a:pt x="2342" y="349"/>
                </a:lnTo>
                <a:lnTo>
                  <a:pt x="892" y="349"/>
                </a:lnTo>
                <a:close/>
                <a:moveTo>
                  <a:pt x="653" y="0"/>
                </a:moveTo>
                <a:lnTo>
                  <a:pt x="2580" y="0"/>
                </a:lnTo>
                <a:lnTo>
                  <a:pt x="3234" y="1675"/>
                </a:lnTo>
                <a:lnTo>
                  <a:pt x="3234" y="2894"/>
                </a:lnTo>
                <a:lnTo>
                  <a:pt x="0" y="2894"/>
                </a:lnTo>
                <a:lnTo>
                  <a:pt x="0" y="1693"/>
                </a:lnTo>
                <a:lnTo>
                  <a:pt x="65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3</xdr:row>
          <xdr:rowOff>171450</xdr:rowOff>
        </xdr:from>
        <xdr:to>
          <xdr:col>3</xdr:col>
          <xdr:colOff>1457325</xdr:colOff>
          <xdr:row>5</xdr:row>
          <xdr:rowOff>0</xdr:rowOff>
        </xdr:to>
        <xdr:sp macro="" textlink="">
          <xdr:nvSpPr>
            <xdr:cNvPr id="6145" name="Lieu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5</xdr:row>
          <xdr:rowOff>171450</xdr:rowOff>
        </xdr:from>
        <xdr:to>
          <xdr:col>3</xdr:col>
          <xdr:colOff>1457325</xdr:colOff>
          <xdr:row>7</xdr:row>
          <xdr:rowOff>0</xdr:rowOff>
        </xdr:to>
        <xdr:sp macro="" textlink="">
          <xdr:nvSpPr>
            <xdr:cNvPr id="6146" name="Drop Dow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7</xdr:row>
          <xdr:rowOff>171450</xdr:rowOff>
        </xdr:from>
        <xdr:to>
          <xdr:col>3</xdr:col>
          <xdr:colOff>1457325</xdr:colOff>
          <xdr:row>9</xdr:row>
          <xdr:rowOff>0</xdr:rowOff>
        </xdr:to>
        <xdr:sp macro="" textlink="">
          <xdr:nvSpPr>
            <xdr:cNvPr id="6147" name="Drop Dow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9</xdr:row>
          <xdr:rowOff>171450</xdr:rowOff>
        </xdr:from>
        <xdr:to>
          <xdr:col>3</xdr:col>
          <xdr:colOff>1457325</xdr:colOff>
          <xdr:row>11</xdr:row>
          <xdr:rowOff>0</xdr:rowOff>
        </xdr:to>
        <xdr:sp macro="" textlink="">
          <xdr:nvSpPr>
            <xdr:cNvPr id="6148" name="Drop Dow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10954</xdr:colOff>
      <xdr:row>1</xdr:row>
      <xdr:rowOff>95250</xdr:rowOff>
    </xdr:from>
    <xdr:to>
      <xdr:col>2</xdr:col>
      <xdr:colOff>305038</xdr:colOff>
      <xdr:row>2</xdr:row>
      <xdr:rowOff>93518</xdr:rowOff>
    </xdr:to>
    <xdr:grpSp>
      <xdr:nvGrpSpPr>
        <xdr:cNvPr id="107" name="View Schedule Icon" descr="&quot;&quot;" title="Icône Afficher le plannning"/>
        <xdr:cNvGrpSpPr>
          <a:grpSpLocks noChangeAspect="1"/>
        </xdr:cNvGrpSpPr>
      </xdr:nvGrpSpPr>
      <xdr:grpSpPr bwMode="auto">
        <a:xfrm>
          <a:off x="334804" y="552450"/>
          <a:ext cx="294084" cy="322118"/>
          <a:chOff x="61" y="204"/>
          <a:chExt cx="31" cy="120"/>
        </a:xfrm>
      </xdr:grpSpPr>
      <xdr:sp macro="" textlink="">
        <xdr:nvSpPr>
          <xdr:cNvPr id="108" name="Rectangle 9"/>
          <xdr:cNvSpPr>
            <a:spLocks noChangeArrowheads="1"/>
          </xdr:cNvSpPr>
        </xdr:nvSpPr>
        <xdr:spPr bwMode="auto">
          <a:xfrm>
            <a:off x="61" y="204"/>
            <a:ext cx="31" cy="120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9" name="Rectangle 10"/>
          <xdr:cNvSpPr>
            <a:spLocks noChangeArrowheads="1"/>
          </xdr:cNvSpPr>
        </xdr:nvSpPr>
        <xdr:spPr bwMode="auto">
          <a:xfrm>
            <a:off x="62" y="209"/>
            <a:ext cx="27" cy="115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10" name="Freeform 11"/>
          <xdr:cNvSpPr>
            <a:spLocks noEditPoints="1"/>
          </xdr:cNvSpPr>
        </xdr:nvSpPr>
        <xdr:spPr bwMode="auto">
          <a:xfrm>
            <a:off x="61" y="204"/>
            <a:ext cx="30" cy="120"/>
          </a:xfrm>
          <a:custGeom>
            <a:avLst/>
            <a:gdLst>
              <a:gd name="T0" fmla="*/ 1905 w 3196"/>
              <a:gd name="T1" fmla="*/ 2607 h 3151"/>
              <a:gd name="T2" fmla="*/ 1771 w 3196"/>
              <a:gd name="T3" fmla="*/ 2607 h 3151"/>
              <a:gd name="T4" fmla="*/ 1308 w 3196"/>
              <a:gd name="T5" fmla="*/ 2280 h 3151"/>
              <a:gd name="T6" fmla="*/ 517 w 3196"/>
              <a:gd name="T7" fmla="*/ 2280 h 3151"/>
              <a:gd name="T8" fmla="*/ 517 w 3196"/>
              <a:gd name="T9" fmla="*/ 2280 h 3151"/>
              <a:gd name="T10" fmla="*/ 2368 w 3196"/>
              <a:gd name="T11" fmla="*/ 2170 h 3151"/>
              <a:gd name="T12" fmla="*/ 2233 w 3196"/>
              <a:gd name="T13" fmla="*/ 2170 h 3151"/>
              <a:gd name="T14" fmla="*/ 1771 w 3196"/>
              <a:gd name="T15" fmla="*/ 1843 h 3151"/>
              <a:gd name="T16" fmla="*/ 979 w 3196"/>
              <a:gd name="T17" fmla="*/ 1843 h 3151"/>
              <a:gd name="T18" fmla="*/ 979 w 3196"/>
              <a:gd name="T19" fmla="*/ 1843 h 3151"/>
              <a:gd name="T20" fmla="*/ 517 w 3196"/>
              <a:gd name="T21" fmla="*/ 2170 h 3151"/>
              <a:gd name="T22" fmla="*/ 2696 w 3196"/>
              <a:gd name="T23" fmla="*/ 1733 h 3151"/>
              <a:gd name="T24" fmla="*/ 2233 w 3196"/>
              <a:gd name="T25" fmla="*/ 1405 h 3151"/>
              <a:gd name="T26" fmla="*/ 1442 w 3196"/>
              <a:gd name="T27" fmla="*/ 1405 h 3151"/>
              <a:gd name="T28" fmla="*/ 1442 w 3196"/>
              <a:gd name="T29" fmla="*/ 1405 h 3151"/>
              <a:gd name="T30" fmla="*/ 979 w 3196"/>
              <a:gd name="T31" fmla="*/ 1733 h 3151"/>
              <a:gd name="T32" fmla="*/ 2904 w 3196"/>
              <a:gd name="T33" fmla="*/ 2860 h 3151"/>
              <a:gd name="T34" fmla="*/ 609 w 3196"/>
              <a:gd name="T35" fmla="*/ 253 h 3151"/>
              <a:gd name="T36" fmla="*/ 542 w 3196"/>
              <a:gd name="T37" fmla="*/ 487 h 3151"/>
              <a:gd name="T38" fmla="*/ 520 w 3196"/>
              <a:gd name="T39" fmla="*/ 641 h 3151"/>
              <a:gd name="T40" fmla="*/ 584 w 3196"/>
              <a:gd name="T41" fmla="*/ 779 h 3151"/>
              <a:gd name="T42" fmla="*/ 712 w 3196"/>
              <a:gd name="T43" fmla="*/ 862 h 3151"/>
              <a:gd name="T44" fmla="*/ 870 w 3196"/>
              <a:gd name="T45" fmla="*/ 862 h 3151"/>
              <a:gd name="T46" fmla="*/ 996 w 3196"/>
              <a:gd name="T47" fmla="*/ 779 h 3151"/>
              <a:gd name="T48" fmla="*/ 1061 w 3196"/>
              <a:gd name="T49" fmla="*/ 641 h 3151"/>
              <a:gd name="T50" fmla="*/ 1039 w 3196"/>
              <a:gd name="T51" fmla="*/ 487 h 3151"/>
              <a:gd name="T52" fmla="*/ 971 w 3196"/>
              <a:gd name="T53" fmla="*/ 253 h 3151"/>
              <a:gd name="T54" fmla="*/ 2200 w 3196"/>
              <a:gd name="T55" fmla="*/ 453 h 3151"/>
              <a:gd name="T56" fmla="*/ 2157 w 3196"/>
              <a:gd name="T57" fmla="*/ 601 h 3151"/>
              <a:gd name="T58" fmla="*/ 2201 w 3196"/>
              <a:gd name="T59" fmla="*/ 749 h 3151"/>
              <a:gd name="T60" fmla="*/ 2315 w 3196"/>
              <a:gd name="T61" fmla="*/ 848 h 3151"/>
              <a:gd name="T62" fmla="*/ 2470 w 3196"/>
              <a:gd name="T63" fmla="*/ 870 h 3151"/>
              <a:gd name="T64" fmla="*/ 2610 w 3196"/>
              <a:gd name="T65" fmla="*/ 806 h 3151"/>
              <a:gd name="T66" fmla="*/ 2693 w 3196"/>
              <a:gd name="T67" fmla="*/ 680 h 3151"/>
              <a:gd name="T68" fmla="*/ 2693 w 3196"/>
              <a:gd name="T69" fmla="*/ 523 h 3151"/>
              <a:gd name="T70" fmla="*/ 2611 w 3196"/>
              <a:gd name="T71" fmla="*/ 397 h 3151"/>
              <a:gd name="T72" fmla="*/ 0 w 3196"/>
              <a:gd name="T73" fmla="*/ 3151 h 3151"/>
              <a:gd name="T74" fmla="*/ 2483 w 3196"/>
              <a:gd name="T75" fmla="*/ 11 h 3151"/>
              <a:gd name="T76" fmla="*/ 2556 w 3196"/>
              <a:gd name="T77" fmla="*/ 83 h 3151"/>
              <a:gd name="T78" fmla="*/ 2564 w 3196"/>
              <a:gd name="T79" fmla="*/ 652 h 3151"/>
              <a:gd name="T80" fmla="*/ 2507 w 3196"/>
              <a:gd name="T81" fmla="*/ 736 h 3151"/>
              <a:gd name="T82" fmla="*/ 2403 w 3196"/>
              <a:gd name="T83" fmla="*/ 757 h 3151"/>
              <a:gd name="T84" fmla="*/ 2318 w 3196"/>
              <a:gd name="T85" fmla="*/ 700 h 3151"/>
              <a:gd name="T86" fmla="*/ 2294 w 3196"/>
              <a:gd name="T87" fmla="*/ 135 h 3151"/>
              <a:gd name="T88" fmla="*/ 2334 w 3196"/>
              <a:gd name="T89" fmla="*/ 40 h 3151"/>
              <a:gd name="T90" fmla="*/ 2430 w 3196"/>
              <a:gd name="T91" fmla="*/ 0 h 3151"/>
              <a:gd name="T92" fmla="*/ 867 w 3196"/>
              <a:gd name="T93" fmla="*/ 23 h 3151"/>
              <a:gd name="T94" fmla="*/ 924 w 3196"/>
              <a:gd name="T95" fmla="*/ 108 h 3151"/>
              <a:gd name="T96" fmla="*/ 916 w 3196"/>
              <a:gd name="T97" fmla="*/ 677 h 3151"/>
              <a:gd name="T98" fmla="*/ 844 w 3196"/>
              <a:gd name="T99" fmla="*/ 749 h 3151"/>
              <a:gd name="T100" fmla="*/ 737 w 3196"/>
              <a:gd name="T101" fmla="*/ 749 h 3151"/>
              <a:gd name="T102" fmla="*/ 665 w 3196"/>
              <a:gd name="T103" fmla="*/ 677 h 3151"/>
              <a:gd name="T104" fmla="*/ 657 w 3196"/>
              <a:gd name="T105" fmla="*/ 108 h 3151"/>
              <a:gd name="T106" fmla="*/ 714 w 3196"/>
              <a:gd name="T107" fmla="*/ 23 h 31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196" h="3151">
                <a:moveTo>
                  <a:pt x="1905" y="2280"/>
                </a:moveTo>
                <a:lnTo>
                  <a:pt x="2233" y="2280"/>
                </a:lnTo>
                <a:lnTo>
                  <a:pt x="2233" y="2607"/>
                </a:lnTo>
                <a:lnTo>
                  <a:pt x="1905" y="2607"/>
                </a:lnTo>
                <a:lnTo>
                  <a:pt x="1905" y="2280"/>
                </a:lnTo>
                <a:close/>
                <a:moveTo>
                  <a:pt x="1442" y="2280"/>
                </a:moveTo>
                <a:lnTo>
                  <a:pt x="1771" y="2280"/>
                </a:lnTo>
                <a:lnTo>
                  <a:pt x="1771" y="2607"/>
                </a:lnTo>
                <a:lnTo>
                  <a:pt x="1442" y="2607"/>
                </a:lnTo>
                <a:lnTo>
                  <a:pt x="1442" y="2280"/>
                </a:lnTo>
                <a:close/>
                <a:moveTo>
                  <a:pt x="979" y="2280"/>
                </a:moveTo>
                <a:lnTo>
                  <a:pt x="1308" y="2280"/>
                </a:lnTo>
                <a:lnTo>
                  <a:pt x="1308" y="2607"/>
                </a:lnTo>
                <a:lnTo>
                  <a:pt x="979" y="2607"/>
                </a:lnTo>
                <a:lnTo>
                  <a:pt x="979" y="2280"/>
                </a:lnTo>
                <a:close/>
                <a:moveTo>
                  <a:pt x="517" y="2280"/>
                </a:moveTo>
                <a:lnTo>
                  <a:pt x="846" y="2280"/>
                </a:lnTo>
                <a:lnTo>
                  <a:pt x="846" y="2607"/>
                </a:lnTo>
                <a:lnTo>
                  <a:pt x="517" y="2607"/>
                </a:lnTo>
                <a:lnTo>
                  <a:pt x="517" y="2280"/>
                </a:lnTo>
                <a:close/>
                <a:moveTo>
                  <a:pt x="2368" y="1843"/>
                </a:moveTo>
                <a:lnTo>
                  <a:pt x="2696" y="1843"/>
                </a:lnTo>
                <a:lnTo>
                  <a:pt x="2696" y="2170"/>
                </a:lnTo>
                <a:lnTo>
                  <a:pt x="2368" y="2170"/>
                </a:lnTo>
                <a:lnTo>
                  <a:pt x="2368" y="1843"/>
                </a:lnTo>
                <a:close/>
                <a:moveTo>
                  <a:pt x="1905" y="1843"/>
                </a:moveTo>
                <a:lnTo>
                  <a:pt x="2233" y="1843"/>
                </a:lnTo>
                <a:lnTo>
                  <a:pt x="2233" y="2170"/>
                </a:lnTo>
                <a:lnTo>
                  <a:pt x="1905" y="2170"/>
                </a:lnTo>
                <a:lnTo>
                  <a:pt x="1905" y="1843"/>
                </a:lnTo>
                <a:close/>
                <a:moveTo>
                  <a:pt x="1442" y="1843"/>
                </a:moveTo>
                <a:lnTo>
                  <a:pt x="1771" y="1843"/>
                </a:lnTo>
                <a:lnTo>
                  <a:pt x="1771" y="2170"/>
                </a:lnTo>
                <a:lnTo>
                  <a:pt x="1442" y="2170"/>
                </a:lnTo>
                <a:lnTo>
                  <a:pt x="1442" y="1843"/>
                </a:lnTo>
                <a:close/>
                <a:moveTo>
                  <a:pt x="979" y="1843"/>
                </a:moveTo>
                <a:lnTo>
                  <a:pt x="1308" y="1843"/>
                </a:lnTo>
                <a:lnTo>
                  <a:pt x="1308" y="2170"/>
                </a:lnTo>
                <a:lnTo>
                  <a:pt x="979" y="2170"/>
                </a:lnTo>
                <a:lnTo>
                  <a:pt x="979" y="1843"/>
                </a:lnTo>
                <a:close/>
                <a:moveTo>
                  <a:pt x="517" y="1843"/>
                </a:moveTo>
                <a:lnTo>
                  <a:pt x="846" y="1843"/>
                </a:lnTo>
                <a:lnTo>
                  <a:pt x="846" y="2170"/>
                </a:lnTo>
                <a:lnTo>
                  <a:pt x="517" y="2170"/>
                </a:lnTo>
                <a:lnTo>
                  <a:pt x="517" y="1843"/>
                </a:lnTo>
                <a:close/>
                <a:moveTo>
                  <a:pt x="2368" y="1405"/>
                </a:moveTo>
                <a:lnTo>
                  <a:pt x="2696" y="1405"/>
                </a:lnTo>
                <a:lnTo>
                  <a:pt x="2696" y="1733"/>
                </a:lnTo>
                <a:lnTo>
                  <a:pt x="2368" y="1733"/>
                </a:lnTo>
                <a:lnTo>
                  <a:pt x="2368" y="1405"/>
                </a:lnTo>
                <a:close/>
                <a:moveTo>
                  <a:pt x="1905" y="1405"/>
                </a:moveTo>
                <a:lnTo>
                  <a:pt x="2233" y="1405"/>
                </a:lnTo>
                <a:lnTo>
                  <a:pt x="2233" y="1733"/>
                </a:lnTo>
                <a:lnTo>
                  <a:pt x="1905" y="1733"/>
                </a:lnTo>
                <a:lnTo>
                  <a:pt x="1905" y="1405"/>
                </a:lnTo>
                <a:close/>
                <a:moveTo>
                  <a:pt x="1442" y="1405"/>
                </a:moveTo>
                <a:lnTo>
                  <a:pt x="1771" y="1405"/>
                </a:lnTo>
                <a:lnTo>
                  <a:pt x="1771" y="1733"/>
                </a:lnTo>
                <a:lnTo>
                  <a:pt x="1442" y="1733"/>
                </a:lnTo>
                <a:lnTo>
                  <a:pt x="1442" y="1405"/>
                </a:lnTo>
                <a:close/>
                <a:moveTo>
                  <a:pt x="979" y="1405"/>
                </a:moveTo>
                <a:lnTo>
                  <a:pt x="1308" y="1405"/>
                </a:lnTo>
                <a:lnTo>
                  <a:pt x="1308" y="1733"/>
                </a:lnTo>
                <a:lnTo>
                  <a:pt x="979" y="1733"/>
                </a:lnTo>
                <a:lnTo>
                  <a:pt x="979" y="1405"/>
                </a:lnTo>
                <a:close/>
                <a:moveTo>
                  <a:pt x="292" y="1050"/>
                </a:moveTo>
                <a:lnTo>
                  <a:pt x="292" y="2860"/>
                </a:lnTo>
                <a:lnTo>
                  <a:pt x="2904" y="2860"/>
                </a:lnTo>
                <a:lnTo>
                  <a:pt x="2904" y="1050"/>
                </a:lnTo>
                <a:lnTo>
                  <a:pt x="292" y="1050"/>
                </a:lnTo>
                <a:close/>
                <a:moveTo>
                  <a:pt x="0" y="253"/>
                </a:moveTo>
                <a:lnTo>
                  <a:pt x="609" y="253"/>
                </a:lnTo>
                <a:lnTo>
                  <a:pt x="609" y="397"/>
                </a:lnTo>
                <a:lnTo>
                  <a:pt x="583" y="423"/>
                </a:lnTo>
                <a:lnTo>
                  <a:pt x="560" y="453"/>
                </a:lnTo>
                <a:lnTo>
                  <a:pt x="542" y="487"/>
                </a:lnTo>
                <a:lnTo>
                  <a:pt x="528" y="523"/>
                </a:lnTo>
                <a:lnTo>
                  <a:pt x="520" y="561"/>
                </a:lnTo>
                <a:lnTo>
                  <a:pt x="517" y="601"/>
                </a:lnTo>
                <a:lnTo>
                  <a:pt x="520" y="641"/>
                </a:lnTo>
                <a:lnTo>
                  <a:pt x="529" y="680"/>
                </a:lnTo>
                <a:lnTo>
                  <a:pt x="542" y="716"/>
                </a:lnTo>
                <a:lnTo>
                  <a:pt x="561" y="749"/>
                </a:lnTo>
                <a:lnTo>
                  <a:pt x="584" y="779"/>
                </a:lnTo>
                <a:lnTo>
                  <a:pt x="611" y="806"/>
                </a:lnTo>
                <a:lnTo>
                  <a:pt x="641" y="829"/>
                </a:lnTo>
                <a:lnTo>
                  <a:pt x="675" y="848"/>
                </a:lnTo>
                <a:lnTo>
                  <a:pt x="712" y="862"/>
                </a:lnTo>
                <a:lnTo>
                  <a:pt x="750" y="870"/>
                </a:lnTo>
                <a:lnTo>
                  <a:pt x="790" y="873"/>
                </a:lnTo>
                <a:lnTo>
                  <a:pt x="831" y="870"/>
                </a:lnTo>
                <a:lnTo>
                  <a:pt x="870" y="862"/>
                </a:lnTo>
                <a:lnTo>
                  <a:pt x="906" y="848"/>
                </a:lnTo>
                <a:lnTo>
                  <a:pt x="939" y="829"/>
                </a:lnTo>
                <a:lnTo>
                  <a:pt x="970" y="806"/>
                </a:lnTo>
                <a:lnTo>
                  <a:pt x="996" y="779"/>
                </a:lnTo>
                <a:lnTo>
                  <a:pt x="1020" y="749"/>
                </a:lnTo>
                <a:lnTo>
                  <a:pt x="1039" y="716"/>
                </a:lnTo>
                <a:lnTo>
                  <a:pt x="1053" y="680"/>
                </a:lnTo>
                <a:lnTo>
                  <a:pt x="1061" y="641"/>
                </a:lnTo>
                <a:lnTo>
                  <a:pt x="1064" y="601"/>
                </a:lnTo>
                <a:lnTo>
                  <a:pt x="1061" y="561"/>
                </a:lnTo>
                <a:lnTo>
                  <a:pt x="1053" y="523"/>
                </a:lnTo>
                <a:lnTo>
                  <a:pt x="1039" y="487"/>
                </a:lnTo>
                <a:lnTo>
                  <a:pt x="1021" y="453"/>
                </a:lnTo>
                <a:lnTo>
                  <a:pt x="997" y="423"/>
                </a:lnTo>
                <a:lnTo>
                  <a:pt x="971" y="397"/>
                </a:lnTo>
                <a:lnTo>
                  <a:pt x="971" y="253"/>
                </a:lnTo>
                <a:lnTo>
                  <a:pt x="2249" y="253"/>
                </a:lnTo>
                <a:lnTo>
                  <a:pt x="2249" y="397"/>
                </a:lnTo>
                <a:lnTo>
                  <a:pt x="2223" y="423"/>
                </a:lnTo>
                <a:lnTo>
                  <a:pt x="2200" y="453"/>
                </a:lnTo>
                <a:lnTo>
                  <a:pt x="2182" y="487"/>
                </a:lnTo>
                <a:lnTo>
                  <a:pt x="2168" y="523"/>
                </a:lnTo>
                <a:lnTo>
                  <a:pt x="2160" y="561"/>
                </a:lnTo>
                <a:lnTo>
                  <a:pt x="2157" y="601"/>
                </a:lnTo>
                <a:lnTo>
                  <a:pt x="2160" y="641"/>
                </a:lnTo>
                <a:lnTo>
                  <a:pt x="2169" y="680"/>
                </a:lnTo>
                <a:lnTo>
                  <a:pt x="2182" y="716"/>
                </a:lnTo>
                <a:lnTo>
                  <a:pt x="2201" y="749"/>
                </a:lnTo>
                <a:lnTo>
                  <a:pt x="2224" y="779"/>
                </a:lnTo>
                <a:lnTo>
                  <a:pt x="2251" y="806"/>
                </a:lnTo>
                <a:lnTo>
                  <a:pt x="2281" y="829"/>
                </a:lnTo>
                <a:lnTo>
                  <a:pt x="2315" y="848"/>
                </a:lnTo>
                <a:lnTo>
                  <a:pt x="2352" y="862"/>
                </a:lnTo>
                <a:lnTo>
                  <a:pt x="2390" y="870"/>
                </a:lnTo>
                <a:lnTo>
                  <a:pt x="2430" y="873"/>
                </a:lnTo>
                <a:lnTo>
                  <a:pt x="2470" y="870"/>
                </a:lnTo>
                <a:lnTo>
                  <a:pt x="2510" y="862"/>
                </a:lnTo>
                <a:lnTo>
                  <a:pt x="2546" y="848"/>
                </a:lnTo>
                <a:lnTo>
                  <a:pt x="2579" y="829"/>
                </a:lnTo>
                <a:lnTo>
                  <a:pt x="2610" y="806"/>
                </a:lnTo>
                <a:lnTo>
                  <a:pt x="2636" y="779"/>
                </a:lnTo>
                <a:lnTo>
                  <a:pt x="2659" y="749"/>
                </a:lnTo>
                <a:lnTo>
                  <a:pt x="2679" y="716"/>
                </a:lnTo>
                <a:lnTo>
                  <a:pt x="2693" y="680"/>
                </a:lnTo>
                <a:lnTo>
                  <a:pt x="2701" y="641"/>
                </a:lnTo>
                <a:lnTo>
                  <a:pt x="2704" y="601"/>
                </a:lnTo>
                <a:lnTo>
                  <a:pt x="2701" y="561"/>
                </a:lnTo>
                <a:lnTo>
                  <a:pt x="2693" y="523"/>
                </a:lnTo>
                <a:lnTo>
                  <a:pt x="2679" y="487"/>
                </a:lnTo>
                <a:lnTo>
                  <a:pt x="2660" y="453"/>
                </a:lnTo>
                <a:lnTo>
                  <a:pt x="2637" y="423"/>
                </a:lnTo>
                <a:lnTo>
                  <a:pt x="2611" y="397"/>
                </a:lnTo>
                <a:lnTo>
                  <a:pt x="2611" y="253"/>
                </a:lnTo>
                <a:lnTo>
                  <a:pt x="3196" y="253"/>
                </a:lnTo>
                <a:lnTo>
                  <a:pt x="3196" y="3151"/>
                </a:lnTo>
                <a:lnTo>
                  <a:pt x="0" y="3151"/>
                </a:lnTo>
                <a:lnTo>
                  <a:pt x="0" y="253"/>
                </a:lnTo>
                <a:close/>
                <a:moveTo>
                  <a:pt x="2430" y="0"/>
                </a:moveTo>
                <a:lnTo>
                  <a:pt x="2457" y="3"/>
                </a:lnTo>
                <a:lnTo>
                  <a:pt x="2483" y="11"/>
                </a:lnTo>
                <a:lnTo>
                  <a:pt x="2507" y="23"/>
                </a:lnTo>
                <a:lnTo>
                  <a:pt x="2527" y="40"/>
                </a:lnTo>
                <a:lnTo>
                  <a:pt x="2543" y="60"/>
                </a:lnTo>
                <a:lnTo>
                  <a:pt x="2556" y="83"/>
                </a:lnTo>
                <a:lnTo>
                  <a:pt x="2564" y="108"/>
                </a:lnTo>
                <a:lnTo>
                  <a:pt x="2566" y="135"/>
                </a:lnTo>
                <a:lnTo>
                  <a:pt x="2566" y="624"/>
                </a:lnTo>
                <a:lnTo>
                  <a:pt x="2564" y="652"/>
                </a:lnTo>
                <a:lnTo>
                  <a:pt x="2556" y="677"/>
                </a:lnTo>
                <a:lnTo>
                  <a:pt x="2543" y="700"/>
                </a:lnTo>
                <a:lnTo>
                  <a:pt x="2527" y="720"/>
                </a:lnTo>
                <a:lnTo>
                  <a:pt x="2507" y="736"/>
                </a:lnTo>
                <a:lnTo>
                  <a:pt x="2483" y="749"/>
                </a:lnTo>
                <a:lnTo>
                  <a:pt x="2457" y="757"/>
                </a:lnTo>
                <a:lnTo>
                  <a:pt x="2430" y="760"/>
                </a:lnTo>
                <a:lnTo>
                  <a:pt x="2403" y="757"/>
                </a:lnTo>
                <a:lnTo>
                  <a:pt x="2377" y="749"/>
                </a:lnTo>
                <a:lnTo>
                  <a:pt x="2354" y="736"/>
                </a:lnTo>
                <a:lnTo>
                  <a:pt x="2334" y="720"/>
                </a:lnTo>
                <a:lnTo>
                  <a:pt x="2318" y="700"/>
                </a:lnTo>
                <a:lnTo>
                  <a:pt x="2305" y="677"/>
                </a:lnTo>
                <a:lnTo>
                  <a:pt x="2296" y="652"/>
                </a:lnTo>
                <a:lnTo>
                  <a:pt x="2294" y="624"/>
                </a:lnTo>
                <a:lnTo>
                  <a:pt x="2294" y="135"/>
                </a:lnTo>
                <a:lnTo>
                  <a:pt x="2296" y="108"/>
                </a:lnTo>
                <a:lnTo>
                  <a:pt x="2305" y="83"/>
                </a:lnTo>
                <a:lnTo>
                  <a:pt x="2318" y="60"/>
                </a:lnTo>
                <a:lnTo>
                  <a:pt x="2334" y="40"/>
                </a:lnTo>
                <a:lnTo>
                  <a:pt x="2354" y="23"/>
                </a:lnTo>
                <a:lnTo>
                  <a:pt x="2377" y="11"/>
                </a:lnTo>
                <a:lnTo>
                  <a:pt x="2403" y="3"/>
                </a:lnTo>
                <a:lnTo>
                  <a:pt x="2430" y="0"/>
                </a:lnTo>
                <a:close/>
                <a:moveTo>
                  <a:pt x="790" y="0"/>
                </a:moveTo>
                <a:lnTo>
                  <a:pt x="817" y="3"/>
                </a:lnTo>
                <a:lnTo>
                  <a:pt x="844" y="11"/>
                </a:lnTo>
                <a:lnTo>
                  <a:pt x="867" y="23"/>
                </a:lnTo>
                <a:lnTo>
                  <a:pt x="887" y="40"/>
                </a:lnTo>
                <a:lnTo>
                  <a:pt x="903" y="60"/>
                </a:lnTo>
                <a:lnTo>
                  <a:pt x="916" y="83"/>
                </a:lnTo>
                <a:lnTo>
                  <a:pt x="924" y="108"/>
                </a:lnTo>
                <a:lnTo>
                  <a:pt x="926" y="135"/>
                </a:lnTo>
                <a:lnTo>
                  <a:pt x="926" y="624"/>
                </a:lnTo>
                <a:lnTo>
                  <a:pt x="924" y="652"/>
                </a:lnTo>
                <a:lnTo>
                  <a:pt x="916" y="677"/>
                </a:lnTo>
                <a:lnTo>
                  <a:pt x="903" y="700"/>
                </a:lnTo>
                <a:lnTo>
                  <a:pt x="887" y="720"/>
                </a:lnTo>
                <a:lnTo>
                  <a:pt x="867" y="736"/>
                </a:lnTo>
                <a:lnTo>
                  <a:pt x="844" y="749"/>
                </a:lnTo>
                <a:lnTo>
                  <a:pt x="817" y="757"/>
                </a:lnTo>
                <a:lnTo>
                  <a:pt x="790" y="760"/>
                </a:lnTo>
                <a:lnTo>
                  <a:pt x="763" y="757"/>
                </a:lnTo>
                <a:lnTo>
                  <a:pt x="737" y="749"/>
                </a:lnTo>
                <a:lnTo>
                  <a:pt x="714" y="736"/>
                </a:lnTo>
                <a:lnTo>
                  <a:pt x="694" y="720"/>
                </a:lnTo>
                <a:lnTo>
                  <a:pt x="678" y="700"/>
                </a:lnTo>
                <a:lnTo>
                  <a:pt x="665" y="677"/>
                </a:lnTo>
                <a:lnTo>
                  <a:pt x="657" y="652"/>
                </a:lnTo>
                <a:lnTo>
                  <a:pt x="655" y="624"/>
                </a:lnTo>
                <a:lnTo>
                  <a:pt x="655" y="135"/>
                </a:lnTo>
                <a:lnTo>
                  <a:pt x="657" y="108"/>
                </a:lnTo>
                <a:lnTo>
                  <a:pt x="665" y="83"/>
                </a:lnTo>
                <a:lnTo>
                  <a:pt x="678" y="60"/>
                </a:lnTo>
                <a:lnTo>
                  <a:pt x="694" y="40"/>
                </a:lnTo>
                <a:lnTo>
                  <a:pt x="714" y="23"/>
                </a:lnTo>
                <a:lnTo>
                  <a:pt x="737" y="11"/>
                </a:lnTo>
                <a:lnTo>
                  <a:pt x="763" y="3"/>
                </a:lnTo>
                <a:lnTo>
                  <a:pt x="790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6</xdr:col>
      <xdr:colOff>150463</xdr:colOff>
      <xdr:row>1</xdr:row>
      <xdr:rowOff>162806</xdr:rowOff>
    </xdr:from>
    <xdr:to>
      <xdr:col>6</xdr:col>
      <xdr:colOff>468122</xdr:colOff>
      <xdr:row>2</xdr:row>
      <xdr:rowOff>146870</xdr:rowOff>
    </xdr:to>
    <xdr:grpSp>
      <xdr:nvGrpSpPr>
        <xdr:cNvPr id="155" name="Clock Icon" descr="&quot;&quot;" title="Icône Horloge"/>
        <xdr:cNvGrpSpPr>
          <a:grpSpLocks noChangeAspect="1"/>
        </xdr:cNvGrpSpPr>
      </xdr:nvGrpSpPr>
      <xdr:grpSpPr bwMode="auto">
        <a:xfrm>
          <a:off x="2941288" y="620006"/>
          <a:ext cx="317659" cy="307914"/>
          <a:chOff x="270" y="53"/>
          <a:chExt cx="29" cy="29"/>
        </a:xfrm>
      </xdr:grpSpPr>
      <xdr:sp macro="" textlink="">
        <xdr:nvSpPr>
          <xdr:cNvPr id="157" name="Rectangle 9"/>
          <xdr:cNvSpPr>
            <a:spLocks noChangeArrowheads="1"/>
          </xdr:cNvSpPr>
        </xdr:nvSpPr>
        <xdr:spPr bwMode="auto">
          <a:xfrm>
            <a:off x="270" y="5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8" name="Freeform 10"/>
          <xdr:cNvSpPr>
            <a:spLocks/>
          </xdr:cNvSpPr>
        </xdr:nvSpPr>
        <xdr:spPr bwMode="auto">
          <a:xfrm>
            <a:off x="270" y="54"/>
            <a:ext cx="28" cy="28"/>
          </a:xfrm>
          <a:custGeom>
            <a:avLst/>
            <a:gdLst>
              <a:gd name="T0" fmla="*/ 1716 w 3227"/>
              <a:gd name="T1" fmla="*/ 4 h 3228"/>
              <a:gd name="T2" fmla="*/ 1915 w 3227"/>
              <a:gd name="T3" fmla="*/ 28 h 3228"/>
              <a:gd name="T4" fmla="*/ 2105 w 3227"/>
              <a:gd name="T5" fmla="*/ 76 h 3228"/>
              <a:gd name="T6" fmla="*/ 2286 w 3227"/>
              <a:gd name="T7" fmla="*/ 146 h 3228"/>
              <a:gd name="T8" fmla="*/ 2455 w 3227"/>
              <a:gd name="T9" fmla="*/ 238 h 3228"/>
              <a:gd name="T10" fmla="*/ 2613 w 3227"/>
              <a:gd name="T11" fmla="*/ 347 h 3228"/>
              <a:gd name="T12" fmla="*/ 2755 w 3227"/>
              <a:gd name="T13" fmla="*/ 473 h 3228"/>
              <a:gd name="T14" fmla="*/ 2881 w 3227"/>
              <a:gd name="T15" fmla="*/ 615 h 3228"/>
              <a:gd name="T16" fmla="*/ 2990 w 3227"/>
              <a:gd name="T17" fmla="*/ 773 h 3228"/>
              <a:gd name="T18" fmla="*/ 3081 w 3227"/>
              <a:gd name="T19" fmla="*/ 942 h 3228"/>
              <a:gd name="T20" fmla="*/ 3151 w 3227"/>
              <a:gd name="T21" fmla="*/ 1123 h 3228"/>
              <a:gd name="T22" fmla="*/ 3199 w 3227"/>
              <a:gd name="T23" fmla="*/ 1314 h 3228"/>
              <a:gd name="T24" fmla="*/ 3224 w 3227"/>
              <a:gd name="T25" fmla="*/ 1512 h 3228"/>
              <a:gd name="T26" fmla="*/ 3224 w 3227"/>
              <a:gd name="T27" fmla="*/ 1717 h 3228"/>
              <a:gd name="T28" fmla="*/ 3199 w 3227"/>
              <a:gd name="T29" fmla="*/ 1915 h 3228"/>
              <a:gd name="T30" fmla="*/ 3151 w 3227"/>
              <a:gd name="T31" fmla="*/ 2106 h 3228"/>
              <a:gd name="T32" fmla="*/ 3081 w 3227"/>
              <a:gd name="T33" fmla="*/ 2287 h 3228"/>
              <a:gd name="T34" fmla="*/ 2990 w 3227"/>
              <a:gd name="T35" fmla="*/ 2456 h 3228"/>
              <a:gd name="T36" fmla="*/ 2881 w 3227"/>
              <a:gd name="T37" fmla="*/ 2613 h 3228"/>
              <a:gd name="T38" fmla="*/ 2755 w 3227"/>
              <a:gd name="T39" fmla="*/ 2755 h 3228"/>
              <a:gd name="T40" fmla="*/ 2613 w 3227"/>
              <a:gd name="T41" fmla="*/ 2882 h 3228"/>
              <a:gd name="T42" fmla="*/ 2455 w 3227"/>
              <a:gd name="T43" fmla="*/ 2991 h 3228"/>
              <a:gd name="T44" fmla="*/ 2286 w 3227"/>
              <a:gd name="T45" fmla="*/ 3082 h 3228"/>
              <a:gd name="T46" fmla="*/ 2105 w 3227"/>
              <a:gd name="T47" fmla="*/ 3152 h 3228"/>
              <a:gd name="T48" fmla="*/ 1915 w 3227"/>
              <a:gd name="T49" fmla="*/ 3200 h 3228"/>
              <a:gd name="T50" fmla="*/ 1716 w 3227"/>
              <a:gd name="T51" fmla="*/ 3225 h 3228"/>
              <a:gd name="T52" fmla="*/ 1511 w 3227"/>
              <a:gd name="T53" fmla="*/ 3225 h 3228"/>
              <a:gd name="T54" fmla="*/ 1313 w 3227"/>
              <a:gd name="T55" fmla="*/ 3200 h 3228"/>
              <a:gd name="T56" fmla="*/ 1122 w 3227"/>
              <a:gd name="T57" fmla="*/ 3152 h 3228"/>
              <a:gd name="T58" fmla="*/ 941 w 3227"/>
              <a:gd name="T59" fmla="*/ 3082 h 3228"/>
              <a:gd name="T60" fmla="*/ 772 w 3227"/>
              <a:gd name="T61" fmla="*/ 2991 h 3228"/>
              <a:gd name="T62" fmla="*/ 615 w 3227"/>
              <a:gd name="T63" fmla="*/ 2882 h 3228"/>
              <a:gd name="T64" fmla="*/ 473 w 3227"/>
              <a:gd name="T65" fmla="*/ 2755 h 3228"/>
              <a:gd name="T66" fmla="*/ 346 w 3227"/>
              <a:gd name="T67" fmla="*/ 2613 h 3228"/>
              <a:gd name="T68" fmla="*/ 237 w 3227"/>
              <a:gd name="T69" fmla="*/ 2456 h 3228"/>
              <a:gd name="T70" fmla="*/ 146 w 3227"/>
              <a:gd name="T71" fmla="*/ 2287 h 3228"/>
              <a:gd name="T72" fmla="*/ 76 w 3227"/>
              <a:gd name="T73" fmla="*/ 2106 h 3228"/>
              <a:gd name="T74" fmla="*/ 28 w 3227"/>
              <a:gd name="T75" fmla="*/ 1915 h 3228"/>
              <a:gd name="T76" fmla="*/ 3 w 3227"/>
              <a:gd name="T77" fmla="*/ 1717 h 3228"/>
              <a:gd name="T78" fmla="*/ 3 w 3227"/>
              <a:gd name="T79" fmla="*/ 1512 h 3228"/>
              <a:gd name="T80" fmla="*/ 28 w 3227"/>
              <a:gd name="T81" fmla="*/ 1314 h 3228"/>
              <a:gd name="T82" fmla="*/ 76 w 3227"/>
              <a:gd name="T83" fmla="*/ 1123 h 3228"/>
              <a:gd name="T84" fmla="*/ 146 w 3227"/>
              <a:gd name="T85" fmla="*/ 942 h 3228"/>
              <a:gd name="T86" fmla="*/ 237 w 3227"/>
              <a:gd name="T87" fmla="*/ 773 h 3228"/>
              <a:gd name="T88" fmla="*/ 346 w 3227"/>
              <a:gd name="T89" fmla="*/ 615 h 3228"/>
              <a:gd name="T90" fmla="*/ 473 w 3227"/>
              <a:gd name="T91" fmla="*/ 473 h 3228"/>
              <a:gd name="T92" fmla="*/ 615 w 3227"/>
              <a:gd name="T93" fmla="*/ 347 h 3228"/>
              <a:gd name="T94" fmla="*/ 772 w 3227"/>
              <a:gd name="T95" fmla="*/ 238 h 3228"/>
              <a:gd name="T96" fmla="*/ 941 w 3227"/>
              <a:gd name="T97" fmla="*/ 146 h 3228"/>
              <a:gd name="T98" fmla="*/ 1122 w 3227"/>
              <a:gd name="T99" fmla="*/ 76 h 3228"/>
              <a:gd name="T100" fmla="*/ 1313 w 3227"/>
              <a:gd name="T101" fmla="*/ 28 h 3228"/>
              <a:gd name="T102" fmla="*/ 1511 w 3227"/>
              <a:gd name="T103" fmla="*/ 4 h 32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27" h="3228">
                <a:moveTo>
                  <a:pt x="1613" y="0"/>
                </a:moveTo>
                <a:lnTo>
                  <a:pt x="1716" y="4"/>
                </a:lnTo>
                <a:lnTo>
                  <a:pt x="1816" y="13"/>
                </a:lnTo>
                <a:lnTo>
                  <a:pt x="1915" y="28"/>
                </a:lnTo>
                <a:lnTo>
                  <a:pt x="2011" y="50"/>
                </a:lnTo>
                <a:lnTo>
                  <a:pt x="2105" y="76"/>
                </a:lnTo>
                <a:lnTo>
                  <a:pt x="2197" y="109"/>
                </a:lnTo>
                <a:lnTo>
                  <a:pt x="2286" y="146"/>
                </a:lnTo>
                <a:lnTo>
                  <a:pt x="2372" y="190"/>
                </a:lnTo>
                <a:lnTo>
                  <a:pt x="2455" y="238"/>
                </a:lnTo>
                <a:lnTo>
                  <a:pt x="2535" y="290"/>
                </a:lnTo>
                <a:lnTo>
                  <a:pt x="2613" y="347"/>
                </a:lnTo>
                <a:lnTo>
                  <a:pt x="2686" y="408"/>
                </a:lnTo>
                <a:lnTo>
                  <a:pt x="2755" y="473"/>
                </a:lnTo>
                <a:lnTo>
                  <a:pt x="2820" y="542"/>
                </a:lnTo>
                <a:lnTo>
                  <a:pt x="2881" y="615"/>
                </a:lnTo>
                <a:lnTo>
                  <a:pt x="2938" y="693"/>
                </a:lnTo>
                <a:lnTo>
                  <a:pt x="2990" y="773"/>
                </a:lnTo>
                <a:lnTo>
                  <a:pt x="3038" y="856"/>
                </a:lnTo>
                <a:lnTo>
                  <a:pt x="3081" y="942"/>
                </a:lnTo>
                <a:lnTo>
                  <a:pt x="3119" y="1031"/>
                </a:lnTo>
                <a:lnTo>
                  <a:pt x="3151" y="1123"/>
                </a:lnTo>
                <a:lnTo>
                  <a:pt x="3178" y="1217"/>
                </a:lnTo>
                <a:lnTo>
                  <a:pt x="3199" y="1314"/>
                </a:lnTo>
                <a:lnTo>
                  <a:pt x="3215" y="1412"/>
                </a:lnTo>
                <a:lnTo>
                  <a:pt x="3224" y="1512"/>
                </a:lnTo>
                <a:lnTo>
                  <a:pt x="3227" y="1615"/>
                </a:lnTo>
                <a:lnTo>
                  <a:pt x="3224" y="1717"/>
                </a:lnTo>
                <a:lnTo>
                  <a:pt x="3215" y="1817"/>
                </a:lnTo>
                <a:lnTo>
                  <a:pt x="3199" y="1915"/>
                </a:lnTo>
                <a:lnTo>
                  <a:pt x="3178" y="2011"/>
                </a:lnTo>
                <a:lnTo>
                  <a:pt x="3151" y="2106"/>
                </a:lnTo>
                <a:lnTo>
                  <a:pt x="3119" y="2198"/>
                </a:lnTo>
                <a:lnTo>
                  <a:pt x="3081" y="2287"/>
                </a:lnTo>
                <a:lnTo>
                  <a:pt x="3038" y="2373"/>
                </a:lnTo>
                <a:lnTo>
                  <a:pt x="2990" y="2456"/>
                </a:lnTo>
                <a:lnTo>
                  <a:pt x="2938" y="2537"/>
                </a:lnTo>
                <a:lnTo>
                  <a:pt x="2881" y="2613"/>
                </a:lnTo>
                <a:lnTo>
                  <a:pt x="2820" y="2686"/>
                </a:lnTo>
                <a:lnTo>
                  <a:pt x="2755" y="2755"/>
                </a:lnTo>
                <a:lnTo>
                  <a:pt x="2686" y="2821"/>
                </a:lnTo>
                <a:lnTo>
                  <a:pt x="2613" y="2882"/>
                </a:lnTo>
                <a:lnTo>
                  <a:pt x="2535" y="2939"/>
                </a:lnTo>
                <a:lnTo>
                  <a:pt x="2455" y="2991"/>
                </a:lnTo>
                <a:lnTo>
                  <a:pt x="2372" y="3039"/>
                </a:lnTo>
                <a:lnTo>
                  <a:pt x="2286" y="3082"/>
                </a:lnTo>
                <a:lnTo>
                  <a:pt x="2197" y="3120"/>
                </a:lnTo>
                <a:lnTo>
                  <a:pt x="2105" y="3152"/>
                </a:lnTo>
                <a:lnTo>
                  <a:pt x="2011" y="3179"/>
                </a:lnTo>
                <a:lnTo>
                  <a:pt x="1915" y="3200"/>
                </a:lnTo>
                <a:lnTo>
                  <a:pt x="1816" y="3215"/>
                </a:lnTo>
                <a:lnTo>
                  <a:pt x="1716" y="3225"/>
                </a:lnTo>
                <a:lnTo>
                  <a:pt x="1613" y="3228"/>
                </a:lnTo>
                <a:lnTo>
                  <a:pt x="1511" y="3225"/>
                </a:lnTo>
                <a:lnTo>
                  <a:pt x="1411" y="3215"/>
                </a:lnTo>
                <a:lnTo>
                  <a:pt x="1313" y="3200"/>
                </a:lnTo>
                <a:lnTo>
                  <a:pt x="1217" y="3179"/>
                </a:lnTo>
                <a:lnTo>
                  <a:pt x="1122" y="3152"/>
                </a:lnTo>
                <a:lnTo>
                  <a:pt x="1030" y="3120"/>
                </a:lnTo>
                <a:lnTo>
                  <a:pt x="941" y="3082"/>
                </a:lnTo>
                <a:lnTo>
                  <a:pt x="855" y="3039"/>
                </a:lnTo>
                <a:lnTo>
                  <a:pt x="772" y="2991"/>
                </a:lnTo>
                <a:lnTo>
                  <a:pt x="691" y="2939"/>
                </a:lnTo>
                <a:lnTo>
                  <a:pt x="615" y="2882"/>
                </a:lnTo>
                <a:lnTo>
                  <a:pt x="542" y="2821"/>
                </a:lnTo>
                <a:lnTo>
                  <a:pt x="473" y="2755"/>
                </a:lnTo>
                <a:lnTo>
                  <a:pt x="407" y="2686"/>
                </a:lnTo>
                <a:lnTo>
                  <a:pt x="346" y="2613"/>
                </a:lnTo>
                <a:lnTo>
                  <a:pt x="290" y="2537"/>
                </a:lnTo>
                <a:lnTo>
                  <a:pt x="237" y="2456"/>
                </a:lnTo>
                <a:lnTo>
                  <a:pt x="189" y="2373"/>
                </a:lnTo>
                <a:lnTo>
                  <a:pt x="146" y="2287"/>
                </a:lnTo>
                <a:lnTo>
                  <a:pt x="108" y="2198"/>
                </a:lnTo>
                <a:lnTo>
                  <a:pt x="76" y="2106"/>
                </a:lnTo>
                <a:lnTo>
                  <a:pt x="49" y="2011"/>
                </a:lnTo>
                <a:lnTo>
                  <a:pt x="28" y="1915"/>
                </a:lnTo>
                <a:lnTo>
                  <a:pt x="13" y="1817"/>
                </a:lnTo>
                <a:lnTo>
                  <a:pt x="3" y="1717"/>
                </a:lnTo>
                <a:lnTo>
                  <a:pt x="0" y="1615"/>
                </a:lnTo>
                <a:lnTo>
                  <a:pt x="3" y="1512"/>
                </a:lnTo>
                <a:lnTo>
                  <a:pt x="13" y="1412"/>
                </a:lnTo>
                <a:lnTo>
                  <a:pt x="28" y="1314"/>
                </a:lnTo>
                <a:lnTo>
                  <a:pt x="49" y="1217"/>
                </a:lnTo>
                <a:lnTo>
                  <a:pt x="76" y="1123"/>
                </a:lnTo>
                <a:lnTo>
                  <a:pt x="108" y="1031"/>
                </a:lnTo>
                <a:lnTo>
                  <a:pt x="146" y="942"/>
                </a:lnTo>
                <a:lnTo>
                  <a:pt x="189" y="856"/>
                </a:lnTo>
                <a:lnTo>
                  <a:pt x="237" y="773"/>
                </a:lnTo>
                <a:lnTo>
                  <a:pt x="290" y="693"/>
                </a:lnTo>
                <a:lnTo>
                  <a:pt x="346" y="615"/>
                </a:lnTo>
                <a:lnTo>
                  <a:pt x="407" y="542"/>
                </a:lnTo>
                <a:lnTo>
                  <a:pt x="473" y="473"/>
                </a:lnTo>
                <a:lnTo>
                  <a:pt x="542" y="408"/>
                </a:lnTo>
                <a:lnTo>
                  <a:pt x="615" y="347"/>
                </a:lnTo>
                <a:lnTo>
                  <a:pt x="691" y="290"/>
                </a:lnTo>
                <a:lnTo>
                  <a:pt x="772" y="238"/>
                </a:lnTo>
                <a:lnTo>
                  <a:pt x="855" y="190"/>
                </a:lnTo>
                <a:lnTo>
                  <a:pt x="941" y="146"/>
                </a:lnTo>
                <a:lnTo>
                  <a:pt x="1030" y="109"/>
                </a:lnTo>
                <a:lnTo>
                  <a:pt x="1122" y="76"/>
                </a:lnTo>
                <a:lnTo>
                  <a:pt x="1217" y="50"/>
                </a:lnTo>
                <a:lnTo>
                  <a:pt x="1313" y="28"/>
                </a:lnTo>
                <a:lnTo>
                  <a:pt x="1411" y="13"/>
                </a:lnTo>
                <a:lnTo>
                  <a:pt x="1511" y="4"/>
                </a:lnTo>
                <a:lnTo>
                  <a:pt x="161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59" name="Rectangle 11"/>
          <xdr:cNvSpPr>
            <a:spLocks noChangeArrowheads="1"/>
          </xdr:cNvSpPr>
        </xdr:nvSpPr>
        <xdr:spPr bwMode="auto">
          <a:xfrm>
            <a:off x="283" y="55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60" name="Rectangle 12"/>
          <xdr:cNvSpPr>
            <a:spLocks noChangeArrowheads="1"/>
          </xdr:cNvSpPr>
        </xdr:nvSpPr>
        <xdr:spPr bwMode="auto">
          <a:xfrm>
            <a:off x="283" y="77"/>
            <a:ext cx="2" cy="4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61" name="Rectangle 13"/>
          <xdr:cNvSpPr>
            <a:spLocks noChangeArrowheads="1"/>
          </xdr:cNvSpPr>
        </xdr:nvSpPr>
        <xdr:spPr bwMode="auto">
          <a:xfrm>
            <a:off x="293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62" name="Rectangle 14"/>
          <xdr:cNvSpPr>
            <a:spLocks noChangeArrowheads="1"/>
          </xdr:cNvSpPr>
        </xdr:nvSpPr>
        <xdr:spPr bwMode="auto">
          <a:xfrm>
            <a:off x="271" y="67"/>
            <a:ext cx="4" cy="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63" name="Freeform 15"/>
          <xdr:cNvSpPr>
            <a:spLocks/>
          </xdr:cNvSpPr>
        </xdr:nvSpPr>
        <xdr:spPr bwMode="auto">
          <a:xfrm>
            <a:off x="288" y="56"/>
            <a:ext cx="3" cy="4"/>
          </a:xfrm>
          <a:custGeom>
            <a:avLst/>
            <a:gdLst>
              <a:gd name="T0" fmla="*/ 208 w 384"/>
              <a:gd name="T1" fmla="*/ 0 h 451"/>
              <a:gd name="T2" fmla="*/ 384 w 384"/>
              <a:gd name="T3" fmla="*/ 105 h 451"/>
              <a:gd name="T4" fmla="*/ 177 w 384"/>
              <a:gd name="T5" fmla="*/ 451 h 451"/>
              <a:gd name="T6" fmla="*/ 0 w 384"/>
              <a:gd name="T7" fmla="*/ 345 h 451"/>
              <a:gd name="T8" fmla="*/ 208 w 384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4" h="451">
                <a:moveTo>
                  <a:pt x="208" y="0"/>
                </a:moveTo>
                <a:lnTo>
                  <a:pt x="384" y="105"/>
                </a:lnTo>
                <a:lnTo>
                  <a:pt x="177" y="451"/>
                </a:lnTo>
                <a:lnTo>
                  <a:pt x="0" y="345"/>
                </a:lnTo>
                <a:lnTo>
                  <a:pt x="20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4" name="Freeform 16"/>
          <xdr:cNvSpPr>
            <a:spLocks/>
          </xdr:cNvSpPr>
        </xdr:nvSpPr>
        <xdr:spPr bwMode="auto">
          <a:xfrm>
            <a:off x="277" y="75"/>
            <a:ext cx="3" cy="4"/>
          </a:xfrm>
          <a:custGeom>
            <a:avLst/>
            <a:gdLst>
              <a:gd name="T0" fmla="*/ 207 w 383"/>
              <a:gd name="T1" fmla="*/ 0 h 451"/>
              <a:gd name="T2" fmla="*/ 383 w 383"/>
              <a:gd name="T3" fmla="*/ 106 h 451"/>
              <a:gd name="T4" fmla="*/ 176 w 383"/>
              <a:gd name="T5" fmla="*/ 451 h 451"/>
              <a:gd name="T6" fmla="*/ 0 w 383"/>
              <a:gd name="T7" fmla="*/ 345 h 451"/>
              <a:gd name="T8" fmla="*/ 207 w 383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83" h="451">
                <a:moveTo>
                  <a:pt x="207" y="0"/>
                </a:moveTo>
                <a:lnTo>
                  <a:pt x="383" y="106"/>
                </a:lnTo>
                <a:lnTo>
                  <a:pt x="176" y="451"/>
                </a:lnTo>
                <a:lnTo>
                  <a:pt x="0" y="345"/>
                </a:lnTo>
                <a:lnTo>
                  <a:pt x="207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5" name="Freeform 17"/>
          <xdr:cNvSpPr>
            <a:spLocks/>
          </xdr:cNvSpPr>
        </xdr:nvSpPr>
        <xdr:spPr bwMode="auto">
          <a:xfrm>
            <a:off x="292" y="61"/>
            <a:ext cx="4" cy="3"/>
          </a:xfrm>
          <a:custGeom>
            <a:avLst/>
            <a:gdLst>
              <a:gd name="T0" fmla="*/ 351 w 451"/>
              <a:gd name="T1" fmla="*/ 0 h 376"/>
              <a:gd name="T2" fmla="*/ 451 w 451"/>
              <a:gd name="T3" fmla="*/ 178 h 376"/>
              <a:gd name="T4" fmla="*/ 100 w 451"/>
              <a:gd name="T5" fmla="*/ 376 h 376"/>
              <a:gd name="T6" fmla="*/ 0 w 451"/>
              <a:gd name="T7" fmla="*/ 196 h 376"/>
              <a:gd name="T8" fmla="*/ 351 w 451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76">
                <a:moveTo>
                  <a:pt x="351" y="0"/>
                </a:moveTo>
                <a:lnTo>
                  <a:pt x="451" y="178"/>
                </a:lnTo>
                <a:lnTo>
                  <a:pt x="100" y="376"/>
                </a:lnTo>
                <a:lnTo>
                  <a:pt x="0" y="196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6" name="Freeform 18"/>
          <xdr:cNvSpPr>
            <a:spLocks/>
          </xdr:cNvSpPr>
        </xdr:nvSpPr>
        <xdr:spPr bwMode="auto">
          <a:xfrm>
            <a:off x="273" y="72"/>
            <a:ext cx="4" cy="3"/>
          </a:xfrm>
          <a:custGeom>
            <a:avLst/>
            <a:gdLst>
              <a:gd name="T0" fmla="*/ 351 w 452"/>
              <a:gd name="T1" fmla="*/ 0 h 376"/>
              <a:gd name="T2" fmla="*/ 452 w 452"/>
              <a:gd name="T3" fmla="*/ 179 h 376"/>
              <a:gd name="T4" fmla="*/ 101 w 452"/>
              <a:gd name="T5" fmla="*/ 376 h 376"/>
              <a:gd name="T6" fmla="*/ 0 w 452"/>
              <a:gd name="T7" fmla="*/ 197 h 376"/>
              <a:gd name="T8" fmla="*/ 351 w 452"/>
              <a:gd name="T9" fmla="*/ 0 h 3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2" h="376">
                <a:moveTo>
                  <a:pt x="351" y="0"/>
                </a:moveTo>
                <a:lnTo>
                  <a:pt x="452" y="179"/>
                </a:lnTo>
                <a:lnTo>
                  <a:pt x="101" y="376"/>
                </a:lnTo>
                <a:lnTo>
                  <a:pt x="0" y="197"/>
                </a:lnTo>
                <a:lnTo>
                  <a:pt x="351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7" name="Freeform 19"/>
          <xdr:cNvSpPr>
            <a:spLocks/>
          </xdr:cNvSpPr>
        </xdr:nvSpPr>
        <xdr:spPr bwMode="auto">
          <a:xfrm>
            <a:off x="292" y="72"/>
            <a:ext cx="4" cy="3"/>
          </a:xfrm>
          <a:custGeom>
            <a:avLst/>
            <a:gdLst>
              <a:gd name="T0" fmla="*/ 106 w 451"/>
              <a:gd name="T1" fmla="*/ 0 h 382"/>
              <a:gd name="T2" fmla="*/ 451 w 451"/>
              <a:gd name="T3" fmla="*/ 207 h 382"/>
              <a:gd name="T4" fmla="*/ 346 w 451"/>
              <a:gd name="T5" fmla="*/ 382 h 382"/>
              <a:gd name="T6" fmla="*/ 0 w 451"/>
              <a:gd name="T7" fmla="*/ 175 h 382"/>
              <a:gd name="T8" fmla="*/ 106 w 451"/>
              <a:gd name="T9" fmla="*/ 0 h 3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2">
                <a:moveTo>
                  <a:pt x="106" y="0"/>
                </a:moveTo>
                <a:lnTo>
                  <a:pt x="451" y="207"/>
                </a:lnTo>
                <a:lnTo>
                  <a:pt x="346" y="382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8" name="Freeform 20"/>
          <xdr:cNvSpPr>
            <a:spLocks/>
          </xdr:cNvSpPr>
        </xdr:nvSpPr>
        <xdr:spPr bwMode="auto">
          <a:xfrm>
            <a:off x="273" y="61"/>
            <a:ext cx="4" cy="3"/>
          </a:xfrm>
          <a:custGeom>
            <a:avLst/>
            <a:gdLst>
              <a:gd name="T0" fmla="*/ 106 w 451"/>
              <a:gd name="T1" fmla="*/ 0 h 383"/>
              <a:gd name="T2" fmla="*/ 451 w 451"/>
              <a:gd name="T3" fmla="*/ 207 h 383"/>
              <a:gd name="T4" fmla="*/ 345 w 451"/>
              <a:gd name="T5" fmla="*/ 383 h 383"/>
              <a:gd name="T6" fmla="*/ 0 w 451"/>
              <a:gd name="T7" fmla="*/ 175 h 383"/>
              <a:gd name="T8" fmla="*/ 106 w 451"/>
              <a:gd name="T9" fmla="*/ 0 h 3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1" h="383">
                <a:moveTo>
                  <a:pt x="106" y="0"/>
                </a:moveTo>
                <a:lnTo>
                  <a:pt x="451" y="207"/>
                </a:lnTo>
                <a:lnTo>
                  <a:pt x="345" y="383"/>
                </a:lnTo>
                <a:lnTo>
                  <a:pt x="0" y="175"/>
                </a:lnTo>
                <a:lnTo>
                  <a:pt x="106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69" name="Freeform 21"/>
          <xdr:cNvSpPr>
            <a:spLocks/>
          </xdr:cNvSpPr>
        </xdr:nvSpPr>
        <xdr:spPr bwMode="auto">
          <a:xfrm>
            <a:off x="288" y="75"/>
            <a:ext cx="3" cy="4"/>
          </a:xfrm>
          <a:custGeom>
            <a:avLst/>
            <a:gdLst>
              <a:gd name="T0" fmla="*/ 180 w 376"/>
              <a:gd name="T1" fmla="*/ 0 h 452"/>
              <a:gd name="T2" fmla="*/ 376 w 376"/>
              <a:gd name="T3" fmla="*/ 351 h 452"/>
              <a:gd name="T4" fmla="*/ 198 w 376"/>
              <a:gd name="T5" fmla="*/ 452 h 452"/>
              <a:gd name="T6" fmla="*/ 0 w 376"/>
              <a:gd name="T7" fmla="*/ 101 h 452"/>
              <a:gd name="T8" fmla="*/ 180 w 376"/>
              <a:gd name="T9" fmla="*/ 0 h 4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2">
                <a:moveTo>
                  <a:pt x="180" y="0"/>
                </a:moveTo>
                <a:lnTo>
                  <a:pt x="376" y="351"/>
                </a:lnTo>
                <a:lnTo>
                  <a:pt x="198" y="452"/>
                </a:lnTo>
                <a:lnTo>
                  <a:pt x="0" y="101"/>
                </a:lnTo>
                <a:lnTo>
                  <a:pt x="18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70" name="Freeform 22"/>
          <xdr:cNvSpPr>
            <a:spLocks/>
          </xdr:cNvSpPr>
        </xdr:nvSpPr>
        <xdr:spPr bwMode="auto">
          <a:xfrm>
            <a:off x="277" y="56"/>
            <a:ext cx="3" cy="4"/>
          </a:xfrm>
          <a:custGeom>
            <a:avLst/>
            <a:gdLst>
              <a:gd name="T0" fmla="*/ 178 w 376"/>
              <a:gd name="T1" fmla="*/ 0 h 451"/>
              <a:gd name="T2" fmla="*/ 376 w 376"/>
              <a:gd name="T3" fmla="*/ 351 h 451"/>
              <a:gd name="T4" fmla="*/ 196 w 376"/>
              <a:gd name="T5" fmla="*/ 451 h 451"/>
              <a:gd name="T6" fmla="*/ 0 w 376"/>
              <a:gd name="T7" fmla="*/ 100 h 451"/>
              <a:gd name="T8" fmla="*/ 178 w 376"/>
              <a:gd name="T9" fmla="*/ 0 h 45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376" h="451">
                <a:moveTo>
                  <a:pt x="178" y="0"/>
                </a:moveTo>
                <a:lnTo>
                  <a:pt x="376" y="351"/>
                </a:lnTo>
                <a:lnTo>
                  <a:pt x="196" y="451"/>
                </a:lnTo>
                <a:lnTo>
                  <a:pt x="0" y="100"/>
                </a:lnTo>
                <a:lnTo>
                  <a:pt x="17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71" name="Freeform 23"/>
          <xdr:cNvSpPr>
            <a:spLocks/>
          </xdr:cNvSpPr>
        </xdr:nvSpPr>
        <xdr:spPr bwMode="auto">
          <a:xfrm>
            <a:off x="283" y="60"/>
            <a:ext cx="6" cy="11"/>
          </a:xfrm>
          <a:custGeom>
            <a:avLst/>
            <a:gdLst>
              <a:gd name="T0" fmla="*/ 0 w 684"/>
              <a:gd name="T1" fmla="*/ 0 h 1256"/>
              <a:gd name="T2" fmla="*/ 205 w 684"/>
              <a:gd name="T3" fmla="*/ 0 h 1256"/>
              <a:gd name="T4" fmla="*/ 205 w 684"/>
              <a:gd name="T5" fmla="*/ 803 h 1256"/>
              <a:gd name="T6" fmla="*/ 684 w 684"/>
              <a:gd name="T7" fmla="*/ 1080 h 1256"/>
              <a:gd name="T8" fmla="*/ 578 w 684"/>
              <a:gd name="T9" fmla="*/ 1256 h 1256"/>
              <a:gd name="T10" fmla="*/ 0 w 684"/>
              <a:gd name="T11" fmla="*/ 917 h 1256"/>
              <a:gd name="T12" fmla="*/ 0 w 684"/>
              <a:gd name="T13" fmla="*/ 0 h 12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84" h="1256">
                <a:moveTo>
                  <a:pt x="0" y="0"/>
                </a:moveTo>
                <a:lnTo>
                  <a:pt x="205" y="0"/>
                </a:lnTo>
                <a:lnTo>
                  <a:pt x="205" y="803"/>
                </a:lnTo>
                <a:lnTo>
                  <a:pt x="684" y="1080"/>
                </a:lnTo>
                <a:lnTo>
                  <a:pt x="578" y="1256"/>
                </a:lnTo>
                <a:lnTo>
                  <a:pt x="0" y="917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9</xdr:col>
      <xdr:colOff>416643</xdr:colOff>
      <xdr:row>1</xdr:row>
      <xdr:rowOff>183217</xdr:rowOff>
    </xdr:from>
    <xdr:to>
      <xdr:col>9</xdr:col>
      <xdr:colOff>807331</xdr:colOff>
      <xdr:row>2</xdr:row>
      <xdr:rowOff>126067</xdr:rowOff>
    </xdr:to>
    <xdr:grpSp>
      <xdr:nvGrpSpPr>
        <xdr:cNvPr id="172" name="Camera Icon" descr="&quot;&quot;" title="Icône Appareil photo"/>
        <xdr:cNvGrpSpPr>
          <a:grpSpLocks noChangeAspect="1"/>
        </xdr:cNvGrpSpPr>
      </xdr:nvGrpSpPr>
      <xdr:grpSpPr bwMode="auto">
        <a:xfrm>
          <a:off x="6465018" y="640417"/>
          <a:ext cx="390688" cy="266700"/>
          <a:chOff x="306" y="55"/>
          <a:chExt cx="291" cy="27"/>
        </a:xfrm>
      </xdr:grpSpPr>
      <xdr:sp macro="" textlink="">
        <xdr:nvSpPr>
          <xdr:cNvPr id="174" name="Rectangle 27"/>
          <xdr:cNvSpPr>
            <a:spLocks noChangeArrowheads="1"/>
          </xdr:cNvSpPr>
        </xdr:nvSpPr>
        <xdr:spPr bwMode="auto">
          <a:xfrm>
            <a:off x="306" y="55"/>
            <a:ext cx="291" cy="27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75" name="Rectangle 28"/>
          <xdr:cNvSpPr>
            <a:spLocks noChangeArrowheads="1"/>
          </xdr:cNvSpPr>
        </xdr:nvSpPr>
        <xdr:spPr bwMode="auto">
          <a:xfrm>
            <a:off x="308" y="59"/>
            <a:ext cx="288" cy="22"/>
          </a:xfrm>
          <a:prstGeom prst="rect">
            <a:avLst/>
          </a:prstGeom>
          <a:solidFill>
            <a:srgbClr val="FFFFFF"/>
          </a:solidFill>
          <a:ln w="0">
            <a:noFill/>
            <a:prstDash val="solid"/>
            <a:miter lim="800000"/>
            <a:headEnd/>
            <a:tailEnd/>
          </a:ln>
        </xdr:spPr>
      </xdr:sp>
      <xdr:sp macro="" textlink="">
        <xdr:nvSpPr>
          <xdr:cNvPr id="176" name="Freeform 29"/>
          <xdr:cNvSpPr>
            <a:spLocks noEditPoints="1"/>
          </xdr:cNvSpPr>
        </xdr:nvSpPr>
        <xdr:spPr bwMode="auto">
          <a:xfrm>
            <a:off x="306" y="55"/>
            <a:ext cx="290" cy="27"/>
          </a:xfrm>
          <a:custGeom>
            <a:avLst/>
            <a:gdLst>
              <a:gd name="T0" fmla="*/ 1922 w 3255"/>
              <a:gd name="T1" fmla="*/ 995 h 2315"/>
              <a:gd name="T2" fmla="*/ 1774 w 3255"/>
              <a:gd name="T3" fmla="*/ 1142 h 2315"/>
              <a:gd name="T4" fmla="*/ 1736 w 3255"/>
              <a:gd name="T5" fmla="*/ 1353 h 2315"/>
              <a:gd name="T6" fmla="*/ 1822 w 3255"/>
              <a:gd name="T7" fmla="*/ 1544 h 2315"/>
              <a:gd name="T8" fmla="*/ 2001 w 3255"/>
              <a:gd name="T9" fmla="*/ 1652 h 2315"/>
              <a:gd name="T10" fmla="*/ 2217 w 3255"/>
              <a:gd name="T11" fmla="*/ 1639 h 2315"/>
              <a:gd name="T12" fmla="*/ 2381 w 3255"/>
              <a:gd name="T13" fmla="*/ 1511 h 2315"/>
              <a:gd name="T14" fmla="*/ 2444 w 3255"/>
              <a:gd name="T15" fmla="*/ 1309 h 2315"/>
              <a:gd name="T16" fmla="*/ 2381 w 3255"/>
              <a:gd name="T17" fmla="*/ 1105 h 2315"/>
              <a:gd name="T18" fmla="*/ 2217 w 3255"/>
              <a:gd name="T19" fmla="*/ 977 h 2315"/>
              <a:gd name="T20" fmla="*/ 2151 w 3255"/>
              <a:gd name="T21" fmla="*/ 707 h 2315"/>
              <a:gd name="T22" fmla="*/ 2428 w 3255"/>
              <a:gd name="T23" fmla="*/ 807 h 2315"/>
              <a:gd name="T24" fmla="*/ 2622 w 3255"/>
              <a:gd name="T25" fmla="*/ 1020 h 2315"/>
              <a:gd name="T26" fmla="*/ 2695 w 3255"/>
              <a:gd name="T27" fmla="*/ 1309 h 2315"/>
              <a:gd name="T28" fmla="*/ 2622 w 3255"/>
              <a:gd name="T29" fmla="*/ 1596 h 2315"/>
              <a:gd name="T30" fmla="*/ 2428 w 3255"/>
              <a:gd name="T31" fmla="*/ 1809 h 2315"/>
              <a:gd name="T32" fmla="*/ 2151 w 3255"/>
              <a:gd name="T33" fmla="*/ 1909 h 2315"/>
              <a:gd name="T34" fmla="*/ 1852 w 3255"/>
              <a:gd name="T35" fmla="*/ 1865 h 2315"/>
              <a:gd name="T36" fmla="*/ 1620 w 3255"/>
              <a:gd name="T37" fmla="*/ 1693 h 2315"/>
              <a:gd name="T38" fmla="*/ 1495 w 3255"/>
              <a:gd name="T39" fmla="*/ 1430 h 2315"/>
              <a:gd name="T40" fmla="*/ 1510 w 3255"/>
              <a:gd name="T41" fmla="*/ 1128 h 2315"/>
              <a:gd name="T42" fmla="*/ 1660 w 3255"/>
              <a:gd name="T43" fmla="*/ 881 h 2315"/>
              <a:gd name="T44" fmla="*/ 1909 w 3255"/>
              <a:gd name="T45" fmla="*/ 731 h 2315"/>
              <a:gd name="T46" fmla="*/ 2020 w 3255"/>
              <a:gd name="T47" fmla="*/ 522 h 2315"/>
              <a:gd name="T48" fmla="*/ 1708 w 3255"/>
              <a:gd name="T49" fmla="*/ 616 h 2315"/>
              <a:gd name="T50" fmla="*/ 1465 w 3255"/>
              <a:gd name="T51" fmla="*/ 822 h 2315"/>
              <a:gd name="T52" fmla="*/ 1322 w 3255"/>
              <a:gd name="T53" fmla="*/ 1109 h 2315"/>
              <a:gd name="T54" fmla="*/ 1308 w 3255"/>
              <a:gd name="T55" fmla="*/ 1443 h 2315"/>
              <a:gd name="T56" fmla="*/ 1427 w 3255"/>
              <a:gd name="T57" fmla="*/ 1743 h 2315"/>
              <a:gd name="T58" fmla="*/ 1652 w 3255"/>
              <a:gd name="T59" fmla="*/ 1968 h 2315"/>
              <a:gd name="T60" fmla="*/ 1954 w 3255"/>
              <a:gd name="T61" fmla="*/ 2087 h 2315"/>
              <a:gd name="T62" fmla="*/ 2288 w 3255"/>
              <a:gd name="T63" fmla="*/ 2073 h 2315"/>
              <a:gd name="T64" fmla="*/ 2577 w 3255"/>
              <a:gd name="T65" fmla="*/ 1931 h 2315"/>
              <a:gd name="T66" fmla="*/ 2784 w 3255"/>
              <a:gd name="T67" fmla="*/ 1688 h 2315"/>
              <a:gd name="T68" fmla="*/ 2878 w 3255"/>
              <a:gd name="T69" fmla="*/ 1377 h 2315"/>
              <a:gd name="T70" fmla="*/ 2837 w 3255"/>
              <a:gd name="T71" fmla="*/ 1046 h 2315"/>
              <a:gd name="T72" fmla="*/ 2671 w 3255"/>
              <a:gd name="T73" fmla="*/ 773 h 2315"/>
              <a:gd name="T74" fmla="*/ 2412 w 3255"/>
              <a:gd name="T75" fmla="*/ 587 h 2315"/>
              <a:gd name="T76" fmla="*/ 2088 w 3255"/>
              <a:gd name="T77" fmla="*/ 519 h 2315"/>
              <a:gd name="T78" fmla="*/ 482 w 3255"/>
              <a:gd name="T79" fmla="*/ 458 h 2315"/>
              <a:gd name="T80" fmla="*/ 470 w 3255"/>
              <a:gd name="T81" fmla="*/ 563 h 2315"/>
              <a:gd name="T82" fmla="*/ 560 w 3255"/>
              <a:gd name="T83" fmla="*/ 619 h 2315"/>
              <a:gd name="T84" fmla="*/ 1100 w 3255"/>
              <a:gd name="T85" fmla="*/ 581 h 2315"/>
              <a:gd name="T86" fmla="*/ 1112 w 3255"/>
              <a:gd name="T87" fmla="*/ 476 h 2315"/>
              <a:gd name="T88" fmla="*/ 1023 w 3255"/>
              <a:gd name="T89" fmla="*/ 421 h 2315"/>
              <a:gd name="T90" fmla="*/ 2868 w 3255"/>
              <a:gd name="T91" fmla="*/ 396 h 2315"/>
              <a:gd name="T92" fmla="*/ 2868 w 3255"/>
              <a:gd name="T93" fmla="*/ 580 h 2315"/>
              <a:gd name="T94" fmla="*/ 3050 w 3255"/>
              <a:gd name="T95" fmla="*/ 598 h 2315"/>
              <a:gd name="T96" fmla="*/ 3085 w 3255"/>
              <a:gd name="T97" fmla="*/ 427 h 2315"/>
              <a:gd name="T98" fmla="*/ 3033 w 3255"/>
              <a:gd name="T99" fmla="*/ 375 h 2315"/>
              <a:gd name="T100" fmla="*/ 3255 w 3255"/>
              <a:gd name="T101" fmla="*/ 195 h 2315"/>
              <a:gd name="T102" fmla="*/ 480 w 3255"/>
              <a:gd name="T103" fmla="*/ 0 h 2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55" h="2315">
                <a:moveTo>
                  <a:pt x="2088" y="953"/>
                </a:moveTo>
                <a:lnTo>
                  <a:pt x="2044" y="956"/>
                </a:lnTo>
                <a:lnTo>
                  <a:pt x="2001" y="964"/>
                </a:lnTo>
                <a:lnTo>
                  <a:pt x="1960" y="977"/>
                </a:lnTo>
                <a:lnTo>
                  <a:pt x="1922" y="995"/>
                </a:lnTo>
                <a:lnTo>
                  <a:pt x="1886" y="1017"/>
                </a:lnTo>
                <a:lnTo>
                  <a:pt x="1852" y="1043"/>
                </a:lnTo>
                <a:lnTo>
                  <a:pt x="1822" y="1072"/>
                </a:lnTo>
                <a:lnTo>
                  <a:pt x="1796" y="1105"/>
                </a:lnTo>
                <a:lnTo>
                  <a:pt x="1774" y="1142"/>
                </a:lnTo>
                <a:lnTo>
                  <a:pt x="1757" y="1181"/>
                </a:lnTo>
                <a:lnTo>
                  <a:pt x="1744" y="1221"/>
                </a:lnTo>
                <a:lnTo>
                  <a:pt x="1736" y="1264"/>
                </a:lnTo>
                <a:lnTo>
                  <a:pt x="1733" y="1309"/>
                </a:lnTo>
                <a:lnTo>
                  <a:pt x="1736" y="1353"/>
                </a:lnTo>
                <a:lnTo>
                  <a:pt x="1744" y="1396"/>
                </a:lnTo>
                <a:lnTo>
                  <a:pt x="1757" y="1437"/>
                </a:lnTo>
                <a:lnTo>
                  <a:pt x="1774" y="1475"/>
                </a:lnTo>
                <a:lnTo>
                  <a:pt x="1796" y="1511"/>
                </a:lnTo>
                <a:lnTo>
                  <a:pt x="1822" y="1544"/>
                </a:lnTo>
                <a:lnTo>
                  <a:pt x="1852" y="1573"/>
                </a:lnTo>
                <a:lnTo>
                  <a:pt x="1886" y="1599"/>
                </a:lnTo>
                <a:lnTo>
                  <a:pt x="1922" y="1621"/>
                </a:lnTo>
                <a:lnTo>
                  <a:pt x="1960" y="1639"/>
                </a:lnTo>
                <a:lnTo>
                  <a:pt x="2001" y="1652"/>
                </a:lnTo>
                <a:lnTo>
                  <a:pt x="2044" y="1660"/>
                </a:lnTo>
                <a:lnTo>
                  <a:pt x="2088" y="1663"/>
                </a:lnTo>
                <a:lnTo>
                  <a:pt x="2134" y="1660"/>
                </a:lnTo>
                <a:lnTo>
                  <a:pt x="2176" y="1652"/>
                </a:lnTo>
                <a:lnTo>
                  <a:pt x="2217" y="1639"/>
                </a:lnTo>
                <a:lnTo>
                  <a:pt x="2256" y="1621"/>
                </a:lnTo>
                <a:lnTo>
                  <a:pt x="2292" y="1599"/>
                </a:lnTo>
                <a:lnTo>
                  <a:pt x="2325" y="1573"/>
                </a:lnTo>
                <a:lnTo>
                  <a:pt x="2355" y="1544"/>
                </a:lnTo>
                <a:lnTo>
                  <a:pt x="2381" y="1511"/>
                </a:lnTo>
                <a:lnTo>
                  <a:pt x="2403" y="1475"/>
                </a:lnTo>
                <a:lnTo>
                  <a:pt x="2421" y="1437"/>
                </a:lnTo>
                <a:lnTo>
                  <a:pt x="2434" y="1396"/>
                </a:lnTo>
                <a:lnTo>
                  <a:pt x="2442" y="1353"/>
                </a:lnTo>
                <a:lnTo>
                  <a:pt x="2444" y="1309"/>
                </a:lnTo>
                <a:lnTo>
                  <a:pt x="2442" y="1264"/>
                </a:lnTo>
                <a:lnTo>
                  <a:pt x="2434" y="1221"/>
                </a:lnTo>
                <a:lnTo>
                  <a:pt x="2421" y="1181"/>
                </a:lnTo>
                <a:lnTo>
                  <a:pt x="2403" y="1142"/>
                </a:lnTo>
                <a:lnTo>
                  <a:pt x="2381" y="1105"/>
                </a:lnTo>
                <a:lnTo>
                  <a:pt x="2355" y="1072"/>
                </a:lnTo>
                <a:lnTo>
                  <a:pt x="2325" y="1043"/>
                </a:lnTo>
                <a:lnTo>
                  <a:pt x="2292" y="1017"/>
                </a:lnTo>
                <a:lnTo>
                  <a:pt x="2256" y="995"/>
                </a:lnTo>
                <a:lnTo>
                  <a:pt x="2217" y="977"/>
                </a:lnTo>
                <a:lnTo>
                  <a:pt x="2176" y="964"/>
                </a:lnTo>
                <a:lnTo>
                  <a:pt x="2134" y="956"/>
                </a:lnTo>
                <a:lnTo>
                  <a:pt x="2088" y="953"/>
                </a:lnTo>
                <a:close/>
                <a:moveTo>
                  <a:pt x="2088" y="704"/>
                </a:moveTo>
                <a:lnTo>
                  <a:pt x="2151" y="707"/>
                </a:lnTo>
                <a:lnTo>
                  <a:pt x="2211" y="716"/>
                </a:lnTo>
                <a:lnTo>
                  <a:pt x="2269" y="731"/>
                </a:lnTo>
                <a:lnTo>
                  <a:pt x="2325" y="751"/>
                </a:lnTo>
                <a:lnTo>
                  <a:pt x="2378" y="777"/>
                </a:lnTo>
                <a:lnTo>
                  <a:pt x="2428" y="807"/>
                </a:lnTo>
                <a:lnTo>
                  <a:pt x="2474" y="842"/>
                </a:lnTo>
                <a:lnTo>
                  <a:pt x="2517" y="881"/>
                </a:lnTo>
                <a:lnTo>
                  <a:pt x="2557" y="924"/>
                </a:lnTo>
                <a:lnTo>
                  <a:pt x="2592" y="970"/>
                </a:lnTo>
                <a:lnTo>
                  <a:pt x="2622" y="1020"/>
                </a:lnTo>
                <a:lnTo>
                  <a:pt x="2648" y="1073"/>
                </a:lnTo>
                <a:lnTo>
                  <a:pt x="2668" y="1128"/>
                </a:lnTo>
                <a:lnTo>
                  <a:pt x="2683" y="1187"/>
                </a:lnTo>
                <a:lnTo>
                  <a:pt x="2692" y="1247"/>
                </a:lnTo>
                <a:lnTo>
                  <a:pt x="2695" y="1309"/>
                </a:lnTo>
                <a:lnTo>
                  <a:pt x="2692" y="1370"/>
                </a:lnTo>
                <a:lnTo>
                  <a:pt x="2683" y="1430"/>
                </a:lnTo>
                <a:lnTo>
                  <a:pt x="2668" y="1488"/>
                </a:lnTo>
                <a:lnTo>
                  <a:pt x="2648" y="1544"/>
                </a:lnTo>
                <a:lnTo>
                  <a:pt x="2622" y="1596"/>
                </a:lnTo>
                <a:lnTo>
                  <a:pt x="2592" y="1646"/>
                </a:lnTo>
                <a:lnTo>
                  <a:pt x="2557" y="1693"/>
                </a:lnTo>
                <a:lnTo>
                  <a:pt x="2517" y="1736"/>
                </a:lnTo>
                <a:lnTo>
                  <a:pt x="2474" y="1774"/>
                </a:lnTo>
                <a:lnTo>
                  <a:pt x="2428" y="1809"/>
                </a:lnTo>
                <a:lnTo>
                  <a:pt x="2378" y="1839"/>
                </a:lnTo>
                <a:lnTo>
                  <a:pt x="2325" y="1865"/>
                </a:lnTo>
                <a:lnTo>
                  <a:pt x="2269" y="1885"/>
                </a:lnTo>
                <a:lnTo>
                  <a:pt x="2211" y="1900"/>
                </a:lnTo>
                <a:lnTo>
                  <a:pt x="2151" y="1909"/>
                </a:lnTo>
                <a:lnTo>
                  <a:pt x="2088" y="1912"/>
                </a:lnTo>
                <a:lnTo>
                  <a:pt x="2026" y="1909"/>
                </a:lnTo>
                <a:lnTo>
                  <a:pt x="1966" y="1900"/>
                </a:lnTo>
                <a:lnTo>
                  <a:pt x="1909" y="1885"/>
                </a:lnTo>
                <a:lnTo>
                  <a:pt x="1852" y="1865"/>
                </a:lnTo>
                <a:lnTo>
                  <a:pt x="1799" y="1839"/>
                </a:lnTo>
                <a:lnTo>
                  <a:pt x="1750" y="1809"/>
                </a:lnTo>
                <a:lnTo>
                  <a:pt x="1703" y="1774"/>
                </a:lnTo>
                <a:lnTo>
                  <a:pt x="1660" y="1736"/>
                </a:lnTo>
                <a:lnTo>
                  <a:pt x="1620" y="1693"/>
                </a:lnTo>
                <a:lnTo>
                  <a:pt x="1586" y="1646"/>
                </a:lnTo>
                <a:lnTo>
                  <a:pt x="1555" y="1596"/>
                </a:lnTo>
                <a:lnTo>
                  <a:pt x="1530" y="1544"/>
                </a:lnTo>
                <a:lnTo>
                  <a:pt x="1510" y="1488"/>
                </a:lnTo>
                <a:lnTo>
                  <a:pt x="1495" y="1430"/>
                </a:lnTo>
                <a:lnTo>
                  <a:pt x="1486" y="1370"/>
                </a:lnTo>
                <a:lnTo>
                  <a:pt x="1483" y="1309"/>
                </a:lnTo>
                <a:lnTo>
                  <a:pt x="1486" y="1247"/>
                </a:lnTo>
                <a:lnTo>
                  <a:pt x="1495" y="1187"/>
                </a:lnTo>
                <a:lnTo>
                  <a:pt x="1510" y="1128"/>
                </a:lnTo>
                <a:lnTo>
                  <a:pt x="1530" y="1073"/>
                </a:lnTo>
                <a:lnTo>
                  <a:pt x="1555" y="1020"/>
                </a:lnTo>
                <a:lnTo>
                  <a:pt x="1586" y="970"/>
                </a:lnTo>
                <a:lnTo>
                  <a:pt x="1620" y="924"/>
                </a:lnTo>
                <a:lnTo>
                  <a:pt x="1660" y="881"/>
                </a:lnTo>
                <a:lnTo>
                  <a:pt x="1703" y="842"/>
                </a:lnTo>
                <a:lnTo>
                  <a:pt x="1750" y="807"/>
                </a:lnTo>
                <a:lnTo>
                  <a:pt x="1799" y="777"/>
                </a:lnTo>
                <a:lnTo>
                  <a:pt x="1852" y="751"/>
                </a:lnTo>
                <a:lnTo>
                  <a:pt x="1909" y="731"/>
                </a:lnTo>
                <a:lnTo>
                  <a:pt x="1966" y="716"/>
                </a:lnTo>
                <a:lnTo>
                  <a:pt x="2026" y="707"/>
                </a:lnTo>
                <a:lnTo>
                  <a:pt x="2088" y="704"/>
                </a:lnTo>
                <a:close/>
                <a:moveTo>
                  <a:pt x="2088" y="519"/>
                </a:moveTo>
                <a:lnTo>
                  <a:pt x="2020" y="522"/>
                </a:lnTo>
                <a:lnTo>
                  <a:pt x="1954" y="530"/>
                </a:lnTo>
                <a:lnTo>
                  <a:pt x="1889" y="544"/>
                </a:lnTo>
                <a:lnTo>
                  <a:pt x="1826" y="563"/>
                </a:lnTo>
                <a:lnTo>
                  <a:pt x="1766" y="587"/>
                </a:lnTo>
                <a:lnTo>
                  <a:pt x="1708" y="616"/>
                </a:lnTo>
                <a:lnTo>
                  <a:pt x="1652" y="649"/>
                </a:lnTo>
                <a:lnTo>
                  <a:pt x="1600" y="687"/>
                </a:lnTo>
                <a:lnTo>
                  <a:pt x="1552" y="728"/>
                </a:lnTo>
                <a:lnTo>
                  <a:pt x="1507" y="773"/>
                </a:lnTo>
                <a:lnTo>
                  <a:pt x="1465" y="822"/>
                </a:lnTo>
                <a:lnTo>
                  <a:pt x="1427" y="873"/>
                </a:lnTo>
                <a:lnTo>
                  <a:pt x="1394" y="928"/>
                </a:lnTo>
                <a:lnTo>
                  <a:pt x="1365" y="986"/>
                </a:lnTo>
                <a:lnTo>
                  <a:pt x="1341" y="1046"/>
                </a:lnTo>
                <a:lnTo>
                  <a:pt x="1322" y="1109"/>
                </a:lnTo>
                <a:lnTo>
                  <a:pt x="1308" y="1174"/>
                </a:lnTo>
                <a:lnTo>
                  <a:pt x="1299" y="1241"/>
                </a:lnTo>
                <a:lnTo>
                  <a:pt x="1296" y="1309"/>
                </a:lnTo>
                <a:lnTo>
                  <a:pt x="1299" y="1377"/>
                </a:lnTo>
                <a:lnTo>
                  <a:pt x="1308" y="1443"/>
                </a:lnTo>
                <a:lnTo>
                  <a:pt x="1322" y="1507"/>
                </a:lnTo>
                <a:lnTo>
                  <a:pt x="1341" y="1570"/>
                </a:lnTo>
                <a:lnTo>
                  <a:pt x="1365" y="1630"/>
                </a:lnTo>
                <a:lnTo>
                  <a:pt x="1394" y="1688"/>
                </a:lnTo>
                <a:lnTo>
                  <a:pt x="1427" y="1743"/>
                </a:lnTo>
                <a:lnTo>
                  <a:pt x="1465" y="1795"/>
                </a:lnTo>
                <a:lnTo>
                  <a:pt x="1507" y="1843"/>
                </a:lnTo>
                <a:lnTo>
                  <a:pt x="1552" y="1888"/>
                </a:lnTo>
                <a:lnTo>
                  <a:pt x="1600" y="1931"/>
                </a:lnTo>
                <a:lnTo>
                  <a:pt x="1652" y="1968"/>
                </a:lnTo>
                <a:lnTo>
                  <a:pt x="1708" y="2001"/>
                </a:lnTo>
                <a:lnTo>
                  <a:pt x="1766" y="2030"/>
                </a:lnTo>
                <a:lnTo>
                  <a:pt x="1826" y="2054"/>
                </a:lnTo>
                <a:lnTo>
                  <a:pt x="1889" y="2073"/>
                </a:lnTo>
                <a:lnTo>
                  <a:pt x="1954" y="2087"/>
                </a:lnTo>
                <a:lnTo>
                  <a:pt x="2020" y="2096"/>
                </a:lnTo>
                <a:lnTo>
                  <a:pt x="2088" y="2098"/>
                </a:lnTo>
                <a:lnTo>
                  <a:pt x="2157" y="2096"/>
                </a:lnTo>
                <a:lnTo>
                  <a:pt x="2223" y="2087"/>
                </a:lnTo>
                <a:lnTo>
                  <a:pt x="2288" y="2073"/>
                </a:lnTo>
                <a:lnTo>
                  <a:pt x="2351" y="2054"/>
                </a:lnTo>
                <a:lnTo>
                  <a:pt x="2412" y="2030"/>
                </a:lnTo>
                <a:lnTo>
                  <a:pt x="2469" y="2001"/>
                </a:lnTo>
                <a:lnTo>
                  <a:pt x="2524" y="1968"/>
                </a:lnTo>
                <a:lnTo>
                  <a:pt x="2577" y="1931"/>
                </a:lnTo>
                <a:lnTo>
                  <a:pt x="2626" y="1888"/>
                </a:lnTo>
                <a:lnTo>
                  <a:pt x="2671" y="1843"/>
                </a:lnTo>
                <a:lnTo>
                  <a:pt x="2712" y="1795"/>
                </a:lnTo>
                <a:lnTo>
                  <a:pt x="2750" y="1743"/>
                </a:lnTo>
                <a:lnTo>
                  <a:pt x="2784" y="1688"/>
                </a:lnTo>
                <a:lnTo>
                  <a:pt x="2813" y="1630"/>
                </a:lnTo>
                <a:lnTo>
                  <a:pt x="2837" y="1570"/>
                </a:lnTo>
                <a:lnTo>
                  <a:pt x="2856" y="1507"/>
                </a:lnTo>
                <a:lnTo>
                  <a:pt x="2870" y="1443"/>
                </a:lnTo>
                <a:lnTo>
                  <a:pt x="2878" y="1377"/>
                </a:lnTo>
                <a:lnTo>
                  <a:pt x="2881" y="1309"/>
                </a:lnTo>
                <a:lnTo>
                  <a:pt x="2878" y="1241"/>
                </a:lnTo>
                <a:lnTo>
                  <a:pt x="2870" y="1174"/>
                </a:lnTo>
                <a:lnTo>
                  <a:pt x="2856" y="1109"/>
                </a:lnTo>
                <a:lnTo>
                  <a:pt x="2837" y="1046"/>
                </a:lnTo>
                <a:lnTo>
                  <a:pt x="2813" y="986"/>
                </a:lnTo>
                <a:lnTo>
                  <a:pt x="2784" y="928"/>
                </a:lnTo>
                <a:lnTo>
                  <a:pt x="2750" y="873"/>
                </a:lnTo>
                <a:lnTo>
                  <a:pt x="2712" y="822"/>
                </a:lnTo>
                <a:lnTo>
                  <a:pt x="2671" y="773"/>
                </a:lnTo>
                <a:lnTo>
                  <a:pt x="2626" y="728"/>
                </a:lnTo>
                <a:lnTo>
                  <a:pt x="2577" y="687"/>
                </a:lnTo>
                <a:lnTo>
                  <a:pt x="2524" y="649"/>
                </a:lnTo>
                <a:lnTo>
                  <a:pt x="2469" y="616"/>
                </a:lnTo>
                <a:lnTo>
                  <a:pt x="2412" y="587"/>
                </a:lnTo>
                <a:lnTo>
                  <a:pt x="2351" y="563"/>
                </a:lnTo>
                <a:lnTo>
                  <a:pt x="2288" y="544"/>
                </a:lnTo>
                <a:lnTo>
                  <a:pt x="2223" y="530"/>
                </a:lnTo>
                <a:lnTo>
                  <a:pt x="2157" y="522"/>
                </a:lnTo>
                <a:lnTo>
                  <a:pt x="2088" y="519"/>
                </a:lnTo>
                <a:close/>
                <a:moveTo>
                  <a:pt x="560" y="421"/>
                </a:moveTo>
                <a:lnTo>
                  <a:pt x="536" y="424"/>
                </a:lnTo>
                <a:lnTo>
                  <a:pt x="515" y="431"/>
                </a:lnTo>
                <a:lnTo>
                  <a:pt x="497" y="443"/>
                </a:lnTo>
                <a:lnTo>
                  <a:pt x="482" y="458"/>
                </a:lnTo>
                <a:lnTo>
                  <a:pt x="470" y="476"/>
                </a:lnTo>
                <a:lnTo>
                  <a:pt x="463" y="497"/>
                </a:lnTo>
                <a:lnTo>
                  <a:pt x="460" y="520"/>
                </a:lnTo>
                <a:lnTo>
                  <a:pt x="463" y="542"/>
                </a:lnTo>
                <a:lnTo>
                  <a:pt x="470" y="563"/>
                </a:lnTo>
                <a:lnTo>
                  <a:pt x="482" y="581"/>
                </a:lnTo>
                <a:lnTo>
                  <a:pt x="497" y="597"/>
                </a:lnTo>
                <a:lnTo>
                  <a:pt x="515" y="608"/>
                </a:lnTo>
                <a:lnTo>
                  <a:pt x="536" y="616"/>
                </a:lnTo>
                <a:lnTo>
                  <a:pt x="560" y="619"/>
                </a:lnTo>
                <a:lnTo>
                  <a:pt x="1023" y="619"/>
                </a:lnTo>
                <a:lnTo>
                  <a:pt x="1046" y="616"/>
                </a:lnTo>
                <a:lnTo>
                  <a:pt x="1067" y="608"/>
                </a:lnTo>
                <a:lnTo>
                  <a:pt x="1085" y="597"/>
                </a:lnTo>
                <a:lnTo>
                  <a:pt x="1100" y="581"/>
                </a:lnTo>
                <a:lnTo>
                  <a:pt x="1112" y="563"/>
                </a:lnTo>
                <a:lnTo>
                  <a:pt x="1119" y="542"/>
                </a:lnTo>
                <a:lnTo>
                  <a:pt x="1122" y="520"/>
                </a:lnTo>
                <a:lnTo>
                  <a:pt x="1119" y="497"/>
                </a:lnTo>
                <a:lnTo>
                  <a:pt x="1112" y="476"/>
                </a:lnTo>
                <a:lnTo>
                  <a:pt x="1100" y="458"/>
                </a:lnTo>
                <a:lnTo>
                  <a:pt x="1085" y="443"/>
                </a:lnTo>
                <a:lnTo>
                  <a:pt x="1067" y="431"/>
                </a:lnTo>
                <a:lnTo>
                  <a:pt x="1046" y="424"/>
                </a:lnTo>
                <a:lnTo>
                  <a:pt x="1023" y="421"/>
                </a:lnTo>
                <a:lnTo>
                  <a:pt x="560" y="421"/>
                </a:lnTo>
                <a:close/>
                <a:moveTo>
                  <a:pt x="2911" y="375"/>
                </a:moveTo>
                <a:lnTo>
                  <a:pt x="2894" y="377"/>
                </a:lnTo>
                <a:lnTo>
                  <a:pt x="2880" y="385"/>
                </a:lnTo>
                <a:lnTo>
                  <a:pt x="2868" y="396"/>
                </a:lnTo>
                <a:lnTo>
                  <a:pt x="2861" y="411"/>
                </a:lnTo>
                <a:lnTo>
                  <a:pt x="2858" y="427"/>
                </a:lnTo>
                <a:lnTo>
                  <a:pt x="2858" y="549"/>
                </a:lnTo>
                <a:lnTo>
                  <a:pt x="2861" y="565"/>
                </a:lnTo>
                <a:lnTo>
                  <a:pt x="2868" y="580"/>
                </a:lnTo>
                <a:lnTo>
                  <a:pt x="2880" y="591"/>
                </a:lnTo>
                <a:lnTo>
                  <a:pt x="2894" y="598"/>
                </a:lnTo>
                <a:lnTo>
                  <a:pt x="2911" y="601"/>
                </a:lnTo>
                <a:lnTo>
                  <a:pt x="3033" y="601"/>
                </a:lnTo>
                <a:lnTo>
                  <a:pt x="3050" y="598"/>
                </a:lnTo>
                <a:lnTo>
                  <a:pt x="3064" y="591"/>
                </a:lnTo>
                <a:lnTo>
                  <a:pt x="3075" y="580"/>
                </a:lnTo>
                <a:lnTo>
                  <a:pt x="3083" y="565"/>
                </a:lnTo>
                <a:lnTo>
                  <a:pt x="3085" y="549"/>
                </a:lnTo>
                <a:lnTo>
                  <a:pt x="3085" y="427"/>
                </a:lnTo>
                <a:lnTo>
                  <a:pt x="3083" y="411"/>
                </a:lnTo>
                <a:lnTo>
                  <a:pt x="3075" y="396"/>
                </a:lnTo>
                <a:lnTo>
                  <a:pt x="3064" y="385"/>
                </a:lnTo>
                <a:lnTo>
                  <a:pt x="3050" y="377"/>
                </a:lnTo>
                <a:lnTo>
                  <a:pt x="3033" y="375"/>
                </a:lnTo>
                <a:lnTo>
                  <a:pt x="2911" y="375"/>
                </a:lnTo>
                <a:close/>
                <a:moveTo>
                  <a:pt x="480" y="0"/>
                </a:moveTo>
                <a:lnTo>
                  <a:pt x="978" y="0"/>
                </a:lnTo>
                <a:lnTo>
                  <a:pt x="1148" y="195"/>
                </a:lnTo>
                <a:lnTo>
                  <a:pt x="3255" y="195"/>
                </a:lnTo>
                <a:lnTo>
                  <a:pt x="3255" y="2315"/>
                </a:lnTo>
                <a:lnTo>
                  <a:pt x="0" y="2315"/>
                </a:lnTo>
                <a:lnTo>
                  <a:pt x="0" y="195"/>
                </a:lnTo>
                <a:lnTo>
                  <a:pt x="310" y="195"/>
                </a:lnTo>
                <a:lnTo>
                  <a:pt x="480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 editAs="oneCell">
    <xdr:from>
      <xdr:col>14</xdr:col>
      <xdr:colOff>92651</xdr:colOff>
      <xdr:row>1</xdr:row>
      <xdr:rowOff>132350</xdr:rowOff>
    </xdr:from>
    <xdr:to>
      <xdr:col>14</xdr:col>
      <xdr:colOff>499204</xdr:colOff>
      <xdr:row>2</xdr:row>
      <xdr:rowOff>97456</xdr:rowOff>
    </xdr:to>
    <xdr:grpSp>
      <xdr:nvGrpSpPr>
        <xdr:cNvPr id="177" name="Notes Icon" descr="&quot;&quot;" title="Icône Notes"/>
        <xdr:cNvGrpSpPr>
          <a:grpSpLocks noChangeAspect="1"/>
        </xdr:cNvGrpSpPr>
      </xdr:nvGrpSpPr>
      <xdr:grpSpPr bwMode="auto">
        <a:xfrm>
          <a:off x="10341551" y="589550"/>
          <a:ext cx="406553" cy="288956"/>
          <a:chOff x="89" y="56"/>
          <a:chExt cx="781" cy="26"/>
        </a:xfrm>
      </xdr:grpSpPr>
      <xdr:sp macro="" textlink="">
        <xdr:nvSpPr>
          <xdr:cNvPr id="179" name="Rectangle 33"/>
          <xdr:cNvSpPr>
            <a:spLocks noChangeArrowheads="1"/>
          </xdr:cNvSpPr>
        </xdr:nvSpPr>
        <xdr:spPr bwMode="auto">
          <a:xfrm>
            <a:off x="89" y="56"/>
            <a:ext cx="781" cy="26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0" name="Freeform 34"/>
          <xdr:cNvSpPr>
            <a:spLocks/>
          </xdr:cNvSpPr>
        </xdr:nvSpPr>
        <xdr:spPr bwMode="auto">
          <a:xfrm>
            <a:off x="90" y="58"/>
            <a:ext cx="778" cy="20"/>
          </a:xfrm>
          <a:custGeom>
            <a:avLst/>
            <a:gdLst>
              <a:gd name="T0" fmla="*/ 628 w 2980"/>
              <a:gd name="T1" fmla="*/ 0 h 2233"/>
              <a:gd name="T2" fmla="*/ 2372 w 2980"/>
              <a:gd name="T3" fmla="*/ 42 h 2233"/>
              <a:gd name="T4" fmla="*/ 2980 w 2980"/>
              <a:gd name="T5" fmla="*/ 2149 h 2233"/>
              <a:gd name="T6" fmla="*/ 0 w 2980"/>
              <a:gd name="T7" fmla="*/ 2233 h 2233"/>
              <a:gd name="T8" fmla="*/ 628 w 2980"/>
              <a:gd name="T9" fmla="*/ 0 h 22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980" h="2233">
                <a:moveTo>
                  <a:pt x="628" y="0"/>
                </a:moveTo>
                <a:lnTo>
                  <a:pt x="2372" y="42"/>
                </a:lnTo>
                <a:lnTo>
                  <a:pt x="2980" y="2149"/>
                </a:lnTo>
                <a:lnTo>
                  <a:pt x="0" y="2233"/>
                </a:lnTo>
                <a:lnTo>
                  <a:pt x="62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81" name="Freeform 35"/>
          <xdr:cNvSpPr>
            <a:spLocks noEditPoints="1"/>
          </xdr:cNvSpPr>
        </xdr:nvSpPr>
        <xdr:spPr bwMode="auto">
          <a:xfrm>
            <a:off x="89" y="56"/>
            <a:ext cx="780" cy="26"/>
          </a:xfrm>
          <a:custGeom>
            <a:avLst/>
            <a:gdLst>
              <a:gd name="T0" fmla="*/ 1407 w 3234"/>
              <a:gd name="T1" fmla="*/ 575 h 2894"/>
              <a:gd name="T2" fmla="*/ 1857 w 3234"/>
              <a:gd name="T3" fmla="*/ 575 h 2894"/>
              <a:gd name="T4" fmla="*/ 1857 w 3234"/>
              <a:gd name="T5" fmla="*/ 1110 h 2894"/>
              <a:gd name="T6" fmla="*/ 2278 w 3234"/>
              <a:gd name="T7" fmla="*/ 1110 h 2894"/>
              <a:gd name="T8" fmla="*/ 1631 w 3234"/>
              <a:gd name="T9" fmla="*/ 1894 h 2894"/>
              <a:gd name="T10" fmla="*/ 985 w 3234"/>
              <a:gd name="T11" fmla="*/ 1110 h 2894"/>
              <a:gd name="T12" fmla="*/ 1407 w 3234"/>
              <a:gd name="T13" fmla="*/ 1110 h 2894"/>
              <a:gd name="T14" fmla="*/ 1407 w 3234"/>
              <a:gd name="T15" fmla="*/ 575 h 2894"/>
              <a:gd name="T16" fmla="*/ 892 w 3234"/>
              <a:gd name="T17" fmla="*/ 349 h 2894"/>
              <a:gd name="T18" fmla="*/ 357 w 3234"/>
              <a:gd name="T19" fmla="*/ 1736 h 2894"/>
              <a:gd name="T20" fmla="*/ 1017 w 3234"/>
              <a:gd name="T21" fmla="*/ 1736 h 2894"/>
              <a:gd name="T22" fmla="*/ 1017 w 3234"/>
              <a:gd name="T23" fmla="*/ 2122 h 2894"/>
              <a:gd name="T24" fmla="*/ 1020 w 3234"/>
              <a:gd name="T25" fmla="*/ 2155 h 2894"/>
              <a:gd name="T26" fmla="*/ 1029 w 3234"/>
              <a:gd name="T27" fmla="*/ 2186 h 2894"/>
              <a:gd name="T28" fmla="*/ 1042 w 3234"/>
              <a:gd name="T29" fmla="*/ 2214 h 2894"/>
              <a:gd name="T30" fmla="*/ 1061 w 3234"/>
              <a:gd name="T31" fmla="*/ 2240 h 2894"/>
              <a:gd name="T32" fmla="*/ 1083 w 3234"/>
              <a:gd name="T33" fmla="*/ 2262 h 2894"/>
              <a:gd name="T34" fmla="*/ 1108 w 3234"/>
              <a:gd name="T35" fmla="*/ 2280 h 2894"/>
              <a:gd name="T36" fmla="*/ 1137 w 3234"/>
              <a:gd name="T37" fmla="*/ 2294 h 2894"/>
              <a:gd name="T38" fmla="*/ 1168 w 3234"/>
              <a:gd name="T39" fmla="*/ 2302 h 2894"/>
              <a:gd name="T40" fmla="*/ 1201 w 3234"/>
              <a:gd name="T41" fmla="*/ 2305 h 2894"/>
              <a:gd name="T42" fmla="*/ 2033 w 3234"/>
              <a:gd name="T43" fmla="*/ 2305 h 2894"/>
              <a:gd name="T44" fmla="*/ 2066 w 3234"/>
              <a:gd name="T45" fmla="*/ 2302 h 2894"/>
              <a:gd name="T46" fmla="*/ 2097 w 3234"/>
              <a:gd name="T47" fmla="*/ 2294 h 2894"/>
              <a:gd name="T48" fmla="*/ 2125 w 3234"/>
              <a:gd name="T49" fmla="*/ 2280 h 2894"/>
              <a:gd name="T50" fmla="*/ 2151 w 3234"/>
              <a:gd name="T51" fmla="*/ 2262 h 2894"/>
              <a:gd name="T52" fmla="*/ 2173 w 3234"/>
              <a:gd name="T53" fmla="*/ 2240 h 2894"/>
              <a:gd name="T54" fmla="*/ 2191 w 3234"/>
              <a:gd name="T55" fmla="*/ 2214 h 2894"/>
              <a:gd name="T56" fmla="*/ 2205 w 3234"/>
              <a:gd name="T57" fmla="*/ 2186 h 2894"/>
              <a:gd name="T58" fmla="*/ 2213 w 3234"/>
              <a:gd name="T59" fmla="*/ 2155 h 2894"/>
              <a:gd name="T60" fmla="*/ 2216 w 3234"/>
              <a:gd name="T61" fmla="*/ 2122 h 2894"/>
              <a:gd name="T62" fmla="*/ 2216 w 3234"/>
              <a:gd name="T63" fmla="*/ 1736 h 2894"/>
              <a:gd name="T64" fmla="*/ 2884 w 3234"/>
              <a:gd name="T65" fmla="*/ 1736 h 2894"/>
              <a:gd name="T66" fmla="*/ 2342 w 3234"/>
              <a:gd name="T67" fmla="*/ 349 h 2894"/>
              <a:gd name="T68" fmla="*/ 892 w 3234"/>
              <a:gd name="T69" fmla="*/ 349 h 2894"/>
              <a:gd name="T70" fmla="*/ 653 w 3234"/>
              <a:gd name="T71" fmla="*/ 0 h 2894"/>
              <a:gd name="T72" fmla="*/ 2580 w 3234"/>
              <a:gd name="T73" fmla="*/ 0 h 2894"/>
              <a:gd name="T74" fmla="*/ 3234 w 3234"/>
              <a:gd name="T75" fmla="*/ 1675 h 2894"/>
              <a:gd name="T76" fmla="*/ 3234 w 3234"/>
              <a:gd name="T77" fmla="*/ 2894 h 2894"/>
              <a:gd name="T78" fmla="*/ 0 w 3234"/>
              <a:gd name="T79" fmla="*/ 2894 h 2894"/>
              <a:gd name="T80" fmla="*/ 0 w 3234"/>
              <a:gd name="T81" fmla="*/ 1693 h 2894"/>
              <a:gd name="T82" fmla="*/ 653 w 3234"/>
              <a:gd name="T83" fmla="*/ 0 h 28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3234" h="2894">
                <a:moveTo>
                  <a:pt x="1407" y="575"/>
                </a:moveTo>
                <a:lnTo>
                  <a:pt x="1857" y="575"/>
                </a:lnTo>
                <a:lnTo>
                  <a:pt x="1857" y="1110"/>
                </a:lnTo>
                <a:lnTo>
                  <a:pt x="2278" y="1110"/>
                </a:lnTo>
                <a:lnTo>
                  <a:pt x="1631" y="1894"/>
                </a:lnTo>
                <a:lnTo>
                  <a:pt x="985" y="1110"/>
                </a:lnTo>
                <a:lnTo>
                  <a:pt x="1407" y="1110"/>
                </a:lnTo>
                <a:lnTo>
                  <a:pt x="1407" y="575"/>
                </a:lnTo>
                <a:close/>
                <a:moveTo>
                  <a:pt x="892" y="349"/>
                </a:moveTo>
                <a:lnTo>
                  <a:pt x="357" y="1736"/>
                </a:lnTo>
                <a:lnTo>
                  <a:pt x="1017" y="1736"/>
                </a:lnTo>
                <a:lnTo>
                  <a:pt x="1017" y="2122"/>
                </a:lnTo>
                <a:lnTo>
                  <a:pt x="1020" y="2155"/>
                </a:lnTo>
                <a:lnTo>
                  <a:pt x="1029" y="2186"/>
                </a:lnTo>
                <a:lnTo>
                  <a:pt x="1042" y="2214"/>
                </a:lnTo>
                <a:lnTo>
                  <a:pt x="1061" y="2240"/>
                </a:lnTo>
                <a:lnTo>
                  <a:pt x="1083" y="2262"/>
                </a:lnTo>
                <a:lnTo>
                  <a:pt x="1108" y="2280"/>
                </a:lnTo>
                <a:lnTo>
                  <a:pt x="1137" y="2294"/>
                </a:lnTo>
                <a:lnTo>
                  <a:pt x="1168" y="2302"/>
                </a:lnTo>
                <a:lnTo>
                  <a:pt x="1201" y="2305"/>
                </a:lnTo>
                <a:lnTo>
                  <a:pt x="2033" y="2305"/>
                </a:lnTo>
                <a:lnTo>
                  <a:pt x="2066" y="2302"/>
                </a:lnTo>
                <a:lnTo>
                  <a:pt x="2097" y="2294"/>
                </a:lnTo>
                <a:lnTo>
                  <a:pt x="2125" y="2280"/>
                </a:lnTo>
                <a:lnTo>
                  <a:pt x="2151" y="2262"/>
                </a:lnTo>
                <a:lnTo>
                  <a:pt x="2173" y="2240"/>
                </a:lnTo>
                <a:lnTo>
                  <a:pt x="2191" y="2214"/>
                </a:lnTo>
                <a:lnTo>
                  <a:pt x="2205" y="2186"/>
                </a:lnTo>
                <a:lnTo>
                  <a:pt x="2213" y="2155"/>
                </a:lnTo>
                <a:lnTo>
                  <a:pt x="2216" y="2122"/>
                </a:lnTo>
                <a:lnTo>
                  <a:pt x="2216" y="1736"/>
                </a:lnTo>
                <a:lnTo>
                  <a:pt x="2884" y="1736"/>
                </a:lnTo>
                <a:lnTo>
                  <a:pt x="2342" y="349"/>
                </a:lnTo>
                <a:lnTo>
                  <a:pt x="892" y="349"/>
                </a:lnTo>
                <a:close/>
                <a:moveTo>
                  <a:pt x="653" y="0"/>
                </a:moveTo>
                <a:lnTo>
                  <a:pt x="2580" y="0"/>
                </a:lnTo>
                <a:lnTo>
                  <a:pt x="3234" y="1675"/>
                </a:lnTo>
                <a:lnTo>
                  <a:pt x="3234" y="2894"/>
                </a:lnTo>
                <a:lnTo>
                  <a:pt x="0" y="2894"/>
                </a:lnTo>
                <a:lnTo>
                  <a:pt x="0" y="1693"/>
                </a:lnTo>
                <a:lnTo>
                  <a:pt x="653" y="0"/>
                </a:lnTo>
                <a:close/>
              </a:path>
            </a:pathLst>
          </a:custGeom>
          <a:solidFill>
            <a:schemeClr val="accent1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3</xdr:row>
          <xdr:rowOff>171450</xdr:rowOff>
        </xdr:from>
        <xdr:to>
          <xdr:col>3</xdr:col>
          <xdr:colOff>1457325</xdr:colOff>
          <xdr:row>5</xdr:row>
          <xdr:rowOff>0</xdr:rowOff>
        </xdr:to>
        <xdr:sp macro="" textlink="">
          <xdr:nvSpPr>
            <xdr:cNvPr id="4116" name="Lieu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5</xdr:row>
          <xdr:rowOff>171450</xdr:rowOff>
        </xdr:from>
        <xdr:to>
          <xdr:col>3</xdr:col>
          <xdr:colOff>1457325</xdr:colOff>
          <xdr:row>7</xdr:row>
          <xdr:rowOff>0</xdr:rowOff>
        </xdr:to>
        <xdr:sp macro="" textlink="">
          <xdr:nvSpPr>
            <xdr:cNvPr id="4120" name="Drop Down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7</xdr:row>
          <xdr:rowOff>171450</xdr:rowOff>
        </xdr:from>
        <xdr:to>
          <xdr:col>3</xdr:col>
          <xdr:colOff>1457325</xdr:colOff>
          <xdr:row>9</xdr:row>
          <xdr:rowOff>0</xdr:rowOff>
        </xdr:to>
        <xdr:sp macro="" textlink="">
          <xdr:nvSpPr>
            <xdr:cNvPr id="4121" name="Drop Down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9</xdr:row>
          <xdr:rowOff>171450</xdr:rowOff>
        </xdr:from>
        <xdr:to>
          <xdr:col>3</xdr:col>
          <xdr:colOff>1457325</xdr:colOff>
          <xdr:row>11</xdr:row>
          <xdr:rowOff>0</xdr:rowOff>
        </xdr:to>
        <xdr:sp macro="" textlink="">
          <xdr:nvSpPr>
            <xdr:cNvPr id="4122" name="Drop Down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1</xdr:row>
      <xdr:rowOff>180975</xdr:rowOff>
    </xdr:from>
    <xdr:to>
      <xdr:col>1</xdr:col>
      <xdr:colOff>314325</xdr:colOff>
      <xdr:row>1</xdr:row>
      <xdr:rowOff>361950</xdr:rowOff>
    </xdr:to>
    <xdr:grpSp>
      <xdr:nvGrpSpPr>
        <xdr:cNvPr id="2051" name="Date Icon" descr="&quot;&quot;" title="Icône Date"/>
        <xdr:cNvGrpSpPr>
          <a:grpSpLocks noChangeAspect="1"/>
        </xdr:cNvGrpSpPr>
      </xdr:nvGrpSpPr>
      <xdr:grpSpPr bwMode="auto">
        <a:xfrm>
          <a:off x="495300" y="676275"/>
          <a:ext cx="190500" cy="180975"/>
          <a:chOff x="223" y="69"/>
          <a:chExt cx="20" cy="19"/>
        </a:xfrm>
      </xdr:grpSpPr>
      <xdr:sp macro="" textlink="">
        <xdr:nvSpPr>
          <xdr:cNvPr id="2052" name="Rectangle 4"/>
          <xdr:cNvSpPr>
            <a:spLocks noChangeArrowheads="1"/>
          </xdr:cNvSpPr>
        </xdr:nvSpPr>
        <xdr:spPr bwMode="auto">
          <a:xfrm>
            <a:off x="223" y="69"/>
            <a:ext cx="20" cy="1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53" name="Freeform 5"/>
          <xdr:cNvSpPr>
            <a:spLocks noEditPoints="1"/>
          </xdr:cNvSpPr>
        </xdr:nvSpPr>
        <xdr:spPr bwMode="auto">
          <a:xfrm>
            <a:off x="223" y="69"/>
            <a:ext cx="19" cy="19"/>
          </a:xfrm>
          <a:custGeom>
            <a:avLst/>
            <a:gdLst>
              <a:gd name="T0" fmla="*/ 2030 w 3130"/>
              <a:gd name="T1" fmla="*/ 1582 h 3097"/>
              <a:gd name="T2" fmla="*/ 2421 w 3130"/>
              <a:gd name="T3" fmla="*/ 2131 h 3097"/>
              <a:gd name="T4" fmla="*/ 2030 w 3130"/>
              <a:gd name="T5" fmla="*/ 2600 h 3097"/>
              <a:gd name="T6" fmla="*/ 1994 w 3130"/>
              <a:gd name="T7" fmla="*/ 1334 h 3097"/>
              <a:gd name="T8" fmla="*/ 901 w 3130"/>
              <a:gd name="T9" fmla="*/ 2600 h 3097"/>
              <a:gd name="T10" fmla="*/ 646 w 3130"/>
              <a:gd name="T11" fmla="*/ 1550 h 3097"/>
              <a:gd name="T12" fmla="*/ 768 w 3130"/>
              <a:gd name="T13" fmla="*/ 1535 h 3097"/>
              <a:gd name="T14" fmla="*/ 890 w 3130"/>
              <a:gd name="T15" fmla="*/ 1469 h 3097"/>
              <a:gd name="T16" fmla="*/ 939 w 3130"/>
              <a:gd name="T17" fmla="*/ 1378 h 3097"/>
              <a:gd name="T18" fmla="*/ 286 w 3130"/>
              <a:gd name="T19" fmla="*/ 1032 h 3097"/>
              <a:gd name="T20" fmla="*/ 286 w 3130"/>
              <a:gd name="T21" fmla="*/ 1032 h 3097"/>
              <a:gd name="T22" fmla="*/ 570 w 3130"/>
              <a:gd name="T23" fmla="*/ 416 h 3097"/>
              <a:gd name="T24" fmla="*/ 509 w 3130"/>
              <a:gd name="T25" fmla="*/ 551 h 3097"/>
              <a:gd name="T26" fmla="*/ 531 w 3130"/>
              <a:gd name="T27" fmla="*/ 703 h 3097"/>
              <a:gd name="T28" fmla="*/ 628 w 3130"/>
              <a:gd name="T29" fmla="*/ 814 h 3097"/>
              <a:gd name="T30" fmla="*/ 774 w 3130"/>
              <a:gd name="T31" fmla="*/ 858 h 3097"/>
              <a:gd name="T32" fmla="*/ 920 w 3130"/>
              <a:gd name="T33" fmla="*/ 814 h 3097"/>
              <a:gd name="T34" fmla="*/ 1017 w 3130"/>
              <a:gd name="T35" fmla="*/ 703 h 3097"/>
              <a:gd name="T36" fmla="*/ 1039 w 3130"/>
              <a:gd name="T37" fmla="*/ 551 h 3097"/>
              <a:gd name="T38" fmla="*/ 977 w 3130"/>
              <a:gd name="T39" fmla="*/ 416 h 3097"/>
              <a:gd name="T40" fmla="*/ 2202 w 3130"/>
              <a:gd name="T41" fmla="*/ 390 h 3097"/>
              <a:gd name="T42" fmla="*/ 2123 w 3130"/>
              <a:gd name="T43" fmla="*/ 514 h 3097"/>
              <a:gd name="T44" fmla="*/ 2123 w 3130"/>
              <a:gd name="T45" fmla="*/ 668 h 3097"/>
              <a:gd name="T46" fmla="*/ 2204 w 3130"/>
              <a:gd name="T47" fmla="*/ 792 h 3097"/>
              <a:gd name="T48" fmla="*/ 2340 w 3130"/>
              <a:gd name="T49" fmla="*/ 855 h 3097"/>
              <a:gd name="T50" fmla="*/ 2492 w 3130"/>
              <a:gd name="T51" fmla="*/ 833 h 3097"/>
              <a:gd name="T52" fmla="*/ 2604 w 3130"/>
              <a:gd name="T53" fmla="*/ 736 h 3097"/>
              <a:gd name="T54" fmla="*/ 2647 w 3130"/>
              <a:gd name="T55" fmla="*/ 590 h 3097"/>
              <a:gd name="T56" fmla="*/ 2605 w 3130"/>
              <a:gd name="T57" fmla="*/ 445 h 3097"/>
              <a:gd name="T58" fmla="*/ 3130 w 3130"/>
              <a:gd name="T59" fmla="*/ 249 h 3097"/>
              <a:gd name="T60" fmla="*/ 2379 w 3130"/>
              <a:gd name="T61" fmla="*/ 0 h 3097"/>
              <a:gd name="T62" fmla="*/ 2474 w 3130"/>
              <a:gd name="T63" fmla="*/ 39 h 3097"/>
              <a:gd name="T64" fmla="*/ 2513 w 3130"/>
              <a:gd name="T65" fmla="*/ 133 h 3097"/>
              <a:gd name="T66" fmla="*/ 2490 w 3130"/>
              <a:gd name="T67" fmla="*/ 688 h 3097"/>
              <a:gd name="T68" fmla="*/ 2406 w 3130"/>
              <a:gd name="T69" fmla="*/ 744 h 3097"/>
              <a:gd name="T70" fmla="*/ 2305 w 3130"/>
              <a:gd name="T71" fmla="*/ 724 h 3097"/>
              <a:gd name="T72" fmla="*/ 2249 w 3130"/>
              <a:gd name="T73" fmla="*/ 640 h 3097"/>
              <a:gd name="T74" fmla="*/ 2257 w 3130"/>
              <a:gd name="T75" fmla="*/ 81 h 3097"/>
              <a:gd name="T76" fmla="*/ 2328 w 3130"/>
              <a:gd name="T77" fmla="*/ 10 h 3097"/>
              <a:gd name="T78" fmla="*/ 801 w 3130"/>
              <a:gd name="T79" fmla="*/ 3 h 3097"/>
              <a:gd name="T80" fmla="*/ 884 w 3130"/>
              <a:gd name="T81" fmla="*/ 58 h 3097"/>
              <a:gd name="T82" fmla="*/ 907 w 3130"/>
              <a:gd name="T83" fmla="*/ 613 h 3097"/>
              <a:gd name="T84" fmla="*/ 868 w 3130"/>
              <a:gd name="T85" fmla="*/ 707 h 3097"/>
              <a:gd name="T86" fmla="*/ 774 w 3130"/>
              <a:gd name="T87" fmla="*/ 746 h 3097"/>
              <a:gd name="T88" fmla="*/ 680 w 3130"/>
              <a:gd name="T89" fmla="*/ 707 h 3097"/>
              <a:gd name="T90" fmla="*/ 641 w 3130"/>
              <a:gd name="T91" fmla="*/ 613 h 3097"/>
              <a:gd name="T92" fmla="*/ 663 w 3130"/>
              <a:gd name="T93" fmla="*/ 58 h 3097"/>
              <a:gd name="T94" fmla="*/ 746 w 3130"/>
              <a:gd name="T95" fmla="*/ 3 h 30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130" h="3097">
                <a:moveTo>
                  <a:pt x="2030" y="1582"/>
                </a:moveTo>
                <a:lnTo>
                  <a:pt x="1712" y="2131"/>
                </a:lnTo>
                <a:lnTo>
                  <a:pt x="2030" y="2131"/>
                </a:lnTo>
                <a:lnTo>
                  <a:pt x="2030" y="1582"/>
                </a:lnTo>
                <a:close/>
                <a:moveTo>
                  <a:pt x="1994" y="1334"/>
                </a:moveTo>
                <a:lnTo>
                  <a:pt x="2276" y="1334"/>
                </a:lnTo>
                <a:lnTo>
                  <a:pt x="2276" y="2131"/>
                </a:lnTo>
                <a:lnTo>
                  <a:pt x="2421" y="2131"/>
                </a:lnTo>
                <a:lnTo>
                  <a:pt x="2421" y="2327"/>
                </a:lnTo>
                <a:lnTo>
                  <a:pt x="2276" y="2327"/>
                </a:lnTo>
                <a:lnTo>
                  <a:pt x="2276" y="2600"/>
                </a:lnTo>
                <a:lnTo>
                  <a:pt x="2030" y="2600"/>
                </a:lnTo>
                <a:lnTo>
                  <a:pt x="2030" y="2327"/>
                </a:lnTo>
                <a:lnTo>
                  <a:pt x="1525" y="2327"/>
                </a:lnTo>
                <a:lnTo>
                  <a:pt x="1525" y="2108"/>
                </a:lnTo>
                <a:lnTo>
                  <a:pt x="1994" y="1334"/>
                </a:lnTo>
                <a:close/>
                <a:moveTo>
                  <a:pt x="949" y="1326"/>
                </a:moveTo>
                <a:lnTo>
                  <a:pt x="1158" y="1326"/>
                </a:lnTo>
                <a:lnTo>
                  <a:pt x="1158" y="2600"/>
                </a:lnTo>
                <a:lnTo>
                  <a:pt x="901" y="2600"/>
                </a:lnTo>
                <a:lnTo>
                  <a:pt x="901" y="1721"/>
                </a:lnTo>
                <a:lnTo>
                  <a:pt x="602" y="1721"/>
                </a:lnTo>
                <a:lnTo>
                  <a:pt x="602" y="1552"/>
                </a:lnTo>
                <a:lnTo>
                  <a:pt x="646" y="1550"/>
                </a:lnTo>
                <a:lnTo>
                  <a:pt x="685" y="1546"/>
                </a:lnTo>
                <a:lnTo>
                  <a:pt x="718" y="1543"/>
                </a:lnTo>
                <a:lnTo>
                  <a:pt x="745" y="1539"/>
                </a:lnTo>
                <a:lnTo>
                  <a:pt x="768" y="1535"/>
                </a:lnTo>
                <a:lnTo>
                  <a:pt x="803" y="1525"/>
                </a:lnTo>
                <a:lnTo>
                  <a:pt x="836" y="1510"/>
                </a:lnTo>
                <a:lnTo>
                  <a:pt x="864" y="1491"/>
                </a:lnTo>
                <a:lnTo>
                  <a:pt x="890" y="1469"/>
                </a:lnTo>
                <a:lnTo>
                  <a:pt x="905" y="1450"/>
                </a:lnTo>
                <a:lnTo>
                  <a:pt x="919" y="1429"/>
                </a:lnTo>
                <a:lnTo>
                  <a:pt x="930" y="1405"/>
                </a:lnTo>
                <a:lnTo>
                  <a:pt x="939" y="1378"/>
                </a:lnTo>
                <a:lnTo>
                  <a:pt x="945" y="1356"/>
                </a:lnTo>
                <a:lnTo>
                  <a:pt x="948" y="1339"/>
                </a:lnTo>
                <a:lnTo>
                  <a:pt x="949" y="1326"/>
                </a:lnTo>
                <a:close/>
                <a:moveTo>
                  <a:pt x="286" y="1032"/>
                </a:moveTo>
                <a:lnTo>
                  <a:pt x="286" y="2811"/>
                </a:lnTo>
                <a:lnTo>
                  <a:pt x="2843" y="2811"/>
                </a:lnTo>
                <a:lnTo>
                  <a:pt x="2843" y="1032"/>
                </a:lnTo>
                <a:lnTo>
                  <a:pt x="286" y="1032"/>
                </a:lnTo>
                <a:close/>
                <a:moveTo>
                  <a:pt x="0" y="249"/>
                </a:moveTo>
                <a:lnTo>
                  <a:pt x="597" y="249"/>
                </a:lnTo>
                <a:lnTo>
                  <a:pt x="597" y="390"/>
                </a:lnTo>
                <a:lnTo>
                  <a:pt x="570" y="416"/>
                </a:lnTo>
                <a:lnTo>
                  <a:pt x="548" y="445"/>
                </a:lnTo>
                <a:lnTo>
                  <a:pt x="530" y="479"/>
                </a:lnTo>
                <a:lnTo>
                  <a:pt x="517" y="514"/>
                </a:lnTo>
                <a:lnTo>
                  <a:pt x="509" y="551"/>
                </a:lnTo>
                <a:lnTo>
                  <a:pt x="506" y="590"/>
                </a:lnTo>
                <a:lnTo>
                  <a:pt x="509" y="629"/>
                </a:lnTo>
                <a:lnTo>
                  <a:pt x="517" y="668"/>
                </a:lnTo>
                <a:lnTo>
                  <a:pt x="531" y="703"/>
                </a:lnTo>
                <a:lnTo>
                  <a:pt x="549" y="736"/>
                </a:lnTo>
                <a:lnTo>
                  <a:pt x="571" y="766"/>
                </a:lnTo>
                <a:lnTo>
                  <a:pt x="599" y="792"/>
                </a:lnTo>
                <a:lnTo>
                  <a:pt x="628" y="814"/>
                </a:lnTo>
                <a:lnTo>
                  <a:pt x="661" y="833"/>
                </a:lnTo>
                <a:lnTo>
                  <a:pt x="696" y="847"/>
                </a:lnTo>
                <a:lnTo>
                  <a:pt x="734" y="855"/>
                </a:lnTo>
                <a:lnTo>
                  <a:pt x="774" y="858"/>
                </a:lnTo>
                <a:lnTo>
                  <a:pt x="814" y="855"/>
                </a:lnTo>
                <a:lnTo>
                  <a:pt x="851" y="847"/>
                </a:lnTo>
                <a:lnTo>
                  <a:pt x="886" y="833"/>
                </a:lnTo>
                <a:lnTo>
                  <a:pt x="920" y="814"/>
                </a:lnTo>
                <a:lnTo>
                  <a:pt x="950" y="792"/>
                </a:lnTo>
                <a:lnTo>
                  <a:pt x="976" y="766"/>
                </a:lnTo>
                <a:lnTo>
                  <a:pt x="999" y="736"/>
                </a:lnTo>
                <a:lnTo>
                  <a:pt x="1017" y="703"/>
                </a:lnTo>
                <a:lnTo>
                  <a:pt x="1030" y="668"/>
                </a:lnTo>
                <a:lnTo>
                  <a:pt x="1039" y="629"/>
                </a:lnTo>
                <a:lnTo>
                  <a:pt x="1042" y="590"/>
                </a:lnTo>
                <a:lnTo>
                  <a:pt x="1039" y="551"/>
                </a:lnTo>
                <a:lnTo>
                  <a:pt x="1030" y="514"/>
                </a:lnTo>
                <a:lnTo>
                  <a:pt x="1017" y="479"/>
                </a:lnTo>
                <a:lnTo>
                  <a:pt x="999" y="445"/>
                </a:lnTo>
                <a:lnTo>
                  <a:pt x="977" y="416"/>
                </a:lnTo>
                <a:lnTo>
                  <a:pt x="951" y="390"/>
                </a:lnTo>
                <a:lnTo>
                  <a:pt x="951" y="249"/>
                </a:lnTo>
                <a:lnTo>
                  <a:pt x="2202" y="249"/>
                </a:lnTo>
                <a:lnTo>
                  <a:pt x="2202" y="390"/>
                </a:lnTo>
                <a:lnTo>
                  <a:pt x="2176" y="416"/>
                </a:lnTo>
                <a:lnTo>
                  <a:pt x="2154" y="445"/>
                </a:lnTo>
                <a:lnTo>
                  <a:pt x="2136" y="479"/>
                </a:lnTo>
                <a:lnTo>
                  <a:pt x="2123" y="514"/>
                </a:lnTo>
                <a:lnTo>
                  <a:pt x="2115" y="551"/>
                </a:lnTo>
                <a:lnTo>
                  <a:pt x="2112" y="590"/>
                </a:lnTo>
                <a:lnTo>
                  <a:pt x="2115" y="629"/>
                </a:lnTo>
                <a:lnTo>
                  <a:pt x="2123" y="668"/>
                </a:lnTo>
                <a:lnTo>
                  <a:pt x="2137" y="703"/>
                </a:lnTo>
                <a:lnTo>
                  <a:pt x="2155" y="736"/>
                </a:lnTo>
                <a:lnTo>
                  <a:pt x="2177" y="766"/>
                </a:lnTo>
                <a:lnTo>
                  <a:pt x="2204" y="792"/>
                </a:lnTo>
                <a:lnTo>
                  <a:pt x="2233" y="814"/>
                </a:lnTo>
                <a:lnTo>
                  <a:pt x="2267" y="833"/>
                </a:lnTo>
                <a:lnTo>
                  <a:pt x="2302" y="847"/>
                </a:lnTo>
                <a:lnTo>
                  <a:pt x="2340" y="855"/>
                </a:lnTo>
                <a:lnTo>
                  <a:pt x="2379" y="858"/>
                </a:lnTo>
                <a:lnTo>
                  <a:pt x="2420" y="855"/>
                </a:lnTo>
                <a:lnTo>
                  <a:pt x="2457" y="847"/>
                </a:lnTo>
                <a:lnTo>
                  <a:pt x="2492" y="833"/>
                </a:lnTo>
                <a:lnTo>
                  <a:pt x="2525" y="814"/>
                </a:lnTo>
                <a:lnTo>
                  <a:pt x="2555" y="792"/>
                </a:lnTo>
                <a:lnTo>
                  <a:pt x="2582" y="766"/>
                </a:lnTo>
                <a:lnTo>
                  <a:pt x="2604" y="736"/>
                </a:lnTo>
                <a:lnTo>
                  <a:pt x="2623" y="703"/>
                </a:lnTo>
                <a:lnTo>
                  <a:pt x="2636" y="668"/>
                </a:lnTo>
                <a:lnTo>
                  <a:pt x="2645" y="629"/>
                </a:lnTo>
                <a:lnTo>
                  <a:pt x="2647" y="590"/>
                </a:lnTo>
                <a:lnTo>
                  <a:pt x="2645" y="551"/>
                </a:lnTo>
                <a:lnTo>
                  <a:pt x="2636" y="514"/>
                </a:lnTo>
                <a:lnTo>
                  <a:pt x="2623" y="479"/>
                </a:lnTo>
                <a:lnTo>
                  <a:pt x="2605" y="445"/>
                </a:lnTo>
                <a:lnTo>
                  <a:pt x="2583" y="416"/>
                </a:lnTo>
                <a:lnTo>
                  <a:pt x="2556" y="390"/>
                </a:lnTo>
                <a:lnTo>
                  <a:pt x="2556" y="249"/>
                </a:lnTo>
                <a:lnTo>
                  <a:pt x="3130" y="249"/>
                </a:lnTo>
                <a:lnTo>
                  <a:pt x="3130" y="3097"/>
                </a:lnTo>
                <a:lnTo>
                  <a:pt x="0" y="3097"/>
                </a:lnTo>
                <a:lnTo>
                  <a:pt x="0" y="249"/>
                </a:lnTo>
                <a:close/>
                <a:moveTo>
                  <a:pt x="2379" y="0"/>
                </a:moveTo>
                <a:lnTo>
                  <a:pt x="2406" y="3"/>
                </a:lnTo>
                <a:lnTo>
                  <a:pt x="2432" y="10"/>
                </a:lnTo>
                <a:lnTo>
                  <a:pt x="2454" y="23"/>
                </a:lnTo>
                <a:lnTo>
                  <a:pt x="2474" y="39"/>
                </a:lnTo>
                <a:lnTo>
                  <a:pt x="2490" y="58"/>
                </a:lnTo>
                <a:lnTo>
                  <a:pt x="2502" y="81"/>
                </a:lnTo>
                <a:lnTo>
                  <a:pt x="2510" y="107"/>
                </a:lnTo>
                <a:lnTo>
                  <a:pt x="2513" y="133"/>
                </a:lnTo>
                <a:lnTo>
                  <a:pt x="2513" y="613"/>
                </a:lnTo>
                <a:lnTo>
                  <a:pt x="2510" y="640"/>
                </a:lnTo>
                <a:lnTo>
                  <a:pt x="2502" y="665"/>
                </a:lnTo>
                <a:lnTo>
                  <a:pt x="2490" y="688"/>
                </a:lnTo>
                <a:lnTo>
                  <a:pt x="2474" y="707"/>
                </a:lnTo>
                <a:lnTo>
                  <a:pt x="2454" y="724"/>
                </a:lnTo>
                <a:lnTo>
                  <a:pt x="2432" y="736"/>
                </a:lnTo>
                <a:lnTo>
                  <a:pt x="2406" y="744"/>
                </a:lnTo>
                <a:lnTo>
                  <a:pt x="2379" y="746"/>
                </a:lnTo>
                <a:lnTo>
                  <a:pt x="2352" y="744"/>
                </a:lnTo>
                <a:lnTo>
                  <a:pt x="2328" y="736"/>
                </a:lnTo>
                <a:lnTo>
                  <a:pt x="2305" y="724"/>
                </a:lnTo>
                <a:lnTo>
                  <a:pt x="2285" y="707"/>
                </a:lnTo>
                <a:lnTo>
                  <a:pt x="2269" y="688"/>
                </a:lnTo>
                <a:lnTo>
                  <a:pt x="2257" y="665"/>
                </a:lnTo>
                <a:lnTo>
                  <a:pt x="2249" y="640"/>
                </a:lnTo>
                <a:lnTo>
                  <a:pt x="2247" y="613"/>
                </a:lnTo>
                <a:lnTo>
                  <a:pt x="2247" y="133"/>
                </a:lnTo>
                <a:lnTo>
                  <a:pt x="2249" y="107"/>
                </a:lnTo>
                <a:lnTo>
                  <a:pt x="2257" y="81"/>
                </a:lnTo>
                <a:lnTo>
                  <a:pt x="2269" y="58"/>
                </a:lnTo>
                <a:lnTo>
                  <a:pt x="2285" y="39"/>
                </a:lnTo>
                <a:lnTo>
                  <a:pt x="2305" y="23"/>
                </a:lnTo>
                <a:lnTo>
                  <a:pt x="2328" y="10"/>
                </a:lnTo>
                <a:lnTo>
                  <a:pt x="2352" y="3"/>
                </a:lnTo>
                <a:lnTo>
                  <a:pt x="2379" y="0"/>
                </a:lnTo>
                <a:close/>
                <a:moveTo>
                  <a:pt x="774" y="0"/>
                </a:moveTo>
                <a:lnTo>
                  <a:pt x="801" y="3"/>
                </a:lnTo>
                <a:lnTo>
                  <a:pt x="826" y="10"/>
                </a:lnTo>
                <a:lnTo>
                  <a:pt x="848" y="23"/>
                </a:lnTo>
                <a:lnTo>
                  <a:pt x="868" y="39"/>
                </a:lnTo>
                <a:lnTo>
                  <a:pt x="884" y="58"/>
                </a:lnTo>
                <a:lnTo>
                  <a:pt x="896" y="81"/>
                </a:lnTo>
                <a:lnTo>
                  <a:pt x="904" y="107"/>
                </a:lnTo>
                <a:lnTo>
                  <a:pt x="907" y="133"/>
                </a:lnTo>
                <a:lnTo>
                  <a:pt x="907" y="613"/>
                </a:lnTo>
                <a:lnTo>
                  <a:pt x="904" y="640"/>
                </a:lnTo>
                <a:lnTo>
                  <a:pt x="896" y="665"/>
                </a:lnTo>
                <a:lnTo>
                  <a:pt x="884" y="688"/>
                </a:lnTo>
                <a:lnTo>
                  <a:pt x="868" y="707"/>
                </a:lnTo>
                <a:lnTo>
                  <a:pt x="848" y="724"/>
                </a:lnTo>
                <a:lnTo>
                  <a:pt x="826" y="736"/>
                </a:lnTo>
                <a:lnTo>
                  <a:pt x="801" y="744"/>
                </a:lnTo>
                <a:lnTo>
                  <a:pt x="774" y="746"/>
                </a:lnTo>
                <a:lnTo>
                  <a:pt x="746" y="744"/>
                </a:lnTo>
                <a:lnTo>
                  <a:pt x="722" y="736"/>
                </a:lnTo>
                <a:lnTo>
                  <a:pt x="699" y="724"/>
                </a:lnTo>
                <a:lnTo>
                  <a:pt x="680" y="707"/>
                </a:lnTo>
                <a:lnTo>
                  <a:pt x="663" y="688"/>
                </a:lnTo>
                <a:lnTo>
                  <a:pt x="651" y="665"/>
                </a:lnTo>
                <a:lnTo>
                  <a:pt x="643" y="640"/>
                </a:lnTo>
                <a:lnTo>
                  <a:pt x="641" y="613"/>
                </a:lnTo>
                <a:lnTo>
                  <a:pt x="641" y="133"/>
                </a:lnTo>
                <a:lnTo>
                  <a:pt x="643" y="107"/>
                </a:lnTo>
                <a:lnTo>
                  <a:pt x="651" y="81"/>
                </a:lnTo>
                <a:lnTo>
                  <a:pt x="663" y="58"/>
                </a:lnTo>
                <a:lnTo>
                  <a:pt x="680" y="39"/>
                </a:lnTo>
                <a:lnTo>
                  <a:pt x="699" y="23"/>
                </a:lnTo>
                <a:lnTo>
                  <a:pt x="722" y="10"/>
                </a:lnTo>
                <a:lnTo>
                  <a:pt x="746" y="3"/>
                </a:lnTo>
                <a:lnTo>
                  <a:pt x="774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</xdr:col>
      <xdr:colOff>95250</xdr:colOff>
      <xdr:row>1</xdr:row>
      <xdr:rowOff>190500</xdr:rowOff>
    </xdr:from>
    <xdr:to>
      <xdr:col>2</xdr:col>
      <xdr:colOff>276225</xdr:colOff>
      <xdr:row>1</xdr:row>
      <xdr:rowOff>371475</xdr:rowOff>
    </xdr:to>
    <xdr:grpSp>
      <xdr:nvGrpSpPr>
        <xdr:cNvPr id="2056" name="Time Icon" descr="&quot;&quot;" title="Icône Heure"/>
        <xdr:cNvGrpSpPr>
          <a:grpSpLocks noChangeAspect="1"/>
        </xdr:cNvGrpSpPr>
      </xdr:nvGrpSpPr>
      <xdr:grpSpPr bwMode="auto">
        <a:xfrm>
          <a:off x="1533525" y="685800"/>
          <a:ext cx="180975" cy="180975"/>
          <a:chOff x="390" y="69"/>
          <a:chExt cx="19" cy="19"/>
        </a:xfrm>
      </xdr:grpSpPr>
      <xdr:sp macro="" textlink="">
        <xdr:nvSpPr>
          <xdr:cNvPr id="2057" name="Rectangle 9"/>
          <xdr:cNvSpPr>
            <a:spLocks noChangeArrowheads="1"/>
          </xdr:cNvSpPr>
        </xdr:nvSpPr>
        <xdr:spPr bwMode="auto">
          <a:xfrm>
            <a:off x="390" y="69"/>
            <a:ext cx="19" cy="1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58" name="Freeform 10"/>
          <xdr:cNvSpPr>
            <a:spLocks noEditPoints="1"/>
          </xdr:cNvSpPr>
        </xdr:nvSpPr>
        <xdr:spPr bwMode="auto">
          <a:xfrm>
            <a:off x="390" y="69"/>
            <a:ext cx="19" cy="19"/>
          </a:xfrm>
          <a:custGeom>
            <a:avLst/>
            <a:gdLst>
              <a:gd name="T0" fmla="*/ 1733 w 3307"/>
              <a:gd name="T1" fmla="*/ 675 h 3307"/>
              <a:gd name="T2" fmla="*/ 1793 w 3307"/>
              <a:gd name="T3" fmla="*/ 765 h 3307"/>
              <a:gd name="T4" fmla="*/ 2174 w 3307"/>
              <a:gd name="T5" fmla="*/ 1989 h 3307"/>
              <a:gd name="T6" fmla="*/ 2197 w 3307"/>
              <a:gd name="T7" fmla="*/ 2082 h 3307"/>
              <a:gd name="T8" fmla="*/ 2155 w 3307"/>
              <a:gd name="T9" fmla="*/ 2171 h 3307"/>
              <a:gd name="T10" fmla="*/ 2076 w 3307"/>
              <a:gd name="T11" fmla="*/ 2209 h 3307"/>
              <a:gd name="T12" fmla="*/ 1990 w 3307"/>
              <a:gd name="T13" fmla="*/ 2195 h 3307"/>
              <a:gd name="T14" fmla="*/ 1511 w 3307"/>
              <a:gd name="T15" fmla="*/ 794 h 3307"/>
              <a:gd name="T16" fmla="*/ 1553 w 3307"/>
              <a:gd name="T17" fmla="*/ 692 h 3307"/>
              <a:gd name="T18" fmla="*/ 1652 w 3307"/>
              <a:gd name="T19" fmla="*/ 651 h 3307"/>
              <a:gd name="T20" fmla="*/ 1401 w 3307"/>
              <a:gd name="T21" fmla="*/ 530 h 3307"/>
              <a:gd name="T22" fmla="*/ 1096 w 3307"/>
              <a:gd name="T23" fmla="*/ 646 h 3307"/>
              <a:gd name="T24" fmla="*/ 840 w 3307"/>
              <a:gd name="T25" fmla="*/ 840 h 3307"/>
              <a:gd name="T26" fmla="*/ 645 w 3307"/>
              <a:gd name="T27" fmla="*/ 1096 h 3307"/>
              <a:gd name="T28" fmla="*/ 529 w 3307"/>
              <a:gd name="T29" fmla="*/ 1401 h 3307"/>
              <a:gd name="T30" fmla="*/ 505 w 3307"/>
              <a:gd name="T31" fmla="*/ 1740 h 3307"/>
              <a:gd name="T32" fmla="*/ 577 w 3307"/>
              <a:gd name="T33" fmla="*/ 2063 h 3307"/>
              <a:gd name="T34" fmla="*/ 734 w 3307"/>
              <a:gd name="T35" fmla="*/ 2346 h 3307"/>
              <a:gd name="T36" fmla="*/ 961 w 3307"/>
              <a:gd name="T37" fmla="*/ 2572 h 3307"/>
              <a:gd name="T38" fmla="*/ 1244 w 3307"/>
              <a:gd name="T39" fmla="*/ 2730 h 3307"/>
              <a:gd name="T40" fmla="*/ 1567 w 3307"/>
              <a:gd name="T41" fmla="*/ 2802 h 3307"/>
              <a:gd name="T42" fmla="*/ 1906 w 3307"/>
              <a:gd name="T43" fmla="*/ 2777 h 3307"/>
              <a:gd name="T44" fmla="*/ 2211 w 3307"/>
              <a:gd name="T45" fmla="*/ 2661 h 3307"/>
              <a:gd name="T46" fmla="*/ 2467 w 3307"/>
              <a:gd name="T47" fmla="*/ 2467 h 3307"/>
              <a:gd name="T48" fmla="*/ 2662 w 3307"/>
              <a:gd name="T49" fmla="*/ 2211 h 3307"/>
              <a:gd name="T50" fmla="*/ 2778 w 3307"/>
              <a:gd name="T51" fmla="*/ 1906 h 3307"/>
              <a:gd name="T52" fmla="*/ 2802 w 3307"/>
              <a:gd name="T53" fmla="*/ 1567 h 3307"/>
              <a:gd name="T54" fmla="*/ 2730 w 3307"/>
              <a:gd name="T55" fmla="*/ 1244 h 3307"/>
              <a:gd name="T56" fmla="*/ 2573 w 3307"/>
              <a:gd name="T57" fmla="*/ 961 h 3307"/>
              <a:gd name="T58" fmla="*/ 2346 w 3307"/>
              <a:gd name="T59" fmla="*/ 734 h 3307"/>
              <a:gd name="T60" fmla="*/ 2063 w 3307"/>
              <a:gd name="T61" fmla="*/ 577 h 3307"/>
              <a:gd name="T62" fmla="*/ 1740 w 3307"/>
              <a:gd name="T63" fmla="*/ 505 h 3307"/>
              <a:gd name="T64" fmla="*/ 1853 w 3307"/>
              <a:gd name="T65" fmla="*/ 12 h 3307"/>
              <a:gd name="T66" fmla="*/ 2231 w 3307"/>
              <a:gd name="T67" fmla="*/ 103 h 3307"/>
              <a:gd name="T68" fmla="*/ 2568 w 3307"/>
              <a:gd name="T69" fmla="*/ 276 h 3307"/>
              <a:gd name="T70" fmla="*/ 2855 w 3307"/>
              <a:gd name="T71" fmla="*/ 518 h 3307"/>
              <a:gd name="T72" fmla="*/ 3082 w 3307"/>
              <a:gd name="T73" fmla="*/ 819 h 3307"/>
              <a:gd name="T74" fmla="*/ 3235 w 3307"/>
              <a:gd name="T75" fmla="*/ 1167 h 3307"/>
              <a:gd name="T76" fmla="*/ 3304 w 3307"/>
              <a:gd name="T77" fmla="*/ 1552 h 3307"/>
              <a:gd name="T78" fmla="*/ 3280 w 3307"/>
              <a:gd name="T79" fmla="*/ 1951 h 3307"/>
              <a:gd name="T80" fmla="*/ 3168 w 3307"/>
              <a:gd name="T81" fmla="*/ 2319 h 3307"/>
              <a:gd name="T82" fmla="*/ 2976 w 3307"/>
              <a:gd name="T83" fmla="*/ 2645 h 3307"/>
              <a:gd name="T84" fmla="*/ 2719 w 3307"/>
              <a:gd name="T85" fmla="*/ 2918 h 3307"/>
              <a:gd name="T86" fmla="*/ 2405 w 3307"/>
              <a:gd name="T87" fmla="*/ 3127 h 3307"/>
              <a:gd name="T88" fmla="*/ 2046 w 3307"/>
              <a:gd name="T89" fmla="*/ 3260 h 3307"/>
              <a:gd name="T90" fmla="*/ 1652 w 3307"/>
              <a:gd name="T91" fmla="*/ 3307 h 3307"/>
              <a:gd name="T92" fmla="*/ 1261 w 3307"/>
              <a:gd name="T93" fmla="*/ 3260 h 3307"/>
              <a:gd name="T94" fmla="*/ 902 w 3307"/>
              <a:gd name="T95" fmla="*/ 3127 h 3307"/>
              <a:gd name="T96" fmla="*/ 588 w 3307"/>
              <a:gd name="T97" fmla="*/ 2918 h 3307"/>
              <a:gd name="T98" fmla="*/ 331 w 3307"/>
              <a:gd name="T99" fmla="*/ 2645 h 3307"/>
              <a:gd name="T100" fmla="*/ 139 w 3307"/>
              <a:gd name="T101" fmla="*/ 2319 h 3307"/>
              <a:gd name="T102" fmla="*/ 27 w 3307"/>
              <a:gd name="T103" fmla="*/ 1951 h 3307"/>
              <a:gd name="T104" fmla="*/ 3 w 3307"/>
              <a:gd name="T105" fmla="*/ 1552 h 3307"/>
              <a:gd name="T106" fmla="*/ 72 w 3307"/>
              <a:gd name="T107" fmla="*/ 1167 h 3307"/>
              <a:gd name="T108" fmla="*/ 225 w 3307"/>
              <a:gd name="T109" fmla="*/ 819 h 3307"/>
              <a:gd name="T110" fmla="*/ 452 w 3307"/>
              <a:gd name="T111" fmla="*/ 518 h 3307"/>
              <a:gd name="T112" fmla="*/ 739 w 3307"/>
              <a:gd name="T113" fmla="*/ 276 h 3307"/>
              <a:gd name="T114" fmla="*/ 1076 w 3307"/>
              <a:gd name="T115" fmla="*/ 103 h 3307"/>
              <a:gd name="T116" fmla="*/ 1454 w 3307"/>
              <a:gd name="T117" fmla="*/ 12 h 33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307" h="3307">
                <a:moveTo>
                  <a:pt x="1652" y="651"/>
                </a:moveTo>
                <a:lnTo>
                  <a:pt x="1683" y="653"/>
                </a:lnTo>
                <a:lnTo>
                  <a:pt x="1709" y="662"/>
                </a:lnTo>
                <a:lnTo>
                  <a:pt x="1733" y="675"/>
                </a:lnTo>
                <a:lnTo>
                  <a:pt x="1754" y="692"/>
                </a:lnTo>
                <a:lnTo>
                  <a:pt x="1772" y="714"/>
                </a:lnTo>
                <a:lnTo>
                  <a:pt x="1785" y="738"/>
                </a:lnTo>
                <a:lnTo>
                  <a:pt x="1793" y="765"/>
                </a:lnTo>
                <a:lnTo>
                  <a:pt x="1796" y="794"/>
                </a:lnTo>
                <a:lnTo>
                  <a:pt x="1796" y="1595"/>
                </a:lnTo>
                <a:lnTo>
                  <a:pt x="2158" y="1969"/>
                </a:lnTo>
                <a:lnTo>
                  <a:pt x="2174" y="1989"/>
                </a:lnTo>
                <a:lnTo>
                  <a:pt x="2186" y="2011"/>
                </a:lnTo>
                <a:lnTo>
                  <a:pt x="2194" y="2034"/>
                </a:lnTo>
                <a:lnTo>
                  <a:pt x="2197" y="2058"/>
                </a:lnTo>
                <a:lnTo>
                  <a:pt x="2197" y="2082"/>
                </a:lnTo>
                <a:lnTo>
                  <a:pt x="2193" y="2106"/>
                </a:lnTo>
                <a:lnTo>
                  <a:pt x="2184" y="2130"/>
                </a:lnTo>
                <a:lnTo>
                  <a:pt x="2171" y="2151"/>
                </a:lnTo>
                <a:lnTo>
                  <a:pt x="2155" y="2171"/>
                </a:lnTo>
                <a:lnTo>
                  <a:pt x="2137" y="2185"/>
                </a:lnTo>
                <a:lnTo>
                  <a:pt x="2117" y="2196"/>
                </a:lnTo>
                <a:lnTo>
                  <a:pt x="2097" y="2204"/>
                </a:lnTo>
                <a:lnTo>
                  <a:pt x="2076" y="2209"/>
                </a:lnTo>
                <a:lnTo>
                  <a:pt x="2055" y="2211"/>
                </a:lnTo>
                <a:lnTo>
                  <a:pt x="2033" y="2209"/>
                </a:lnTo>
                <a:lnTo>
                  <a:pt x="2011" y="2204"/>
                </a:lnTo>
                <a:lnTo>
                  <a:pt x="1990" y="2195"/>
                </a:lnTo>
                <a:lnTo>
                  <a:pt x="1970" y="2183"/>
                </a:lnTo>
                <a:lnTo>
                  <a:pt x="1953" y="2167"/>
                </a:lnTo>
                <a:lnTo>
                  <a:pt x="1511" y="1712"/>
                </a:lnTo>
                <a:lnTo>
                  <a:pt x="1511" y="794"/>
                </a:lnTo>
                <a:lnTo>
                  <a:pt x="1514" y="765"/>
                </a:lnTo>
                <a:lnTo>
                  <a:pt x="1522" y="738"/>
                </a:lnTo>
                <a:lnTo>
                  <a:pt x="1535" y="714"/>
                </a:lnTo>
                <a:lnTo>
                  <a:pt x="1553" y="692"/>
                </a:lnTo>
                <a:lnTo>
                  <a:pt x="1574" y="675"/>
                </a:lnTo>
                <a:lnTo>
                  <a:pt x="1598" y="662"/>
                </a:lnTo>
                <a:lnTo>
                  <a:pt x="1624" y="653"/>
                </a:lnTo>
                <a:lnTo>
                  <a:pt x="1652" y="651"/>
                </a:lnTo>
                <a:close/>
                <a:moveTo>
                  <a:pt x="1652" y="502"/>
                </a:moveTo>
                <a:lnTo>
                  <a:pt x="1567" y="505"/>
                </a:lnTo>
                <a:lnTo>
                  <a:pt x="1483" y="514"/>
                </a:lnTo>
                <a:lnTo>
                  <a:pt x="1401" y="530"/>
                </a:lnTo>
                <a:lnTo>
                  <a:pt x="1321" y="551"/>
                </a:lnTo>
                <a:lnTo>
                  <a:pt x="1244" y="577"/>
                </a:lnTo>
                <a:lnTo>
                  <a:pt x="1168" y="609"/>
                </a:lnTo>
                <a:lnTo>
                  <a:pt x="1096" y="646"/>
                </a:lnTo>
                <a:lnTo>
                  <a:pt x="1027" y="687"/>
                </a:lnTo>
                <a:lnTo>
                  <a:pt x="961" y="734"/>
                </a:lnTo>
                <a:lnTo>
                  <a:pt x="898" y="785"/>
                </a:lnTo>
                <a:lnTo>
                  <a:pt x="840" y="840"/>
                </a:lnTo>
                <a:lnTo>
                  <a:pt x="785" y="898"/>
                </a:lnTo>
                <a:lnTo>
                  <a:pt x="734" y="961"/>
                </a:lnTo>
                <a:lnTo>
                  <a:pt x="687" y="1027"/>
                </a:lnTo>
                <a:lnTo>
                  <a:pt x="645" y="1096"/>
                </a:lnTo>
                <a:lnTo>
                  <a:pt x="609" y="1168"/>
                </a:lnTo>
                <a:lnTo>
                  <a:pt x="577" y="1244"/>
                </a:lnTo>
                <a:lnTo>
                  <a:pt x="550" y="1321"/>
                </a:lnTo>
                <a:lnTo>
                  <a:pt x="529" y="1401"/>
                </a:lnTo>
                <a:lnTo>
                  <a:pt x="514" y="1483"/>
                </a:lnTo>
                <a:lnTo>
                  <a:pt x="505" y="1567"/>
                </a:lnTo>
                <a:lnTo>
                  <a:pt x="502" y="1653"/>
                </a:lnTo>
                <a:lnTo>
                  <a:pt x="505" y="1740"/>
                </a:lnTo>
                <a:lnTo>
                  <a:pt x="514" y="1824"/>
                </a:lnTo>
                <a:lnTo>
                  <a:pt x="529" y="1906"/>
                </a:lnTo>
                <a:lnTo>
                  <a:pt x="550" y="1985"/>
                </a:lnTo>
                <a:lnTo>
                  <a:pt x="577" y="2063"/>
                </a:lnTo>
                <a:lnTo>
                  <a:pt x="609" y="2139"/>
                </a:lnTo>
                <a:lnTo>
                  <a:pt x="645" y="2211"/>
                </a:lnTo>
                <a:lnTo>
                  <a:pt x="687" y="2280"/>
                </a:lnTo>
                <a:lnTo>
                  <a:pt x="734" y="2346"/>
                </a:lnTo>
                <a:lnTo>
                  <a:pt x="785" y="2408"/>
                </a:lnTo>
                <a:lnTo>
                  <a:pt x="840" y="2467"/>
                </a:lnTo>
                <a:lnTo>
                  <a:pt x="898" y="2522"/>
                </a:lnTo>
                <a:lnTo>
                  <a:pt x="961" y="2572"/>
                </a:lnTo>
                <a:lnTo>
                  <a:pt x="1027" y="2620"/>
                </a:lnTo>
                <a:lnTo>
                  <a:pt x="1096" y="2661"/>
                </a:lnTo>
                <a:lnTo>
                  <a:pt x="1168" y="2698"/>
                </a:lnTo>
                <a:lnTo>
                  <a:pt x="1244" y="2730"/>
                </a:lnTo>
                <a:lnTo>
                  <a:pt x="1321" y="2756"/>
                </a:lnTo>
                <a:lnTo>
                  <a:pt x="1401" y="2777"/>
                </a:lnTo>
                <a:lnTo>
                  <a:pt x="1483" y="2793"/>
                </a:lnTo>
                <a:lnTo>
                  <a:pt x="1567" y="2802"/>
                </a:lnTo>
                <a:lnTo>
                  <a:pt x="1652" y="2805"/>
                </a:lnTo>
                <a:lnTo>
                  <a:pt x="1740" y="2802"/>
                </a:lnTo>
                <a:lnTo>
                  <a:pt x="1824" y="2793"/>
                </a:lnTo>
                <a:lnTo>
                  <a:pt x="1906" y="2777"/>
                </a:lnTo>
                <a:lnTo>
                  <a:pt x="1986" y="2756"/>
                </a:lnTo>
                <a:lnTo>
                  <a:pt x="2063" y="2730"/>
                </a:lnTo>
                <a:lnTo>
                  <a:pt x="2139" y="2698"/>
                </a:lnTo>
                <a:lnTo>
                  <a:pt x="2211" y="2661"/>
                </a:lnTo>
                <a:lnTo>
                  <a:pt x="2280" y="2620"/>
                </a:lnTo>
                <a:lnTo>
                  <a:pt x="2346" y="2572"/>
                </a:lnTo>
                <a:lnTo>
                  <a:pt x="2409" y="2522"/>
                </a:lnTo>
                <a:lnTo>
                  <a:pt x="2467" y="2467"/>
                </a:lnTo>
                <a:lnTo>
                  <a:pt x="2522" y="2408"/>
                </a:lnTo>
                <a:lnTo>
                  <a:pt x="2573" y="2346"/>
                </a:lnTo>
                <a:lnTo>
                  <a:pt x="2620" y="2280"/>
                </a:lnTo>
                <a:lnTo>
                  <a:pt x="2662" y="2211"/>
                </a:lnTo>
                <a:lnTo>
                  <a:pt x="2698" y="2139"/>
                </a:lnTo>
                <a:lnTo>
                  <a:pt x="2730" y="2063"/>
                </a:lnTo>
                <a:lnTo>
                  <a:pt x="2757" y="1985"/>
                </a:lnTo>
                <a:lnTo>
                  <a:pt x="2778" y="1906"/>
                </a:lnTo>
                <a:lnTo>
                  <a:pt x="2793" y="1824"/>
                </a:lnTo>
                <a:lnTo>
                  <a:pt x="2802" y="1740"/>
                </a:lnTo>
                <a:lnTo>
                  <a:pt x="2805" y="1653"/>
                </a:lnTo>
                <a:lnTo>
                  <a:pt x="2802" y="1567"/>
                </a:lnTo>
                <a:lnTo>
                  <a:pt x="2793" y="1483"/>
                </a:lnTo>
                <a:lnTo>
                  <a:pt x="2778" y="1401"/>
                </a:lnTo>
                <a:lnTo>
                  <a:pt x="2757" y="1321"/>
                </a:lnTo>
                <a:lnTo>
                  <a:pt x="2730" y="1244"/>
                </a:lnTo>
                <a:lnTo>
                  <a:pt x="2698" y="1168"/>
                </a:lnTo>
                <a:lnTo>
                  <a:pt x="2662" y="1096"/>
                </a:lnTo>
                <a:lnTo>
                  <a:pt x="2620" y="1027"/>
                </a:lnTo>
                <a:lnTo>
                  <a:pt x="2573" y="961"/>
                </a:lnTo>
                <a:lnTo>
                  <a:pt x="2522" y="898"/>
                </a:lnTo>
                <a:lnTo>
                  <a:pt x="2467" y="840"/>
                </a:lnTo>
                <a:lnTo>
                  <a:pt x="2409" y="785"/>
                </a:lnTo>
                <a:lnTo>
                  <a:pt x="2346" y="734"/>
                </a:lnTo>
                <a:lnTo>
                  <a:pt x="2280" y="687"/>
                </a:lnTo>
                <a:lnTo>
                  <a:pt x="2211" y="646"/>
                </a:lnTo>
                <a:lnTo>
                  <a:pt x="2139" y="609"/>
                </a:lnTo>
                <a:lnTo>
                  <a:pt x="2063" y="577"/>
                </a:lnTo>
                <a:lnTo>
                  <a:pt x="1986" y="551"/>
                </a:lnTo>
                <a:lnTo>
                  <a:pt x="1906" y="530"/>
                </a:lnTo>
                <a:lnTo>
                  <a:pt x="1824" y="514"/>
                </a:lnTo>
                <a:lnTo>
                  <a:pt x="1740" y="505"/>
                </a:lnTo>
                <a:lnTo>
                  <a:pt x="1652" y="502"/>
                </a:lnTo>
                <a:close/>
                <a:moveTo>
                  <a:pt x="1652" y="0"/>
                </a:moveTo>
                <a:lnTo>
                  <a:pt x="1755" y="3"/>
                </a:lnTo>
                <a:lnTo>
                  <a:pt x="1853" y="12"/>
                </a:lnTo>
                <a:lnTo>
                  <a:pt x="1951" y="27"/>
                </a:lnTo>
                <a:lnTo>
                  <a:pt x="2046" y="47"/>
                </a:lnTo>
                <a:lnTo>
                  <a:pt x="2140" y="72"/>
                </a:lnTo>
                <a:lnTo>
                  <a:pt x="2231" y="103"/>
                </a:lnTo>
                <a:lnTo>
                  <a:pt x="2319" y="139"/>
                </a:lnTo>
                <a:lnTo>
                  <a:pt x="2405" y="180"/>
                </a:lnTo>
                <a:lnTo>
                  <a:pt x="2488" y="225"/>
                </a:lnTo>
                <a:lnTo>
                  <a:pt x="2568" y="276"/>
                </a:lnTo>
                <a:lnTo>
                  <a:pt x="2646" y="331"/>
                </a:lnTo>
                <a:lnTo>
                  <a:pt x="2719" y="389"/>
                </a:lnTo>
                <a:lnTo>
                  <a:pt x="2789" y="452"/>
                </a:lnTo>
                <a:lnTo>
                  <a:pt x="2855" y="518"/>
                </a:lnTo>
                <a:lnTo>
                  <a:pt x="2918" y="588"/>
                </a:lnTo>
                <a:lnTo>
                  <a:pt x="2976" y="661"/>
                </a:lnTo>
                <a:lnTo>
                  <a:pt x="3031" y="739"/>
                </a:lnTo>
                <a:lnTo>
                  <a:pt x="3082" y="819"/>
                </a:lnTo>
                <a:lnTo>
                  <a:pt x="3127" y="902"/>
                </a:lnTo>
                <a:lnTo>
                  <a:pt x="3168" y="988"/>
                </a:lnTo>
                <a:lnTo>
                  <a:pt x="3204" y="1076"/>
                </a:lnTo>
                <a:lnTo>
                  <a:pt x="3235" y="1167"/>
                </a:lnTo>
                <a:lnTo>
                  <a:pt x="3260" y="1261"/>
                </a:lnTo>
                <a:lnTo>
                  <a:pt x="3280" y="1356"/>
                </a:lnTo>
                <a:lnTo>
                  <a:pt x="3295" y="1454"/>
                </a:lnTo>
                <a:lnTo>
                  <a:pt x="3304" y="1552"/>
                </a:lnTo>
                <a:lnTo>
                  <a:pt x="3307" y="1653"/>
                </a:lnTo>
                <a:lnTo>
                  <a:pt x="3304" y="1754"/>
                </a:lnTo>
                <a:lnTo>
                  <a:pt x="3295" y="1853"/>
                </a:lnTo>
                <a:lnTo>
                  <a:pt x="3280" y="1951"/>
                </a:lnTo>
                <a:lnTo>
                  <a:pt x="3260" y="2046"/>
                </a:lnTo>
                <a:lnTo>
                  <a:pt x="3235" y="2140"/>
                </a:lnTo>
                <a:lnTo>
                  <a:pt x="3204" y="2231"/>
                </a:lnTo>
                <a:lnTo>
                  <a:pt x="3168" y="2319"/>
                </a:lnTo>
                <a:lnTo>
                  <a:pt x="3127" y="2405"/>
                </a:lnTo>
                <a:lnTo>
                  <a:pt x="3082" y="2488"/>
                </a:lnTo>
                <a:lnTo>
                  <a:pt x="3031" y="2568"/>
                </a:lnTo>
                <a:lnTo>
                  <a:pt x="2976" y="2645"/>
                </a:lnTo>
                <a:lnTo>
                  <a:pt x="2918" y="2719"/>
                </a:lnTo>
                <a:lnTo>
                  <a:pt x="2855" y="2789"/>
                </a:lnTo>
                <a:lnTo>
                  <a:pt x="2789" y="2855"/>
                </a:lnTo>
                <a:lnTo>
                  <a:pt x="2719" y="2918"/>
                </a:lnTo>
                <a:lnTo>
                  <a:pt x="2646" y="2976"/>
                </a:lnTo>
                <a:lnTo>
                  <a:pt x="2568" y="3031"/>
                </a:lnTo>
                <a:lnTo>
                  <a:pt x="2488" y="3082"/>
                </a:lnTo>
                <a:lnTo>
                  <a:pt x="2405" y="3127"/>
                </a:lnTo>
                <a:lnTo>
                  <a:pt x="2319" y="3168"/>
                </a:lnTo>
                <a:lnTo>
                  <a:pt x="2231" y="3204"/>
                </a:lnTo>
                <a:lnTo>
                  <a:pt x="2140" y="3235"/>
                </a:lnTo>
                <a:lnTo>
                  <a:pt x="2046" y="3260"/>
                </a:lnTo>
                <a:lnTo>
                  <a:pt x="1951" y="3280"/>
                </a:lnTo>
                <a:lnTo>
                  <a:pt x="1853" y="3295"/>
                </a:lnTo>
                <a:lnTo>
                  <a:pt x="1755" y="3304"/>
                </a:lnTo>
                <a:lnTo>
                  <a:pt x="1652" y="3307"/>
                </a:lnTo>
                <a:lnTo>
                  <a:pt x="1552" y="3304"/>
                </a:lnTo>
                <a:lnTo>
                  <a:pt x="1454" y="3295"/>
                </a:lnTo>
                <a:lnTo>
                  <a:pt x="1356" y="3280"/>
                </a:lnTo>
                <a:lnTo>
                  <a:pt x="1261" y="3260"/>
                </a:lnTo>
                <a:lnTo>
                  <a:pt x="1167" y="3235"/>
                </a:lnTo>
                <a:lnTo>
                  <a:pt x="1076" y="3204"/>
                </a:lnTo>
                <a:lnTo>
                  <a:pt x="988" y="3168"/>
                </a:lnTo>
                <a:lnTo>
                  <a:pt x="902" y="3127"/>
                </a:lnTo>
                <a:lnTo>
                  <a:pt x="819" y="3082"/>
                </a:lnTo>
                <a:lnTo>
                  <a:pt x="739" y="3031"/>
                </a:lnTo>
                <a:lnTo>
                  <a:pt x="661" y="2976"/>
                </a:lnTo>
                <a:lnTo>
                  <a:pt x="588" y="2918"/>
                </a:lnTo>
                <a:lnTo>
                  <a:pt x="518" y="2855"/>
                </a:lnTo>
                <a:lnTo>
                  <a:pt x="452" y="2789"/>
                </a:lnTo>
                <a:lnTo>
                  <a:pt x="389" y="2719"/>
                </a:lnTo>
                <a:lnTo>
                  <a:pt x="331" y="2645"/>
                </a:lnTo>
                <a:lnTo>
                  <a:pt x="276" y="2568"/>
                </a:lnTo>
                <a:lnTo>
                  <a:pt x="225" y="2488"/>
                </a:lnTo>
                <a:lnTo>
                  <a:pt x="180" y="2405"/>
                </a:lnTo>
                <a:lnTo>
                  <a:pt x="139" y="2319"/>
                </a:lnTo>
                <a:lnTo>
                  <a:pt x="103" y="2231"/>
                </a:lnTo>
                <a:lnTo>
                  <a:pt x="72" y="2140"/>
                </a:lnTo>
                <a:lnTo>
                  <a:pt x="47" y="2046"/>
                </a:lnTo>
                <a:lnTo>
                  <a:pt x="27" y="1951"/>
                </a:lnTo>
                <a:lnTo>
                  <a:pt x="12" y="1853"/>
                </a:lnTo>
                <a:lnTo>
                  <a:pt x="3" y="1754"/>
                </a:lnTo>
                <a:lnTo>
                  <a:pt x="0" y="1653"/>
                </a:lnTo>
                <a:lnTo>
                  <a:pt x="3" y="1552"/>
                </a:lnTo>
                <a:lnTo>
                  <a:pt x="12" y="1454"/>
                </a:lnTo>
                <a:lnTo>
                  <a:pt x="27" y="1356"/>
                </a:lnTo>
                <a:lnTo>
                  <a:pt x="47" y="1261"/>
                </a:lnTo>
                <a:lnTo>
                  <a:pt x="72" y="1167"/>
                </a:lnTo>
                <a:lnTo>
                  <a:pt x="103" y="1076"/>
                </a:lnTo>
                <a:lnTo>
                  <a:pt x="139" y="988"/>
                </a:lnTo>
                <a:lnTo>
                  <a:pt x="180" y="902"/>
                </a:lnTo>
                <a:lnTo>
                  <a:pt x="225" y="819"/>
                </a:lnTo>
                <a:lnTo>
                  <a:pt x="276" y="739"/>
                </a:lnTo>
                <a:lnTo>
                  <a:pt x="331" y="661"/>
                </a:lnTo>
                <a:lnTo>
                  <a:pt x="389" y="588"/>
                </a:lnTo>
                <a:lnTo>
                  <a:pt x="452" y="518"/>
                </a:lnTo>
                <a:lnTo>
                  <a:pt x="518" y="452"/>
                </a:lnTo>
                <a:lnTo>
                  <a:pt x="588" y="389"/>
                </a:lnTo>
                <a:lnTo>
                  <a:pt x="661" y="331"/>
                </a:lnTo>
                <a:lnTo>
                  <a:pt x="739" y="276"/>
                </a:lnTo>
                <a:lnTo>
                  <a:pt x="819" y="225"/>
                </a:lnTo>
                <a:lnTo>
                  <a:pt x="902" y="180"/>
                </a:lnTo>
                <a:lnTo>
                  <a:pt x="988" y="139"/>
                </a:lnTo>
                <a:lnTo>
                  <a:pt x="1076" y="103"/>
                </a:lnTo>
                <a:lnTo>
                  <a:pt x="1167" y="72"/>
                </a:lnTo>
                <a:lnTo>
                  <a:pt x="1261" y="47"/>
                </a:lnTo>
                <a:lnTo>
                  <a:pt x="1356" y="27"/>
                </a:lnTo>
                <a:lnTo>
                  <a:pt x="1454" y="12"/>
                </a:lnTo>
                <a:lnTo>
                  <a:pt x="1552" y="3"/>
                </a:lnTo>
                <a:lnTo>
                  <a:pt x="1652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133350</xdr:colOff>
      <xdr:row>1</xdr:row>
      <xdr:rowOff>219075</xdr:rowOff>
    </xdr:from>
    <xdr:to>
      <xdr:col>4</xdr:col>
      <xdr:colOff>333375</xdr:colOff>
      <xdr:row>1</xdr:row>
      <xdr:rowOff>381000</xdr:rowOff>
    </xdr:to>
    <xdr:grpSp>
      <xdr:nvGrpSpPr>
        <xdr:cNvPr id="2061" name="Description Icon" descr="&quot;&quot;" title="Icône Description"/>
        <xdr:cNvGrpSpPr>
          <a:grpSpLocks noChangeAspect="1"/>
        </xdr:cNvGrpSpPr>
      </xdr:nvGrpSpPr>
      <xdr:grpSpPr bwMode="auto">
        <a:xfrm>
          <a:off x="3381375" y="714375"/>
          <a:ext cx="200025" cy="161925"/>
          <a:chOff x="530" y="70"/>
          <a:chExt cx="21" cy="17"/>
        </a:xfrm>
      </xdr:grpSpPr>
      <xdr:sp macro="" textlink="">
        <xdr:nvSpPr>
          <xdr:cNvPr id="2062" name="Rectangle 14"/>
          <xdr:cNvSpPr>
            <a:spLocks noChangeArrowheads="1"/>
          </xdr:cNvSpPr>
        </xdr:nvSpPr>
        <xdr:spPr bwMode="auto">
          <a:xfrm>
            <a:off x="530" y="70"/>
            <a:ext cx="21" cy="17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63" name="Freeform 15"/>
          <xdr:cNvSpPr>
            <a:spLocks noEditPoints="1"/>
          </xdr:cNvSpPr>
        </xdr:nvSpPr>
        <xdr:spPr bwMode="auto">
          <a:xfrm>
            <a:off x="530" y="70"/>
            <a:ext cx="20" cy="17"/>
          </a:xfrm>
          <a:custGeom>
            <a:avLst/>
            <a:gdLst>
              <a:gd name="T0" fmla="*/ 3165 w 3165"/>
              <a:gd name="T1" fmla="*/ 2687 h 2687"/>
              <a:gd name="T2" fmla="*/ 339 w 3165"/>
              <a:gd name="T3" fmla="*/ 2009 h 2687"/>
              <a:gd name="T4" fmla="*/ 471 w 3165"/>
              <a:gd name="T5" fmla="*/ 2036 h 2687"/>
              <a:gd name="T6" fmla="*/ 578 w 3165"/>
              <a:gd name="T7" fmla="*/ 2108 h 2687"/>
              <a:gd name="T8" fmla="*/ 651 w 3165"/>
              <a:gd name="T9" fmla="*/ 2215 h 2687"/>
              <a:gd name="T10" fmla="*/ 677 w 3165"/>
              <a:gd name="T11" fmla="*/ 2346 h 2687"/>
              <a:gd name="T12" fmla="*/ 651 w 3165"/>
              <a:gd name="T13" fmla="*/ 2478 h 2687"/>
              <a:gd name="T14" fmla="*/ 578 w 3165"/>
              <a:gd name="T15" fmla="*/ 2585 h 2687"/>
              <a:gd name="T16" fmla="*/ 471 w 3165"/>
              <a:gd name="T17" fmla="*/ 2658 h 2687"/>
              <a:gd name="T18" fmla="*/ 339 w 3165"/>
              <a:gd name="T19" fmla="*/ 2684 h 2687"/>
              <a:gd name="T20" fmla="*/ 207 w 3165"/>
              <a:gd name="T21" fmla="*/ 2658 h 2687"/>
              <a:gd name="T22" fmla="*/ 100 w 3165"/>
              <a:gd name="T23" fmla="*/ 2585 h 2687"/>
              <a:gd name="T24" fmla="*/ 26 w 3165"/>
              <a:gd name="T25" fmla="*/ 2478 h 2687"/>
              <a:gd name="T26" fmla="*/ 0 w 3165"/>
              <a:gd name="T27" fmla="*/ 2346 h 2687"/>
              <a:gd name="T28" fmla="*/ 26 w 3165"/>
              <a:gd name="T29" fmla="*/ 2215 h 2687"/>
              <a:gd name="T30" fmla="*/ 100 w 3165"/>
              <a:gd name="T31" fmla="*/ 2108 h 2687"/>
              <a:gd name="T32" fmla="*/ 207 w 3165"/>
              <a:gd name="T33" fmla="*/ 2036 h 2687"/>
              <a:gd name="T34" fmla="*/ 339 w 3165"/>
              <a:gd name="T35" fmla="*/ 2009 h 2687"/>
              <a:gd name="T36" fmla="*/ 3165 w 3165"/>
              <a:gd name="T37" fmla="*/ 1671 h 2687"/>
              <a:gd name="T38" fmla="*/ 339 w 3165"/>
              <a:gd name="T39" fmla="*/ 971 h 2687"/>
              <a:gd name="T40" fmla="*/ 471 w 3165"/>
              <a:gd name="T41" fmla="*/ 997 h 2687"/>
              <a:gd name="T42" fmla="*/ 578 w 3165"/>
              <a:gd name="T43" fmla="*/ 1070 h 2687"/>
              <a:gd name="T44" fmla="*/ 651 w 3165"/>
              <a:gd name="T45" fmla="*/ 1177 h 2687"/>
              <a:gd name="T46" fmla="*/ 677 w 3165"/>
              <a:gd name="T47" fmla="*/ 1308 h 2687"/>
              <a:gd name="T48" fmla="*/ 651 w 3165"/>
              <a:gd name="T49" fmla="*/ 1440 h 2687"/>
              <a:gd name="T50" fmla="*/ 578 w 3165"/>
              <a:gd name="T51" fmla="*/ 1547 h 2687"/>
              <a:gd name="T52" fmla="*/ 471 w 3165"/>
              <a:gd name="T53" fmla="*/ 1619 h 2687"/>
              <a:gd name="T54" fmla="*/ 339 w 3165"/>
              <a:gd name="T55" fmla="*/ 1646 h 2687"/>
              <a:gd name="T56" fmla="*/ 207 w 3165"/>
              <a:gd name="T57" fmla="*/ 1619 h 2687"/>
              <a:gd name="T58" fmla="*/ 100 w 3165"/>
              <a:gd name="T59" fmla="*/ 1547 h 2687"/>
              <a:gd name="T60" fmla="*/ 26 w 3165"/>
              <a:gd name="T61" fmla="*/ 1440 h 2687"/>
              <a:gd name="T62" fmla="*/ 0 w 3165"/>
              <a:gd name="T63" fmla="*/ 1308 h 2687"/>
              <a:gd name="T64" fmla="*/ 26 w 3165"/>
              <a:gd name="T65" fmla="*/ 1177 h 2687"/>
              <a:gd name="T66" fmla="*/ 100 w 3165"/>
              <a:gd name="T67" fmla="*/ 1070 h 2687"/>
              <a:gd name="T68" fmla="*/ 207 w 3165"/>
              <a:gd name="T69" fmla="*/ 997 h 2687"/>
              <a:gd name="T70" fmla="*/ 339 w 3165"/>
              <a:gd name="T71" fmla="*/ 971 h 2687"/>
              <a:gd name="T72" fmla="*/ 3165 w 3165"/>
              <a:gd name="T73" fmla="*/ 654 h 2687"/>
              <a:gd name="T74" fmla="*/ 339 w 3165"/>
              <a:gd name="T75" fmla="*/ 0 h 2687"/>
              <a:gd name="T76" fmla="*/ 471 w 3165"/>
              <a:gd name="T77" fmla="*/ 27 h 2687"/>
              <a:gd name="T78" fmla="*/ 578 w 3165"/>
              <a:gd name="T79" fmla="*/ 99 h 2687"/>
              <a:gd name="T80" fmla="*/ 651 w 3165"/>
              <a:gd name="T81" fmla="*/ 206 h 2687"/>
              <a:gd name="T82" fmla="*/ 677 w 3165"/>
              <a:gd name="T83" fmla="*/ 338 h 2687"/>
              <a:gd name="T84" fmla="*/ 651 w 3165"/>
              <a:gd name="T85" fmla="*/ 469 h 2687"/>
              <a:gd name="T86" fmla="*/ 578 w 3165"/>
              <a:gd name="T87" fmla="*/ 576 h 2687"/>
              <a:gd name="T88" fmla="*/ 471 w 3165"/>
              <a:gd name="T89" fmla="*/ 648 h 2687"/>
              <a:gd name="T90" fmla="*/ 339 w 3165"/>
              <a:gd name="T91" fmla="*/ 675 h 2687"/>
              <a:gd name="T92" fmla="*/ 207 w 3165"/>
              <a:gd name="T93" fmla="*/ 648 h 2687"/>
              <a:gd name="T94" fmla="*/ 100 w 3165"/>
              <a:gd name="T95" fmla="*/ 576 h 2687"/>
              <a:gd name="T96" fmla="*/ 26 w 3165"/>
              <a:gd name="T97" fmla="*/ 469 h 2687"/>
              <a:gd name="T98" fmla="*/ 0 w 3165"/>
              <a:gd name="T99" fmla="*/ 338 h 2687"/>
              <a:gd name="T100" fmla="*/ 26 w 3165"/>
              <a:gd name="T101" fmla="*/ 206 h 2687"/>
              <a:gd name="T102" fmla="*/ 100 w 3165"/>
              <a:gd name="T103" fmla="*/ 99 h 2687"/>
              <a:gd name="T104" fmla="*/ 207 w 3165"/>
              <a:gd name="T105" fmla="*/ 27 h 2687"/>
              <a:gd name="T106" fmla="*/ 339 w 3165"/>
              <a:gd name="T107" fmla="*/ 0 h 26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3165" h="2687">
                <a:moveTo>
                  <a:pt x="1077" y="2043"/>
                </a:moveTo>
                <a:lnTo>
                  <a:pt x="3165" y="2043"/>
                </a:lnTo>
                <a:lnTo>
                  <a:pt x="3165" y="2687"/>
                </a:lnTo>
                <a:lnTo>
                  <a:pt x="1077" y="2687"/>
                </a:lnTo>
                <a:lnTo>
                  <a:pt x="1077" y="2043"/>
                </a:lnTo>
                <a:close/>
                <a:moveTo>
                  <a:pt x="339" y="2009"/>
                </a:moveTo>
                <a:lnTo>
                  <a:pt x="385" y="2013"/>
                </a:lnTo>
                <a:lnTo>
                  <a:pt x="428" y="2022"/>
                </a:lnTo>
                <a:lnTo>
                  <a:pt x="471" y="2036"/>
                </a:lnTo>
                <a:lnTo>
                  <a:pt x="510" y="2055"/>
                </a:lnTo>
                <a:lnTo>
                  <a:pt x="546" y="2080"/>
                </a:lnTo>
                <a:lnTo>
                  <a:pt x="578" y="2108"/>
                </a:lnTo>
                <a:lnTo>
                  <a:pt x="606" y="2140"/>
                </a:lnTo>
                <a:lnTo>
                  <a:pt x="630" y="2176"/>
                </a:lnTo>
                <a:lnTo>
                  <a:pt x="651" y="2215"/>
                </a:lnTo>
                <a:lnTo>
                  <a:pt x="665" y="2257"/>
                </a:lnTo>
                <a:lnTo>
                  <a:pt x="674" y="2301"/>
                </a:lnTo>
                <a:lnTo>
                  <a:pt x="677" y="2346"/>
                </a:lnTo>
                <a:lnTo>
                  <a:pt x="674" y="2392"/>
                </a:lnTo>
                <a:lnTo>
                  <a:pt x="665" y="2437"/>
                </a:lnTo>
                <a:lnTo>
                  <a:pt x="651" y="2478"/>
                </a:lnTo>
                <a:lnTo>
                  <a:pt x="630" y="2517"/>
                </a:lnTo>
                <a:lnTo>
                  <a:pt x="606" y="2553"/>
                </a:lnTo>
                <a:lnTo>
                  <a:pt x="578" y="2585"/>
                </a:lnTo>
                <a:lnTo>
                  <a:pt x="546" y="2614"/>
                </a:lnTo>
                <a:lnTo>
                  <a:pt x="510" y="2638"/>
                </a:lnTo>
                <a:lnTo>
                  <a:pt x="471" y="2658"/>
                </a:lnTo>
                <a:lnTo>
                  <a:pt x="428" y="2672"/>
                </a:lnTo>
                <a:lnTo>
                  <a:pt x="385" y="2681"/>
                </a:lnTo>
                <a:lnTo>
                  <a:pt x="339" y="2684"/>
                </a:lnTo>
                <a:lnTo>
                  <a:pt x="293" y="2681"/>
                </a:lnTo>
                <a:lnTo>
                  <a:pt x="248" y="2672"/>
                </a:lnTo>
                <a:lnTo>
                  <a:pt x="207" y="2658"/>
                </a:lnTo>
                <a:lnTo>
                  <a:pt x="168" y="2638"/>
                </a:lnTo>
                <a:lnTo>
                  <a:pt x="132" y="2614"/>
                </a:lnTo>
                <a:lnTo>
                  <a:pt x="100" y="2585"/>
                </a:lnTo>
                <a:lnTo>
                  <a:pt x="70" y="2553"/>
                </a:lnTo>
                <a:lnTo>
                  <a:pt x="46" y="2517"/>
                </a:lnTo>
                <a:lnTo>
                  <a:pt x="26" y="2478"/>
                </a:lnTo>
                <a:lnTo>
                  <a:pt x="12" y="2437"/>
                </a:lnTo>
                <a:lnTo>
                  <a:pt x="3" y="2392"/>
                </a:lnTo>
                <a:lnTo>
                  <a:pt x="0" y="2346"/>
                </a:lnTo>
                <a:lnTo>
                  <a:pt x="3" y="2301"/>
                </a:lnTo>
                <a:lnTo>
                  <a:pt x="12" y="2257"/>
                </a:lnTo>
                <a:lnTo>
                  <a:pt x="26" y="2215"/>
                </a:lnTo>
                <a:lnTo>
                  <a:pt x="46" y="2176"/>
                </a:lnTo>
                <a:lnTo>
                  <a:pt x="70" y="2140"/>
                </a:lnTo>
                <a:lnTo>
                  <a:pt x="100" y="2108"/>
                </a:lnTo>
                <a:lnTo>
                  <a:pt x="132" y="2080"/>
                </a:lnTo>
                <a:lnTo>
                  <a:pt x="168" y="2055"/>
                </a:lnTo>
                <a:lnTo>
                  <a:pt x="207" y="2036"/>
                </a:lnTo>
                <a:lnTo>
                  <a:pt x="248" y="2022"/>
                </a:lnTo>
                <a:lnTo>
                  <a:pt x="293" y="2013"/>
                </a:lnTo>
                <a:lnTo>
                  <a:pt x="339" y="2009"/>
                </a:lnTo>
                <a:close/>
                <a:moveTo>
                  <a:pt x="1077" y="1026"/>
                </a:moveTo>
                <a:lnTo>
                  <a:pt x="3165" y="1026"/>
                </a:lnTo>
                <a:lnTo>
                  <a:pt x="3165" y="1671"/>
                </a:lnTo>
                <a:lnTo>
                  <a:pt x="1077" y="1671"/>
                </a:lnTo>
                <a:lnTo>
                  <a:pt x="1077" y="1026"/>
                </a:lnTo>
                <a:close/>
                <a:moveTo>
                  <a:pt x="339" y="971"/>
                </a:moveTo>
                <a:lnTo>
                  <a:pt x="385" y="974"/>
                </a:lnTo>
                <a:lnTo>
                  <a:pt x="428" y="983"/>
                </a:lnTo>
                <a:lnTo>
                  <a:pt x="471" y="997"/>
                </a:lnTo>
                <a:lnTo>
                  <a:pt x="510" y="1017"/>
                </a:lnTo>
                <a:lnTo>
                  <a:pt x="546" y="1041"/>
                </a:lnTo>
                <a:lnTo>
                  <a:pt x="578" y="1070"/>
                </a:lnTo>
                <a:lnTo>
                  <a:pt x="606" y="1102"/>
                </a:lnTo>
                <a:lnTo>
                  <a:pt x="630" y="1138"/>
                </a:lnTo>
                <a:lnTo>
                  <a:pt x="651" y="1177"/>
                </a:lnTo>
                <a:lnTo>
                  <a:pt x="665" y="1218"/>
                </a:lnTo>
                <a:lnTo>
                  <a:pt x="674" y="1262"/>
                </a:lnTo>
                <a:lnTo>
                  <a:pt x="677" y="1308"/>
                </a:lnTo>
                <a:lnTo>
                  <a:pt x="674" y="1354"/>
                </a:lnTo>
                <a:lnTo>
                  <a:pt x="665" y="1398"/>
                </a:lnTo>
                <a:lnTo>
                  <a:pt x="651" y="1440"/>
                </a:lnTo>
                <a:lnTo>
                  <a:pt x="630" y="1479"/>
                </a:lnTo>
                <a:lnTo>
                  <a:pt x="606" y="1515"/>
                </a:lnTo>
                <a:lnTo>
                  <a:pt x="578" y="1547"/>
                </a:lnTo>
                <a:lnTo>
                  <a:pt x="546" y="1575"/>
                </a:lnTo>
                <a:lnTo>
                  <a:pt x="510" y="1600"/>
                </a:lnTo>
                <a:lnTo>
                  <a:pt x="471" y="1619"/>
                </a:lnTo>
                <a:lnTo>
                  <a:pt x="428" y="1633"/>
                </a:lnTo>
                <a:lnTo>
                  <a:pt x="385" y="1642"/>
                </a:lnTo>
                <a:lnTo>
                  <a:pt x="339" y="1646"/>
                </a:lnTo>
                <a:lnTo>
                  <a:pt x="293" y="1642"/>
                </a:lnTo>
                <a:lnTo>
                  <a:pt x="248" y="1633"/>
                </a:lnTo>
                <a:lnTo>
                  <a:pt x="207" y="1619"/>
                </a:lnTo>
                <a:lnTo>
                  <a:pt x="168" y="1600"/>
                </a:lnTo>
                <a:lnTo>
                  <a:pt x="132" y="1575"/>
                </a:lnTo>
                <a:lnTo>
                  <a:pt x="100" y="1547"/>
                </a:lnTo>
                <a:lnTo>
                  <a:pt x="70" y="1515"/>
                </a:lnTo>
                <a:lnTo>
                  <a:pt x="46" y="1479"/>
                </a:lnTo>
                <a:lnTo>
                  <a:pt x="26" y="1440"/>
                </a:lnTo>
                <a:lnTo>
                  <a:pt x="12" y="1398"/>
                </a:lnTo>
                <a:lnTo>
                  <a:pt x="3" y="1354"/>
                </a:lnTo>
                <a:lnTo>
                  <a:pt x="0" y="1308"/>
                </a:lnTo>
                <a:lnTo>
                  <a:pt x="3" y="1262"/>
                </a:lnTo>
                <a:lnTo>
                  <a:pt x="12" y="1218"/>
                </a:lnTo>
                <a:lnTo>
                  <a:pt x="26" y="1177"/>
                </a:lnTo>
                <a:lnTo>
                  <a:pt x="46" y="1138"/>
                </a:lnTo>
                <a:lnTo>
                  <a:pt x="70" y="1102"/>
                </a:lnTo>
                <a:lnTo>
                  <a:pt x="100" y="1070"/>
                </a:lnTo>
                <a:lnTo>
                  <a:pt x="132" y="1041"/>
                </a:lnTo>
                <a:lnTo>
                  <a:pt x="168" y="1017"/>
                </a:lnTo>
                <a:lnTo>
                  <a:pt x="207" y="997"/>
                </a:lnTo>
                <a:lnTo>
                  <a:pt x="248" y="983"/>
                </a:lnTo>
                <a:lnTo>
                  <a:pt x="293" y="974"/>
                </a:lnTo>
                <a:lnTo>
                  <a:pt x="339" y="971"/>
                </a:lnTo>
                <a:close/>
                <a:moveTo>
                  <a:pt x="1077" y="10"/>
                </a:moveTo>
                <a:lnTo>
                  <a:pt x="3165" y="10"/>
                </a:lnTo>
                <a:lnTo>
                  <a:pt x="3165" y="654"/>
                </a:lnTo>
                <a:lnTo>
                  <a:pt x="1077" y="654"/>
                </a:lnTo>
                <a:lnTo>
                  <a:pt x="1077" y="10"/>
                </a:lnTo>
                <a:close/>
                <a:moveTo>
                  <a:pt x="339" y="0"/>
                </a:moveTo>
                <a:lnTo>
                  <a:pt x="385" y="3"/>
                </a:lnTo>
                <a:lnTo>
                  <a:pt x="428" y="12"/>
                </a:lnTo>
                <a:lnTo>
                  <a:pt x="471" y="27"/>
                </a:lnTo>
                <a:lnTo>
                  <a:pt x="510" y="46"/>
                </a:lnTo>
                <a:lnTo>
                  <a:pt x="546" y="71"/>
                </a:lnTo>
                <a:lnTo>
                  <a:pt x="578" y="99"/>
                </a:lnTo>
                <a:lnTo>
                  <a:pt x="606" y="131"/>
                </a:lnTo>
                <a:lnTo>
                  <a:pt x="630" y="167"/>
                </a:lnTo>
                <a:lnTo>
                  <a:pt x="651" y="206"/>
                </a:lnTo>
                <a:lnTo>
                  <a:pt x="665" y="248"/>
                </a:lnTo>
                <a:lnTo>
                  <a:pt x="674" y="293"/>
                </a:lnTo>
                <a:lnTo>
                  <a:pt x="677" y="338"/>
                </a:lnTo>
                <a:lnTo>
                  <a:pt x="674" y="384"/>
                </a:lnTo>
                <a:lnTo>
                  <a:pt x="665" y="428"/>
                </a:lnTo>
                <a:lnTo>
                  <a:pt x="651" y="469"/>
                </a:lnTo>
                <a:lnTo>
                  <a:pt x="630" y="508"/>
                </a:lnTo>
                <a:lnTo>
                  <a:pt x="606" y="544"/>
                </a:lnTo>
                <a:lnTo>
                  <a:pt x="578" y="576"/>
                </a:lnTo>
                <a:lnTo>
                  <a:pt x="546" y="605"/>
                </a:lnTo>
                <a:lnTo>
                  <a:pt x="510" y="629"/>
                </a:lnTo>
                <a:lnTo>
                  <a:pt x="471" y="648"/>
                </a:lnTo>
                <a:lnTo>
                  <a:pt x="428" y="663"/>
                </a:lnTo>
                <a:lnTo>
                  <a:pt x="385" y="672"/>
                </a:lnTo>
                <a:lnTo>
                  <a:pt x="339" y="675"/>
                </a:lnTo>
                <a:lnTo>
                  <a:pt x="293" y="672"/>
                </a:lnTo>
                <a:lnTo>
                  <a:pt x="248" y="663"/>
                </a:lnTo>
                <a:lnTo>
                  <a:pt x="207" y="648"/>
                </a:lnTo>
                <a:lnTo>
                  <a:pt x="168" y="629"/>
                </a:lnTo>
                <a:lnTo>
                  <a:pt x="132" y="605"/>
                </a:lnTo>
                <a:lnTo>
                  <a:pt x="100" y="576"/>
                </a:lnTo>
                <a:lnTo>
                  <a:pt x="70" y="544"/>
                </a:lnTo>
                <a:lnTo>
                  <a:pt x="46" y="508"/>
                </a:lnTo>
                <a:lnTo>
                  <a:pt x="26" y="469"/>
                </a:lnTo>
                <a:lnTo>
                  <a:pt x="12" y="428"/>
                </a:lnTo>
                <a:lnTo>
                  <a:pt x="3" y="384"/>
                </a:lnTo>
                <a:lnTo>
                  <a:pt x="0" y="338"/>
                </a:lnTo>
                <a:lnTo>
                  <a:pt x="3" y="293"/>
                </a:lnTo>
                <a:lnTo>
                  <a:pt x="12" y="248"/>
                </a:lnTo>
                <a:lnTo>
                  <a:pt x="26" y="206"/>
                </a:lnTo>
                <a:lnTo>
                  <a:pt x="46" y="167"/>
                </a:lnTo>
                <a:lnTo>
                  <a:pt x="70" y="131"/>
                </a:lnTo>
                <a:lnTo>
                  <a:pt x="100" y="99"/>
                </a:lnTo>
                <a:lnTo>
                  <a:pt x="132" y="71"/>
                </a:lnTo>
                <a:lnTo>
                  <a:pt x="168" y="46"/>
                </a:lnTo>
                <a:lnTo>
                  <a:pt x="207" y="27"/>
                </a:lnTo>
                <a:lnTo>
                  <a:pt x="248" y="12"/>
                </a:lnTo>
                <a:lnTo>
                  <a:pt x="293" y="3"/>
                </a:lnTo>
                <a:lnTo>
                  <a:pt x="339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133350</xdr:colOff>
      <xdr:row>1</xdr:row>
      <xdr:rowOff>190500</xdr:rowOff>
    </xdr:from>
    <xdr:to>
      <xdr:col>3</xdr:col>
      <xdr:colOff>314325</xdr:colOff>
      <xdr:row>1</xdr:row>
      <xdr:rowOff>371475</xdr:rowOff>
    </xdr:to>
    <xdr:grpSp>
      <xdr:nvGrpSpPr>
        <xdr:cNvPr id="13" name="Time Icon" descr="&quot;&quot;" title="Icône Heure"/>
        <xdr:cNvGrpSpPr>
          <a:grpSpLocks noChangeAspect="1"/>
        </xdr:cNvGrpSpPr>
      </xdr:nvGrpSpPr>
      <xdr:grpSpPr bwMode="auto">
        <a:xfrm>
          <a:off x="2476500" y="685800"/>
          <a:ext cx="180975" cy="180975"/>
          <a:chOff x="390" y="69"/>
          <a:chExt cx="19" cy="19"/>
        </a:xfrm>
      </xdr:grpSpPr>
      <xdr:sp macro="" textlink="">
        <xdr:nvSpPr>
          <xdr:cNvPr id="14" name="Rectangle 9"/>
          <xdr:cNvSpPr>
            <a:spLocks noChangeArrowheads="1"/>
          </xdr:cNvSpPr>
        </xdr:nvSpPr>
        <xdr:spPr bwMode="auto">
          <a:xfrm>
            <a:off x="390" y="69"/>
            <a:ext cx="19" cy="1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" name="Freeform 10"/>
          <xdr:cNvSpPr>
            <a:spLocks noEditPoints="1"/>
          </xdr:cNvSpPr>
        </xdr:nvSpPr>
        <xdr:spPr bwMode="auto">
          <a:xfrm>
            <a:off x="390" y="69"/>
            <a:ext cx="19" cy="19"/>
          </a:xfrm>
          <a:custGeom>
            <a:avLst/>
            <a:gdLst>
              <a:gd name="T0" fmla="*/ 1733 w 3307"/>
              <a:gd name="T1" fmla="*/ 675 h 3307"/>
              <a:gd name="T2" fmla="*/ 1793 w 3307"/>
              <a:gd name="T3" fmla="*/ 765 h 3307"/>
              <a:gd name="T4" fmla="*/ 2174 w 3307"/>
              <a:gd name="T5" fmla="*/ 1989 h 3307"/>
              <a:gd name="T6" fmla="*/ 2197 w 3307"/>
              <a:gd name="T7" fmla="*/ 2082 h 3307"/>
              <a:gd name="T8" fmla="*/ 2155 w 3307"/>
              <a:gd name="T9" fmla="*/ 2171 h 3307"/>
              <a:gd name="T10" fmla="*/ 2076 w 3307"/>
              <a:gd name="T11" fmla="*/ 2209 h 3307"/>
              <a:gd name="T12" fmla="*/ 1990 w 3307"/>
              <a:gd name="T13" fmla="*/ 2195 h 3307"/>
              <a:gd name="T14" fmla="*/ 1511 w 3307"/>
              <a:gd name="T15" fmla="*/ 794 h 3307"/>
              <a:gd name="T16" fmla="*/ 1553 w 3307"/>
              <a:gd name="T17" fmla="*/ 692 h 3307"/>
              <a:gd name="T18" fmla="*/ 1652 w 3307"/>
              <a:gd name="T19" fmla="*/ 651 h 3307"/>
              <a:gd name="T20" fmla="*/ 1401 w 3307"/>
              <a:gd name="T21" fmla="*/ 530 h 3307"/>
              <a:gd name="T22" fmla="*/ 1096 w 3307"/>
              <a:gd name="T23" fmla="*/ 646 h 3307"/>
              <a:gd name="T24" fmla="*/ 840 w 3307"/>
              <a:gd name="T25" fmla="*/ 840 h 3307"/>
              <a:gd name="T26" fmla="*/ 645 w 3307"/>
              <a:gd name="T27" fmla="*/ 1096 h 3307"/>
              <a:gd name="T28" fmla="*/ 529 w 3307"/>
              <a:gd name="T29" fmla="*/ 1401 h 3307"/>
              <a:gd name="T30" fmla="*/ 505 w 3307"/>
              <a:gd name="T31" fmla="*/ 1740 h 3307"/>
              <a:gd name="T32" fmla="*/ 577 w 3307"/>
              <a:gd name="T33" fmla="*/ 2063 h 3307"/>
              <a:gd name="T34" fmla="*/ 734 w 3307"/>
              <a:gd name="T35" fmla="*/ 2346 h 3307"/>
              <a:gd name="T36" fmla="*/ 961 w 3307"/>
              <a:gd name="T37" fmla="*/ 2572 h 3307"/>
              <a:gd name="T38" fmla="*/ 1244 w 3307"/>
              <a:gd name="T39" fmla="*/ 2730 h 3307"/>
              <a:gd name="T40" fmla="*/ 1567 w 3307"/>
              <a:gd name="T41" fmla="*/ 2802 h 3307"/>
              <a:gd name="T42" fmla="*/ 1906 w 3307"/>
              <a:gd name="T43" fmla="*/ 2777 h 3307"/>
              <a:gd name="T44" fmla="*/ 2211 w 3307"/>
              <a:gd name="T45" fmla="*/ 2661 h 3307"/>
              <a:gd name="T46" fmla="*/ 2467 w 3307"/>
              <a:gd name="T47" fmla="*/ 2467 h 3307"/>
              <a:gd name="T48" fmla="*/ 2662 w 3307"/>
              <a:gd name="T49" fmla="*/ 2211 h 3307"/>
              <a:gd name="T50" fmla="*/ 2778 w 3307"/>
              <a:gd name="T51" fmla="*/ 1906 h 3307"/>
              <a:gd name="T52" fmla="*/ 2802 w 3307"/>
              <a:gd name="T53" fmla="*/ 1567 h 3307"/>
              <a:gd name="T54" fmla="*/ 2730 w 3307"/>
              <a:gd name="T55" fmla="*/ 1244 h 3307"/>
              <a:gd name="T56" fmla="*/ 2573 w 3307"/>
              <a:gd name="T57" fmla="*/ 961 h 3307"/>
              <a:gd name="T58" fmla="*/ 2346 w 3307"/>
              <a:gd name="T59" fmla="*/ 734 h 3307"/>
              <a:gd name="T60" fmla="*/ 2063 w 3307"/>
              <a:gd name="T61" fmla="*/ 577 h 3307"/>
              <a:gd name="T62" fmla="*/ 1740 w 3307"/>
              <a:gd name="T63" fmla="*/ 505 h 3307"/>
              <a:gd name="T64" fmla="*/ 1853 w 3307"/>
              <a:gd name="T65" fmla="*/ 12 h 3307"/>
              <a:gd name="T66" fmla="*/ 2231 w 3307"/>
              <a:gd name="T67" fmla="*/ 103 h 3307"/>
              <a:gd name="T68" fmla="*/ 2568 w 3307"/>
              <a:gd name="T69" fmla="*/ 276 h 3307"/>
              <a:gd name="T70" fmla="*/ 2855 w 3307"/>
              <a:gd name="T71" fmla="*/ 518 h 3307"/>
              <a:gd name="T72" fmla="*/ 3082 w 3307"/>
              <a:gd name="T73" fmla="*/ 819 h 3307"/>
              <a:gd name="T74" fmla="*/ 3235 w 3307"/>
              <a:gd name="T75" fmla="*/ 1167 h 3307"/>
              <a:gd name="T76" fmla="*/ 3304 w 3307"/>
              <a:gd name="T77" fmla="*/ 1552 h 3307"/>
              <a:gd name="T78" fmla="*/ 3280 w 3307"/>
              <a:gd name="T79" fmla="*/ 1951 h 3307"/>
              <a:gd name="T80" fmla="*/ 3168 w 3307"/>
              <a:gd name="T81" fmla="*/ 2319 h 3307"/>
              <a:gd name="T82" fmla="*/ 2976 w 3307"/>
              <a:gd name="T83" fmla="*/ 2645 h 3307"/>
              <a:gd name="T84" fmla="*/ 2719 w 3307"/>
              <a:gd name="T85" fmla="*/ 2918 h 3307"/>
              <a:gd name="T86" fmla="*/ 2405 w 3307"/>
              <a:gd name="T87" fmla="*/ 3127 h 3307"/>
              <a:gd name="T88" fmla="*/ 2046 w 3307"/>
              <a:gd name="T89" fmla="*/ 3260 h 3307"/>
              <a:gd name="T90" fmla="*/ 1652 w 3307"/>
              <a:gd name="T91" fmla="*/ 3307 h 3307"/>
              <a:gd name="T92" fmla="*/ 1261 w 3307"/>
              <a:gd name="T93" fmla="*/ 3260 h 3307"/>
              <a:gd name="T94" fmla="*/ 902 w 3307"/>
              <a:gd name="T95" fmla="*/ 3127 h 3307"/>
              <a:gd name="T96" fmla="*/ 588 w 3307"/>
              <a:gd name="T97" fmla="*/ 2918 h 3307"/>
              <a:gd name="T98" fmla="*/ 331 w 3307"/>
              <a:gd name="T99" fmla="*/ 2645 h 3307"/>
              <a:gd name="T100" fmla="*/ 139 w 3307"/>
              <a:gd name="T101" fmla="*/ 2319 h 3307"/>
              <a:gd name="T102" fmla="*/ 27 w 3307"/>
              <a:gd name="T103" fmla="*/ 1951 h 3307"/>
              <a:gd name="T104" fmla="*/ 3 w 3307"/>
              <a:gd name="T105" fmla="*/ 1552 h 3307"/>
              <a:gd name="T106" fmla="*/ 72 w 3307"/>
              <a:gd name="T107" fmla="*/ 1167 h 3307"/>
              <a:gd name="T108" fmla="*/ 225 w 3307"/>
              <a:gd name="T109" fmla="*/ 819 h 3307"/>
              <a:gd name="T110" fmla="*/ 452 w 3307"/>
              <a:gd name="T111" fmla="*/ 518 h 3307"/>
              <a:gd name="T112" fmla="*/ 739 w 3307"/>
              <a:gd name="T113" fmla="*/ 276 h 3307"/>
              <a:gd name="T114" fmla="*/ 1076 w 3307"/>
              <a:gd name="T115" fmla="*/ 103 h 3307"/>
              <a:gd name="T116" fmla="*/ 1454 w 3307"/>
              <a:gd name="T117" fmla="*/ 12 h 33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</a:cxnLst>
            <a:rect l="0" t="0" r="r" b="b"/>
            <a:pathLst>
              <a:path w="3307" h="3307">
                <a:moveTo>
                  <a:pt x="1652" y="651"/>
                </a:moveTo>
                <a:lnTo>
                  <a:pt x="1683" y="653"/>
                </a:lnTo>
                <a:lnTo>
                  <a:pt x="1709" y="662"/>
                </a:lnTo>
                <a:lnTo>
                  <a:pt x="1733" y="675"/>
                </a:lnTo>
                <a:lnTo>
                  <a:pt x="1754" y="692"/>
                </a:lnTo>
                <a:lnTo>
                  <a:pt x="1772" y="714"/>
                </a:lnTo>
                <a:lnTo>
                  <a:pt x="1785" y="738"/>
                </a:lnTo>
                <a:lnTo>
                  <a:pt x="1793" y="765"/>
                </a:lnTo>
                <a:lnTo>
                  <a:pt x="1796" y="794"/>
                </a:lnTo>
                <a:lnTo>
                  <a:pt x="1796" y="1595"/>
                </a:lnTo>
                <a:lnTo>
                  <a:pt x="2158" y="1969"/>
                </a:lnTo>
                <a:lnTo>
                  <a:pt x="2174" y="1989"/>
                </a:lnTo>
                <a:lnTo>
                  <a:pt x="2186" y="2011"/>
                </a:lnTo>
                <a:lnTo>
                  <a:pt x="2194" y="2034"/>
                </a:lnTo>
                <a:lnTo>
                  <a:pt x="2197" y="2058"/>
                </a:lnTo>
                <a:lnTo>
                  <a:pt x="2197" y="2082"/>
                </a:lnTo>
                <a:lnTo>
                  <a:pt x="2193" y="2106"/>
                </a:lnTo>
                <a:lnTo>
                  <a:pt x="2184" y="2130"/>
                </a:lnTo>
                <a:lnTo>
                  <a:pt x="2171" y="2151"/>
                </a:lnTo>
                <a:lnTo>
                  <a:pt x="2155" y="2171"/>
                </a:lnTo>
                <a:lnTo>
                  <a:pt x="2137" y="2185"/>
                </a:lnTo>
                <a:lnTo>
                  <a:pt x="2117" y="2196"/>
                </a:lnTo>
                <a:lnTo>
                  <a:pt x="2097" y="2204"/>
                </a:lnTo>
                <a:lnTo>
                  <a:pt x="2076" y="2209"/>
                </a:lnTo>
                <a:lnTo>
                  <a:pt x="2055" y="2211"/>
                </a:lnTo>
                <a:lnTo>
                  <a:pt x="2033" y="2209"/>
                </a:lnTo>
                <a:lnTo>
                  <a:pt x="2011" y="2204"/>
                </a:lnTo>
                <a:lnTo>
                  <a:pt x="1990" y="2195"/>
                </a:lnTo>
                <a:lnTo>
                  <a:pt x="1970" y="2183"/>
                </a:lnTo>
                <a:lnTo>
                  <a:pt x="1953" y="2167"/>
                </a:lnTo>
                <a:lnTo>
                  <a:pt x="1511" y="1712"/>
                </a:lnTo>
                <a:lnTo>
                  <a:pt x="1511" y="794"/>
                </a:lnTo>
                <a:lnTo>
                  <a:pt x="1514" y="765"/>
                </a:lnTo>
                <a:lnTo>
                  <a:pt x="1522" y="738"/>
                </a:lnTo>
                <a:lnTo>
                  <a:pt x="1535" y="714"/>
                </a:lnTo>
                <a:lnTo>
                  <a:pt x="1553" y="692"/>
                </a:lnTo>
                <a:lnTo>
                  <a:pt x="1574" y="675"/>
                </a:lnTo>
                <a:lnTo>
                  <a:pt x="1598" y="662"/>
                </a:lnTo>
                <a:lnTo>
                  <a:pt x="1624" y="653"/>
                </a:lnTo>
                <a:lnTo>
                  <a:pt x="1652" y="651"/>
                </a:lnTo>
                <a:close/>
                <a:moveTo>
                  <a:pt x="1652" y="502"/>
                </a:moveTo>
                <a:lnTo>
                  <a:pt x="1567" y="505"/>
                </a:lnTo>
                <a:lnTo>
                  <a:pt x="1483" y="514"/>
                </a:lnTo>
                <a:lnTo>
                  <a:pt x="1401" y="530"/>
                </a:lnTo>
                <a:lnTo>
                  <a:pt x="1321" y="551"/>
                </a:lnTo>
                <a:lnTo>
                  <a:pt x="1244" y="577"/>
                </a:lnTo>
                <a:lnTo>
                  <a:pt x="1168" y="609"/>
                </a:lnTo>
                <a:lnTo>
                  <a:pt x="1096" y="646"/>
                </a:lnTo>
                <a:lnTo>
                  <a:pt x="1027" y="687"/>
                </a:lnTo>
                <a:lnTo>
                  <a:pt x="961" y="734"/>
                </a:lnTo>
                <a:lnTo>
                  <a:pt x="898" y="785"/>
                </a:lnTo>
                <a:lnTo>
                  <a:pt x="840" y="840"/>
                </a:lnTo>
                <a:lnTo>
                  <a:pt x="785" y="898"/>
                </a:lnTo>
                <a:lnTo>
                  <a:pt x="734" y="961"/>
                </a:lnTo>
                <a:lnTo>
                  <a:pt x="687" y="1027"/>
                </a:lnTo>
                <a:lnTo>
                  <a:pt x="645" y="1096"/>
                </a:lnTo>
                <a:lnTo>
                  <a:pt x="609" y="1168"/>
                </a:lnTo>
                <a:lnTo>
                  <a:pt x="577" y="1244"/>
                </a:lnTo>
                <a:lnTo>
                  <a:pt x="550" y="1321"/>
                </a:lnTo>
                <a:lnTo>
                  <a:pt x="529" y="1401"/>
                </a:lnTo>
                <a:lnTo>
                  <a:pt x="514" y="1483"/>
                </a:lnTo>
                <a:lnTo>
                  <a:pt x="505" y="1567"/>
                </a:lnTo>
                <a:lnTo>
                  <a:pt x="502" y="1653"/>
                </a:lnTo>
                <a:lnTo>
                  <a:pt x="505" y="1740"/>
                </a:lnTo>
                <a:lnTo>
                  <a:pt x="514" y="1824"/>
                </a:lnTo>
                <a:lnTo>
                  <a:pt x="529" y="1906"/>
                </a:lnTo>
                <a:lnTo>
                  <a:pt x="550" y="1985"/>
                </a:lnTo>
                <a:lnTo>
                  <a:pt x="577" y="2063"/>
                </a:lnTo>
                <a:lnTo>
                  <a:pt x="609" y="2139"/>
                </a:lnTo>
                <a:lnTo>
                  <a:pt x="645" y="2211"/>
                </a:lnTo>
                <a:lnTo>
                  <a:pt x="687" y="2280"/>
                </a:lnTo>
                <a:lnTo>
                  <a:pt x="734" y="2346"/>
                </a:lnTo>
                <a:lnTo>
                  <a:pt x="785" y="2408"/>
                </a:lnTo>
                <a:lnTo>
                  <a:pt x="840" y="2467"/>
                </a:lnTo>
                <a:lnTo>
                  <a:pt x="898" y="2522"/>
                </a:lnTo>
                <a:lnTo>
                  <a:pt x="961" y="2572"/>
                </a:lnTo>
                <a:lnTo>
                  <a:pt x="1027" y="2620"/>
                </a:lnTo>
                <a:lnTo>
                  <a:pt x="1096" y="2661"/>
                </a:lnTo>
                <a:lnTo>
                  <a:pt x="1168" y="2698"/>
                </a:lnTo>
                <a:lnTo>
                  <a:pt x="1244" y="2730"/>
                </a:lnTo>
                <a:lnTo>
                  <a:pt x="1321" y="2756"/>
                </a:lnTo>
                <a:lnTo>
                  <a:pt x="1401" y="2777"/>
                </a:lnTo>
                <a:lnTo>
                  <a:pt x="1483" y="2793"/>
                </a:lnTo>
                <a:lnTo>
                  <a:pt x="1567" y="2802"/>
                </a:lnTo>
                <a:lnTo>
                  <a:pt x="1652" y="2805"/>
                </a:lnTo>
                <a:lnTo>
                  <a:pt x="1740" y="2802"/>
                </a:lnTo>
                <a:lnTo>
                  <a:pt x="1824" y="2793"/>
                </a:lnTo>
                <a:lnTo>
                  <a:pt x="1906" y="2777"/>
                </a:lnTo>
                <a:lnTo>
                  <a:pt x="1986" y="2756"/>
                </a:lnTo>
                <a:lnTo>
                  <a:pt x="2063" y="2730"/>
                </a:lnTo>
                <a:lnTo>
                  <a:pt x="2139" y="2698"/>
                </a:lnTo>
                <a:lnTo>
                  <a:pt x="2211" y="2661"/>
                </a:lnTo>
                <a:lnTo>
                  <a:pt x="2280" y="2620"/>
                </a:lnTo>
                <a:lnTo>
                  <a:pt x="2346" y="2572"/>
                </a:lnTo>
                <a:lnTo>
                  <a:pt x="2409" y="2522"/>
                </a:lnTo>
                <a:lnTo>
                  <a:pt x="2467" y="2467"/>
                </a:lnTo>
                <a:lnTo>
                  <a:pt x="2522" y="2408"/>
                </a:lnTo>
                <a:lnTo>
                  <a:pt x="2573" y="2346"/>
                </a:lnTo>
                <a:lnTo>
                  <a:pt x="2620" y="2280"/>
                </a:lnTo>
                <a:lnTo>
                  <a:pt x="2662" y="2211"/>
                </a:lnTo>
                <a:lnTo>
                  <a:pt x="2698" y="2139"/>
                </a:lnTo>
                <a:lnTo>
                  <a:pt x="2730" y="2063"/>
                </a:lnTo>
                <a:lnTo>
                  <a:pt x="2757" y="1985"/>
                </a:lnTo>
                <a:lnTo>
                  <a:pt x="2778" y="1906"/>
                </a:lnTo>
                <a:lnTo>
                  <a:pt x="2793" y="1824"/>
                </a:lnTo>
                <a:lnTo>
                  <a:pt x="2802" y="1740"/>
                </a:lnTo>
                <a:lnTo>
                  <a:pt x="2805" y="1653"/>
                </a:lnTo>
                <a:lnTo>
                  <a:pt x="2802" y="1567"/>
                </a:lnTo>
                <a:lnTo>
                  <a:pt x="2793" y="1483"/>
                </a:lnTo>
                <a:lnTo>
                  <a:pt x="2778" y="1401"/>
                </a:lnTo>
                <a:lnTo>
                  <a:pt x="2757" y="1321"/>
                </a:lnTo>
                <a:lnTo>
                  <a:pt x="2730" y="1244"/>
                </a:lnTo>
                <a:lnTo>
                  <a:pt x="2698" y="1168"/>
                </a:lnTo>
                <a:lnTo>
                  <a:pt x="2662" y="1096"/>
                </a:lnTo>
                <a:lnTo>
                  <a:pt x="2620" y="1027"/>
                </a:lnTo>
                <a:lnTo>
                  <a:pt x="2573" y="961"/>
                </a:lnTo>
                <a:lnTo>
                  <a:pt x="2522" y="898"/>
                </a:lnTo>
                <a:lnTo>
                  <a:pt x="2467" y="840"/>
                </a:lnTo>
                <a:lnTo>
                  <a:pt x="2409" y="785"/>
                </a:lnTo>
                <a:lnTo>
                  <a:pt x="2346" y="734"/>
                </a:lnTo>
                <a:lnTo>
                  <a:pt x="2280" y="687"/>
                </a:lnTo>
                <a:lnTo>
                  <a:pt x="2211" y="646"/>
                </a:lnTo>
                <a:lnTo>
                  <a:pt x="2139" y="609"/>
                </a:lnTo>
                <a:lnTo>
                  <a:pt x="2063" y="577"/>
                </a:lnTo>
                <a:lnTo>
                  <a:pt x="1986" y="551"/>
                </a:lnTo>
                <a:lnTo>
                  <a:pt x="1906" y="530"/>
                </a:lnTo>
                <a:lnTo>
                  <a:pt x="1824" y="514"/>
                </a:lnTo>
                <a:lnTo>
                  <a:pt x="1740" y="505"/>
                </a:lnTo>
                <a:lnTo>
                  <a:pt x="1652" y="502"/>
                </a:lnTo>
                <a:close/>
                <a:moveTo>
                  <a:pt x="1652" y="0"/>
                </a:moveTo>
                <a:lnTo>
                  <a:pt x="1755" y="3"/>
                </a:lnTo>
                <a:lnTo>
                  <a:pt x="1853" y="12"/>
                </a:lnTo>
                <a:lnTo>
                  <a:pt x="1951" y="27"/>
                </a:lnTo>
                <a:lnTo>
                  <a:pt x="2046" y="47"/>
                </a:lnTo>
                <a:lnTo>
                  <a:pt x="2140" y="72"/>
                </a:lnTo>
                <a:lnTo>
                  <a:pt x="2231" y="103"/>
                </a:lnTo>
                <a:lnTo>
                  <a:pt x="2319" y="139"/>
                </a:lnTo>
                <a:lnTo>
                  <a:pt x="2405" y="180"/>
                </a:lnTo>
                <a:lnTo>
                  <a:pt x="2488" y="225"/>
                </a:lnTo>
                <a:lnTo>
                  <a:pt x="2568" y="276"/>
                </a:lnTo>
                <a:lnTo>
                  <a:pt x="2646" y="331"/>
                </a:lnTo>
                <a:lnTo>
                  <a:pt x="2719" y="389"/>
                </a:lnTo>
                <a:lnTo>
                  <a:pt x="2789" y="452"/>
                </a:lnTo>
                <a:lnTo>
                  <a:pt x="2855" y="518"/>
                </a:lnTo>
                <a:lnTo>
                  <a:pt x="2918" y="588"/>
                </a:lnTo>
                <a:lnTo>
                  <a:pt x="2976" y="661"/>
                </a:lnTo>
                <a:lnTo>
                  <a:pt x="3031" y="739"/>
                </a:lnTo>
                <a:lnTo>
                  <a:pt x="3082" y="819"/>
                </a:lnTo>
                <a:lnTo>
                  <a:pt x="3127" y="902"/>
                </a:lnTo>
                <a:lnTo>
                  <a:pt x="3168" y="988"/>
                </a:lnTo>
                <a:lnTo>
                  <a:pt x="3204" y="1076"/>
                </a:lnTo>
                <a:lnTo>
                  <a:pt x="3235" y="1167"/>
                </a:lnTo>
                <a:lnTo>
                  <a:pt x="3260" y="1261"/>
                </a:lnTo>
                <a:lnTo>
                  <a:pt x="3280" y="1356"/>
                </a:lnTo>
                <a:lnTo>
                  <a:pt x="3295" y="1454"/>
                </a:lnTo>
                <a:lnTo>
                  <a:pt x="3304" y="1552"/>
                </a:lnTo>
                <a:lnTo>
                  <a:pt x="3307" y="1653"/>
                </a:lnTo>
                <a:lnTo>
                  <a:pt x="3304" y="1754"/>
                </a:lnTo>
                <a:lnTo>
                  <a:pt x="3295" y="1853"/>
                </a:lnTo>
                <a:lnTo>
                  <a:pt x="3280" y="1951"/>
                </a:lnTo>
                <a:lnTo>
                  <a:pt x="3260" y="2046"/>
                </a:lnTo>
                <a:lnTo>
                  <a:pt x="3235" y="2140"/>
                </a:lnTo>
                <a:lnTo>
                  <a:pt x="3204" y="2231"/>
                </a:lnTo>
                <a:lnTo>
                  <a:pt x="3168" y="2319"/>
                </a:lnTo>
                <a:lnTo>
                  <a:pt x="3127" y="2405"/>
                </a:lnTo>
                <a:lnTo>
                  <a:pt x="3082" y="2488"/>
                </a:lnTo>
                <a:lnTo>
                  <a:pt x="3031" y="2568"/>
                </a:lnTo>
                <a:lnTo>
                  <a:pt x="2976" y="2645"/>
                </a:lnTo>
                <a:lnTo>
                  <a:pt x="2918" y="2719"/>
                </a:lnTo>
                <a:lnTo>
                  <a:pt x="2855" y="2789"/>
                </a:lnTo>
                <a:lnTo>
                  <a:pt x="2789" y="2855"/>
                </a:lnTo>
                <a:lnTo>
                  <a:pt x="2719" y="2918"/>
                </a:lnTo>
                <a:lnTo>
                  <a:pt x="2646" y="2976"/>
                </a:lnTo>
                <a:lnTo>
                  <a:pt x="2568" y="3031"/>
                </a:lnTo>
                <a:lnTo>
                  <a:pt x="2488" y="3082"/>
                </a:lnTo>
                <a:lnTo>
                  <a:pt x="2405" y="3127"/>
                </a:lnTo>
                <a:lnTo>
                  <a:pt x="2319" y="3168"/>
                </a:lnTo>
                <a:lnTo>
                  <a:pt x="2231" y="3204"/>
                </a:lnTo>
                <a:lnTo>
                  <a:pt x="2140" y="3235"/>
                </a:lnTo>
                <a:lnTo>
                  <a:pt x="2046" y="3260"/>
                </a:lnTo>
                <a:lnTo>
                  <a:pt x="1951" y="3280"/>
                </a:lnTo>
                <a:lnTo>
                  <a:pt x="1853" y="3295"/>
                </a:lnTo>
                <a:lnTo>
                  <a:pt x="1755" y="3304"/>
                </a:lnTo>
                <a:lnTo>
                  <a:pt x="1652" y="3307"/>
                </a:lnTo>
                <a:lnTo>
                  <a:pt x="1552" y="3304"/>
                </a:lnTo>
                <a:lnTo>
                  <a:pt x="1454" y="3295"/>
                </a:lnTo>
                <a:lnTo>
                  <a:pt x="1356" y="3280"/>
                </a:lnTo>
                <a:lnTo>
                  <a:pt x="1261" y="3260"/>
                </a:lnTo>
                <a:lnTo>
                  <a:pt x="1167" y="3235"/>
                </a:lnTo>
                <a:lnTo>
                  <a:pt x="1076" y="3204"/>
                </a:lnTo>
                <a:lnTo>
                  <a:pt x="988" y="3168"/>
                </a:lnTo>
                <a:lnTo>
                  <a:pt x="902" y="3127"/>
                </a:lnTo>
                <a:lnTo>
                  <a:pt x="819" y="3082"/>
                </a:lnTo>
                <a:lnTo>
                  <a:pt x="739" y="3031"/>
                </a:lnTo>
                <a:lnTo>
                  <a:pt x="661" y="2976"/>
                </a:lnTo>
                <a:lnTo>
                  <a:pt x="588" y="2918"/>
                </a:lnTo>
                <a:lnTo>
                  <a:pt x="518" y="2855"/>
                </a:lnTo>
                <a:lnTo>
                  <a:pt x="452" y="2789"/>
                </a:lnTo>
                <a:lnTo>
                  <a:pt x="389" y="2719"/>
                </a:lnTo>
                <a:lnTo>
                  <a:pt x="331" y="2645"/>
                </a:lnTo>
                <a:lnTo>
                  <a:pt x="276" y="2568"/>
                </a:lnTo>
                <a:lnTo>
                  <a:pt x="225" y="2488"/>
                </a:lnTo>
                <a:lnTo>
                  <a:pt x="180" y="2405"/>
                </a:lnTo>
                <a:lnTo>
                  <a:pt x="139" y="2319"/>
                </a:lnTo>
                <a:lnTo>
                  <a:pt x="103" y="2231"/>
                </a:lnTo>
                <a:lnTo>
                  <a:pt x="72" y="2140"/>
                </a:lnTo>
                <a:lnTo>
                  <a:pt x="47" y="2046"/>
                </a:lnTo>
                <a:lnTo>
                  <a:pt x="27" y="1951"/>
                </a:lnTo>
                <a:lnTo>
                  <a:pt x="12" y="1853"/>
                </a:lnTo>
                <a:lnTo>
                  <a:pt x="3" y="1754"/>
                </a:lnTo>
                <a:lnTo>
                  <a:pt x="0" y="1653"/>
                </a:lnTo>
                <a:lnTo>
                  <a:pt x="3" y="1552"/>
                </a:lnTo>
                <a:lnTo>
                  <a:pt x="12" y="1454"/>
                </a:lnTo>
                <a:lnTo>
                  <a:pt x="27" y="1356"/>
                </a:lnTo>
                <a:lnTo>
                  <a:pt x="47" y="1261"/>
                </a:lnTo>
                <a:lnTo>
                  <a:pt x="72" y="1167"/>
                </a:lnTo>
                <a:lnTo>
                  <a:pt x="103" y="1076"/>
                </a:lnTo>
                <a:lnTo>
                  <a:pt x="139" y="988"/>
                </a:lnTo>
                <a:lnTo>
                  <a:pt x="180" y="902"/>
                </a:lnTo>
                <a:lnTo>
                  <a:pt x="225" y="819"/>
                </a:lnTo>
                <a:lnTo>
                  <a:pt x="276" y="739"/>
                </a:lnTo>
                <a:lnTo>
                  <a:pt x="331" y="661"/>
                </a:lnTo>
                <a:lnTo>
                  <a:pt x="389" y="588"/>
                </a:lnTo>
                <a:lnTo>
                  <a:pt x="452" y="518"/>
                </a:lnTo>
                <a:lnTo>
                  <a:pt x="518" y="452"/>
                </a:lnTo>
                <a:lnTo>
                  <a:pt x="588" y="389"/>
                </a:lnTo>
                <a:lnTo>
                  <a:pt x="661" y="331"/>
                </a:lnTo>
                <a:lnTo>
                  <a:pt x="739" y="276"/>
                </a:lnTo>
                <a:lnTo>
                  <a:pt x="819" y="225"/>
                </a:lnTo>
                <a:lnTo>
                  <a:pt x="902" y="180"/>
                </a:lnTo>
                <a:lnTo>
                  <a:pt x="988" y="139"/>
                </a:lnTo>
                <a:lnTo>
                  <a:pt x="1076" y="103"/>
                </a:lnTo>
                <a:lnTo>
                  <a:pt x="1167" y="72"/>
                </a:lnTo>
                <a:lnTo>
                  <a:pt x="1261" y="47"/>
                </a:lnTo>
                <a:lnTo>
                  <a:pt x="1356" y="27"/>
                </a:lnTo>
                <a:lnTo>
                  <a:pt x="1454" y="12"/>
                </a:lnTo>
                <a:lnTo>
                  <a:pt x="1552" y="3"/>
                </a:lnTo>
                <a:lnTo>
                  <a:pt x="1652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3" name="Saisie" displayName="Saisie" ref="B2:I12" totalsRowShown="0" headerRowDxfId="46" dataDxfId="45">
  <tableColumns count="8">
    <tableColumn id="1" name="DATE" dataDxfId="44"/>
    <tableColumn id="2" name="HEURE_x000a_DÉBUT" dataDxfId="43"/>
    <tableColumn id="10" name="HEURE_x000a_DE FIN" dataDxfId="42"/>
    <tableColumn id="3" name="   NOM DU_x000a_RÉSERVANT" dataDxfId="41"/>
    <tableColumn id="6" name="OBJET" dataDxfId="40"/>
    <tableColumn id="7" name="LIEU" dataDxfId="39"/>
    <tableColumn id="8" name="NOTE" dataDxfId="38"/>
    <tableColumn id="4" name="Valeur unique" dataDxfId="37">
      <calculatedColumnFormula>Saisie[[#This Row],[DATE]]&amp;"|"&amp;COUNTIF($B$3:B3,B3)</calculatedColumnFormula>
    </tableColumn>
  </tableColumns>
  <tableStyleInfo name="Time Intervals" showFirstColumn="0" showLastColumn="0" showRowStripes="1" showColumnStripes="0"/>
  <extLst>
    <ext xmlns:x14="http://schemas.microsoft.com/office/spreadsheetml/2009/9/main" uri="{504A1905-F514-4f6f-8877-14C23A59335A}">
      <x14:table altText="Events" altTextSummary="List of daily events such as lunch breaks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ecatur">
  <a:themeElements>
    <a:clrScheme name="Daily Schedule">
      <a:dk1>
        <a:srgbClr val="000000"/>
      </a:dk1>
      <a:lt1>
        <a:srgbClr val="FFFFFF"/>
      </a:lt1>
      <a:dk2>
        <a:srgbClr val="2B2A25"/>
      </a:dk2>
      <a:lt2>
        <a:srgbClr val="C3C397"/>
      </a:lt2>
      <a:accent1>
        <a:srgbClr val="1792E5"/>
      </a:accent1>
      <a:accent2>
        <a:srgbClr val="E8BA35"/>
      </a:accent2>
      <a:accent3>
        <a:srgbClr val="76B335"/>
      </a:accent3>
      <a:accent4>
        <a:srgbClr val="CE4059"/>
      </a:accent4>
      <a:accent5>
        <a:srgbClr val="2DBAA9"/>
      </a:accent5>
      <a:accent6>
        <a:srgbClr val="6A4B9C"/>
      </a:accent6>
      <a:hlink>
        <a:srgbClr val="1792E5"/>
      </a:hlink>
      <a:folHlink>
        <a:srgbClr val="6A4B9C"/>
      </a:folHlink>
    </a:clrScheme>
    <a:fontScheme name="Daily Schedul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Decatur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  <a:satMod val="110000"/>
              </a:schemeClr>
            </a:gs>
            <a:gs pos="47500">
              <a:schemeClr val="phClr">
                <a:tint val="53000"/>
                <a:satMod val="120000"/>
              </a:schemeClr>
            </a:gs>
            <a:gs pos="58500">
              <a:schemeClr val="phClr">
                <a:tint val="53000"/>
                <a:satMod val="120000"/>
              </a:schemeClr>
            </a:gs>
            <a:gs pos="100000">
              <a:schemeClr val="phClr">
                <a:tint val="90000"/>
                <a:satMod val="110000"/>
              </a:schemeClr>
            </a:gs>
          </a:gsLst>
          <a:lin ang="3600000" scaled="1"/>
        </a:gradFill>
        <a:gradFill rotWithShape="1">
          <a:gsLst>
            <a:gs pos="0">
              <a:schemeClr val="phClr">
                <a:shade val="54000"/>
                <a:satMod val="105000"/>
              </a:schemeClr>
            </a:gs>
            <a:gs pos="47500">
              <a:schemeClr val="phClr">
                <a:shade val="88000"/>
                <a:satMod val="105000"/>
              </a:schemeClr>
            </a:gs>
            <a:gs pos="58500">
              <a:schemeClr val="phClr">
                <a:shade val="88000"/>
                <a:satMod val="105000"/>
              </a:schemeClr>
            </a:gs>
            <a:gs pos="100000">
              <a:schemeClr val="phClr">
                <a:shade val="54000"/>
                <a:satMod val="105000"/>
              </a:schemeClr>
            </a:gs>
          </a:gsLst>
          <a:lin ang="36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82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3600000" algn="r" rotWithShape="0">
              <a:srgbClr val="000000">
                <a:alpha val="30000"/>
              </a:srgbClr>
            </a:outerShdw>
          </a:effectLst>
        </a:effectStyle>
        <a:effectStyle>
          <a:effectLst>
            <a:outerShdw blurRad="63500" dist="25400" dir="3600000" algn="r" rotWithShape="0">
              <a:srgbClr val="000000">
                <a:alpha val="36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76200" dist="38100" dir="3600000" algn="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contourW="44450" prstMaterial="flat">
            <a:bevelT w="38100" h="50800" prst="softRound"/>
            <a:contourClr>
              <a:schemeClr val="phClr">
                <a:tint val="5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52000"/>
                <a:satMod val="105000"/>
              </a:schemeClr>
            </a:gs>
            <a:gs pos="47500">
              <a:schemeClr val="phClr">
                <a:tint val="90000"/>
                <a:shade val="89000"/>
                <a:satMod val="105000"/>
              </a:schemeClr>
            </a:gs>
            <a:gs pos="58500">
              <a:schemeClr val="phClr">
                <a:tint val="85000"/>
                <a:shade val="89000"/>
                <a:satMod val="105000"/>
              </a:schemeClr>
            </a:gs>
            <a:gs pos="100000">
              <a:schemeClr val="phClr">
                <a:tint val="100000"/>
                <a:shade val="52000"/>
                <a:satMod val="105000"/>
              </a:schemeClr>
            </a:gs>
          </a:gsLst>
          <a:lin ang="36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</a:schemeClr>
              <a:schemeClr val="phClr">
                <a:shade val="85000"/>
                <a:satMod val="120000"/>
              </a:schemeClr>
            </a:duotone>
          </a:blip>
          <a:tile tx="0" ty="0" sx="52000" sy="5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lanning-agenda-avec-mise-en-forme-conditionnelle-t44773.html" TargetMode="External"/><Relationship Id="rId6" Type="http://schemas.openxmlformats.org/officeDocument/2006/relationships/ctrlProp" Target="../ctrlProps/ctrlProp1.xml"/><Relationship Id="rId5" Type="http://schemas.openxmlformats.org/officeDocument/2006/relationships/image" Target="../media/image2.png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image" Target="../media/image3.png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/>
    <pageSetUpPr autoPageBreaks="0" fitToPage="1"/>
  </sheetPr>
  <dimension ref="A1:R37"/>
  <sheetViews>
    <sheetView showGridLines="0" tabSelected="1" zoomScaleNormal="100" workbookViewId="0">
      <selection activeCell="O4" sqref="O4"/>
    </sheetView>
  </sheetViews>
  <sheetFormatPr baseColWidth="10" defaultColWidth="9.33203125" defaultRowHeight="12" x14ac:dyDescent="0.2"/>
  <cols>
    <col min="1" max="2" width="2.83203125" customWidth="1"/>
    <col min="3" max="3" width="10.83203125" customWidth="1"/>
    <col min="4" max="4" width="25.6640625" customWidth="1"/>
    <col min="5" max="5" width="3.83203125" customWidth="1"/>
    <col min="6" max="6" width="2.83203125" customWidth="1"/>
    <col min="7" max="7" width="9" style="10" customWidth="1"/>
    <col min="8" max="8" width="45.5" style="9" customWidth="1"/>
    <col min="9" max="9" width="8.6640625" style="9" hidden="1" customWidth="1"/>
    <col min="10" max="10" width="11.33203125" hidden="1" customWidth="1"/>
    <col min="11" max="11" width="3.83203125" customWidth="1"/>
    <col min="12" max="12" width="22.1640625" customWidth="1"/>
    <col min="13" max="14" width="7.1640625" style="11" bestFit="1" customWidth="1"/>
    <col min="15" max="15" width="34.1640625" customWidth="1"/>
    <col min="16" max="16" width="2.83203125" customWidth="1"/>
    <col min="17" max="17" width="48.5" style="9" customWidth="1"/>
    <col min="18" max="18" width="5.5" customWidth="1"/>
  </cols>
  <sheetData>
    <row r="1" spans="1:18" ht="36" customHeight="1" x14ac:dyDescent="0.2">
      <c r="A1" t="s">
        <v>1</v>
      </c>
      <c r="B1" s="71" t="s">
        <v>31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8" ht="25.5" customHeight="1" x14ac:dyDescent="0.35">
      <c r="B2" s="41"/>
      <c r="C2" s="61"/>
      <c r="D2" s="61" t="s">
        <v>68</v>
      </c>
      <c r="E2" s="62"/>
      <c r="G2" s="42"/>
      <c r="H2" s="68" t="str">
        <f>"AGENDA DU "&amp;UPPER(TEXT(DATEVALUE(ValDate),"jjjj"))</f>
        <v>AGENDA DU LUNDI</v>
      </c>
      <c r="I2" s="69"/>
      <c r="J2" s="69"/>
      <c r="K2" s="69"/>
      <c r="L2" s="41"/>
      <c r="M2" s="72" t="s">
        <v>67</v>
      </c>
      <c r="N2" s="72"/>
      <c r="O2" s="73"/>
      <c r="Q2" s="74" t="s">
        <v>34</v>
      </c>
    </row>
    <row r="3" spans="1:18" ht="24" customHeight="1" x14ac:dyDescent="0.2">
      <c r="B3" s="46"/>
      <c r="C3" s="63"/>
      <c r="D3" s="63" t="s">
        <v>69</v>
      </c>
      <c r="E3" s="64"/>
      <c r="G3" s="66"/>
      <c r="H3" s="67" t="str">
        <f>IFERROR(UPPER(TEXT(DATE(AnnéeAgenda,NuméroMois,JourAgenda),"J MMMM AAAA")),"Date non valide")</f>
        <v>28 OCTOBRE 2013</v>
      </c>
      <c r="I3" s="70"/>
      <c r="J3" s="70"/>
      <c r="K3" s="70"/>
      <c r="L3" s="54"/>
      <c r="M3" s="76" t="str">
        <f>UPPER(TEXT(DATEVALUE(ValDate),"jj/mm/aaaa"))&amp;" AU "&amp;UPPER(TEXT(DATEVALUE(ValDate)+5,"jj/mm/aaaa"))</f>
        <v>28/10/2013 AU 02/11/2013</v>
      </c>
      <c r="N3" s="76"/>
      <c r="O3" s="77"/>
      <c r="Q3" s="75"/>
      <c r="R3" t="s">
        <v>1</v>
      </c>
    </row>
    <row r="4" spans="1:18" ht="15" x14ac:dyDescent="0.25">
      <c r="B4" s="46"/>
      <c r="C4" s="48"/>
      <c r="D4" s="48"/>
      <c r="E4" s="51"/>
      <c r="G4" s="34">
        <v>0.33333333333333331</v>
      </c>
      <c r="H4" s="35" t="str">
        <f>IFERROR(IF(INDEX(Saisie[],MATCH(DATEVALUE(ValDate)&amp;G4,RechDateEtHeure,0),6)=$D$16,INDEX(Saisie[],MATCH(DATEVALUE(ValDate)&amp;G4,RechDateEtHeure,0),4)&amp;" : "&amp;INDEX(Saisie[],MATCH(DATEVALUE(ValDate)&amp;G4,RechDateEtHeure,0),5),""),"")</f>
        <v/>
      </c>
      <c r="I4" s="84" t="str">
        <f>IFERROR(IF(H4&lt;&gt;"",INDEX(Saisie[],MATCH(DATEVALUE(ValDate)&amp;G4,RechDateEtHeure,0),3),""),"")</f>
        <v/>
      </c>
      <c r="J4" s="84" t="str">
        <f>IF(AND(I4&lt;&gt;"",OR(I5="",I4&lt;&gt;I5)),I4,IF(J3&gt;=G4,J3,""))</f>
        <v/>
      </c>
      <c r="K4" s="84"/>
      <c r="L4" s="40" t="str">
        <f>TEXT(DATEVALUE(ValDate),"jjjj")</f>
        <v>lundi</v>
      </c>
      <c r="M4" s="13">
        <f>IFERROR(INDEX(Saisie[],MATCH($L$8&amp;"|"&amp;ROW(A1),Saisie[Valeur unique],0),2),"")</f>
        <v>0.375</v>
      </c>
      <c r="N4" s="13">
        <f>IFERROR(INDEX(Saisie[],MATCH($L$8&amp;"|"&amp;ROW(B1),Saisie[Valeur unique],0),3),"")</f>
        <v>0.41666666666666669</v>
      </c>
      <c r="O4" s="7" t="str">
        <f>IFERROR(INDEX(Saisie[],MATCH($L$8&amp;"|"&amp;ROW(A1),Saisie[Valeur unique],0),4)&amp;" : "&amp;INDEX(Saisie[],MATCH($L$8&amp;"|"&amp;ROW(A1),Saisie[Valeur unique],0),5),"")</f>
        <v>NOM A : OBJET A</v>
      </c>
      <c r="Q4" s="78"/>
    </row>
    <row r="5" spans="1:18" ht="15" customHeight="1" x14ac:dyDescent="0.2">
      <c r="B5" s="85">
        <v>1</v>
      </c>
      <c r="C5" s="47" t="s">
        <v>2</v>
      </c>
      <c r="D5" s="48">
        <v>1</v>
      </c>
      <c r="E5" s="49"/>
      <c r="G5" s="32">
        <v>0.35416666666666669</v>
      </c>
      <c r="H5" s="33" t="str">
        <f>IFERROR(IF(INDEX(Saisie[],MATCH(DATEVALUE(ValDate)&amp;G5,RechDateEtHeure,0),6)=$D$16,INDEX(Saisie[],MATCH(DATEVALUE(ValDate)&amp;G5,RechDateEtHeure,0),4)&amp;" : "&amp;INDEX(Saisie[],MATCH(DATEVALUE(ValDate)&amp;G5,RechDateEtHeure,0),5),""),"")</f>
        <v/>
      </c>
      <c r="I5" s="84" t="str">
        <f>IFERROR(IF(H5&lt;&gt;"",INDEX(Saisie[],MATCH(DATEVALUE(ValDate)&amp;G5,RechDateEtHeure,0),3),""),"")</f>
        <v/>
      </c>
      <c r="J5" s="84" t="str">
        <f>IF(AND(I5&lt;&gt;"",OR(I6="",I5&lt;&gt;I6)),I5,IF(J4&gt;=G5,J4,""))</f>
        <v/>
      </c>
      <c r="K5" s="84"/>
      <c r="L5" s="79" t="str">
        <f>TEXT(DATEVALUE(ValDate),"j-mmm")</f>
        <v>28-oct</v>
      </c>
      <c r="M5" s="13">
        <f>IFERROR(INDEX(Saisie[],MATCH($L$8&amp;"|"&amp;ROW(A2),Saisie[Valeur unique],0),2),"")</f>
        <v>0.4375</v>
      </c>
      <c r="N5" s="13">
        <f>IFERROR(INDEX(Saisie[],MATCH($L$8&amp;"|"&amp;ROW(D2),Saisie[Valeur unique],0),3),"")</f>
        <v>0.47916666666666669</v>
      </c>
      <c r="O5" s="7" t="str">
        <f>IFERROR(INDEX(Saisie[],MATCH($L$8&amp;"|"&amp;ROW(A2),Saisie[Valeur unique],0),4)&amp;" : "&amp;INDEX(Saisie[],MATCH($L$8&amp;"|"&amp;ROW(A2),Saisie[Valeur unique],0),5),"")</f>
        <v>NOM B : OBJET B</v>
      </c>
      <c r="Q5" s="78"/>
    </row>
    <row r="6" spans="1:18" ht="15" customHeight="1" x14ac:dyDescent="0.2">
      <c r="B6" s="46"/>
      <c r="C6" s="50"/>
      <c r="D6" s="38"/>
      <c r="E6" s="51"/>
      <c r="G6" s="34">
        <v>0.375</v>
      </c>
      <c r="H6" s="35" t="str">
        <f>IFERROR(IF(INDEX(Saisie[],MATCH(DATEVALUE(ValDate)&amp;G6,RechDateEtHeure,0),6)=$D$16,INDEX(Saisie[],MATCH(DATEVALUE(ValDate)&amp;G6,RechDateEtHeure,0),4)&amp;" : "&amp;INDEX(Saisie[],MATCH(DATEVALUE(ValDate)&amp;G6,RechDateEtHeure,0),5),""),"")</f>
        <v>NOM A : OBJET A</v>
      </c>
      <c r="I6" s="84">
        <f>IFERROR(IF(H6&lt;&gt;"",INDEX(Saisie[],MATCH(DATEVALUE(ValDate)&amp;G6,RechDateEtHeure,0),3),""),"")</f>
        <v>0.41666666666666669</v>
      </c>
      <c r="J6" s="84">
        <f>IF(AND(I6&lt;&gt;"",OR(I7="",I6&lt;&gt;I7)),I6,IF(J5&gt;=G6,J5,""))</f>
        <v>0.41666666666666669</v>
      </c>
      <c r="K6" s="84"/>
      <c r="L6" s="79"/>
      <c r="M6" s="13">
        <f>IFERROR(INDEX(Saisie[],MATCH($L$8&amp;"|"&amp;ROW(A3),Saisie[Valeur unique],0),2),"")</f>
        <v>0.5625</v>
      </c>
      <c r="N6" s="13">
        <f>IFERROR(INDEX(Saisie[],MATCH($L$8&amp;"|"&amp;ROW(D3),Saisie[Valeur unique],0),3),"")</f>
        <v>0.625</v>
      </c>
      <c r="O6" s="7" t="str">
        <f>IFERROR(INDEX(Saisie[],MATCH($L$8&amp;"|"&amp;ROW(A3),Saisie[Valeur unique],0),4)&amp;" : "&amp;INDEX(Saisie[],MATCH($L$8&amp;"|"&amp;ROW(A3),Saisie[Valeur unique],0),5),"")</f>
        <v>NOM C : OBJET C</v>
      </c>
      <c r="Q6" s="80"/>
    </row>
    <row r="7" spans="1:18" ht="15" customHeight="1" x14ac:dyDescent="0.25">
      <c r="B7" s="46"/>
      <c r="C7" s="52" t="s">
        <v>6</v>
      </c>
      <c r="D7" s="38">
        <v>28</v>
      </c>
      <c r="E7" s="51"/>
      <c r="G7" s="32">
        <v>0.39583333333333331</v>
      </c>
      <c r="H7" s="33" t="str">
        <f>IFERROR(IF(INDEX(Saisie[],MATCH(DATEVALUE(ValDate)&amp;G7,RechDateEtHeure,0),6)=$D$16,INDEX(Saisie[],MATCH(DATEVALUE(ValDate)&amp;G7,RechDateEtHeure,0),4)&amp;" : "&amp;INDEX(Saisie[],MATCH(DATEVALUE(ValDate)&amp;G7,RechDateEtHeure,0),5),""),"")</f>
        <v/>
      </c>
      <c r="I7" s="84" t="str">
        <f>IFERROR(IF(H7&lt;&gt;"",INDEX(Saisie[],MATCH(DATEVALUE(ValDate)&amp;G7,RechDateEtHeure,0),3),""),"")</f>
        <v/>
      </c>
      <c r="J7" s="84">
        <f>IF(AND(I7&lt;&gt;"",OR(I8="",I7&lt;&gt;I8)),I7,IF(J6&gt;=G7,J6,""))</f>
        <v>0.41666666666666669</v>
      </c>
      <c r="K7" s="84"/>
      <c r="L7" s="58"/>
      <c r="M7" s="13">
        <f>IFERROR(INDEX(Saisie[],MATCH($L$8&amp;"|"&amp;ROW(A4),Saisie[Valeur unique],0),2),"")</f>
        <v>0.625</v>
      </c>
      <c r="N7" s="13">
        <f>IFERROR(INDEX(Saisie[],MATCH($L$8&amp;"|"&amp;ROW(B4),Saisie[Valeur unique],0),3),"")</f>
        <v>0.66666666666666663</v>
      </c>
      <c r="O7" s="7" t="str">
        <f>IFERROR(INDEX(Saisie[],MATCH($L$8&amp;"|"&amp;ROW(A4),Saisie[Valeur unique],0),4)&amp;" : "&amp;INDEX(Saisie[],MATCH($L$8&amp;"|"&amp;ROW(A4),Saisie[Valeur unique],0),5),"")</f>
        <v>NOM D : OBJET D</v>
      </c>
      <c r="Q7" s="78"/>
    </row>
    <row r="8" spans="1:18" ht="15" customHeight="1" x14ac:dyDescent="0.2">
      <c r="B8" s="46"/>
      <c r="C8" s="53"/>
      <c r="D8" s="38"/>
      <c r="E8" s="51"/>
      <c r="G8" s="34">
        <v>0.41666666666666669</v>
      </c>
      <c r="H8" s="35" t="str">
        <f>IFERROR(IF(INDEX(Saisie[],MATCH(DATEVALUE(ValDate)&amp;G8,RechDateEtHeure,0),6)=$D$16,INDEX(Saisie[],MATCH(DATEVALUE(ValDate)&amp;G8,RechDateEtHeure,0),4)&amp;" : "&amp;INDEX(Saisie[],MATCH(DATEVALUE(ValDate)&amp;G8,RechDateEtHeure,0),5),""),"")</f>
        <v/>
      </c>
      <c r="I8" s="84" t="str">
        <f>IFERROR(IF(H8&lt;&gt;"",INDEX(Saisie[],MATCH(DATEVALUE(ValDate)&amp;G8,RechDateEtHeure,0),3),""),"")</f>
        <v/>
      </c>
      <c r="J8" s="84">
        <f>IF(AND(I8&lt;&gt;"",OR(I9="",I8&lt;&gt;I9)),I8,IF(J7&gt;=G8,J7,""))</f>
        <v>0.41666666666666669</v>
      </c>
      <c r="K8" s="84"/>
      <c r="L8" s="15">
        <f>DATEVALUE(ValDate)</f>
        <v>41575</v>
      </c>
      <c r="M8" s="13">
        <f>IFERROR(INDEX(Saisie[],MATCH($L$8&amp;"|"&amp;ROW(A5),Saisie[Valeur unique],0),2),"")</f>
        <v>0.6875</v>
      </c>
      <c r="N8" s="13">
        <f>IFERROR(INDEX(Saisie[],MATCH($L$8&amp;"|"&amp;ROW(B5),Saisie[Valeur unique],0),3),"")</f>
        <v>0.77083333333333337</v>
      </c>
      <c r="O8" s="7" t="str">
        <f>IFERROR(INDEX(Saisie[],MATCH($L$8&amp;"|"&amp;ROW(A5),Saisie[Valeur unique],0),4)&amp;" : "&amp;INDEX(Saisie[],MATCH($L$8&amp;"|"&amp;ROW(A5),Saisie[Valeur unique],0),5),"")</f>
        <v>NOM E : OBJET E</v>
      </c>
      <c r="Q8" s="80"/>
    </row>
    <row r="9" spans="1:18" ht="15" customHeight="1" x14ac:dyDescent="0.25">
      <c r="B9" s="46"/>
      <c r="C9" s="52" t="s">
        <v>4</v>
      </c>
      <c r="D9" s="38" t="str">
        <f>CHOOSE(NuméroMois,"Janvier","Février","Mars","Avril","Mai","Juin","Juillet","Août","Septembre","Octobre","Novembre","Décembre")</f>
        <v>Octobre</v>
      </c>
      <c r="E9" s="51"/>
      <c r="G9" s="32">
        <v>0.4375</v>
      </c>
      <c r="H9" s="33" t="str">
        <f>IFERROR(IF(INDEX(Saisie[],MATCH(DATEVALUE(ValDate)&amp;G9,RechDateEtHeure,0),6)=$D$16,INDEX(Saisie[],MATCH(DATEVALUE(ValDate)&amp;G9,RechDateEtHeure,0),4)&amp;" : "&amp;INDEX(Saisie[],MATCH(DATEVALUE(ValDate)&amp;G9,RechDateEtHeure,0),5),""),"")</f>
        <v>NOM B : OBJET B</v>
      </c>
      <c r="I9" s="84">
        <f>IFERROR(IF(H9&lt;&gt;"",INDEX(Saisie[],MATCH(DATEVALUE(ValDate)&amp;G9,RechDateEtHeure,0),3),""),"")</f>
        <v>0.47916666666666669</v>
      </c>
      <c r="J9" s="84">
        <f>IF(AND(I9&lt;&gt;"",OR(I10="",I9&lt;&gt;I10)),I9,IF(J8&gt;=G9,J8,""))</f>
        <v>0.47916666666666669</v>
      </c>
      <c r="K9" s="84"/>
      <c r="L9" s="14" t="str">
        <f>TEXT(DATEVALUE(ValDate)+1,"jjjj")</f>
        <v>mardi</v>
      </c>
      <c r="M9" s="12" t="str">
        <f>IFERROR(INDEX(Saisie[],MATCH($L$13&amp;"|"&amp;ROW(A1),Saisie[Valeur unique],0),2),"")</f>
        <v/>
      </c>
      <c r="N9" s="12" t="str">
        <f>IFERROR(INDEX(Saisie[],MATCH($L$13&amp;"|"&amp;ROW(B1),Saisie[Valeur unique],0),3),"")</f>
        <v/>
      </c>
      <c r="O9" s="6" t="str">
        <f>IFERROR(INDEX(Saisie[],MATCH($L$13&amp;"|"&amp;ROW(A1),Saisie[Valeur unique],0),4)&amp;" : "&amp;INDEX(Saisie[],MATCH($L$13&amp;"|"&amp;ROW(A1),Saisie[Valeur unique],0),5),"")</f>
        <v/>
      </c>
      <c r="Q9" s="78"/>
    </row>
    <row r="10" spans="1:18" ht="15" customHeight="1" x14ac:dyDescent="0.2">
      <c r="B10" s="46"/>
      <c r="C10" s="53"/>
      <c r="D10" s="39">
        <v>10</v>
      </c>
      <c r="E10" s="51"/>
      <c r="G10" s="34">
        <v>0.45833333333333331</v>
      </c>
      <c r="H10" s="35" t="str">
        <f>IFERROR(IF(INDEX(Saisie[],MATCH(DATEVALUE(ValDate)&amp;G10,RechDateEtHeure,0),6)=$D$16,INDEX(Saisie[],MATCH(DATEVALUE(ValDate)&amp;G10,RechDateEtHeure,0),4)&amp;" : "&amp;INDEX(Saisie[],MATCH(DATEVALUE(ValDate)&amp;G10,RechDateEtHeure,0),5),""),"")</f>
        <v/>
      </c>
      <c r="I10" s="84" t="str">
        <f>IFERROR(IF(H10&lt;&gt;"",INDEX(Saisie[],MATCH(DATEVALUE(ValDate)&amp;G10,RechDateEtHeure,0),3),""),"")</f>
        <v/>
      </c>
      <c r="J10" s="84">
        <f>IF(AND(I10&lt;&gt;"",OR(I11="",I10&lt;&gt;I11)),I10,IF(J9&gt;=G10,J9,""))</f>
        <v>0.47916666666666669</v>
      </c>
      <c r="K10" s="84"/>
      <c r="L10" s="79" t="str">
        <f>TEXT(DATEVALUE(ValDate)+1,"j-mmm")</f>
        <v>29-oct</v>
      </c>
      <c r="M10" s="13" t="str">
        <f>IFERROR(INDEX(Saisie[],MATCH($L$13&amp;"|"&amp;ROW(A2),Saisie[Valeur unique],0),2),"")</f>
        <v/>
      </c>
      <c r="N10" s="13" t="str">
        <f>IFERROR(INDEX(Saisie[],MATCH($L$13&amp;"|"&amp;ROW(D2),Saisie[Valeur unique],0),3),"")</f>
        <v/>
      </c>
      <c r="O10" s="7" t="str">
        <f>IFERROR(INDEX(Saisie[],MATCH($L$13&amp;"|"&amp;ROW(A2),Saisie[Valeur unique],0),4)&amp;" : "&amp;INDEX(Saisie[],MATCH($L$13&amp;"|"&amp;ROW(A2),Saisie[Valeur unique],0),5),"")</f>
        <v/>
      </c>
      <c r="Q10" s="80"/>
    </row>
    <row r="11" spans="1:18" ht="15" customHeight="1" x14ac:dyDescent="0.25">
      <c r="B11" s="46"/>
      <c r="C11" s="52" t="s">
        <v>5</v>
      </c>
      <c r="D11" s="38" t="str">
        <f>CHOOSE(NuméroAnnée,"2013","2014","2015","2016","2017","2018","2019","2020")</f>
        <v>2013</v>
      </c>
      <c r="E11" s="51"/>
      <c r="G11" s="32">
        <v>0.47916666666666669</v>
      </c>
      <c r="H11" s="33" t="str">
        <f>IFERROR(IF(INDEX(Saisie[],MATCH(DATEVALUE(ValDate)&amp;G11,RechDateEtHeure,0),6)=$D$16,INDEX(Saisie[],MATCH(DATEVALUE(ValDate)&amp;G11,RechDateEtHeure,0),4)&amp;" : "&amp;INDEX(Saisie[],MATCH(DATEVALUE(ValDate)&amp;G11,RechDateEtHeure,0),5),""),"")</f>
        <v/>
      </c>
      <c r="I11" s="84" t="str">
        <f>IFERROR(IF(H11&lt;&gt;"",INDEX(Saisie[],MATCH(DATEVALUE(ValDate)&amp;G11,RechDateEtHeure,0),3),""),"")</f>
        <v/>
      </c>
      <c r="J11" s="84">
        <f>IF(AND(I11&lt;&gt;"",OR(I12="",I11&lt;&gt;I12)),I11,IF(J10&gt;=G11,J10,""))</f>
        <v>0.47916666666666669</v>
      </c>
      <c r="K11" s="84"/>
      <c r="L11" s="79"/>
      <c r="M11" s="13" t="str">
        <f>IFERROR(INDEX(Saisie[],MATCH($L$13&amp;"|"&amp;ROW(A3),Saisie[Valeur unique],0),2),"")</f>
        <v/>
      </c>
      <c r="N11" s="13" t="str">
        <f>IFERROR(INDEX(Saisie[],MATCH($L$13&amp;"|"&amp;ROW(D3),Saisie[Valeur unique],0),3),"")</f>
        <v/>
      </c>
      <c r="O11" s="7" t="str">
        <f>IFERROR(INDEX(Saisie[],MATCH($L$13&amp;"|"&amp;ROW(A3),Saisie[Valeur unique],0),4)&amp;" : "&amp;INDEX(Saisie[],MATCH($L$13&amp;"|"&amp;ROW(A3),Saisie[Valeur unique],0),5),"")</f>
        <v/>
      </c>
      <c r="Q11" s="78"/>
    </row>
    <row r="12" spans="1:18" ht="15" customHeight="1" x14ac:dyDescent="0.25">
      <c r="B12" s="54"/>
      <c r="C12" s="55"/>
      <c r="D12" s="56">
        <v>1</v>
      </c>
      <c r="E12" s="57"/>
      <c r="G12" s="34">
        <v>0.5</v>
      </c>
      <c r="H12" s="35" t="str">
        <f>IFERROR(IF(INDEX(Saisie[],MATCH(DATEVALUE(ValDate)&amp;G12,RechDateEtHeure,0),6)=$D$16,INDEX(Saisie[],MATCH(DATEVALUE(ValDate)&amp;G12,RechDateEtHeure,0),4)&amp;" : "&amp;INDEX(Saisie[],MATCH(DATEVALUE(ValDate)&amp;G12,RechDateEtHeure,0),5),""),"")</f>
        <v/>
      </c>
      <c r="I12" s="84" t="str">
        <f>IFERROR(IF(H12&lt;&gt;"",INDEX(Saisie[],MATCH(DATEVALUE(ValDate)&amp;G12,RechDateEtHeure,0),3),""),"")</f>
        <v/>
      </c>
      <c r="J12" s="84" t="str">
        <f>IF(AND(I12&lt;&gt;"",OR(I13="",I12&lt;&gt;I13)),I12,IF(J11&gt;=G12,J11,""))</f>
        <v/>
      </c>
      <c r="K12" s="84"/>
      <c r="L12" s="58"/>
      <c r="M12" s="13" t="str">
        <f>IFERROR(INDEX(Saisie[],MATCH($L$13&amp;"|"&amp;ROW(A4),Saisie[Valeur unique],0),2),"")</f>
        <v/>
      </c>
      <c r="N12" s="13" t="str">
        <f>IFERROR(INDEX(Saisie[],MATCH($L$13&amp;"|"&amp;ROW(B4),Saisie[Valeur unique],0),3),"")</f>
        <v/>
      </c>
      <c r="O12" s="7" t="str">
        <f>IFERROR(INDEX(Saisie[],MATCH($L$13&amp;"|"&amp;ROW(A4),Saisie[Valeur unique],0),4)&amp;" : "&amp;INDEX(Saisie[],MATCH($L$13&amp;"|"&amp;ROW(A4),Saisie[Valeur unique],0),5),"")</f>
        <v/>
      </c>
      <c r="Q12" s="80"/>
    </row>
    <row r="13" spans="1:18" ht="15" customHeight="1" x14ac:dyDescent="0.2">
      <c r="C13" s="1"/>
      <c r="D13" s="1"/>
      <c r="E13" s="1"/>
      <c r="G13" s="32">
        <v>0.52083333333333337</v>
      </c>
      <c r="H13" s="33" t="str">
        <f>IFERROR(IF(INDEX(Saisie[],MATCH(DATEVALUE(ValDate)&amp;G13,RechDateEtHeure,0),6)=$D$16,INDEX(Saisie[],MATCH(DATEVALUE(ValDate)&amp;G13,RechDateEtHeure,0),4)&amp;" : "&amp;INDEX(Saisie[],MATCH(DATEVALUE(ValDate)&amp;G13,RechDateEtHeure,0),5),""),"")</f>
        <v/>
      </c>
      <c r="I13" s="84" t="str">
        <f>IFERROR(IF(H13&lt;&gt;"",INDEX(Saisie[],MATCH(DATEVALUE(ValDate)&amp;G13,RechDateEtHeure,0),3),""),"")</f>
        <v/>
      </c>
      <c r="J13" s="84" t="str">
        <f>IF(AND(I13&lt;&gt;"",OR(I14="",I13&lt;&gt;I14)),I13,IF(J12&gt;=G13,J12,""))</f>
        <v/>
      </c>
      <c r="K13" s="84"/>
      <c r="L13" s="15">
        <f>ValDate+1</f>
        <v>41576</v>
      </c>
      <c r="M13" s="43" t="str">
        <f>IFERROR(INDEX(Saisie[],MATCH($L$13&amp;"|"&amp;ROW(A5),Saisie[Valeur unique],0),2),"")</f>
        <v/>
      </c>
      <c r="N13" s="43" t="str">
        <f>IFERROR(INDEX(Saisie[],MATCH($L$13&amp;"|"&amp;ROW(B5),Saisie[Valeur unique],0),3),"")</f>
        <v/>
      </c>
      <c r="O13" s="44" t="str">
        <f>IFERROR(INDEX(Saisie[],MATCH($L$13&amp;"|"&amp;ROW(A5),Saisie[Valeur unique],0),4)&amp;" : "&amp;INDEX(Saisie[],MATCH($L$13&amp;"|"&amp;ROW(A5),Saisie[Valeur unique],0),5),"")</f>
        <v/>
      </c>
      <c r="Q13" s="78"/>
    </row>
    <row r="14" spans="1:18" ht="15" customHeight="1" x14ac:dyDescent="0.25">
      <c r="G14" s="34">
        <v>0.54166666666666663</v>
      </c>
      <c r="H14" s="35" t="str">
        <f>IFERROR(IF(INDEX(Saisie[],MATCH(DATEVALUE(ValDate)&amp;G14,RechDateEtHeure,0),6)=$D$16,INDEX(Saisie[],MATCH(DATEVALUE(ValDate)&amp;G14,RechDateEtHeure,0),4)&amp;" : "&amp;INDEX(Saisie[],MATCH(DATEVALUE(ValDate)&amp;G14,RechDateEtHeure,0),5),""),"")</f>
        <v/>
      </c>
      <c r="I14" s="84" t="str">
        <f>IFERROR(IF(H14&lt;&gt;"",INDEX(Saisie[],MATCH(DATEVALUE(ValDate)&amp;G14,RechDateEtHeure,0),3),""),"")</f>
        <v/>
      </c>
      <c r="J14" s="84" t="str">
        <f>IF(AND(I14&lt;&gt;"",OR(I15="",I14&lt;&gt;I15)),I14,IF(J13&gt;=G14,J13,""))</f>
        <v/>
      </c>
      <c r="K14" s="84"/>
      <c r="L14" s="14" t="str">
        <f>TEXT(DATEVALUE(ValDate)+2,"jjjj")</f>
        <v>mercredi</v>
      </c>
      <c r="M14" s="12" t="str">
        <f>IFERROR(INDEX(Saisie[],MATCH($L$18&amp;"|"&amp;ROW(A1),Saisie[Valeur unique],0),2),"")</f>
        <v/>
      </c>
      <c r="N14" s="12" t="str">
        <f>IFERROR(INDEX(Saisie[],MATCH($L$18&amp;"|"&amp;ROW(B1),Saisie[Valeur unique],0),3),"")</f>
        <v/>
      </c>
      <c r="O14" s="6" t="str">
        <f>IFERROR(INDEX(Saisie[],MATCH($L$18&amp;"|"&amp;ROW(A1),Saisie[Valeur unique],0),4)&amp;" : "&amp;INDEX(Saisie[],MATCH($L$18&amp;"|"&amp;ROW(A1),Saisie[Valeur unique],0),5),"")</f>
        <v/>
      </c>
      <c r="Q14" s="80"/>
    </row>
    <row r="15" spans="1:18" ht="15" customHeight="1" x14ac:dyDescent="0.2">
      <c r="C15" s="26"/>
      <c r="D15" s="26"/>
      <c r="G15" s="32">
        <v>0.5625</v>
      </c>
      <c r="H15" s="33" t="str">
        <f>IFERROR(IF(INDEX(Saisie[],MATCH(DATEVALUE(ValDate)&amp;G15,RechDateEtHeure,0),6)=$D$16,INDEX(Saisie[],MATCH(DATEVALUE(ValDate)&amp;G15,RechDateEtHeure,0),4)&amp;" : "&amp;INDEX(Saisie[],MATCH(DATEVALUE(ValDate)&amp;G15,RechDateEtHeure,0),5),""),"")</f>
        <v/>
      </c>
      <c r="I15" s="84" t="str">
        <f>IFERROR(IF(H15&lt;&gt;"",INDEX(Saisie[],MATCH(DATEVALUE(ValDate)&amp;G15,RechDateEtHeure,0),3),""),"")</f>
        <v/>
      </c>
      <c r="J15" s="84" t="str">
        <f>IF(AND(I15&lt;&gt;"",OR(I16="",I15&lt;&gt;I16)),I15,IF(J14&gt;=G15,J14,""))</f>
        <v/>
      </c>
      <c r="K15" s="84"/>
      <c r="L15" s="79" t="str">
        <f>TEXT(DATEVALUE(ValDate)+2,"j-mmm")</f>
        <v>30-oct</v>
      </c>
      <c r="M15" s="13" t="str">
        <f>IFERROR(INDEX(Saisie[],MATCH($L$18&amp;"|"&amp;ROW(A2),Saisie[Valeur unique],0),2),"")</f>
        <v/>
      </c>
      <c r="N15" s="13" t="str">
        <f>IFERROR(INDEX(Saisie[],MATCH($L$18&amp;"|"&amp;ROW(D2),Saisie[Valeur unique],0),3),"")</f>
        <v/>
      </c>
      <c r="O15" s="7" t="str">
        <f>IFERROR(INDEX(Saisie[],MATCH($L$18&amp;"|"&amp;ROW(A2),Saisie[Valeur unique],0),4)&amp;" : "&amp;INDEX(Saisie[],MATCH($L$18&amp;"|"&amp;ROW(A2),Saisie[Valeur unique],0),5),"")</f>
        <v/>
      </c>
      <c r="Q15" s="78"/>
    </row>
    <row r="16" spans="1:18" ht="15" customHeight="1" x14ac:dyDescent="0.2">
      <c r="D16" t="str">
        <f>IF(B5=1,"salle de réunion",IF(B5=2,"bureau",""))</f>
        <v>salle de réunion</v>
      </c>
      <c r="G16" s="34">
        <v>0.58333333333333337</v>
      </c>
      <c r="H16" s="35" t="str">
        <f>IFERROR(IF(INDEX(Saisie[],MATCH(DATEVALUE(ValDate)&amp;G16,RechDateEtHeure,0),6)=$D$16,INDEX(Saisie[],MATCH(DATEVALUE(ValDate)&amp;G16,RechDateEtHeure,0),4)&amp;" : "&amp;INDEX(Saisie[],MATCH(DATEVALUE(ValDate)&amp;G16,RechDateEtHeure,0),5),""),"")</f>
        <v/>
      </c>
      <c r="I16" s="84" t="str">
        <f>IFERROR(IF(H16&lt;&gt;"",INDEX(Saisie[],MATCH(DATEVALUE(ValDate)&amp;G16,RechDateEtHeure,0),3),""),"")</f>
        <v/>
      </c>
      <c r="J16" s="84" t="str">
        <f>IF(AND(I16&lt;&gt;"",OR(I17="",I16&lt;&gt;I17)),I16,IF(J15&gt;=G16,J15,""))</f>
        <v/>
      </c>
      <c r="K16" s="84"/>
      <c r="L16" s="79"/>
      <c r="M16" s="13" t="str">
        <f>IFERROR(INDEX(Saisie[],MATCH($L$18&amp;"|"&amp;ROW(A3),Saisie[Valeur unique],0),2),"")</f>
        <v/>
      </c>
      <c r="N16" s="13" t="str">
        <f>IFERROR(INDEX(Saisie[],MATCH($L$18&amp;"|"&amp;ROW(D3),Saisie[Valeur unique],0),3),"")</f>
        <v/>
      </c>
      <c r="O16" s="7" t="str">
        <f>IFERROR(INDEX(Saisie[],MATCH($L$18&amp;"|"&amp;ROW(A3),Saisie[Valeur unique],0),4)&amp;" : "&amp;INDEX(Saisie[],MATCH($L$18&amp;"|"&amp;ROW(A3),Saisie[Valeur unique],0),5),"")</f>
        <v/>
      </c>
      <c r="Q16" s="80"/>
    </row>
    <row r="17" spans="7:17" ht="15" customHeight="1" x14ac:dyDescent="0.25">
      <c r="G17" s="32">
        <v>0.60416666666666663</v>
      </c>
      <c r="H17" s="33" t="str">
        <f>IFERROR(IF(INDEX(Saisie[],MATCH(DATEVALUE(ValDate)&amp;G17,RechDateEtHeure,0),6)=$D$16,INDEX(Saisie[],MATCH(DATEVALUE(ValDate)&amp;G17,RechDateEtHeure,0),4)&amp;" : "&amp;INDEX(Saisie[],MATCH(DATEVALUE(ValDate)&amp;G17,RechDateEtHeure,0),5),""),"")</f>
        <v/>
      </c>
      <c r="I17" s="84" t="str">
        <f>IFERROR(IF(H17&lt;&gt;"",INDEX(Saisie[],MATCH(DATEVALUE(ValDate)&amp;G17,RechDateEtHeure,0),3),""),"")</f>
        <v/>
      </c>
      <c r="J17" s="84" t="str">
        <f>IF(AND(I17&lt;&gt;"",OR(I18="",I17&lt;&gt;I18)),I17,IF(J16&gt;=G17,J16,""))</f>
        <v/>
      </c>
      <c r="K17" s="84"/>
      <c r="L17" s="58"/>
      <c r="M17" s="13" t="str">
        <f>IFERROR(INDEX(Saisie[],MATCH($L$18&amp;"|"&amp;ROW(A4),Saisie[Valeur unique],0),2),"")</f>
        <v/>
      </c>
      <c r="N17" s="13" t="str">
        <f>IFERROR(INDEX(Saisie[],MATCH($L$18&amp;"|"&amp;ROW(B4),Saisie[Valeur unique],0),3),"")</f>
        <v/>
      </c>
      <c r="O17" s="7" t="str">
        <f>IFERROR(INDEX(Saisie[],MATCH($L$18&amp;"|"&amp;ROW(A4),Saisie[Valeur unique],0),4)&amp;" : "&amp;INDEX(Saisie[],MATCH($L$18&amp;"|"&amp;ROW(A4),Saisie[Valeur unique],0),5),"")</f>
        <v/>
      </c>
      <c r="Q17" s="78"/>
    </row>
    <row r="18" spans="7:17" ht="15" customHeight="1" x14ac:dyDescent="0.2">
      <c r="G18" s="34">
        <v>0.625</v>
      </c>
      <c r="H18" s="35" t="str">
        <f>IFERROR(IF(INDEX(Saisie[],MATCH(DATEVALUE(ValDate)&amp;G18,RechDateEtHeure,0),6)=$D$16,INDEX(Saisie[],MATCH(DATEVALUE(ValDate)&amp;G18,RechDateEtHeure,0),4)&amp;" : "&amp;INDEX(Saisie[],MATCH(DATEVALUE(ValDate)&amp;G18,RechDateEtHeure,0),5),""),"")</f>
        <v/>
      </c>
      <c r="I18" s="84" t="str">
        <f>IFERROR(IF(H18&lt;&gt;"",INDEX(Saisie[],MATCH(DATEVALUE(ValDate)&amp;G18,RechDateEtHeure,0),3),""),"")</f>
        <v/>
      </c>
      <c r="J18" s="84" t="str">
        <f>IF(AND(I18&lt;&gt;"",OR(I19="",I18&lt;&gt;I19)),I18,IF(J17&gt;=G18,J17,""))</f>
        <v/>
      </c>
      <c r="K18" s="84"/>
      <c r="L18" s="15">
        <f>ValDate+2</f>
        <v>41577</v>
      </c>
      <c r="M18" s="43" t="str">
        <f>IFERROR(INDEX(Saisie[],MATCH($L$18&amp;"|"&amp;ROW(A5),Saisie[Valeur unique],0),2),"")</f>
        <v/>
      </c>
      <c r="N18" s="43" t="str">
        <f>IFERROR(INDEX(Saisie[],MATCH($L$18&amp;"|"&amp;ROW(B5),Saisie[Valeur unique],0),3),"")</f>
        <v/>
      </c>
      <c r="O18" s="44" t="str">
        <f>IFERROR(INDEX(Saisie[],MATCH($L$18&amp;"|"&amp;ROW(A5),Saisie[Valeur unique],0),4)&amp;" : "&amp;INDEX(Saisie[],MATCH($L$18&amp;"|"&amp;ROW(A5),Saisie[Valeur unique],0),5),"")</f>
        <v/>
      </c>
      <c r="Q18" s="80"/>
    </row>
    <row r="19" spans="7:17" ht="15" customHeight="1" x14ac:dyDescent="0.25">
      <c r="G19" s="32">
        <v>0.64583333333333337</v>
      </c>
      <c r="H19" s="33" t="str">
        <f>IFERROR(IF(INDEX(Saisie[],MATCH(DATEVALUE(ValDate)&amp;G19,RechDateEtHeure,0),6)=$D$16,INDEX(Saisie[],MATCH(DATEVALUE(ValDate)&amp;G19,RechDateEtHeure,0),4)&amp;" : "&amp;INDEX(Saisie[],MATCH(DATEVALUE(ValDate)&amp;G19,RechDateEtHeure,0),5),""),"")</f>
        <v/>
      </c>
      <c r="I19" s="84" t="str">
        <f>IFERROR(IF(H19&lt;&gt;"",INDEX(Saisie[],MATCH(DATEVALUE(ValDate)&amp;G19,RechDateEtHeure,0),3),""),"")</f>
        <v/>
      </c>
      <c r="J19" s="84" t="str">
        <f>IF(AND(I19&lt;&gt;"",OR(I20="",I19&lt;&gt;I20)),I19,IF(J18&gt;=G19,J18,""))</f>
        <v/>
      </c>
      <c r="K19" s="84"/>
      <c r="L19" s="14" t="str">
        <f>TEXT(DATEVALUE(ValDate)+3,"jjjj")</f>
        <v>jeudi</v>
      </c>
      <c r="M19" s="12" t="str">
        <f>IFERROR(INDEX(Saisie[],MATCH($L$23&amp;"|"&amp;ROW(A1),Saisie[Valeur unique],0),2),"")</f>
        <v/>
      </c>
      <c r="N19" s="12" t="str">
        <f>IFERROR(INDEX(Saisie[],MATCH($L$23&amp;"|"&amp;ROW(B1),Saisie[Valeur unique],0),3),"")</f>
        <v/>
      </c>
      <c r="O19" s="6" t="str">
        <f>IFERROR(INDEX(Saisie[],MATCH($L$23&amp;"|"&amp;ROW(A1),Saisie[Valeur unique],0),4)&amp;" : "&amp;INDEX(Saisie[],MATCH($L$23&amp;"|"&amp;ROW(A1),Saisie[Valeur unique],0),5),"")</f>
        <v/>
      </c>
      <c r="Q19" s="78"/>
    </row>
    <row r="20" spans="7:17" ht="15" customHeight="1" x14ac:dyDescent="0.2">
      <c r="G20" s="34">
        <v>0.66666666666666663</v>
      </c>
      <c r="H20" s="35" t="str">
        <f>IFERROR(IF(INDEX(Saisie[],MATCH(DATEVALUE(ValDate)&amp;G20,RechDateEtHeure,0),6)=$D$16,INDEX(Saisie[],MATCH(DATEVALUE(ValDate)&amp;G20,RechDateEtHeure,0),4)&amp;" : "&amp;INDEX(Saisie[],MATCH(DATEVALUE(ValDate)&amp;G20,RechDateEtHeure,0),5),""),"")</f>
        <v/>
      </c>
      <c r="I20" s="84" t="str">
        <f>IFERROR(IF(H20&lt;&gt;"",INDEX(Saisie[],MATCH(DATEVALUE(ValDate)&amp;G20,RechDateEtHeure,0),3),""),"")</f>
        <v/>
      </c>
      <c r="J20" s="84" t="str">
        <f>IF(AND(I20&lt;&gt;"",OR(I21="",I20&lt;&gt;I21)),I20,IF(J19&gt;=G20,J19,""))</f>
        <v/>
      </c>
      <c r="K20" s="84"/>
      <c r="L20" s="79" t="str">
        <f>TEXT(DATEVALUE(ValDate)+3,"j-mmm")</f>
        <v>31-oct</v>
      </c>
      <c r="M20" s="13" t="str">
        <f>IFERROR(INDEX(Saisie[],MATCH($L$23&amp;"|"&amp;ROW(A2),Saisie[Valeur unique],0),2),"")</f>
        <v/>
      </c>
      <c r="N20" s="13" t="str">
        <f>IFERROR(INDEX(Saisie[],MATCH($L$23&amp;"|"&amp;ROW(D2),Saisie[Valeur unique],0),3),"")</f>
        <v/>
      </c>
      <c r="O20" s="7" t="str">
        <f>IFERROR(INDEX(Saisie[],MATCH($L$23&amp;"|"&amp;ROW(A2),Saisie[Valeur unique],0),4)&amp;" : "&amp;INDEX(Saisie[],MATCH($L$23&amp;"|"&amp;ROW(A2),Saisie[Valeur unique],0),5),"")</f>
        <v/>
      </c>
      <c r="Q20" s="80"/>
    </row>
    <row r="21" spans="7:17" ht="15" customHeight="1" x14ac:dyDescent="0.2">
      <c r="G21" s="32">
        <v>0.6875</v>
      </c>
      <c r="H21" s="33" t="str">
        <f>IFERROR(IF(INDEX(Saisie[],MATCH(DATEVALUE(ValDate)&amp;G21,RechDateEtHeure,0),6)=$D$16,INDEX(Saisie[],MATCH(DATEVALUE(ValDate)&amp;G21,RechDateEtHeure,0),4)&amp;" : "&amp;INDEX(Saisie[],MATCH(DATEVALUE(ValDate)&amp;G21,RechDateEtHeure,0),5),""),"")</f>
        <v/>
      </c>
      <c r="I21" s="84" t="str">
        <f>IFERROR(IF(H21&lt;&gt;"",INDEX(Saisie[],MATCH(DATEVALUE(ValDate)&amp;G21,RechDateEtHeure,0),3),""),"")</f>
        <v/>
      </c>
      <c r="J21" s="84" t="str">
        <f>IF(AND(I21&lt;&gt;"",OR(I22="",I21&lt;&gt;I22)),I21,IF(J20&gt;=G21,J20,""))</f>
        <v/>
      </c>
      <c r="K21" s="84"/>
      <c r="L21" s="79"/>
      <c r="M21" s="13" t="str">
        <f>IFERROR(INDEX(Saisie[],MATCH($L$23&amp;"|"&amp;ROW(A3),Saisie[Valeur unique],0),2),"")</f>
        <v/>
      </c>
      <c r="N21" s="13" t="str">
        <f>IFERROR(INDEX(Saisie[],MATCH($L$23&amp;"|"&amp;ROW(D3),Saisie[Valeur unique],0),3),"")</f>
        <v/>
      </c>
      <c r="O21" s="7" t="str">
        <f>IFERROR(INDEX(Saisie[],MATCH($L$23&amp;"|"&amp;ROW(A3),Saisie[Valeur unique],0),4)&amp;" : "&amp;INDEX(Saisie[],MATCH($L$23&amp;"|"&amp;ROW(A3),Saisie[Valeur unique],0),5),"")</f>
        <v/>
      </c>
      <c r="Q21" s="78"/>
    </row>
    <row r="22" spans="7:17" ht="15" customHeight="1" x14ac:dyDescent="0.25">
      <c r="G22" s="34">
        <v>0.70833333333333337</v>
      </c>
      <c r="H22" s="35" t="str">
        <f>IFERROR(IF(INDEX(Saisie[],MATCH(DATEVALUE(ValDate)&amp;G22,RechDateEtHeure,0),6)=$D$16,INDEX(Saisie[],MATCH(DATEVALUE(ValDate)&amp;G22,RechDateEtHeure,0),4)&amp;" : "&amp;INDEX(Saisie[],MATCH(DATEVALUE(ValDate)&amp;G22,RechDateEtHeure,0),5),""),"")</f>
        <v/>
      </c>
      <c r="I22" s="84" t="str">
        <f>IFERROR(IF(H22&lt;&gt;"",INDEX(Saisie[],MATCH(DATEVALUE(ValDate)&amp;G22,RechDateEtHeure,0),3),""),"")</f>
        <v/>
      </c>
      <c r="J22" s="84" t="str">
        <f>IF(AND(I22&lt;&gt;"",OR(I23="",I22&lt;&gt;I23)),I22,IF(J21&gt;=G22,J21,""))</f>
        <v/>
      </c>
      <c r="K22" s="84"/>
      <c r="L22" s="58"/>
      <c r="M22" s="13" t="str">
        <f>IFERROR(INDEX(Saisie[],MATCH($L$23&amp;"|"&amp;ROW(A4),Saisie[Valeur unique],0),2),"")</f>
        <v/>
      </c>
      <c r="N22" s="13" t="str">
        <f>IFERROR(INDEX(Saisie[],MATCH($L$23&amp;"|"&amp;ROW(B4),Saisie[Valeur unique],0),3),"")</f>
        <v/>
      </c>
      <c r="O22" s="7" t="str">
        <f>IFERROR(INDEX(Saisie[],MATCH($L$23&amp;"|"&amp;ROW(A4),Saisie[Valeur unique],0),4)&amp;" : "&amp;INDEX(Saisie[],MATCH($L$23&amp;"|"&amp;ROW(A4),Saisie[Valeur unique],0),5),"")</f>
        <v/>
      </c>
      <c r="Q22" s="80"/>
    </row>
    <row r="23" spans="7:17" ht="15" customHeight="1" x14ac:dyDescent="0.2">
      <c r="G23" s="32">
        <v>0.72916666666666663</v>
      </c>
      <c r="H23" s="33" t="str">
        <f>IFERROR(IF(INDEX(Saisie[],MATCH(DATEVALUE(ValDate)&amp;G23,RechDateEtHeure,0),6)=$D$16,INDEX(Saisie[],MATCH(DATEVALUE(ValDate)&amp;G23,RechDateEtHeure,0),4)&amp;" : "&amp;INDEX(Saisie[],MATCH(DATEVALUE(ValDate)&amp;G23,RechDateEtHeure,0),5),""),"")</f>
        <v/>
      </c>
      <c r="I23" s="84" t="str">
        <f>IFERROR(IF(H23&lt;&gt;"",INDEX(Saisie[],MATCH(DATEVALUE(ValDate)&amp;G23,RechDateEtHeure,0),3),""),"")</f>
        <v/>
      </c>
      <c r="J23" s="84" t="str">
        <f>IF(AND(I23&lt;&gt;"",OR(I24="",I23&lt;&gt;I24)),I23,IF(J22&gt;=G23,J22,""))</f>
        <v/>
      </c>
      <c r="K23" s="84"/>
      <c r="L23" s="15">
        <f>ValDate+3</f>
        <v>41578</v>
      </c>
      <c r="M23" s="23" t="str">
        <f>IFERROR(INDEX(Saisie[],MATCH($L$23&amp;"|"&amp;ROW(A5),Saisie[Valeur unique],0),2),"")</f>
        <v/>
      </c>
      <c r="N23" s="23" t="str">
        <f>IFERROR(INDEX(Saisie[],MATCH($L$23&amp;"|"&amp;ROW(B5),Saisie[Valeur unique],0),3),"")</f>
        <v/>
      </c>
      <c r="O23" s="45" t="str">
        <f>IFERROR(INDEX(Saisie[],MATCH($L$23&amp;"|"&amp;ROW(A5),Saisie[Valeur unique],0),4)&amp;" : "&amp;INDEX(Saisie[],MATCH($L$23&amp;"|"&amp;ROW(A5),Saisie[Valeur unique],0),5),"")</f>
        <v/>
      </c>
      <c r="Q23" s="78"/>
    </row>
    <row r="24" spans="7:17" ht="15" customHeight="1" x14ac:dyDescent="0.25">
      <c r="G24" s="34">
        <v>0.75</v>
      </c>
      <c r="H24" s="35" t="str">
        <f>IFERROR(IF(INDEX(Saisie[],MATCH(DATEVALUE(ValDate)&amp;G24,RechDateEtHeure,0),6)=$D$16,INDEX(Saisie[],MATCH(DATEVALUE(ValDate)&amp;G24,RechDateEtHeure,0),4)&amp;" : "&amp;INDEX(Saisie[],MATCH(DATEVALUE(ValDate)&amp;G24,RechDateEtHeure,0),5),""),"")</f>
        <v/>
      </c>
      <c r="I24" s="84" t="str">
        <f>IFERROR(IF(H24&lt;&gt;"",INDEX(Saisie[],MATCH(DATEVALUE(ValDate)&amp;G24,RechDateEtHeure,0),3),""),"")</f>
        <v/>
      </c>
      <c r="J24" s="84" t="str">
        <f>IF(AND(I24&lt;&gt;"",OR(I25="",I24&lt;&gt;I25)),I24,IF(J23&gt;=G24,J23,""))</f>
        <v/>
      </c>
      <c r="K24" s="84"/>
      <c r="L24" s="60" t="str">
        <f>TEXT(DATEVALUE(ValDate)+4,"jjjj")</f>
        <v>vendredi</v>
      </c>
      <c r="M24" s="19" t="str">
        <f>IFERROR(INDEX(Saisie[],MATCH($L$28&amp;"|"&amp;ROW(A1),Saisie[Valeur unique],0),2),"")</f>
        <v/>
      </c>
      <c r="N24" s="19" t="str">
        <f>IFERROR(INDEX(Saisie[],MATCH($L$28&amp;"|"&amp;ROW(B1),Saisie[Valeur unique],0),3),"")</f>
        <v/>
      </c>
      <c r="O24" s="20" t="str">
        <f>IFERROR(INDEX(Saisie[],MATCH($L$28&amp;"|"&amp;ROW(A1),Saisie[Valeur unique],0),4)&amp;" : "&amp;INDEX(Saisie[],MATCH($L$28&amp;"|"&amp;ROW(A1),Saisie[Valeur unique],0),5),"")</f>
        <v/>
      </c>
      <c r="Q24" s="80"/>
    </row>
    <row r="25" spans="7:17" ht="15" customHeight="1" x14ac:dyDescent="0.2">
      <c r="G25" s="32">
        <v>0.77083333333333337</v>
      </c>
      <c r="H25" s="33" t="str">
        <f>IFERROR(IF(INDEX(Saisie[],MATCH(DATEVALUE(ValDate)&amp;G25,RechDateEtHeure,0),6)=$D$16,INDEX(Saisie[],MATCH(DATEVALUE(ValDate)&amp;G25,RechDateEtHeure,0),4)&amp;" : "&amp;INDEX(Saisie[],MATCH(DATEVALUE(ValDate)&amp;G25,RechDateEtHeure,0),5),""),"")</f>
        <v/>
      </c>
      <c r="I25" s="84" t="str">
        <f>IFERROR(IF(H25&lt;&gt;"",INDEX(Saisie[],MATCH(DATEVALUE(ValDate)&amp;G25,RechDateEtHeure,0),3),""),"")</f>
        <v/>
      </c>
      <c r="J25" s="84" t="str">
        <f>IF(AND(I25&lt;&gt;"",OR(I26="",I25&lt;&gt;I26)),I25,IF(J24&gt;=G25,J24,""))</f>
        <v/>
      </c>
      <c r="K25" s="84"/>
      <c r="L25" s="81" t="str">
        <f>TEXT(DATEVALUE(ValDate)+4,"j-mmm")</f>
        <v>1-nov</v>
      </c>
      <c r="M25" s="13" t="str">
        <f>IFERROR(INDEX(Saisie[],MATCH($L$28&amp;"|"&amp;ROW(A2),Saisie[Valeur unique],0),2),"")</f>
        <v/>
      </c>
      <c r="N25" s="13" t="str">
        <f>IFERROR(INDEX(Saisie[],MATCH($L$28&amp;"|"&amp;ROW(D2),Saisie[Valeur unique],0),3),"")</f>
        <v/>
      </c>
      <c r="O25" s="21" t="str">
        <f>IFERROR(INDEX(Saisie[],MATCH($L$28&amp;"|"&amp;ROW(A2),Saisie[Valeur unique],0),4)&amp;" : "&amp;INDEX(Saisie[],MATCH($L$28&amp;"|"&amp;ROW(A2),Saisie[Valeur unique],0),5),"")</f>
        <v/>
      </c>
      <c r="Q25" s="78"/>
    </row>
    <row r="26" spans="7:17" ht="15" customHeight="1" x14ac:dyDescent="0.2">
      <c r="G26" s="36">
        <v>0.79166666666666663</v>
      </c>
      <c r="H26" s="37" t="str">
        <f>IFERROR(IF(INDEX(Saisie[],MATCH(DATEVALUE(ValDate)&amp;G26,RechDateEtHeure,0),6)=$D$16,INDEX(Saisie[],MATCH(DATEVALUE(ValDate)&amp;G26,RechDateEtHeure,0),4)&amp;" : "&amp;INDEX(Saisie[],MATCH(DATEVALUE(ValDate)&amp;G26,RechDateEtHeure,0),5),""),"")</f>
        <v/>
      </c>
      <c r="I26" s="84" t="str">
        <f>IFERROR(IF(H26&lt;&gt;"",INDEX(Saisie[],MATCH(DATEVALUE(ValDate)&amp;G26,RechDateEtHeure,0),3),""),"")</f>
        <v/>
      </c>
      <c r="J26" s="84" t="str">
        <f>IF(AND(I26&lt;&gt;"",OR(I27="",I26&lt;&gt;I27)),I26,IF(J25&gt;=G26,J25,""))</f>
        <v/>
      </c>
      <c r="K26" s="84"/>
      <c r="L26" s="81"/>
      <c r="M26" s="13" t="str">
        <f>IFERROR(INDEX(Saisie[],MATCH($L$28&amp;"|"&amp;ROW(A3),Saisie[Valeur unique],0),2),"")</f>
        <v/>
      </c>
      <c r="N26" s="13" t="str">
        <f>IFERROR(INDEX(Saisie[],MATCH($L$28&amp;"|"&amp;ROW(D3),Saisie[Valeur unique],0),3),"")</f>
        <v/>
      </c>
      <c r="O26" s="21" t="str">
        <f>IFERROR(INDEX(Saisie[],MATCH($L$28&amp;"|"&amp;ROW(A3),Saisie[Valeur unique],0),4)&amp;" : "&amp;INDEX(Saisie[],MATCH($L$28&amp;"|"&amp;ROW(A3),Saisie[Valeur unique],0),5),"")</f>
        <v/>
      </c>
      <c r="Q26" s="80"/>
    </row>
    <row r="27" spans="7:17" ht="15" customHeight="1" x14ac:dyDescent="0.25">
      <c r="G27" s="9"/>
      <c r="I27"/>
      <c r="L27" s="58"/>
      <c r="M27" s="13" t="str">
        <f>IFERROR(INDEX(Saisie[],MATCH($L$28&amp;"|"&amp;ROW(A4),Saisie[Valeur unique],0),2),"")</f>
        <v/>
      </c>
      <c r="N27" s="13" t="str">
        <f>IFERROR(INDEX(Saisie[],MATCH($L$28&amp;"|"&amp;ROW(B4),Saisie[Valeur unique],0),3),"")</f>
        <v/>
      </c>
      <c r="O27" s="21" t="str">
        <f>IFERROR(INDEX(Saisie[],MATCH($L$28&amp;"|"&amp;ROW(A4),Saisie[Valeur unique],0),4)&amp;" : "&amp;INDEX(Saisie[],MATCH($L$28&amp;"|"&amp;ROW(A4),Saisie[Valeur unique],0),5),"")</f>
        <v/>
      </c>
      <c r="Q27" s="78"/>
    </row>
    <row r="28" spans="7:17" ht="15" customHeight="1" x14ac:dyDescent="0.2">
      <c r="L28" s="22">
        <f>ValDate+4</f>
        <v>41579</v>
      </c>
      <c r="M28" s="23" t="str">
        <f>IFERROR(INDEX(Saisie[],MATCH($L$28&amp;"|"&amp;ROW(A5),Saisie[Valeur unique],0),2),"")</f>
        <v/>
      </c>
      <c r="N28" s="23" t="str">
        <f>IFERROR(INDEX(Saisie[],MATCH($L$28&amp;"|"&amp;ROW(B5),Saisie[Valeur unique],0),3),"")</f>
        <v/>
      </c>
      <c r="O28" s="24" t="str">
        <f>IFERROR(INDEX(Saisie[],MATCH($L$28&amp;"|"&amp;ROW(A5),Saisie[Valeur unique],0),4)&amp;" : "&amp;INDEX(Saisie[],MATCH($L$28&amp;"|"&amp;ROW(A5),Saisie[Valeur unique],0),5),"")</f>
        <v/>
      </c>
      <c r="Q28" s="80"/>
    </row>
    <row r="29" spans="7:17" ht="15" customHeight="1" x14ac:dyDescent="0.25">
      <c r="L29" s="18" t="str">
        <f>TEXT(DATEVALUE(ValDate)+5,"jjjj")</f>
        <v>samedi</v>
      </c>
      <c r="M29" s="19" t="str">
        <f>IFERROR(INDEX(Saisie[],MATCH($L$33&amp;"|"&amp;ROW(A1),Saisie[Valeur unique],0),2),"")</f>
        <v/>
      </c>
      <c r="N29" s="19" t="str">
        <f>IFERROR(INDEX(Saisie[],MATCH($L$33&amp;"|"&amp;ROW(B1),Saisie[Valeur unique],0),3),"")</f>
        <v/>
      </c>
      <c r="O29" s="20" t="str">
        <f>IFERROR(INDEX(Saisie[],MATCH($L$33&amp;"|"&amp;ROW(A1),Saisie[Valeur unique],0),4)&amp;" : "&amp;INDEX(Saisie[],MATCH($L$33&amp;"|"&amp;ROW(A1),Saisie[Valeur unique],0),5),"")</f>
        <v/>
      </c>
      <c r="Q29" s="78"/>
    </row>
    <row r="30" spans="7:17" ht="15" customHeight="1" x14ac:dyDescent="0.2">
      <c r="L30" s="81" t="str">
        <f>TEXT(DATEVALUE(ValDate)+5,"j-mmm")</f>
        <v>2-nov</v>
      </c>
      <c r="M30" s="13" t="str">
        <f>IFERROR(INDEX(Saisie[],MATCH($L$33&amp;"|"&amp;ROW(A2),Saisie[Valeur unique],0),2),"")</f>
        <v/>
      </c>
      <c r="N30" s="13" t="str">
        <f>IFERROR(INDEX(Saisie[],MATCH($L$33&amp;"|"&amp;ROW(D2),Saisie[Valeur unique],0),3),"")</f>
        <v/>
      </c>
      <c r="O30" s="21" t="str">
        <f>IFERROR(INDEX(Saisie[],MATCH($L$33&amp;"|"&amp;ROW(A2),Saisie[Valeur unique],0),4)&amp;" : "&amp;INDEX(Saisie[],MATCH($L$33&amp;"|"&amp;ROW(A2),Saisie[Valeur unique],0),5),"")</f>
        <v/>
      </c>
      <c r="Q30" s="80"/>
    </row>
    <row r="31" spans="7:17" ht="15" customHeight="1" x14ac:dyDescent="0.2">
      <c r="L31" s="81"/>
      <c r="M31" s="13" t="str">
        <f>IFERROR(INDEX(Saisie[],MATCH($L$33&amp;"|"&amp;ROW(A3),Saisie[Valeur unique],0),2),"")</f>
        <v/>
      </c>
      <c r="N31" s="13" t="str">
        <f>IFERROR(INDEX(Saisie[],MATCH($L$33&amp;"|"&amp;ROW(D3),Saisie[Valeur unique],0),3),"")</f>
        <v/>
      </c>
      <c r="O31" s="21" t="str">
        <f>IFERROR(INDEX(Saisie[],MATCH($L$33&amp;"|"&amp;ROW(A3),Saisie[Valeur unique],0),4)&amp;" : "&amp;INDEX(Saisie[],MATCH($L$33&amp;"|"&amp;ROW(A3),Saisie[Valeur unique],0),5),"")</f>
        <v/>
      </c>
      <c r="Q31" s="78"/>
    </row>
    <row r="32" spans="7:17" ht="15" customHeight="1" x14ac:dyDescent="0.25">
      <c r="L32" s="58"/>
      <c r="M32" s="13" t="str">
        <f>IFERROR(INDEX(Saisie[],MATCH($L$33&amp;"|"&amp;ROW(A4),Saisie[Valeur unique],0),2),"")</f>
        <v/>
      </c>
      <c r="N32" s="13" t="str">
        <f>IFERROR(INDEX(Saisie[],MATCH($L$33&amp;"|"&amp;ROW(B4),Saisie[Valeur unique],0),3),"")</f>
        <v/>
      </c>
      <c r="O32" s="21" t="str">
        <f>IFERROR(INDEX(Saisie[],MATCH($L$33&amp;"|"&amp;ROW(A4),Saisie[Valeur unique],0),4)&amp;" : "&amp;INDEX(Saisie[],MATCH($L$33&amp;"|"&amp;ROW(A4),Saisie[Valeur unique],0),5),"")</f>
        <v/>
      </c>
      <c r="Q32" s="80"/>
    </row>
    <row r="33" spans="3:17" ht="15" customHeight="1" x14ac:dyDescent="0.2">
      <c r="L33" s="25">
        <f>ValDate+5</f>
        <v>41580</v>
      </c>
      <c r="M33" s="23" t="str">
        <f>IFERROR(INDEX(Saisie[],MATCH($L$33&amp;"|"&amp;ROW(A5),Saisie[Valeur unique],0),2),"")</f>
        <v/>
      </c>
      <c r="N33" s="23" t="str">
        <f>IFERROR(INDEX(Saisie[],MATCH($L$33&amp;"|"&amp;ROW(B5),Saisie[Valeur unique],0),3),"")</f>
        <v/>
      </c>
      <c r="O33" s="24" t="str">
        <f>IFERROR(INDEX(Saisie[],MATCH($L$33&amp;"|"&amp;ROW(A5),Saisie[Valeur unique],0),4)&amp;" : "&amp;INDEX(Saisie[],MATCH($L$33&amp;"|"&amp;ROW(A5),Saisie[Valeur unique],0),5),"")</f>
        <v/>
      </c>
      <c r="Q33" s="78"/>
    </row>
    <row r="34" spans="3:17" ht="15" customHeight="1" x14ac:dyDescent="0.2">
      <c r="Q34" s="80"/>
    </row>
    <row r="35" spans="3:17" ht="15" customHeight="1" x14ac:dyDescent="0.2">
      <c r="Q35" s="82"/>
    </row>
    <row r="36" spans="3:17" ht="15" customHeight="1" x14ac:dyDescent="0.2">
      <c r="C36" s="86" t="s">
        <v>73</v>
      </c>
    </row>
    <row r="37" spans="3:17" ht="15" customHeight="1" x14ac:dyDescent="0.2"/>
  </sheetData>
  <mergeCells count="26">
    <mergeCell ref="L30:L31"/>
    <mergeCell ref="L25:L26"/>
    <mergeCell ref="L20:L21"/>
    <mergeCell ref="L15:L16"/>
    <mergeCell ref="L10:L11"/>
    <mergeCell ref="Q28:Q29"/>
    <mergeCell ref="Q30:Q31"/>
    <mergeCell ref="Q32:Q33"/>
    <mergeCell ref="Q34:Q35"/>
    <mergeCell ref="Q18:Q19"/>
    <mergeCell ref="Q20:Q21"/>
    <mergeCell ref="Q22:Q23"/>
    <mergeCell ref="Q24:Q25"/>
    <mergeCell ref="Q26:Q27"/>
    <mergeCell ref="Q8:Q9"/>
    <mergeCell ref="Q10:Q11"/>
    <mergeCell ref="Q12:Q13"/>
    <mergeCell ref="Q14:Q15"/>
    <mergeCell ref="Q16:Q17"/>
    <mergeCell ref="B1:Q1"/>
    <mergeCell ref="M2:O2"/>
    <mergeCell ref="Q2:Q3"/>
    <mergeCell ref="M3:O3"/>
    <mergeCell ref="Q4:Q5"/>
    <mergeCell ref="L5:L6"/>
    <mergeCell ref="Q6:Q7"/>
  </mergeCells>
  <conditionalFormatting sqref="M14:O18">
    <cfRule type="expression" dxfId="36" priority="16">
      <formula>OR(JoursFériés2013=$L$18,JoursFériés2014=$L$18,JoursFériés2015=$L$18)</formula>
    </cfRule>
    <cfRule type="expression" dxfId="35" priority="17">
      <formula>OR($L$14="samedi",$L$14="dimanche")</formula>
    </cfRule>
  </conditionalFormatting>
  <conditionalFormatting sqref="M9:O13">
    <cfRule type="expression" dxfId="34" priority="14">
      <formula>OR(JoursFériés2013=$L$13,JoursFériés2014=$L$13,JoursFériés2015=$L$13)</formula>
    </cfRule>
    <cfRule type="expression" dxfId="33" priority="15">
      <formula>OR($L$9="samedi",$L$9="dimanche")</formula>
    </cfRule>
  </conditionalFormatting>
  <conditionalFormatting sqref="M19:O23">
    <cfRule type="expression" dxfId="32" priority="18">
      <formula>OR(JoursFériés2013=$L$23,JoursFériés2014=$L$23,JoursFériés2015=$L$23)</formula>
    </cfRule>
    <cfRule type="expression" dxfId="31" priority="19">
      <formula>OR($L$19="samedi",$L$19="dimanche")</formula>
    </cfRule>
  </conditionalFormatting>
  <conditionalFormatting sqref="M24:O28">
    <cfRule type="expression" dxfId="30" priority="20">
      <formula>OR(JoursFériés2013=$L$28,JoursFériés2014=$L$28,JoursFériés2015=$L$28)</formula>
    </cfRule>
    <cfRule type="expression" dxfId="29" priority="21">
      <formula>OR($L$24="samedi",$L$24="dimanche")</formula>
    </cfRule>
  </conditionalFormatting>
  <conditionalFormatting sqref="M4:O8">
    <cfRule type="expression" dxfId="28" priority="12">
      <formula>OR($L$4="samedi",$L$4="dimanche")</formula>
    </cfRule>
    <cfRule type="expression" dxfId="27" priority="13">
      <formula>OR(JoursFériés2013=$L$8,JoursFériés2014=$L$8,JoursFériés2015=$L$8)</formula>
    </cfRule>
  </conditionalFormatting>
  <conditionalFormatting sqref="M29:O33">
    <cfRule type="expression" dxfId="26" priority="22">
      <formula>OR($L$29="samedi",$L$29="dimanche")</formula>
    </cfRule>
    <cfRule type="expression" dxfId="25" priority="23">
      <formula>OR(JoursFériés2013=$L$33,JoursFériés2014=$L$33,JoursFériés2015=$L$33)</formula>
    </cfRule>
  </conditionalFormatting>
  <conditionalFormatting sqref="G4:G26">
    <cfRule type="expression" dxfId="24" priority="24">
      <formula>OR(TEXT(DATEVALUE(ValDate),"jjjj")="samedi",TEXT(DATEVALUE(ValDate),"jjjj")="dimanche")</formula>
    </cfRule>
    <cfRule type="expression" dxfId="23" priority="25">
      <formula>OR(JoursFériés2013=$H$3,JoursFériés2014=$H$3,JoursFériés2015=$H$3)</formula>
    </cfRule>
  </conditionalFormatting>
  <conditionalFormatting sqref="G4">
    <cfRule type="expression" dxfId="22" priority="26">
      <formula>$J$2=0</formula>
    </cfRule>
  </conditionalFormatting>
  <conditionalFormatting sqref="G4:G26">
    <cfRule type="expression" dxfId="21" priority="4">
      <formula>G4=J4</formula>
    </cfRule>
    <cfRule type="expression" dxfId="20" priority="5">
      <formula>J4&lt;&gt;""</formula>
    </cfRule>
  </conditionalFormatting>
  <conditionalFormatting sqref="H4:H26">
    <cfRule type="expression" dxfId="17" priority="1">
      <formula>OR(TEXT(DATEVALUE(ValDate),"jjjj")="samedi",TEXT(DATEVALUE(ValDate),"jjjj")="dimanche")</formula>
    </cfRule>
    <cfRule type="expression" dxfId="16" priority="2">
      <formula>OR(JoursFériés2013=$H$3,JoursFériés2014=$H$3,JoursFériés2015=$H$3)</formula>
    </cfRule>
  </conditionalFormatting>
  <conditionalFormatting sqref="H4">
    <cfRule type="expression" dxfId="15" priority="3">
      <formula>$I$2=0</formula>
    </cfRule>
  </conditionalFormatting>
  <hyperlinks>
    <hyperlink ref="C36" r:id="rId1"/>
  </hyperlinks>
  <printOptions horizontalCentered="1"/>
  <pageMargins left="0.25" right="0.25" top="0.75" bottom="0.75" header="0.3" footer="0.3"/>
  <pageSetup fitToHeight="0" orientation="landscape" r:id="rId2"/>
  <drawing r:id="rId3"/>
  <legacyDrawing r:id="rId4"/>
  <picture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6" name="Lieu">
              <controlPr defaultSize="0" autoLine="0" autoPict="0">
                <anchor moveWithCells="1">
                  <from>
                    <xdr:col>2</xdr:col>
                    <xdr:colOff>609600</xdr:colOff>
                    <xdr:row>3</xdr:row>
                    <xdr:rowOff>171450</xdr:rowOff>
                  </from>
                  <to>
                    <xdr:col>3</xdr:col>
                    <xdr:colOff>1457325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7" name="Drop Down 2">
              <controlPr defaultSize="0" autoLine="0" autoPict="0">
                <anchor moveWithCells="1">
                  <from>
                    <xdr:col>2</xdr:col>
                    <xdr:colOff>609600</xdr:colOff>
                    <xdr:row>5</xdr:row>
                    <xdr:rowOff>171450</xdr:rowOff>
                  </from>
                  <to>
                    <xdr:col>3</xdr:col>
                    <xdr:colOff>1457325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8" name="Drop Down 3">
              <controlPr defaultSize="0" autoLine="0" autoPict="0">
                <anchor moveWithCells="1">
                  <from>
                    <xdr:col>2</xdr:col>
                    <xdr:colOff>609600</xdr:colOff>
                    <xdr:row>7</xdr:row>
                    <xdr:rowOff>171450</xdr:rowOff>
                  </from>
                  <to>
                    <xdr:col>3</xdr:col>
                    <xdr:colOff>1457325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9" name="Drop Down 4">
              <controlPr defaultSize="0" autoLine="0" autoPict="0">
                <anchor moveWithCells="1">
                  <from>
                    <xdr:col>2</xdr:col>
                    <xdr:colOff>609600</xdr:colOff>
                    <xdr:row>9</xdr:row>
                    <xdr:rowOff>171450</xdr:rowOff>
                  </from>
                  <to>
                    <xdr:col>3</xdr:col>
                    <xdr:colOff>1457325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  <pageSetUpPr autoPageBreaks="0" fitToPage="1"/>
  </sheetPr>
  <dimension ref="A1:P37"/>
  <sheetViews>
    <sheetView showGridLines="0" topLeftCell="A7" zoomScaleNormal="100" workbookViewId="0">
      <selection activeCell="H4" sqref="H4:H26"/>
    </sheetView>
  </sheetViews>
  <sheetFormatPr baseColWidth="10" defaultColWidth="9.33203125" defaultRowHeight="12" x14ac:dyDescent="0.2"/>
  <cols>
    <col min="1" max="2" width="2.83203125" customWidth="1"/>
    <col min="3" max="3" width="10.83203125" customWidth="1"/>
    <col min="4" max="4" width="25.6640625" customWidth="1"/>
    <col min="5" max="5" width="3.83203125" customWidth="1"/>
    <col min="6" max="6" width="2.83203125" customWidth="1"/>
    <col min="7" max="7" width="9" style="10" customWidth="1"/>
    <col min="8" max="8" width="45.5" style="9" customWidth="1"/>
    <col min="9" max="9" width="2.5" customWidth="1"/>
    <col min="10" max="10" width="22.1640625" customWidth="1"/>
    <col min="11" max="12" width="7.1640625" style="11" bestFit="1" customWidth="1"/>
    <col min="13" max="13" width="34.1640625" customWidth="1"/>
    <col min="14" max="14" width="2.83203125" customWidth="1"/>
    <col min="15" max="15" width="48.5" style="9" customWidth="1"/>
    <col min="16" max="16" width="5.5" customWidth="1"/>
  </cols>
  <sheetData>
    <row r="1" spans="1:16" ht="36" customHeight="1" x14ac:dyDescent="0.2">
      <c r="A1" t="s">
        <v>1</v>
      </c>
      <c r="B1" s="71" t="s">
        <v>31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6" ht="25.5" customHeight="1" x14ac:dyDescent="0.35">
      <c r="B2" s="41"/>
      <c r="C2" s="61"/>
      <c r="D2" s="61" t="s">
        <v>68</v>
      </c>
      <c r="E2" s="62"/>
      <c r="G2" s="42"/>
      <c r="H2" s="65" t="str">
        <f>"AGENDA DU "&amp;UPPER(TEXT(DATEVALUE(ValDate),"jjjj"))</f>
        <v>AGENDA DU VENDREDI</v>
      </c>
      <c r="I2" s="69" t="s">
        <v>71</v>
      </c>
      <c r="J2" s="41"/>
      <c r="K2" s="72" t="s">
        <v>67</v>
      </c>
      <c r="L2" s="72"/>
      <c r="M2" s="73"/>
      <c r="O2" s="74" t="s">
        <v>34</v>
      </c>
    </row>
    <row r="3" spans="1:16" ht="24" customHeight="1" x14ac:dyDescent="0.2">
      <c r="B3" s="46"/>
      <c r="C3" s="63"/>
      <c r="D3" s="63" t="s">
        <v>69</v>
      </c>
      <c r="E3" s="64"/>
      <c r="G3" s="66"/>
      <c r="H3" s="67" t="str">
        <f>IFERROR(UPPER(TEXT(DATE(AnnéeAgenda,NuméroMois,JourAgenda),"J MMMM AAAA")),"Date non valide")</f>
        <v>25 OCTOBRE 2013</v>
      </c>
      <c r="I3" s="70" t="s">
        <v>72</v>
      </c>
      <c r="J3" s="54"/>
      <c r="K3" s="76" t="str">
        <f>UPPER(TEXT(DATEVALUE(ValDate)+1,"jj/mm/aaaa"))&amp;" AU "&amp;UPPER(TEXT(DATEVALUE(ValDate)+6,"jj/mm/aaaa"))</f>
        <v>26/10/2013 AU 31/10/2013</v>
      </c>
      <c r="L3" s="76"/>
      <c r="M3" s="77"/>
      <c r="O3" s="75"/>
      <c r="P3" t="s">
        <v>1</v>
      </c>
    </row>
    <row r="4" spans="1:16" ht="15" x14ac:dyDescent="0.25">
      <c r="B4" s="46"/>
      <c r="C4" s="48"/>
      <c r="D4" s="48"/>
      <c r="E4" s="51"/>
      <c r="G4" s="34">
        <v>0.33333333333333331</v>
      </c>
      <c r="H4" s="35" t="str">
        <f>IFERROR(INDEX(Saisie[],MATCH(DATEVALUE(ValDate)&amp;G4,RechDateEtHeure,0),4)&amp;" : "&amp;INDEX(Saisie[],MATCH(DATEVALUE(ValDate)&amp;G4,RechDateEtHeure,0),5),"")</f>
        <v>NOM 1 : OBJET 1</v>
      </c>
      <c r="I4" s="10" t="str">
        <f>IFERROR(INDEX(Saisie[],MATCH(DATEVALUE(ValDate)&amp;G4,RechDateEtHeure,0),4),IF((ListeHeure&gt;='Planificateur d''événements'!$C$3)*(ListeHeure&lt;='Planificateur d''événements'!$D$3),1,""))</f>
        <v>NOM 1</v>
      </c>
      <c r="J4" s="40" t="str">
        <f>TEXT(DATEVALUE(ValDate)+1,"jjjj")</f>
        <v>samedi</v>
      </c>
      <c r="K4" s="13" t="str">
        <f>IFERROR(INDEX(Saisie[],MATCH($J$8&amp;"|"&amp;ROW(A1),Saisie[Valeur unique],0),2),"")</f>
        <v/>
      </c>
      <c r="L4" s="13" t="str">
        <f>IFERROR(INDEX(Saisie[],MATCH($J$8&amp;"|"&amp;ROW(B1),Saisie[Valeur unique],0),3),"")</f>
        <v/>
      </c>
      <c r="M4" s="7" t="str">
        <f>IFERROR(INDEX(Saisie[],MATCH($J$8&amp;"|"&amp;ROW(A1),Saisie[Valeur unique],0),4)&amp;" : "&amp;INDEX(Saisie[],MATCH($J$8&amp;"|"&amp;ROW(A1),Saisie[Valeur unique],0),5),"")</f>
        <v/>
      </c>
      <c r="O4" s="78"/>
    </row>
    <row r="5" spans="1:16" ht="15" customHeight="1" x14ac:dyDescent="0.2">
      <c r="B5" s="46"/>
      <c r="C5" s="47" t="s">
        <v>2</v>
      </c>
      <c r="D5" s="48">
        <v>1</v>
      </c>
      <c r="E5" s="49"/>
      <c r="G5" s="32">
        <v>0.35416666666666669</v>
      </c>
      <c r="H5" s="33" t="str">
        <f>IFERROR(INDEX(Saisie[],MATCH(DATEVALUE(ValDate)&amp;G5,RechDateEtHeure,0),4)&amp;" : "&amp;INDEX(Saisie[],MATCH(DATEVALUE(ValDate)&amp;G5,RechDateEtHeure,0),5),"")</f>
        <v/>
      </c>
      <c r="I5" s="10">
        <f>IFERROR(INDEX(Saisie[],MATCH(DATEVALUE(ValDate)&amp;G5,RechDateEtHeure,0),4),IF((ListeHeure&gt;='Planificateur d''événements'!$C$3)*(ListeHeure&lt;='Planificateur d''événements'!$D$3),1,""))</f>
        <v>1</v>
      </c>
      <c r="J5" s="79" t="str">
        <f>TEXT(DATEVALUE(ValDate)+1,"j-mmm")</f>
        <v>26-oct</v>
      </c>
      <c r="K5" s="13" t="str">
        <f>IFERROR(INDEX(Saisie[],MATCH($J$8&amp;"|"&amp;ROW(A2),Saisie[Valeur unique],0),2),"")</f>
        <v/>
      </c>
      <c r="L5" s="13" t="str">
        <f>IFERROR(INDEX(Saisie[],MATCH($J$8&amp;"|"&amp;ROW(D2),Saisie[Valeur unique],0),3),"")</f>
        <v/>
      </c>
      <c r="M5" s="7" t="str">
        <f>IFERROR(INDEX(Saisie[],MATCH($J$8&amp;"|"&amp;ROW(A2),Saisie[Valeur unique],0),4)&amp;" : "&amp;INDEX(Saisie[],MATCH($J$8&amp;"|"&amp;ROW(A2),Saisie[Valeur unique],0),5),"")</f>
        <v/>
      </c>
      <c r="O5" s="78"/>
    </row>
    <row r="6" spans="1:16" ht="15" customHeight="1" x14ac:dyDescent="0.2">
      <c r="B6" s="46"/>
      <c r="C6" s="50"/>
      <c r="D6" s="38"/>
      <c r="E6" s="51"/>
      <c r="G6" s="34">
        <v>0.375</v>
      </c>
      <c r="H6" s="35" t="str">
        <f>IFERROR(INDEX(Saisie[],MATCH(DATEVALUE(ValDate)&amp;G6,RechDateEtHeure,0),4)&amp;" : "&amp;INDEX(Saisie[],MATCH(DATEVALUE(ValDate)&amp;G6,RechDateEtHeure,0),5),"")</f>
        <v/>
      </c>
      <c r="I6" s="10">
        <f>IFERROR(INDEX(Saisie[],MATCH(DATEVALUE(ValDate)&amp;G6,RechDateEtHeure,0),4),IF((ListeHeure&gt;='Planificateur d''événements'!$C$3)*(ListeHeure&lt;='Planificateur d''événements'!$D$3),1,""))</f>
        <v>1</v>
      </c>
      <c r="J6" s="79"/>
      <c r="K6" s="13" t="str">
        <f>IFERROR(INDEX(Saisie[],MATCH($J$8&amp;"|"&amp;ROW(A3),Saisie[Valeur unique],0),2),"")</f>
        <v/>
      </c>
      <c r="L6" s="13" t="str">
        <f>IFERROR(INDEX(Saisie[],MATCH($J$8&amp;"|"&amp;ROW(D3),Saisie[Valeur unique],0),3),"")</f>
        <v/>
      </c>
      <c r="M6" s="7" t="str">
        <f>IFERROR(INDEX(Saisie[],MATCH($J$8&amp;"|"&amp;ROW(A3),Saisie[Valeur unique],0),4)&amp;" : "&amp;INDEX(Saisie[],MATCH($J$8&amp;"|"&amp;ROW(A3),Saisie[Valeur unique],0),5),"")</f>
        <v/>
      </c>
      <c r="O6" s="80"/>
    </row>
    <row r="7" spans="1:16" ht="15" customHeight="1" x14ac:dyDescent="0.25">
      <c r="B7" s="46"/>
      <c r="C7" s="52" t="s">
        <v>6</v>
      </c>
      <c r="D7" s="38">
        <v>25</v>
      </c>
      <c r="E7" s="51"/>
      <c r="G7" s="32">
        <v>0.39583333333333331</v>
      </c>
      <c r="H7" s="33" t="str">
        <f>IFERROR(INDEX(Saisie[],MATCH(DATEVALUE(ValDate)&amp;G7,RechDateEtHeure,0),4)&amp;" : "&amp;INDEX(Saisie[],MATCH(DATEVALUE(ValDate)&amp;G7,RechDateEtHeure,0),5),"")</f>
        <v/>
      </c>
      <c r="I7" s="10">
        <f>IFERROR(INDEX(Saisie[],MATCH(DATEVALUE(ValDate)&amp;G7,RechDateEtHeure,0),4),IF((ListeHeure&gt;='Planificateur d''événements'!$C$3)*(ListeHeure&lt;='Planificateur d''événements'!$D$3),1,""))</f>
        <v>1</v>
      </c>
      <c r="J7" s="58"/>
      <c r="K7" s="13" t="str">
        <f>IFERROR(INDEX(Saisie[],MATCH($J$8&amp;"|"&amp;ROW(A4),Saisie[Valeur unique],0),2),"")</f>
        <v/>
      </c>
      <c r="L7" s="13" t="str">
        <f>IFERROR(INDEX(Saisie[],MATCH($J$8&amp;"|"&amp;ROW(B4),Saisie[Valeur unique],0),3),"")</f>
        <v/>
      </c>
      <c r="M7" s="7" t="str">
        <f>IFERROR(INDEX(Saisie[],MATCH($J$8&amp;"|"&amp;ROW(A4),Saisie[Valeur unique],0),4)&amp;" : "&amp;INDEX(Saisie[],MATCH($J$8&amp;"|"&amp;ROW(A4),Saisie[Valeur unique],0),5),"")</f>
        <v/>
      </c>
      <c r="O7" s="78"/>
    </row>
    <row r="8" spans="1:16" ht="15" customHeight="1" x14ac:dyDescent="0.2">
      <c r="B8" s="46"/>
      <c r="C8" s="53"/>
      <c r="D8" s="38"/>
      <c r="E8" s="51"/>
      <c r="G8" s="34">
        <v>0.41666666666666669</v>
      </c>
      <c r="H8" s="35" t="str">
        <f>IFERROR(INDEX(Saisie[],MATCH(DATEVALUE(ValDate)&amp;G8,RechDateEtHeure,0),4)&amp;" : "&amp;INDEX(Saisie[],MATCH(DATEVALUE(ValDate)&amp;G8,RechDateEtHeure,0),5),"")</f>
        <v/>
      </c>
      <c r="I8" s="10" t="str">
        <f>IFERROR(INDEX(Saisie[],MATCH(DATEVALUE(ValDate)&amp;G8,RechDateEtHeure,0),4),IF((ListeHeure&gt;='Planificateur d''événements'!$C$3)*(ListeHeure&lt;='Planificateur d''événements'!$D$3),1,""))</f>
        <v/>
      </c>
      <c r="J8" s="15">
        <f>ValDate+1</f>
        <v>41573</v>
      </c>
      <c r="K8" s="13" t="str">
        <f>IFERROR(INDEX(Saisie[],MATCH($J$8&amp;"|"&amp;ROW(A5),Saisie[Valeur unique],0),2),"")</f>
        <v/>
      </c>
      <c r="L8" s="13" t="str">
        <f>IFERROR(INDEX(Saisie[],MATCH($J$8&amp;"|"&amp;ROW(B5),Saisie[Valeur unique],0),3),"")</f>
        <v/>
      </c>
      <c r="M8" s="7" t="str">
        <f>IFERROR(INDEX(Saisie[],MATCH($J$8&amp;"|"&amp;ROW(A5),Saisie[Valeur unique],0),4)&amp;" : "&amp;INDEX(Saisie[],MATCH($J$8&amp;"|"&amp;ROW(A5),Saisie[Valeur unique],0),5),"")</f>
        <v/>
      </c>
      <c r="O8" s="80"/>
    </row>
    <row r="9" spans="1:16" ht="15" customHeight="1" x14ac:dyDescent="0.25">
      <c r="B9" s="46"/>
      <c r="C9" s="52" t="s">
        <v>4</v>
      </c>
      <c r="D9" s="38" t="str">
        <f>CHOOSE(NuméroMois,"Janvier","Février","Mars","Avril","Mai","Juin","Juillet","Août","Septembre","Octobre","Novembre","Décembre")</f>
        <v>Octobre</v>
      </c>
      <c r="E9" s="51"/>
      <c r="G9" s="32">
        <v>0.4375</v>
      </c>
      <c r="H9" s="33" t="str">
        <f>IFERROR(INDEX(Saisie[],MATCH(DATEVALUE(ValDate)&amp;G9,RechDateEtHeure,0),4)&amp;" : "&amp;INDEX(Saisie[],MATCH(DATEVALUE(ValDate)&amp;G9,RechDateEtHeure,0),5),"")</f>
        <v>NOM 2 : OBJET 2</v>
      </c>
      <c r="I9" s="10" t="str">
        <f>IFERROR(INDEX(Saisie[],MATCH(DATEVALUE(ValDate)&amp;G9,RechDateEtHeure,0),4),IF((ListeHeure&gt;='Planificateur d''événements'!$C$3)*(ListeHeure&lt;='Planificateur d''événements'!$D$3),1,""))</f>
        <v>NOM 2</v>
      </c>
      <c r="J9" s="14" t="str">
        <f>TEXT(DATEVALUE(ValDate)+2,"jjjj")</f>
        <v>dimanche</v>
      </c>
      <c r="K9" s="12" t="str">
        <f>IFERROR(INDEX(Saisie[],MATCH($J$13&amp;"|"&amp;ROW(A1),Saisie[Valeur unique],0),2),"")</f>
        <v/>
      </c>
      <c r="L9" s="12" t="str">
        <f>IFERROR(INDEX(Saisie[],MATCH($J$13&amp;"|"&amp;ROW(B1),Saisie[Valeur unique],0),3),"")</f>
        <v/>
      </c>
      <c r="M9" s="6" t="str">
        <f>IFERROR(INDEX(Saisie[],MATCH($J$13&amp;"|"&amp;ROW(A1),Saisie[Valeur unique],0),4)&amp;" : "&amp;INDEX(Saisie[],MATCH($J$13&amp;"|"&amp;ROW(A1),Saisie[Valeur unique],0),5),"")</f>
        <v/>
      </c>
      <c r="O9" s="78"/>
    </row>
    <row r="10" spans="1:16" ht="15" customHeight="1" x14ac:dyDescent="0.2">
      <c r="B10" s="46"/>
      <c r="C10" s="53"/>
      <c r="D10" s="39">
        <v>10</v>
      </c>
      <c r="E10" s="51"/>
      <c r="G10" s="34">
        <v>0.45833333333333331</v>
      </c>
      <c r="H10" s="35" t="str">
        <f>IFERROR(INDEX(Saisie[],MATCH(DATEVALUE(ValDate)&amp;G10,RechDateEtHeure,0),4)&amp;" : "&amp;INDEX(Saisie[],MATCH(DATEVALUE(ValDate)&amp;G10,RechDateEtHeure,0),5),"")</f>
        <v/>
      </c>
      <c r="I10" s="10" t="str">
        <f>IFERROR(INDEX(Saisie[],MATCH(DATEVALUE(ValDate)&amp;G10,RechDateEtHeure,0),4),IF((ListeHeure&gt;='Planificateur d''événements'!$C$3)*(ListeHeure&lt;='Planificateur d''événements'!$D$3),1,""))</f>
        <v/>
      </c>
      <c r="J10" s="79" t="str">
        <f>TEXT(DATEVALUE(ValDate)+2,"j-mmm")</f>
        <v>27-oct</v>
      </c>
      <c r="K10" s="13" t="str">
        <f>IFERROR(INDEX(Saisie[],MATCH($J$13&amp;"|"&amp;ROW(A2),Saisie[Valeur unique],0),2),"")</f>
        <v/>
      </c>
      <c r="L10" s="13" t="str">
        <f>IFERROR(INDEX(Saisie[],MATCH($J$13&amp;"|"&amp;ROW(D2),Saisie[Valeur unique],0),3),"")</f>
        <v/>
      </c>
      <c r="M10" s="7" t="str">
        <f>IFERROR(INDEX(Saisie[],MATCH($J$13&amp;"|"&amp;ROW(A2),Saisie[Valeur unique],0),4)&amp;" : "&amp;INDEX(Saisie[],MATCH($J$13&amp;"|"&amp;ROW(A2),Saisie[Valeur unique],0),5),"")</f>
        <v/>
      </c>
      <c r="O10" s="80"/>
    </row>
    <row r="11" spans="1:16" ht="15" customHeight="1" x14ac:dyDescent="0.25">
      <c r="B11" s="46"/>
      <c r="C11" s="52" t="s">
        <v>5</v>
      </c>
      <c r="D11" s="38" t="str">
        <f>CHOOSE(NuméroAnnée,"2013","2014","2015","2016","2017","2018","2019","2020")</f>
        <v>2013</v>
      </c>
      <c r="E11" s="51"/>
      <c r="G11" s="32">
        <v>0.47916666666666669</v>
      </c>
      <c r="H11" s="33" t="str">
        <f>IFERROR(INDEX(Saisie[],MATCH(DATEVALUE(ValDate)&amp;G11,RechDateEtHeure,0),4)&amp;" : "&amp;INDEX(Saisie[],MATCH(DATEVALUE(ValDate)&amp;G11,RechDateEtHeure,0),5),"")</f>
        <v/>
      </c>
      <c r="I11" s="10" t="str">
        <f>IFERROR(INDEX(Saisie[],MATCH(DATEVALUE(ValDate)&amp;G11,RechDateEtHeure,0),4),IF((ListeHeure&gt;='Planificateur d''événements'!$C$3)*(ListeHeure&lt;='Planificateur d''événements'!$D$3),1,""))</f>
        <v/>
      </c>
      <c r="J11" s="79"/>
      <c r="K11" s="13" t="str">
        <f>IFERROR(INDEX(Saisie[],MATCH($J$13&amp;"|"&amp;ROW(A3),Saisie[Valeur unique],0),2),"")</f>
        <v/>
      </c>
      <c r="L11" s="13" t="str">
        <f>IFERROR(INDEX(Saisie[],MATCH($J$13&amp;"|"&amp;ROW(D3),Saisie[Valeur unique],0),3),"")</f>
        <v/>
      </c>
      <c r="M11" s="7" t="str">
        <f>IFERROR(INDEX(Saisie[],MATCH($J$13&amp;"|"&amp;ROW(A3),Saisie[Valeur unique],0),4)&amp;" : "&amp;INDEX(Saisie[],MATCH($J$13&amp;"|"&amp;ROW(A3),Saisie[Valeur unique],0),5),"")</f>
        <v/>
      </c>
      <c r="O11" s="78"/>
    </row>
    <row r="12" spans="1:16" ht="15" customHeight="1" x14ac:dyDescent="0.25">
      <c r="B12" s="54"/>
      <c r="C12" s="55"/>
      <c r="D12" s="56">
        <v>1</v>
      </c>
      <c r="E12" s="57"/>
      <c r="G12" s="34">
        <v>0.5</v>
      </c>
      <c r="H12" s="35" t="str">
        <f>IFERROR(INDEX(Saisie[],MATCH(DATEVALUE(ValDate)&amp;G12,RechDateEtHeure,0),4)&amp;" : "&amp;INDEX(Saisie[],MATCH(DATEVALUE(ValDate)&amp;G12,RechDateEtHeure,0),5),"")</f>
        <v/>
      </c>
      <c r="I12" s="10" t="str">
        <f>IF((ListeHeure&gt;='Planificateur d''événements'!$C$3)*(ListeHeure&lt;='Planificateur d''événements'!$D$3),1,"")</f>
        <v/>
      </c>
      <c r="J12" s="58"/>
      <c r="K12" s="13" t="str">
        <f>IFERROR(INDEX(Saisie[],MATCH($J$13&amp;"|"&amp;ROW(A4),Saisie[Valeur unique],0),2),"")</f>
        <v/>
      </c>
      <c r="L12" s="13" t="str">
        <f>IFERROR(INDEX(Saisie[],MATCH($J$13&amp;"|"&amp;ROW(B4),Saisie[Valeur unique],0),3),"")</f>
        <v/>
      </c>
      <c r="M12" s="7" t="str">
        <f>IFERROR(INDEX(Saisie[],MATCH($J$13&amp;"|"&amp;ROW(A4),Saisie[Valeur unique],0),4)&amp;" : "&amp;INDEX(Saisie[],MATCH($J$13&amp;"|"&amp;ROW(A4),Saisie[Valeur unique],0),5),"")</f>
        <v/>
      </c>
      <c r="O12" s="80"/>
    </row>
    <row r="13" spans="1:16" ht="15" customHeight="1" x14ac:dyDescent="0.2">
      <c r="C13" s="1"/>
      <c r="D13" s="1"/>
      <c r="E13" s="1"/>
      <c r="G13" s="32">
        <v>0.52083333333333337</v>
      </c>
      <c r="H13" s="33" t="str">
        <f>IFERROR(INDEX(Saisie[],MATCH(DATEVALUE(ValDate)&amp;G13,RechDateEtHeure,0),4)&amp;" : "&amp;INDEX(Saisie[],MATCH(DATEVALUE(ValDate)&amp;G13,RechDateEtHeure,0),5),"")</f>
        <v/>
      </c>
      <c r="I13" s="10" t="str">
        <f>IF((ListeHeure&gt;='Planificateur d''événements'!$C$3)*(ListeHeure&lt;='Planificateur d''événements'!$D$3),1,"")</f>
        <v/>
      </c>
      <c r="J13" s="15">
        <f>ValDate+2</f>
        <v>41574</v>
      </c>
      <c r="K13" s="43" t="str">
        <f>IFERROR(INDEX(Saisie[],MATCH($J$13&amp;"|"&amp;ROW(A5),Saisie[Valeur unique],0),2),"")</f>
        <v/>
      </c>
      <c r="L13" s="43" t="str">
        <f>IFERROR(INDEX(Saisie[],MATCH($J$13&amp;"|"&amp;ROW(B5),Saisie[Valeur unique],0),3),"")</f>
        <v/>
      </c>
      <c r="M13" s="44" t="str">
        <f>IFERROR(INDEX(Saisie[],MATCH($J$13&amp;"|"&amp;ROW(A5),Saisie[Valeur unique],0),4)&amp;" : "&amp;INDEX(Saisie[],MATCH($J$13&amp;"|"&amp;ROW(A5),Saisie[Valeur unique],0),5),"")</f>
        <v/>
      </c>
      <c r="O13" s="78"/>
    </row>
    <row r="14" spans="1:16" ht="15" customHeight="1" x14ac:dyDescent="0.25">
      <c r="G14" s="34">
        <v>0.54166666666666663</v>
      </c>
      <c r="H14" s="35" t="str">
        <f>IFERROR(INDEX(Saisie[],MATCH(DATEVALUE(ValDate)&amp;G14,RechDateEtHeure,0),4)&amp;" : "&amp;INDEX(Saisie[],MATCH(DATEVALUE(ValDate)&amp;G14,RechDateEtHeure,0),5),"")</f>
        <v/>
      </c>
      <c r="I14" s="10" t="str">
        <f>IF((ListeHeure&gt;='Planificateur d''événements'!$C$3)*(ListeHeure&lt;='Planificateur d''événements'!$D$3),1,"")</f>
        <v/>
      </c>
      <c r="J14" s="14" t="str">
        <f>TEXT(DATEVALUE(ValDate)+3,"jjjj")</f>
        <v>lundi</v>
      </c>
      <c r="K14" s="12">
        <f>IFERROR(INDEX(Saisie[],MATCH($J$18&amp;"|"&amp;ROW(A1),Saisie[Valeur unique],0),2),"")</f>
        <v>0.375</v>
      </c>
      <c r="L14" s="12">
        <f>IFERROR(INDEX(Saisie[],MATCH($J$18&amp;"|"&amp;ROW(B1),Saisie[Valeur unique],0),3),"")</f>
        <v>0.41666666666666669</v>
      </c>
      <c r="M14" s="6" t="str">
        <f>IFERROR(INDEX(Saisie[],MATCH($J$18&amp;"|"&amp;ROW(A1),Saisie[Valeur unique],0),4)&amp;" : "&amp;INDEX(Saisie[],MATCH($J$18&amp;"|"&amp;ROW(A1),Saisie[Valeur unique],0),5),"")</f>
        <v>NOM A : OBJET A</v>
      </c>
      <c r="O14" s="80"/>
    </row>
    <row r="15" spans="1:16" ht="15" customHeight="1" x14ac:dyDescent="0.2">
      <c r="D15" s="26"/>
      <c r="G15" s="32">
        <v>0.5625</v>
      </c>
      <c r="H15" s="33" t="str">
        <f>IFERROR(INDEX(Saisie[],MATCH(DATEVALUE(ValDate)&amp;G15,RechDateEtHeure,0),4)&amp;" : "&amp;INDEX(Saisie[],MATCH(DATEVALUE(ValDate)&amp;G15,RechDateEtHeure,0),5),"")</f>
        <v>NOM 3 : OBJET 3</v>
      </c>
      <c r="I15" s="10"/>
      <c r="J15" s="79" t="str">
        <f>TEXT(DATEVALUE(ValDate)+3,"j-mmm")</f>
        <v>28-oct</v>
      </c>
      <c r="K15" s="13">
        <f>IFERROR(INDEX(Saisie[],MATCH($J$18&amp;"|"&amp;ROW(A2),Saisie[Valeur unique],0),2),"")</f>
        <v>0.4375</v>
      </c>
      <c r="L15" s="13">
        <f>IFERROR(INDEX(Saisie[],MATCH($J$18&amp;"|"&amp;ROW(D2),Saisie[Valeur unique],0),3),"")</f>
        <v>0.47916666666666669</v>
      </c>
      <c r="M15" s="7" t="str">
        <f>IFERROR(INDEX(Saisie[],MATCH($J$18&amp;"|"&amp;ROW(A2),Saisie[Valeur unique],0),4)&amp;" : "&amp;INDEX(Saisie[],MATCH($J$18&amp;"|"&amp;ROW(A2),Saisie[Valeur unique],0),5),"")</f>
        <v>NOM B : OBJET B</v>
      </c>
      <c r="O15" s="78"/>
    </row>
    <row r="16" spans="1:16" ht="15" customHeight="1" x14ac:dyDescent="0.2">
      <c r="G16" s="34">
        <v>0.58333333333333337</v>
      </c>
      <c r="H16" s="35" t="str">
        <f>IFERROR(INDEX(Saisie[],MATCH(DATEVALUE(ValDate)&amp;G16,RechDateEtHeure,0),4)&amp;" : "&amp;INDEX(Saisie[],MATCH(DATEVALUE(ValDate)&amp;G16,RechDateEtHeure,0),5),"")</f>
        <v/>
      </c>
      <c r="I16" s="10"/>
      <c r="J16" s="79"/>
      <c r="K16" s="13">
        <f>IFERROR(INDEX(Saisie[],MATCH($J$18&amp;"|"&amp;ROW(A3),Saisie[Valeur unique],0),2),"")</f>
        <v>0.5625</v>
      </c>
      <c r="L16" s="13">
        <f>IFERROR(INDEX(Saisie[],MATCH($J$18&amp;"|"&amp;ROW(D3),Saisie[Valeur unique],0),3),"")</f>
        <v>0.625</v>
      </c>
      <c r="M16" s="7" t="str">
        <f>IFERROR(INDEX(Saisie[],MATCH($J$18&amp;"|"&amp;ROW(A3),Saisie[Valeur unique],0),4)&amp;" : "&amp;INDEX(Saisie[],MATCH($J$18&amp;"|"&amp;ROW(A3),Saisie[Valeur unique],0),5),"")</f>
        <v>NOM C : OBJET C</v>
      </c>
      <c r="O16" s="80"/>
    </row>
    <row r="17" spans="7:15" ht="15" customHeight="1" x14ac:dyDescent="0.25">
      <c r="G17" s="32">
        <v>0.60416666666666663</v>
      </c>
      <c r="H17" s="33" t="str">
        <f>IFERROR(INDEX(Saisie[],MATCH(DATEVALUE(ValDate)&amp;G17,RechDateEtHeure,0),4)&amp;" : "&amp;INDEX(Saisie[],MATCH(DATEVALUE(ValDate)&amp;G17,RechDateEtHeure,0),5),"")</f>
        <v/>
      </c>
      <c r="I17" s="10"/>
      <c r="J17" s="58"/>
      <c r="K17" s="13">
        <f>IFERROR(INDEX(Saisie[],MATCH($J$18&amp;"|"&amp;ROW(A4),Saisie[Valeur unique],0),2),"")</f>
        <v>0.625</v>
      </c>
      <c r="L17" s="13">
        <f>IFERROR(INDEX(Saisie[],MATCH($J$18&amp;"|"&amp;ROW(B4),Saisie[Valeur unique],0),3),"")</f>
        <v>0.66666666666666663</v>
      </c>
      <c r="M17" s="7" t="str">
        <f>IFERROR(INDEX(Saisie[],MATCH($J$18&amp;"|"&amp;ROW(A4),Saisie[Valeur unique],0),4)&amp;" : "&amp;INDEX(Saisie[],MATCH($J$18&amp;"|"&amp;ROW(A4),Saisie[Valeur unique],0),5),"")</f>
        <v>NOM D : OBJET D</v>
      </c>
      <c r="O17" s="78"/>
    </row>
    <row r="18" spans="7:15" ht="15" customHeight="1" x14ac:dyDescent="0.2">
      <c r="G18" s="34">
        <v>0.625</v>
      </c>
      <c r="H18" s="35" t="str">
        <f>IFERROR(INDEX(Saisie[],MATCH(DATEVALUE(ValDate)&amp;G18,RechDateEtHeure,0),4)&amp;" : "&amp;INDEX(Saisie[],MATCH(DATEVALUE(ValDate)&amp;G18,RechDateEtHeure,0),5),"")</f>
        <v/>
      </c>
      <c r="J18" s="15">
        <f>ValDate+3</f>
        <v>41575</v>
      </c>
      <c r="K18" s="43">
        <f>IFERROR(INDEX(Saisie[],MATCH($J$18&amp;"|"&amp;ROW(A5),Saisie[Valeur unique],0),2),"")</f>
        <v>0.6875</v>
      </c>
      <c r="L18" s="43">
        <f>IFERROR(INDEX(Saisie[],MATCH($J$18&amp;"|"&amp;ROW(B5),Saisie[Valeur unique],0),3),"")</f>
        <v>0.77083333333333337</v>
      </c>
      <c r="M18" s="44" t="str">
        <f>IFERROR(INDEX(Saisie[],MATCH($J$18&amp;"|"&amp;ROW(A5),Saisie[Valeur unique],0),4)&amp;" : "&amp;INDEX(Saisie[],MATCH($J$18&amp;"|"&amp;ROW(A5),Saisie[Valeur unique],0),5),"")</f>
        <v>NOM E : OBJET E</v>
      </c>
      <c r="O18" s="80"/>
    </row>
    <row r="19" spans="7:15" ht="15" customHeight="1" x14ac:dyDescent="0.25">
      <c r="G19" s="32">
        <v>0.64583333333333337</v>
      </c>
      <c r="H19" s="33" t="str">
        <f>IFERROR(INDEX(Saisie[],MATCH(DATEVALUE(ValDate)&amp;G19,RechDateEtHeure,0),4)&amp;" : "&amp;INDEX(Saisie[],MATCH(DATEVALUE(ValDate)&amp;G19,RechDateEtHeure,0),5),"")</f>
        <v>NOM 4 : OBJET 4</v>
      </c>
      <c r="J19" s="14" t="str">
        <f>TEXT(DATEVALUE(ValDate)+4,"jjjj")</f>
        <v>mardi</v>
      </c>
      <c r="K19" s="12" t="str">
        <f>IFERROR(INDEX(Saisie[],MATCH($J$23&amp;"|"&amp;ROW(A1),Saisie[Valeur unique],0),2),"")</f>
        <v/>
      </c>
      <c r="L19" s="12" t="str">
        <f>IFERROR(INDEX(Saisie[],MATCH($J$23&amp;"|"&amp;ROW(B1),Saisie[Valeur unique],0),3),"")</f>
        <v/>
      </c>
      <c r="M19" s="6" t="str">
        <f>IFERROR(INDEX(Saisie[],MATCH($J$23&amp;"|"&amp;ROW(A1),Saisie[Valeur unique],0),4)&amp;" : "&amp;INDEX(Saisie[],MATCH($J$23&amp;"|"&amp;ROW(A1),Saisie[Valeur unique],0),5),"")</f>
        <v/>
      </c>
      <c r="O19" s="78"/>
    </row>
    <row r="20" spans="7:15" ht="15" customHeight="1" x14ac:dyDescent="0.2">
      <c r="G20" s="34">
        <v>0.66666666666666663</v>
      </c>
      <c r="H20" s="35" t="str">
        <f>IFERROR(INDEX(Saisie[],MATCH(DATEVALUE(ValDate)&amp;G20,RechDateEtHeure,0),4)&amp;" : "&amp;INDEX(Saisie[],MATCH(DATEVALUE(ValDate)&amp;G20,RechDateEtHeure,0),5),"")</f>
        <v/>
      </c>
      <c r="J20" s="79" t="str">
        <f>TEXT(DATEVALUE(ValDate)+4,"j-mmm")</f>
        <v>29-oct</v>
      </c>
      <c r="K20" s="13" t="str">
        <f>IFERROR(INDEX(Saisie[],MATCH($J$23&amp;"|"&amp;ROW(A2),Saisie[Valeur unique],0),2),"")</f>
        <v/>
      </c>
      <c r="L20" s="13" t="str">
        <f>IFERROR(INDEX(Saisie[],MATCH($J$23&amp;"|"&amp;ROW(D2),Saisie[Valeur unique],0),3),"")</f>
        <v/>
      </c>
      <c r="M20" s="7" t="str">
        <f>IFERROR(INDEX(Saisie[],MATCH($J$23&amp;"|"&amp;ROW(A2),Saisie[Valeur unique],0),4)&amp;" : "&amp;INDEX(Saisie[],MATCH($J$23&amp;"|"&amp;ROW(A2),Saisie[Valeur unique],0),5),"")</f>
        <v/>
      </c>
      <c r="O20" s="80"/>
    </row>
    <row r="21" spans="7:15" ht="15" customHeight="1" x14ac:dyDescent="0.2">
      <c r="G21" s="32">
        <v>0.6875</v>
      </c>
      <c r="H21" s="33" t="str">
        <f>IFERROR(INDEX(Saisie[],MATCH(DATEVALUE(ValDate)&amp;G21,RechDateEtHeure,0),4)&amp;" : "&amp;INDEX(Saisie[],MATCH(DATEVALUE(ValDate)&amp;G21,RechDateEtHeure,0),5),"")</f>
        <v>NOM 5 : OBJET 5</v>
      </c>
      <c r="J21" s="79"/>
      <c r="K21" s="13" t="str">
        <f>IFERROR(INDEX(Saisie[],MATCH($J$23&amp;"|"&amp;ROW(A3),Saisie[Valeur unique],0),2),"")</f>
        <v/>
      </c>
      <c r="L21" s="13" t="str">
        <f>IFERROR(INDEX(Saisie[],MATCH($J$23&amp;"|"&amp;ROW(D3),Saisie[Valeur unique],0),3),"")</f>
        <v/>
      </c>
      <c r="M21" s="7" t="str">
        <f>IFERROR(INDEX(Saisie[],MATCH($J$23&amp;"|"&amp;ROW(A3),Saisie[Valeur unique],0),4)&amp;" : "&amp;INDEX(Saisie[],MATCH($J$23&amp;"|"&amp;ROW(A3),Saisie[Valeur unique],0),5),"")</f>
        <v/>
      </c>
      <c r="O21" s="78"/>
    </row>
    <row r="22" spans="7:15" ht="15" customHeight="1" x14ac:dyDescent="0.25">
      <c r="G22" s="34">
        <v>0.70833333333333337</v>
      </c>
      <c r="H22" s="35" t="str">
        <f>IFERROR(INDEX(Saisie[],MATCH(DATEVALUE(ValDate)&amp;G22,RechDateEtHeure,0),4)&amp;" : "&amp;INDEX(Saisie[],MATCH(DATEVALUE(ValDate)&amp;G22,RechDateEtHeure,0),5),"")</f>
        <v/>
      </c>
      <c r="J22" s="58"/>
      <c r="K22" s="13" t="str">
        <f>IFERROR(INDEX(Saisie[],MATCH($J$23&amp;"|"&amp;ROW(A4),Saisie[Valeur unique],0),2),"")</f>
        <v/>
      </c>
      <c r="L22" s="13" t="str">
        <f>IFERROR(INDEX(Saisie[],MATCH($J$23&amp;"|"&amp;ROW(B4),Saisie[Valeur unique],0),3),"")</f>
        <v/>
      </c>
      <c r="M22" s="7" t="str">
        <f>IFERROR(INDEX(Saisie[],MATCH($J$23&amp;"|"&amp;ROW(A4),Saisie[Valeur unique],0),4)&amp;" : "&amp;INDEX(Saisie[],MATCH($J$23&amp;"|"&amp;ROW(A4),Saisie[Valeur unique],0),5),"")</f>
        <v/>
      </c>
      <c r="O22" s="80"/>
    </row>
    <row r="23" spans="7:15" ht="15" customHeight="1" x14ac:dyDescent="0.2">
      <c r="G23" s="32">
        <v>0.72916666666666663</v>
      </c>
      <c r="H23" s="33" t="str">
        <f>IFERROR(INDEX(Saisie[],MATCH(DATEVALUE(ValDate)&amp;G23,RechDateEtHeure,0),4)&amp;" : "&amp;INDEX(Saisie[],MATCH(DATEVALUE(ValDate)&amp;G23,RechDateEtHeure,0),5),"")</f>
        <v/>
      </c>
      <c r="J23" s="15">
        <f>ValDate+4</f>
        <v>41576</v>
      </c>
      <c r="K23" s="23" t="str">
        <f>IFERROR(INDEX(Saisie[],MATCH($J$23&amp;"|"&amp;ROW(A5),Saisie[Valeur unique],0),2),"")</f>
        <v/>
      </c>
      <c r="L23" s="23" t="str">
        <f>IFERROR(INDEX(Saisie[],MATCH($J$23&amp;"|"&amp;ROW(B5),Saisie[Valeur unique],0),3),"")</f>
        <v/>
      </c>
      <c r="M23" s="45" t="str">
        <f>IFERROR(INDEX(Saisie[],MATCH($J$23&amp;"|"&amp;ROW(A5),Saisie[Valeur unique],0),4)&amp;" : "&amp;INDEX(Saisie[],MATCH($J$23&amp;"|"&amp;ROW(A5),Saisie[Valeur unique],0),5),"")</f>
        <v/>
      </c>
      <c r="O23" s="78"/>
    </row>
    <row r="24" spans="7:15" ht="15" customHeight="1" x14ac:dyDescent="0.25">
      <c r="G24" s="34">
        <v>0.75</v>
      </c>
      <c r="H24" s="35" t="str">
        <f>IFERROR(INDEX(Saisie[],MATCH(DATEVALUE(ValDate)&amp;G24,RechDateEtHeure,0),4)&amp;" : "&amp;INDEX(Saisie[],MATCH(DATEVALUE(ValDate)&amp;G24,RechDateEtHeure,0),5),"")</f>
        <v/>
      </c>
      <c r="J24" s="60" t="str">
        <f>TEXT(DATEVALUE(ValDate)+5,"jjjj")</f>
        <v>mercredi</v>
      </c>
      <c r="K24" s="19" t="str">
        <f>IFERROR(INDEX(Saisie[],MATCH($J$28&amp;"|"&amp;ROW(A1),Saisie[Valeur unique],0),2),"")</f>
        <v/>
      </c>
      <c r="L24" s="19" t="str">
        <f>IFERROR(INDEX(Saisie[],MATCH($J$28&amp;"|"&amp;ROW(B1),Saisie[Valeur unique],0),3),"")</f>
        <v/>
      </c>
      <c r="M24" s="20" t="str">
        <f>IFERROR(INDEX(Saisie[],MATCH($J$28&amp;"|"&amp;ROW(A1),Saisie[Valeur unique],0),4)&amp;" : "&amp;INDEX(Saisie[],MATCH($J$28&amp;"|"&amp;ROW(A1),Saisie[Valeur unique],0),5),"")</f>
        <v/>
      </c>
      <c r="O24" s="80"/>
    </row>
    <row r="25" spans="7:15" ht="15" customHeight="1" x14ac:dyDescent="0.2">
      <c r="G25" s="32">
        <v>0.77083333333333337</v>
      </c>
      <c r="H25" s="33" t="str">
        <f>IFERROR(INDEX(Saisie[],MATCH(DATEVALUE(ValDate)&amp;G25,RechDateEtHeure,0),4)&amp;" : "&amp;INDEX(Saisie[],MATCH(DATEVALUE(ValDate)&amp;G25,RechDateEtHeure,0),5),"")</f>
        <v/>
      </c>
      <c r="J25" s="81" t="str">
        <f>TEXT(DATEVALUE(ValDate)+5,"j-mmm")</f>
        <v>30-oct</v>
      </c>
      <c r="K25" s="13" t="str">
        <f>IFERROR(INDEX(Saisie[],MATCH($J$28&amp;"|"&amp;ROW(A2),Saisie[Valeur unique],0),2),"")</f>
        <v/>
      </c>
      <c r="L25" s="13" t="str">
        <f>IFERROR(INDEX(Saisie[],MATCH($J$28&amp;"|"&amp;ROW(D2),Saisie[Valeur unique],0),3),"")</f>
        <v/>
      </c>
      <c r="M25" s="21" t="str">
        <f>IFERROR(INDEX(Saisie[],MATCH($J$28&amp;"|"&amp;ROW(A2),Saisie[Valeur unique],0),4)&amp;" : "&amp;INDEX(Saisie[],MATCH($J$28&amp;"|"&amp;ROW(A2),Saisie[Valeur unique],0),5),"")</f>
        <v/>
      </c>
      <c r="O25" s="78"/>
    </row>
    <row r="26" spans="7:15" ht="15" customHeight="1" x14ac:dyDescent="0.2">
      <c r="G26" s="36">
        <v>0.79166666666666663</v>
      </c>
      <c r="H26" s="37" t="str">
        <f>IFERROR(INDEX(Saisie[],MATCH(DATEVALUE(ValDate)&amp;G26,RechDateEtHeure,0),4)&amp;" : "&amp;INDEX(Saisie[],MATCH(DATEVALUE(ValDate)&amp;G26,RechDateEtHeure,0),5),"")</f>
        <v/>
      </c>
      <c r="J26" s="81"/>
      <c r="K26" s="13" t="str">
        <f>IFERROR(INDEX(Saisie[],MATCH($J$28&amp;"|"&amp;ROW(A3),Saisie[Valeur unique],0),2),"")</f>
        <v/>
      </c>
      <c r="L26" s="13" t="str">
        <f>IFERROR(INDEX(Saisie[],MATCH($J$28&amp;"|"&amp;ROW(D3),Saisie[Valeur unique],0),3),"")</f>
        <v/>
      </c>
      <c r="M26" s="21" t="str">
        <f>IFERROR(INDEX(Saisie[],MATCH($J$28&amp;"|"&amp;ROW(A3),Saisie[Valeur unique],0),4)&amp;" : "&amp;INDEX(Saisie[],MATCH($J$28&amp;"|"&amp;ROW(A3),Saisie[Valeur unique],0),5),"")</f>
        <v/>
      </c>
      <c r="O26" s="80"/>
    </row>
    <row r="27" spans="7:15" ht="15" customHeight="1" x14ac:dyDescent="0.25">
      <c r="G27" s="9"/>
      <c r="J27" s="58"/>
      <c r="K27" s="13" t="str">
        <f>IFERROR(INDEX(Saisie[],MATCH($J$28&amp;"|"&amp;ROW(A4),Saisie[Valeur unique],0),2),"")</f>
        <v/>
      </c>
      <c r="L27" s="13" t="str">
        <f>IFERROR(INDEX(Saisie[],MATCH($J$28&amp;"|"&amp;ROW(B4),Saisie[Valeur unique],0),3),"")</f>
        <v/>
      </c>
      <c r="M27" s="21" t="str">
        <f>IFERROR(INDEX(Saisie[],MATCH($J$28&amp;"|"&amp;ROW(A4),Saisie[Valeur unique],0),4)&amp;" : "&amp;INDEX(Saisie[],MATCH($J$28&amp;"|"&amp;ROW(A4),Saisie[Valeur unique],0),5),"")</f>
        <v/>
      </c>
      <c r="O27" s="78"/>
    </row>
    <row r="28" spans="7:15" ht="15" customHeight="1" x14ac:dyDescent="0.2">
      <c r="J28" s="22">
        <f>ValDate+5</f>
        <v>41577</v>
      </c>
      <c r="K28" s="23" t="str">
        <f>IFERROR(INDEX(Saisie[],MATCH($J$28&amp;"|"&amp;ROW(A5),Saisie[Valeur unique],0),2),"")</f>
        <v/>
      </c>
      <c r="L28" s="23" t="str">
        <f>IFERROR(INDEX(Saisie[],MATCH($J$28&amp;"|"&amp;ROW(B5),Saisie[Valeur unique],0),3),"")</f>
        <v/>
      </c>
      <c r="M28" s="24" t="str">
        <f>IFERROR(INDEX(Saisie[],MATCH($J$28&amp;"|"&amp;ROW(A5),Saisie[Valeur unique],0),4)&amp;" : "&amp;INDEX(Saisie[],MATCH($J$28&amp;"|"&amp;ROW(A5),Saisie[Valeur unique],0),5),"")</f>
        <v/>
      </c>
      <c r="O28" s="80"/>
    </row>
    <row r="29" spans="7:15" ht="15" customHeight="1" x14ac:dyDescent="0.25">
      <c r="J29" s="18" t="str">
        <f>TEXT(DATEVALUE(ValDate)+6,"jjjj")</f>
        <v>jeudi</v>
      </c>
      <c r="K29" s="19" t="str">
        <f>IFERROR(INDEX(Saisie[],MATCH($J$33&amp;"|"&amp;ROW(A1),Saisie[Valeur unique],0),2),"")</f>
        <v/>
      </c>
      <c r="L29" s="19" t="str">
        <f>IFERROR(INDEX(Saisie[],MATCH($J$33&amp;"|"&amp;ROW(B1),Saisie[Valeur unique],0),3),"")</f>
        <v/>
      </c>
      <c r="M29" s="20" t="str">
        <f>IFERROR(INDEX(Saisie[],MATCH($J$33&amp;"|"&amp;ROW(A1),Saisie[Valeur unique],0),4)&amp;" : "&amp;INDEX(Saisie[],MATCH($J$33&amp;"|"&amp;ROW(A1),Saisie[Valeur unique],0),5),"")</f>
        <v/>
      </c>
      <c r="O29" s="78"/>
    </row>
    <row r="30" spans="7:15" ht="15" customHeight="1" x14ac:dyDescent="0.2">
      <c r="J30" s="81" t="str">
        <f>TEXT(DATEVALUE(ValDate)+6,"j-mmm")</f>
        <v>31-oct</v>
      </c>
      <c r="K30" s="13" t="str">
        <f>IFERROR(INDEX(Saisie[],MATCH($J$33&amp;"|"&amp;ROW(A2),Saisie[Valeur unique],0),2),"")</f>
        <v/>
      </c>
      <c r="L30" s="13" t="str">
        <f>IFERROR(INDEX(Saisie[],MATCH($J$33&amp;"|"&amp;ROW(D2),Saisie[Valeur unique],0),3),"")</f>
        <v/>
      </c>
      <c r="M30" s="21" t="str">
        <f>IFERROR(INDEX(Saisie[],MATCH($J$33&amp;"|"&amp;ROW(A2),Saisie[Valeur unique],0),4)&amp;" : "&amp;INDEX(Saisie[],MATCH($J$33&amp;"|"&amp;ROW(A2),Saisie[Valeur unique],0),5),"")</f>
        <v/>
      </c>
      <c r="O30" s="80"/>
    </row>
    <row r="31" spans="7:15" ht="15" customHeight="1" x14ac:dyDescent="0.2">
      <c r="J31" s="81"/>
      <c r="K31" s="13" t="str">
        <f>IFERROR(INDEX(Saisie[],MATCH($J$33&amp;"|"&amp;ROW(A3),Saisie[Valeur unique],0),2),"")</f>
        <v/>
      </c>
      <c r="L31" s="13" t="str">
        <f>IFERROR(INDEX(Saisie[],MATCH($J$33&amp;"|"&amp;ROW(D3),Saisie[Valeur unique],0),3),"")</f>
        <v/>
      </c>
      <c r="M31" s="21" t="str">
        <f>IFERROR(INDEX(Saisie[],MATCH($J$33&amp;"|"&amp;ROW(A3),Saisie[Valeur unique],0),4)&amp;" : "&amp;INDEX(Saisie[],MATCH($J$33&amp;"|"&amp;ROW(A3),Saisie[Valeur unique],0),5),"")</f>
        <v/>
      </c>
      <c r="O31" s="78"/>
    </row>
    <row r="32" spans="7:15" ht="15" customHeight="1" x14ac:dyDescent="0.25">
      <c r="J32" s="58"/>
      <c r="K32" s="13" t="str">
        <f>IFERROR(INDEX(Saisie[],MATCH($J$33&amp;"|"&amp;ROW(A4),Saisie[Valeur unique],0),2),"")</f>
        <v/>
      </c>
      <c r="L32" s="13" t="str">
        <f>IFERROR(INDEX(Saisie[],MATCH($J$33&amp;"|"&amp;ROW(B4),Saisie[Valeur unique],0),3),"")</f>
        <v/>
      </c>
      <c r="M32" s="21" t="str">
        <f>IFERROR(INDEX(Saisie[],MATCH($J$33&amp;"|"&amp;ROW(A4),Saisie[Valeur unique],0),4)&amp;" : "&amp;INDEX(Saisie[],MATCH($J$33&amp;"|"&amp;ROW(A4),Saisie[Valeur unique],0),5),"")</f>
        <v/>
      </c>
      <c r="O32" s="80"/>
    </row>
    <row r="33" spans="10:15" ht="15" customHeight="1" x14ac:dyDescent="0.2">
      <c r="J33" s="25">
        <f>ValDate+6</f>
        <v>41578</v>
      </c>
      <c r="K33" s="23" t="str">
        <f>IFERROR(INDEX(Saisie[],MATCH($J$33&amp;"|"&amp;ROW(A5),Saisie[Valeur unique],0),2),"")</f>
        <v/>
      </c>
      <c r="L33" s="23" t="str">
        <f>IFERROR(INDEX(Saisie[],MATCH($J$33&amp;"|"&amp;ROW(B5),Saisie[Valeur unique],0),3),"")</f>
        <v/>
      </c>
      <c r="M33" s="24" t="str">
        <f>IFERROR(INDEX(Saisie[],MATCH($J$33&amp;"|"&amp;ROW(A5),Saisie[Valeur unique],0),4)&amp;" : "&amp;INDEX(Saisie[],MATCH($J$33&amp;"|"&amp;ROW(A5),Saisie[Valeur unique],0),5),"")</f>
        <v/>
      </c>
      <c r="O33" s="78"/>
    </row>
    <row r="34" spans="10:15" ht="15" customHeight="1" x14ac:dyDescent="0.2">
      <c r="O34" s="80"/>
    </row>
    <row r="35" spans="10:15" ht="15" customHeight="1" x14ac:dyDescent="0.2">
      <c r="O35" s="82"/>
    </row>
    <row r="36" spans="10:15" ht="15" customHeight="1" x14ac:dyDescent="0.2"/>
    <row r="37" spans="10:15" ht="15" customHeight="1" x14ac:dyDescent="0.2"/>
  </sheetData>
  <mergeCells count="26">
    <mergeCell ref="O34:O35"/>
    <mergeCell ref="B1:O1"/>
    <mergeCell ref="O28:O29"/>
    <mergeCell ref="O30:O31"/>
    <mergeCell ref="O32:O33"/>
    <mergeCell ref="O22:O23"/>
    <mergeCell ref="O24:O25"/>
    <mergeCell ref="O26:O27"/>
    <mergeCell ref="O16:O17"/>
    <mergeCell ref="O18:O19"/>
    <mergeCell ref="O20:O21"/>
    <mergeCell ref="J30:J31"/>
    <mergeCell ref="J10:J11"/>
    <mergeCell ref="J15:J16"/>
    <mergeCell ref="J20:J21"/>
    <mergeCell ref="O4:O5"/>
    <mergeCell ref="O2:O3"/>
    <mergeCell ref="K3:M3"/>
    <mergeCell ref="K2:M2"/>
    <mergeCell ref="J25:J26"/>
    <mergeCell ref="J5:J6"/>
    <mergeCell ref="O6:O7"/>
    <mergeCell ref="O8:O9"/>
    <mergeCell ref="O10:O11"/>
    <mergeCell ref="O12:O13"/>
    <mergeCell ref="O14:O15"/>
  </mergeCells>
  <conditionalFormatting sqref="K14:M18">
    <cfRule type="expression" dxfId="14" priority="46">
      <formula>OR(JoursFériés2013=$J$18,JoursFériés2014=$J$18,JoursFériés2015=$J$18)</formula>
    </cfRule>
    <cfRule type="expression" dxfId="13" priority="47">
      <formula>OR($J$14="samedi",$J$14="dimanche")</formula>
    </cfRule>
  </conditionalFormatting>
  <conditionalFormatting sqref="K9:M13">
    <cfRule type="expression" dxfId="12" priority="44">
      <formula>OR(JoursFériés2013=$J$13,JoursFériés2014=$J$13,JoursFériés2015=$J$13)</formula>
    </cfRule>
    <cfRule type="expression" dxfId="11" priority="45">
      <formula>OR($J$9="samedi",$J$9="dimanche")</formula>
    </cfRule>
  </conditionalFormatting>
  <conditionalFormatting sqref="K19:M23">
    <cfRule type="expression" dxfId="10" priority="48">
      <formula>OR(JoursFériés2013=$J$23,JoursFériés2014=$J$23,JoursFériés2015=$J$23)</formula>
    </cfRule>
    <cfRule type="expression" dxfId="9" priority="49">
      <formula>OR($J$19="samedi",$J$19="dimanche")</formula>
    </cfRule>
  </conditionalFormatting>
  <conditionalFormatting sqref="K24:M28">
    <cfRule type="expression" dxfId="8" priority="50">
      <formula>OR(JoursFériés2013=$J$28,JoursFériés2014=$J$28,JoursFériés2015=$J$28)</formula>
    </cfRule>
    <cfRule type="expression" dxfId="7" priority="51">
      <formula>OR($J$24="samedi",$J$24="dimanche")</formula>
    </cfRule>
  </conditionalFormatting>
  <conditionalFormatting sqref="K4:M8">
    <cfRule type="expression" dxfId="6" priority="42">
      <formula>OR($J$4="samedi",$J$4="dimanche")</formula>
    </cfRule>
    <cfRule type="expression" dxfId="5" priority="43">
      <formula>OR(JoursFériés2013=$J$8,JoursFériés2014=$J$8,JoursFériés2015=$J$8)</formula>
    </cfRule>
  </conditionalFormatting>
  <conditionalFormatting sqref="K29:M33">
    <cfRule type="expression" dxfId="4" priority="52">
      <formula>OR($J$29="samedi",$J$29="dimanche")</formula>
    </cfRule>
    <cfRule type="expression" dxfId="3" priority="53">
      <formula>OR(JoursFériés2013=$J$33,JoursFériés2014=$J$33,JoursFériés2015=$J$33)</formula>
    </cfRule>
  </conditionalFormatting>
  <conditionalFormatting sqref="G4:H26">
    <cfRule type="expression" dxfId="2" priority="54">
      <formula>OR(TEXT(DATEVALUE(ValDate),"jjjj")="samedi",TEXT(DATEVALUE(ValDate),"jjjj")="dimanche")</formula>
    </cfRule>
    <cfRule type="expression" dxfId="1" priority="55">
      <formula>OR(JoursFériés2013=$H$3,JoursFériés2014=$H$3,JoursFériés2015=$H$3)</formula>
    </cfRule>
  </conditionalFormatting>
  <conditionalFormatting sqref="G4:H4">
    <cfRule type="expression" dxfId="0" priority="56">
      <formula>$I$2=0</formula>
    </cfRule>
  </conditionalFormatting>
  <printOptions horizontalCentered="1"/>
  <pageMargins left="0.25" right="0.25" top="0.75" bottom="0.75" header="0.3" footer="0.3"/>
  <pageSetup fitToHeight="0" orientation="landscape" r:id="rId1"/>
  <ignoredErrors>
    <ignoredError sqref="K3 H3" unlockedFormula="1"/>
  </ignoredErrors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6" r:id="rId5" name="Lieu">
              <controlPr defaultSize="0" autoLine="0" autoPict="0">
                <anchor moveWithCells="1">
                  <from>
                    <xdr:col>2</xdr:col>
                    <xdr:colOff>609600</xdr:colOff>
                    <xdr:row>3</xdr:row>
                    <xdr:rowOff>171450</xdr:rowOff>
                  </from>
                  <to>
                    <xdr:col>3</xdr:col>
                    <xdr:colOff>1457325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6" name="Drop Down 24">
              <controlPr defaultSize="0" autoLine="0" autoPict="0">
                <anchor moveWithCells="1">
                  <from>
                    <xdr:col>2</xdr:col>
                    <xdr:colOff>609600</xdr:colOff>
                    <xdr:row>5</xdr:row>
                    <xdr:rowOff>171450</xdr:rowOff>
                  </from>
                  <to>
                    <xdr:col>3</xdr:col>
                    <xdr:colOff>1457325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7" name="Drop Down 25">
              <controlPr defaultSize="0" autoLine="0" autoPict="0">
                <anchor moveWithCells="1">
                  <from>
                    <xdr:col>2</xdr:col>
                    <xdr:colOff>609600</xdr:colOff>
                    <xdr:row>7</xdr:row>
                    <xdr:rowOff>171450</xdr:rowOff>
                  </from>
                  <to>
                    <xdr:col>3</xdr:col>
                    <xdr:colOff>1457325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8" name="Drop Down 26">
              <controlPr defaultSize="0" autoLine="0" autoPict="0">
                <anchor moveWithCells="1">
                  <from>
                    <xdr:col>2</xdr:col>
                    <xdr:colOff>609600</xdr:colOff>
                    <xdr:row>9</xdr:row>
                    <xdr:rowOff>171450</xdr:rowOff>
                  </from>
                  <to>
                    <xdr:col>3</xdr:col>
                    <xdr:colOff>1457325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3" tint="0.749992370372631"/>
    <pageSetUpPr autoPageBreaks="0" fitToPage="1"/>
  </sheetPr>
  <dimension ref="B1:J14"/>
  <sheetViews>
    <sheetView showGridLines="0" zoomScaleNormal="100" workbookViewId="0">
      <selection activeCell="C6" sqref="C6"/>
    </sheetView>
  </sheetViews>
  <sheetFormatPr baseColWidth="10" defaultColWidth="9.33203125" defaultRowHeight="12" x14ac:dyDescent="0.2"/>
  <cols>
    <col min="1" max="1" width="6.5" style="3" customWidth="1"/>
    <col min="2" max="2" width="18.6640625" style="4" bestFit="1" customWidth="1"/>
    <col min="3" max="4" width="15.83203125" style="4" customWidth="1"/>
    <col min="5" max="5" width="24" style="3" customWidth="1"/>
    <col min="6" max="6" width="25.83203125" style="3" customWidth="1"/>
    <col min="7" max="7" width="24.1640625" style="3" customWidth="1"/>
    <col min="8" max="8" width="40.1640625" style="3" customWidth="1"/>
    <col min="9" max="9" width="14.6640625" style="3" customWidth="1"/>
    <col min="10" max="10" width="6.5" style="3" customWidth="1"/>
    <col min="11" max="11" width="32.83203125" style="3" customWidth="1"/>
    <col min="12" max="12" width="9.33203125" style="3" customWidth="1"/>
    <col min="13" max="16384" width="9.33203125" style="3"/>
  </cols>
  <sheetData>
    <row r="1" spans="2:10" ht="39" customHeight="1" x14ac:dyDescent="0.2">
      <c r="B1" s="83" t="s">
        <v>7</v>
      </c>
      <c r="C1" s="83"/>
      <c r="D1" s="83"/>
      <c r="E1" s="83"/>
      <c r="F1" s="83"/>
      <c r="G1" s="83"/>
      <c r="H1" s="83"/>
      <c r="I1" s="83"/>
      <c r="J1" s="3" t="s">
        <v>1</v>
      </c>
    </row>
    <row r="2" spans="2:10" ht="42.75" customHeight="1" x14ac:dyDescent="0.2">
      <c r="B2" s="8" t="s">
        <v>0</v>
      </c>
      <c r="C2" s="8" t="s">
        <v>36</v>
      </c>
      <c r="D2" s="8" t="s">
        <v>35</v>
      </c>
      <c r="E2" s="5" t="s">
        <v>37</v>
      </c>
      <c r="F2" s="5" t="s">
        <v>20</v>
      </c>
      <c r="G2" s="5" t="s">
        <v>2</v>
      </c>
      <c r="H2" s="17" t="s">
        <v>33</v>
      </c>
      <c r="I2" s="17" t="s">
        <v>32</v>
      </c>
      <c r="J2" s="3" t="s">
        <v>1</v>
      </c>
    </row>
    <row r="3" spans="2:10" ht="21" customHeight="1" x14ac:dyDescent="0.2">
      <c r="B3" s="59">
        <v>41572</v>
      </c>
      <c r="C3" s="16">
        <v>0.33333333333333331</v>
      </c>
      <c r="D3" s="16">
        <v>0.39583333333333331</v>
      </c>
      <c r="E3" s="2" t="s">
        <v>21</v>
      </c>
      <c r="F3" s="2" t="s">
        <v>26</v>
      </c>
      <c r="G3" s="2" t="s">
        <v>3</v>
      </c>
      <c r="H3" s="2"/>
      <c r="I3" s="2" t="str">
        <f>Saisie[[#This Row],[DATE]]&amp;"|"&amp;COUNTIF($B$3:B3,B3)</f>
        <v>41572|1</v>
      </c>
    </row>
    <row r="4" spans="2:10" ht="21" customHeight="1" x14ac:dyDescent="0.2">
      <c r="B4" s="59">
        <v>41572</v>
      </c>
      <c r="C4" s="16">
        <v>0.4375</v>
      </c>
      <c r="D4" s="16">
        <v>0.47916666666666669</v>
      </c>
      <c r="E4" s="2" t="s">
        <v>22</v>
      </c>
      <c r="F4" s="2" t="s">
        <v>27</v>
      </c>
      <c r="G4" s="2" t="s">
        <v>3</v>
      </c>
      <c r="H4" s="2"/>
      <c r="I4" s="2" t="str">
        <f>Saisie[[#This Row],[DATE]]&amp;"|"&amp;COUNTIF($B$3:B4,B4)</f>
        <v>41572|2</v>
      </c>
    </row>
    <row r="5" spans="2:10" ht="21" customHeight="1" x14ac:dyDescent="0.2">
      <c r="B5" s="59">
        <v>41572</v>
      </c>
      <c r="C5" s="16">
        <v>0.5625</v>
      </c>
      <c r="D5" s="16">
        <v>0.625</v>
      </c>
      <c r="E5" s="2" t="s">
        <v>23</v>
      </c>
      <c r="F5" s="2" t="s">
        <v>28</v>
      </c>
      <c r="G5" s="2" t="s">
        <v>3</v>
      </c>
      <c r="H5" s="2"/>
      <c r="I5" s="2" t="str">
        <f>Saisie[[#This Row],[DATE]]&amp;"|"&amp;COUNTIF($B$3:B5,B5)</f>
        <v>41572|3</v>
      </c>
    </row>
    <row r="6" spans="2:10" ht="21" customHeight="1" x14ac:dyDescent="0.2">
      <c r="B6" s="59">
        <v>41572</v>
      </c>
      <c r="C6" s="16">
        <v>0.64583333333333337</v>
      </c>
      <c r="D6" s="16">
        <v>0.66666666666666663</v>
      </c>
      <c r="E6" s="2" t="s">
        <v>24</v>
      </c>
      <c r="F6" s="2" t="s">
        <v>29</v>
      </c>
      <c r="G6" s="2" t="s">
        <v>3</v>
      </c>
      <c r="H6" s="2"/>
      <c r="I6" s="2" t="str">
        <f>Saisie[[#This Row],[DATE]]&amp;"|"&amp;COUNTIF($B$3:B6,B6)</f>
        <v>41572|4</v>
      </c>
    </row>
    <row r="7" spans="2:10" ht="21" customHeight="1" x14ac:dyDescent="0.2">
      <c r="B7" s="59">
        <v>41572</v>
      </c>
      <c r="C7" s="16">
        <v>0.6875</v>
      </c>
      <c r="D7" s="16">
        <v>0.77083333333333337</v>
      </c>
      <c r="E7" s="2" t="s">
        <v>25</v>
      </c>
      <c r="F7" s="2" t="s">
        <v>30</v>
      </c>
      <c r="G7" s="2" t="s">
        <v>3</v>
      </c>
      <c r="H7" s="2"/>
      <c r="I7" s="2" t="str">
        <f>Saisie[[#This Row],[DATE]]&amp;"|"&amp;COUNTIF($B$3:B7,B7)</f>
        <v>41572|5</v>
      </c>
    </row>
    <row r="8" spans="2:10" ht="21" customHeight="1" x14ac:dyDescent="0.2">
      <c r="B8" s="59">
        <v>41575</v>
      </c>
      <c r="C8" s="16">
        <v>0.375</v>
      </c>
      <c r="D8" s="16">
        <v>0.41666666666666669</v>
      </c>
      <c r="E8" s="2" t="s">
        <v>38</v>
      </c>
      <c r="F8" s="2" t="s">
        <v>42</v>
      </c>
      <c r="G8" s="2" t="s">
        <v>3</v>
      </c>
      <c r="H8" s="2"/>
      <c r="I8" s="2" t="str">
        <f>Saisie[[#This Row],[DATE]]&amp;"|"&amp;COUNTIF($B$3:B8,B8)</f>
        <v>41575|1</v>
      </c>
    </row>
    <row r="9" spans="2:10" ht="21" customHeight="1" x14ac:dyDescent="0.2">
      <c r="B9" s="59">
        <v>41575</v>
      </c>
      <c r="C9" s="16">
        <v>0.4375</v>
      </c>
      <c r="D9" s="16">
        <v>0.47916666666666669</v>
      </c>
      <c r="E9" s="2" t="s">
        <v>39</v>
      </c>
      <c r="F9" s="2" t="s">
        <v>43</v>
      </c>
      <c r="G9" s="2" t="s">
        <v>3</v>
      </c>
      <c r="H9" s="2"/>
      <c r="I9" s="2" t="str">
        <f>Saisie[[#This Row],[DATE]]&amp;"|"&amp;COUNTIF($B$3:B9,B9)</f>
        <v>41575|2</v>
      </c>
    </row>
    <row r="10" spans="2:10" ht="21" customHeight="1" x14ac:dyDescent="0.2">
      <c r="B10" s="59">
        <v>41575</v>
      </c>
      <c r="C10" s="16">
        <v>0.5625</v>
      </c>
      <c r="D10" s="16">
        <v>0.625</v>
      </c>
      <c r="E10" s="2" t="s">
        <v>40</v>
      </c>
      <c r="F10" s="2" t="s">
        <v>44</v>
      </c>
      <c r="G10" s="2" t="s">
        <v>70</v>
      </c>
      <c r="H10" s="2"/>
      <c r="I10" s="2" t="str">
        <f>Saisie[[#This Row],[DATE]]&amp;"|"&amp;COUNTIF($B$3:B10,B10)</f>
        <v>41575|3</v>
      </c>
    </row>
    <row r="11" spans="2:10" ht="21" customHeight="1" x14ac:dyDescent="0.2">
      <c r="B11" s="59">
        <v>41575</v>
      </c>
      <c r="C11" s="16">
        <v>0.625</v>
      </c>
      <c r="D11" s="16">
        <v>0.66666666666666663</v>
      </c>
      <c r="E11" s="2" t="s">
        <v>41</v>
      </c>
      <c r="F11" s="2" t="s">
        <v>45</v>
      </c>
      <c r="G11" s="2" t="s">
        <v>70</v>
      </c>
      <c r="H11" s="2"/>
      <c r="I11" s="2" t="str">
        <f>Saisie[[#This Row],[DATE]]&amp;"|"&amp;COUNTIF($B$3:B11,B11)</f>
        <v>41575|4</v>
      </c>
      <c r="J11" s="3" t="s">
        <v>1</v>
      </c>
    </row>
    <row r="12" spans="2:10" ht="21" customHeight="1" x14ac:dyDescent="0.2">
      <c r="B12" s="59">
        <v>41575</v>
      </c>
      <c r="C12" s="16">
        <v>0.6875</v>
      </c>
      <c r="D12" s="16">
        <v>0.77083333333333337</v>
      </c>
      <c r="E12" s="2" t="s">
        <v>46</v>
      </c>
      <c r="F12" s="2" t="s">
        <v>47</v>
      </c>
      <c r="G12" s="2" t="s">
        <v>70</v>
      </c>
      <c r="H12" s="2"/>
      <c r="I12" s="2" t="str">
        <f>Saisie[[#This Row],[DATE]]&amp;"|"&amp;COUNTIF($B$3:B12,B12)</f>
        <v>41575|5</v>
      </c>
      <c r="J12" s="3" t="s">
        <v>1</v>
      </c>
    </row>
    <row r="14" spans="2:10" x14ac:dyDescent="0.2">
      <c r="C14" s="4" t="str">
        <f>IF(C4&lt;D3,"ERREUR!","")</f>
        <v/>
      </c>
    </row>
  </sheetData>
  <mergeCells count="1">
    <mergeCell ref="B1:I1"/>
  </mergeCells>
  <dataValidations count="2">
    <dataValidation type="list" allowBlank="1" showInputMessage="1" showErrorMessage="1" sqref="C3:D12">
      <formula1>ListeHeure</formula1>
    </dataValidation>
    <dataValidation type="list" allowBlank="1" showInputMessage="1" showErrorMessage="1" sqref="G3:G12">
      <formula1>ListeLieux</formula1>
    </dataValidation>
  </dataValidations>
  <printOptions horizontalCentered="1"/>
  <pageMargins left="0.25" right="0.25" top="0.75" bottom="0.75" header="0.3" footer="0.3"/>
  <pageSetup fitToHeight="0" orientation="landscape" r:id="rId1"/>
  <drawing r:id="rId2"/>
  <picture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'Agenda quotidien'!#REF!</xm:f>
          </x14:formula1>
          <xm:sqref>C14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/>
    <pageSetUpPr autoPageBreaks="0"/>
  </sheetPr>
  <dimension ref="A1:J31"/>
  <sheetViews>
    <sheetView showGridLines="0" zoomScaleNormal="100" workbookViewId="0">
      <selection activeCell="F3" sqref="F3"/>
    </sheetView>
  </sheetViews>
  <sheetFormatPr baseColWidth="10" defaultColWidth="9.33203125" defaultRowHeight="18.75" customHeight="1" x14ac:dyDescent="0.2"/>
  <cols>
    <col min="3" max="3" width="3.1640625" bestFit="1" customWidth="1"/>
    <col min="4" max="4" width="11" bestFit="1" customWidth="1"/>
    <col min="5" max="5" width="7.83203125" style="10" customWidth="1"/>
    <col min="6" max="6" width="19.5" style="9" customWidth="1"/>
    <col min="7" max="7" width="23.1640625" style="30" customWidth="1"/>
    <col min="8" max="10" width="12.83203125" style="10" customWidth="1"/>
  </cols>
  <sheetData>
    <row r="1" spans="1:10" ht="18.75" customHeight="1" x14ac:dyDescent="0.2">
      <c r="A1">
        <v>1</v>
      </c>
      <c r="B1" t="s">
        <v>60</v>
      </c>
      <c r="C1">
        <v>1</v>
      </c>
      <c r="D1" t="s">
        <v>8</v>
      </c>
      <c r="E1" s="10">
        <v>2013</v>
      </c>
      <c r="F1" s="29" t="s">
        <v>3</v>
      </c>
      <c r="H1" s="28">
        <v>2013</v>
      </c>
      <c r="I1" s="28">
        <v>2014</v>
      </c>
      <c r="J1" s="28">
        <v>2015</v>
      </c>
    </row>
    <row r="2" spans="1:10" ht="18.75" customHeight="1" x14ac:dyDescent="0.2">
      <c r="A2">
        <v>2</v>
      </c>
      <c r="B2" t="s">
        <v>61</v>
      </c>
      <c r="C2">
        <v>2</v>
      </c>
      <c r="D2" t="s">
        <v>9</v>
      </c>
      <c r="E2" s="10">
        <v>2014</v>
      </c>
      <c r="F2" s="29" t="s">
        <v>70</v>
      </c>
      <c r="G2" s="30" t="s">
        <v>48</v>
      </c>
      <c r="H2" s="27">
        <v>41275</v>
      </c>
      <c r="I2" s="27">
        <v>41640</v>
      </c>
      <c r="J2" s="27">
        <v>42005</v>
      </c>
    </row>
    <row r="3" spans="1:10" ht="18.75" customHeight="1" x14ac:dyDescent="0.2">
      <c r="A3">
        <v>3</v>
      </c>
      <c r="B3" t="s">
        <v>62</v>
      </c>
      <c r="C3">
        <v>3</v>
      </c>
      <c r="D3" t="s">
        <v>10</v>
      </c>
      <c r="E3" s="10">
        <v>2015</v>
      </c>
      <c r="G3" s="30" t="s">
        <v>49</v>
      </c>
      <c r="H3" s="27">
        <v>41365</v>
      </c>
      <c r="I3" s="27">
        <v>41750</v>
      </c>
      <c r="J3" s="27">
        <v>42100</v>
      </c>
    </row>
    <row r="4" spans="1:10" ht="18.75" customHeight="1" x14ac:dyDescent="0.2">
      <c r="A4">
        <v>4</v>
      </c>
      <c r="B4" t="s">
        <v>63</v>
      </c>
      <c r="C4">
        <v>4</v>
      </c>
      <c r="D4" t="s">
        <v>11</v>
      </c>
      <c r="E4" s="10">
        <v>2016</v>
      </c>
      <c r="G4" s="30" t="s">
        <v>50</v>
      </c>
      <c r="H4" s="27">
        <v>41395</v>
      </c>
      <c r="I4" s="27">
        <v>41760</v>
      </c>
      <c r="J4" s="27">
        <v>42125</v>
      </c>
    </row>
    <row r="5" spans="1:10" ht="18.75" customHeight="1" x14ac:dyDescent="0.2">
      <c r="A5">
        <v>5</v>
      </c>
      <c r="B5" t="s">
        <v>64</v>
      </c>
      <c r="C5">
        <v>5</v>
      </c>
      <c r="D5" t="s">
        <v>12</v>
      </c>
      <c r="E5" s="10">
        <v>2017</v>
      </c>
      <c r="G5" s="31" t="s">
        <v>58</v>
      </c>
      <c r="H5" s="27">
        <v>41402</v>
      </c>
      <c r="I5" s="27">
        <v>41767</v>
      </c>
      <c r="J5" s="27">
        <v>42132</v>
      </c>
    </row>
    <row r="6" spans="1:10" ht="18.75" customHeight="1" x14ac:dyDescent="0.2">
      <c r="A6">
        <v>6</v>
      </c>
      <c r="B6" t="s">
        <v>65</v>
      </c>
      <c r="C6">
        <v>6</v>
      </c>
      <c r="D6" t="s">
        <v>13</v>
      </c>
      <c r="E6" s="10">
        <v>2018</v>
      </c>
      <c r="G6" s="30" t="s">
        <v>51</v>
      </c>
      <c r="H6" s="27">
        <v>41403</v>
      </c>
      <c r="I6" s="27">
        <v>41788</v>
      </c>
      <c r="J6" s="27">
        <v>42138</v>
      </c>
    </row>
    <row r="7" spans="1:10" ht="18.75" customHeight="1" x14ac:dyDescent="0.2">
      <c r="A7">
        <v>7</v>
      </c>
      <c r="B7" t="s">
        <v>66</v>
      </c>
      <c r="C7">
        <v>7</v>
      </c>
      <c r="D7" t="s">
        <v>14</v>
      </c>
      <c r="E7" s="10">
        <v>2019</v>
      </c>
      <c r="G7" s="30" t="s">
        <v>52</v>
      </c>
      <c r="H7" s="27">
        <v>41414</v>
      </c>
      <c r="I7" s="27">
        <v>41799</v>
      </c>
      <c r="J7" s="27">
        <v>42149</v>
      </c>
    </row>
    <row r="8" spans="1:10" ht="18.75" customHeight="1" x14ac:dyDescent="0.2">
      <c r="C8">
        <v>8</v>
      </c>
      <c r="D8" t="s">
        <v>15</v>
      </c>
      <c r="E8" s="10">
        <v>2020</v>
      </c>
      <c r="G8" s="30" t="s">
        <v>53</v>
      </c>
      <c r="H8" s="27">
        <v>41469</v>
      </c>
      <c r="I8" s="27">
        <v>41834</v>
      </c>
      <c r="J8" s="27">
        <v>42199</v>
      </c>
    </row>
    <row r="9" spans="1:10" ht="18.75" customHeight="1" x14ac:dyDescent="0.2">
      <c r="C9">
        <v>9</v>
      </c>
      <c r="D9" t="s">
        <v>16</v>
      </c>
      <c r="G9" s="30" t="s">
        <v>54</v>
      </c>
      <c r="H9" s="27">
        <v>41501</v>
      </c>
      <c r="I9" s="27">
        <v>41866</v>
      </c>
      <c r="J9" s="27">
        <v>42231</v>
      </c>
    </row>
    <row r="10" spans="1:10" ht="18.75" customHeight="1" x14ac:dyDescent="0.2">
      <c r="C10">
        <v>10</v>
      </c>
      <c r="D10" t="s">
        <v>17</v>
      </c>
      <c r="G10" s="30" t="s">
        <v>55</v>
      </c>
      <c r="H10" s="27">
        <v>41579</v>
      </c>
      <c r="I10" s="27">
        <v>41944</v>
      </c>
      <c r="J10" s="27">
        <v>42309</v>
      </c>
    </row>
    <row r="11" spans="1:10" ht="18.75" customHeight="1" x14ac:dyDescent="0.2">
      <c r="C11">
        <v>11</v>
      </c>
      <c r="D11" t="s">
        <v>18</v>
      </c>
      <c r="G11" s="30" t="s">
        <v>56</v>
      </c>
      <c r="H11" s="27">
        <v>41589</v>
      </c>
      <c r="I11" s="27">
        <v>41954</v>
      </c>
      <c r="J11" s="27">
        <v>42319</v>
      </c>
    </row>
    <row r="12" spans="1:10" ht="18.75" customHeight="1" x14ac:dyDescent="0.2">
      <c r="C12">
        <v>12</v>
      </c>
      <c r="D12" t="s">
        <v>19</v>
      </c>
      <c r="G12" s="30" t="s">
        <v>57</v>
      </c>
      <c r="H12" s="27">
        <v>41633</v>
      </c>
      <c r="I12" s="27">
        <v>41998</v>
      </c>
      <c r="J12" s="27">
        <v>42363</v>
      </c>
    </row>
    <row r="13" spans="1:10" ht="18.75" customHeight="1" x14ac:dyDescent="0.2">
      <c r="C13">
        <v>13</v>
      </c>
      <c r="G13" s="30" t="s">
        <v>59</v>
      </c>
      <c r="H13" s="27">
        <v>41634</v>
      </c>
      <c r="I13" s="27">
        <v>41999</v>
      </c>
      <c r="J13" s="27">
        <v>42364</v>
      </c>
    </row>
    <row r="14" spans="1:10" ht="18.75" customHeight="1" x14ac:dyDescent="0.2">
      <c r="C14">
        <v>14</v>
      </c>
    </row>
    <row r="15" spans="1:10" ht="18.75" customHeight="1" x14ac:dyDescent="0.2">
      <c r="C15">
        <v>15</v>
      </c>
    </row>
    <row r="16" spans="1:10" ht="18.75" customHeight="1" x14ac:dyDescent="0.2">
      <c r="C16">
        <v>16</v>
      </c>
    </row>
    <row r="17" spans="3:3" ht="18.75" customHeight="1" x14ac:dyDescent="0.2">
      <c r="C17">
        <v>17</v>
      </c>
    </row>
    <row r="18" spans="3:3" ht="18.75" customHeight="1" x14ac:dyDescent="0.2">
      <c r="C18">
        <v>18</v>
      </c>
    </row>
    <row r="19" spans="3:3" ht="18.75" customHeight="1" x14ac:dyDescent="0.2">
      <c r="C19">
        <v>19</v>
      </c>
    </row>
    <row r="20" spans="3:3" ht="18.75" customHeight="1" x14ac:dyDescent="0.2">
      <c r="C20">
        <v>20</v>
      </c>
    </row>
    <row r="21" spans="3:3" ht="18.75" customHeight="1" x14ac:dyDescent="0.2">
      <c r="C21">
        <v>21</v>
      </c>
    </row>
    <row r="22" spans="3:3" ht="18.75" customHeight="1" x14ac:dyDescent="0.2">
      <c r="C22">
        <v>22</v>
      </c>
    </row>
    <row r="23" spans="3:3" ht="18.75" customHeight="1" x14ac:dyDescent="0.2">
      <c r="C23">
        <v>23</v>
      </c>
    </row>
    <row r="24" spans="3:3" ht="18.75" customHeight="1" x14ac:dyDescent="0.2">
      <c r="C24">
        <v>24</v>
      </c>
    </row>
    <row r="25" spans="3:3" ht="18.75" customHeight="1" x14ac:dyDescent="0.2">
      <c r="C25">
        <v>25</v>
      </c>
    </row>
    <row r="26" spans="3:3" ht="18.75" customHeight="1" x14ac:dyDescent="0.2">
      <c r="C26">
        <v>26</v>
      </c>
    </row>
    <row r="27" spans="3:3" ht="18.75" customHeight="1" x14ac:dyDescent="0.2">
      <c r="C27">
        <v>27</v>
      </c>
    </row>
    <row r="28" spans="3:3" ht="18.75" customHeight="1" x14ac:dyDescent="0.2">
      <c r="C28">
        <v>28</v>
      </c>
    </row>
    <row r="29" spans="3:3" ht="18.75" customHeight="1" x14ac:dyDescent="0.2">
      <c r="C29">
        <v>29</v>
      </c>
    </row>
    <row r="30" spans="3:3" ht="18.75" customHeight="1" x14ac:dyDescent="0.2">
      <c r="C30">
        <v>30</v>
      </c>
    </row>
    <row r="31" spans="3:3" ht="18.75" customHeight="1" x14ac:dyDescent="0.2">
      <c r="C31">
        <v>31</v>
      </c>
    </row>
  </sheetData>
  <pageMargins left="0.7" right="0.7" top="0.75" bottom="0.75" header="0.3" footer="0.3"/>
  <pageSetup orientation="landscape" r:id="rId1"/>
  <picture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EA45BEA-3D8C-4467-8C51-E95BF12D5A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25</vt:i4>
      </vt:variant>
    </vt:vector>
  </HeadingPairs>
  <TitlesOfParts>
    <vt:vector size="29" baseType="lpstr">
      <vt:lpstr>Agenda quotidien (2)</vt:lpstr>
      <vt:lpstr>Agenda quotidien</vt:lpstr>
      <vt:lpstr>Planificateur d'événements</vt:lpstr>
      <vt:lpstr>Données</vt:lpstr>
      <vt:lpstr>'Agenda quotidien (2)'!AnnéeAgenda</vt:lpstr>
      <vt:lpstr>AnnéeAgenda</vt:lpstr>
      <vt:lpstr>DateRéservation</vt:lpstr>
      <vt:lpstr>HeureDébut</vt:lpstr>
      <vt:lpstr>HeureFin</vt:lpstr>
      <vt:lpstr>'Agenda quotidien (2)'!JourAgenda</vt:lpstr>
      <vt:lpstr>JourAgenda</vt:lpstr>
      <vt:lpstr>JoursFériés2013</vt:lpstr>
      <vt:lpstr>JoursFériés2014</vt:lpstr>
      <vt:lpstr>JoursFériés2015</vt:lpstr>
      <vt:lpstr>LieuxAgenda</vt:lpstr>
      <vt:lpstr>ListeAnnée</vt:lpstr>
      <vt:lpstr>'Agenda quotidien (2)'!ListeHeure</vt:lpstr>
      <vt:lpstr>ListeHeure</vt:lpstr>
      <vt:lpstr>ListeJours</vt:lpstr>
      <vt:lpstr>ListeLieux</vt:lpstr>
      <vt:lpstr>ListeMois</vt:lpstr>
      <vt:lpstr>'Agenda quotidien (2)'!MoisAgenda</vt:lpstr>
      <vt:lpstr>MoisAgenda</vt:lpstr>
      <vt:lpstr>'Agenda quotidien (2)'!NuméroAnnée</vt:lpstr>
      <vt:lpstr>NuméroAnnée</vt:lpstr>
      <vt:lpstr>'Agenda quotidien (2)'!NuméroMois</vt:lpstr>
      <vt:lpstr>NuméroMois</vt:lpstr>
      <vt:lpstr>'Agenda quotidien (2)'!ValDate</vt:lpstr>
      <vt:lpstr>ValDate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Daily work schedule</dc:title>
  <dc:creator>ADL</dc:creator>
  <cp:lastModifiedBy>alia</cp:lastModifiedBy>
  <dcterms:created xsi:type="dcterms:W3CDTF">2013-10-15T10:56:43Z</dcterms:created>
  <dcterms:modified xsi:type="dcterms:W3CDTF">2013-11-07T16:19:36Z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TC027802529991</vt:lpwstr>
  </property>
</Properties>
</file>