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-15" yWindow="-15" windowWidth="15480" windowHeight="6165"/>
  </bookViews>
  <sheets>
    <sheet name="Saisie" sheetId="5" r:id="rId1"/>
    <sheet name="Planning" sheetId="1" r:id="rId2"/>
    <sheet name="Listes" sheetId="4" r:id="rId3"/>
  </sheets>
  <definedNames>
    <definedName name="_xlnm._FilterDatabase" localSheetId="1" hidden="1">Listes!$A$1:$A$39</definedName>
    <definedName name="An">Planning!$A$1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om">OFFSET(Listes!$A$2,,,COUNTA(Listes!$A:$A)-1)</definedName>
    <definedName name="Noms">OFFSET(Saisie!$A$3,,,COUNTA(Saisie!$A:$A)-1)</definedName>
    <definedName name="_xlnm.Print_Area" localSheetId="1">Planning!$A$1:$AE$19</definedName>
  </definedNames>
  <calcPr calcId="145621"/>
</workbook>
</file>

<file path=xl/calcChain.xml><?xml version="1.0" encoding="utf-8"?>
<calcChain xmlns="http://schemas.openxmlformats.org/spreadsheetml/2006/main">
  <c r="B4" i="1" l="1"/>
  <c r="C4" i="1" s="1"/>
  <c r="A6" i="1" a="1"/>
  <c r="A6" i="1" s="1"/>
  <c r="B6" i="1" s="1"/>
  <c r="E14" i="4"/>
  <c r="E13" i="4"/>
  <c r="E12" i="4"/>
  <c r="E11" i="4"/>
  <c r="E10" i="4"/>
  <c r="E3" i="4"/>
  <c r="E8" i="4" s="1"/>
  <c r="E9" i="4" s="1"/>
  <c r="E6" i="4"/>
  <c r="E5" i="4"/>
  <c r="E2" i="4"/>
  <c r="C6" i="1" l="1"/>
  <c r="C5" i="1"/>
  <c r="D4" i="1"/>
  <c r="D6" i="1" s="1"/>
  <c r="B5" i="1"/>
  <c r="E4" i="4"/>
  <c r="E7" i="4"/>
  <c r="A7" i="1" a="1"/>
  <c r="A7" i="1" s="1"/>
  <c r="C7" i="1" l="1"/>
  <c r="D7" i="1"/>
  <c r="B7" i="1"/>
  <c r="A8" i="1" a="1"/>
  <c r="A8" i="1" s="1"/>
  <c r="E4" i="1"/>
  <c r="E6" i="1" s="1"/>
  <c r="D5" i="1"/>
  <c r="E7" i="1" l="1"/>
  <c r="D8" i="1"/>
  <c r="C8" i="1"/>
  <c r="B8" i="1"/>
  <c r="E8" i="1"/>
  <c r="A9" i="1" a="1"/>
  <c r="A9" i="1" s="1"/>
  <c r="E5" i="1"/>
  <c r="F4" i="1"/>
  <c r="F8" i="1" s="1"/>
  <c r="F6" i="1" l="1"/>
  <c r="F7" i="1"/>
  <c r="A10" i="1" a="1"/>
  <c r="A10" i="1" s="1"/>
  <c r="A11" i="1" s="1" a="1"/>
  <c r="A11" i="1" s="1"/>
  <c r="E9" i="1"/>
  <c r="D9" i="1"/>
  <c r="C9" i="1"/>
  <c r="G9" i="1"/>
  <c r="B9" i="1"/>
  <c r="F9" i="1"/>
  <c r="G4" i="1"/>
  <c r="F5" i="1"/>
  <c r="G6" i="1" l="1"/>
  <c r="G7" i="1"/>
  <c r="G8" i="1"/>
  <c r="G11" i="1"/>
  <c r="C11" i="1"/>
  <c r="F11" i="1"/>
  <c r="E11" i="1"/>
  <c r="D11" i="1"/>
  <c r="B11" i="1"/>
  <c r="F10" i="1"/>
  <c r="B10" i="1"/>
  <c r="E10" i="1"/>
  <c r="D10" i="1"/>
  <c r="C10" i="1"/>
  <c r="G10" i="1"/>
  <c r="A12" i="1" a="1"/>
  <c r="A12" i="1" s="1"/>
  <c r="H4" i="1"/>
  <c r="H10" i="1" s="1"/>
  <c r="G5" i="1"/>
  <c r="H6" i="1" l="1"/>
  <c r="H7" i="1"/>
  <c r="H8" i="1"/>
  <c r="H9" i="1"/>
  <c r="H11" i="1"/>
  <c r="H12" i="1"/>
  <c r="D12" i="1"/>
  <c r="G12" i="1"/>
  <c r="B12" i="1"/>
  <c r="F12" i="1"/>
  <c r="E12" i="1"/>
  <c r="C12" i="1"/>
  <c r="A13" i="1" a="1"/>
  <c r="A13" i="1" s="1"/>
  <c r="I4" i="1"/>
  <c r="H5" i="1"/>
  <c r="I6" i="1" l="1"/>
  <c r="I7" i="1"/>
  <c r="I8" i="1"/>
  <c r="I9" i="1"/>
  <c r="I10" i="1"/>
  <c r="I11" i="1"/>
  <c r="I12" i="1"/>
  <c r="I13" i="1"/>
  <c r="E13" i="1"/>
  <c r="D13" i="1"/>
  <c r="H13" i="1"/>
  <c r="C13" i="1"/>
  <c r="G13" i="1"/>
  <c r="B13" i="1"/>
  <c r="F13" i="1"/>
  <c r="A14" i="1" a="1"/>
  <c r="A14" i="1" s="1"/>
  <c r="J4" i="1"/>
  <c r="J13" i="1" s="1"/>
  <c r="I5" i="1"/>
  <c r="J6" i="1" l="1"/>
  <c r="J7" i="1"/>
  <c r="J8" i="1"/>
  <c r="J9" i="1"/>
  <c r="J10" i="1"/>
  <c r="J11" i="1"/>
  <c r="J12" i="1"/>
  <c r="J14" i="1"/>
  <c r="F14" i="1"/>
  <c r="B14" i="1"/>
  <c r="I14" i="1"/>
  <c r="E14" i="1"/>
  <c r="G14" i="1"/>
  <c r="D14" i="1"/>
  <c r="C14" i="1"/>
  <c r="H14" i="1"/>
  <c r="A15" i="1" a="1"/>
  <c r="A15" i="1" s="1"/>
  <c r="K4" i="1"/>
  <c r="J5" i="1"/>
  <c r="K6" i="1" l="1"/>
  <c r="K7" i="1"/>
  <c r="K8" i="1"/>
  <c r="K9" i="1"/>
  <c r="K11" i="1"/>
  <c r="K10" i="1"/>
  <c r="K12" i="1"/>
  <c r="K13" i="1"/>
  <c r="K14" i="1"/>
  <c r="K15" i="1"/>
  <c r="G15" i="1"/>
  <c r="C15" i="1"/>
  <c r="J15" i="1"/>
  <c r="F15" i="1"/>
  <c r="B15" i="1"/>
  <c r="H15" i="1"/>
  <c r="E15" i="1"/>
  <c r="D15" i="1"/>
  <c r="I15" i="1"/>
  <c r="K5" i="1"/>
  <c r="L4" i="1"/>
  <c r="L15" i="1" s="1"/>
  <c r="L6" i="1" l="1"/>
  <c r="L7" i="1"/>
  <c r="L8" i="1"/>
  <c r="L9" i="1"/>
  <c r="L11" i="1"/>
  <c r="L10" i="1"/>
  <c r="L12" i="1"/>
  <c r="L13" i="1"/>
  <c r="L14" i="1"/>
  <c r="L5" i="1"/>
  <c r="M4" i="1"/>
  <c r="M6" i="1" l="1"/>
  <c r="M7" i="1"/>
  <c r="M8" i="1"/>
  <c r="M9" i="1"/>
  <c r="M11" i="1"/>
  <c r="M10" i="1"/>
  <c r="M12" i="1"/>
  <c r="M13" i="1"/>
  <c r="M14" i="1"/>
  <c r="M15" i="1"/>
  <c r="M5" i="1"/>
  <c r="N4" i="1"/>
  <c r="N6" i="1" l="1"/>
  <c r="N7" i="1"/>
  <c r="N8" i="1"/>
  <c r="N9" i="1"/>
  <c r="N11" i="1"/>
  <c r="N10" i="1"/>
  <c r="N12" i="1"/>
  <c r="N13" i="1"/>
  <c r="N14" i="1"/>
  <c r="N15" i="1"/>
  <c r="N5" i="1"/>
  <c r="O4" i="1"/>
  <c r="O6" i="1" l="1"/>
  <c r="O7" i="1"/>
  <c r="O8" i="1"/>
  <c r="O9" i="1"/>
  <c r="O11" i="1"/>
  <c r="O10" i="1"/>
  <c r="O12" i="1"/>
  <c r="O13" i="1"/>
  <c r="O14" i="1"/>
  <c r="O15" i="1"/>
  <c r="O5" i="1"/>
  <c r="P4" i="1"/>
  <c r="P6" i="1" l="1"/>
  <c r="P7" i="1"/>
  <c r="P8" i="1"/>
  <c r="P9" i="1"/>
  <c r="P11" i="1"/>
  <c r="P10" i="1"/>
  <c r="P12" i="1"/>
  <c r="P13" i="1"/>
  <c r="P14" i="1"/>
  <c r="P15" i="1"/>
  <c r="P5" i="1"/>
  <c r="Q4" i="1"/>
  <c r="Q6" i="1" l="1"/>
  <c r="Q7" i="1"/>
  <c r="Q8" i="1"/>
  <c r="Q9" i="1"/>
  <c r="Q11" i="1"/>
  <c r="Q10" i="1"/>
  <c r="Q12" i="1"/>
  <c r="Q13" i="1"/>
  <c r="Q14" i="1"/>
  <c r="Q15" i="1"/>
  <c r="R4" i="1"/>
  <c r="Q5" i="1"/>
  <c r="R6" i="1" l="1"/>
  <c r="R7" i="1"/>
  <c r="R8" i="1"/>
  <c r="R9" i="1"/>
  <c r="R10" i="1"/>
  <c r="R11" i="1"/>
  <c r="R12" i="1"/>
  <c r="R13" i="1"/>
  <c r="R14" i="1"/>
  <c r="R15" i="1"/>
  <c r="R5" i="1"/>
  <c r="S4" i="1"/>
  <c r="S6" i="1" l="1"/>
  <c r="S7" i="1"/>
  <c r="S8" i="1"/>
  <c r="S9" i="1"/>
  <c r="S11" i="1"/>
  <c r="S10" i="1"/>
  <c r="S12" i="1"/>
  <c r="S13" i="1"/>
  <c r="S14" i="1"/>
  <c r="S15" i="1"/>
  <c r="S5" i="1"/>
  <c r="T4" i="1"/>
  <c r="T6" i="1" l="1"/>
  <c r="T7" i="1"/>
  <c r="T8" i="1"/>
  <c r="T9" i="1"/>
  <c r="T11" i="1"/>
  <c r="T10" i="1"/>
  <c r="T12" i="1"/>
  <c r="T13" i="1"/>
  <c r="T14" i="1"/>
  <c r="T15" i="1"/>
  <c r="T5" i="1"/>
  <c r="U4" i="1"/>
  <c r="U6" i="1" l="1"/>
  <c r="U7" i="1"/>
  <c r="U8" i="1"/>
  <c r="U9" i="1"/>
  <c r="U10" i="1"/>
  <c r="U11" i="1"/>
  <c r="U12" i="1"/>
  <c r="U13" i="1"/>
  <c r="U14" i="1"/>
  <c r="U15" i="1"/>
  <c r="U5" i="1"/>
  <c r="V4" i="1"/>
  <c r="V6" i="1" l="1"/>
  <c r="V7" i="1"/>
  <c r="V8" i="1"/>
  <c r="V9" i="1"/>
  <c r="V10" i="1"/>
  <c r="V11" i="1"/>
  <c r="V12" i="1"/>
  <c r="V13" i="1"/>
  <c r="V14" i="1"/>
  <c r="V15" i="1"/>
  <c r="V5" i="1"/>
  <c r="W4" i="1"/>
  <c r="W6" i="1" l="1"/>
  <c r="W7" i="1"/>
  <c r="W8" i="1"/>
  <c r="W9" i="1"/>
  <c r="W11" i="1"/>
  <c r="W10" i="1"/>
  <c r="W12" i="1"/>
  <c r="W13" i="1"/>
  <c r="W14" i="1"/>
  <c r="W15" i="1"/>
  <c r="W5" i="1"/>
  <c r="X4" i="1"/>
  <c r="X6" i="1" l="1"/>
  <c r="X7" i="1"/>
  <c r="X8" i="1"/>
  <c r="X9" i="1"/>
  <c r="X11" i="1"/>
  <c r="X10" i="1"/>
  <c r="X12" i="1"/>
  <c r="X13" i="1"/>
  <c r="X14" i="1"/>
  <c r="X15" i="1"/>
  <c r="X5" i="1"/>
  <c r="Y4" i="1"/>
  <c r="Y6" i="1" l="1"/>
  <c r="Y7" i="1"/>
  <c r="Y8" i="1"/>
  <c r="Y9" i="1"/>
  <c r="Y11" i="1"/>
  <c r="Y10" i="1"/>
  <c r="Y12" i="1"/>
  <c r="Y13" i="1"/>
  <c r="Y14" i="1"/>
  <c r="Y15" i="1"/>
  <c r="Y5" i="1"/>
  <c r="Z4" i="1"/>
  <c r="Z6" i="1" l="1"/>
  <c r="Z7" i="1"/>
  <c r="Z8" i="1"/>
  <c r="Z9" i="1"/>
  <c r="Z11" i="1"/>
  <c r="Z10" i="1"/>
  <c r="Z12" i="1"/>
  <c r="Z13" i="1"/>
  <c r="Z14" i="1"/>
  <c r="Z15" i="1"/>
  <c r="AA4" i="1"/>
  <c r="Z5" i="1"/>
  <c r="AA6" i="1" l="1"/>
  <c r="AA7" i="1"/>
  <c r="AA8" i="1"/>
  <c r="AA9" i="1"/>
  <c r="AA11" i="1"/>
  <c r="AA10" i="1"/>
  <c r="AA12" i="1"/>
  <c r="AA13" i="1"/>
  <c r="AA14" i="1"/>
  <c r="AA15" i="1"/>
  <c r="AB4" i="1"/>
  <c r="AA5" i="1"/>
  <c r="AB6" i="1" l="1"/>
  <c r="AB7" i="1"/>
  <c r="AB8" i="1"/>
  <c r="AB9" i="1"/>
  <c r="AB10" i="1"/>
  <c r="AB11" i="1"/>
  <c r="AB12" i="1"/>
  <c r="AB13" i="1"/>
  <c r="AB14" i="1"/>
  <c r="AB15" i="1"/>
  <c r="AB5" i="1"/>
  <c r="AC4" i="1"/>
  <c r="AC6" i="1" l="1"/>
  <c r="AC7" i="1"/>
  <c r="AC8" i="1"/>
  <c r="AC9" i="1"/>
  <c r="AC10" i="1"/>
  <c r="AC11" i="1"/>
  <c r="AC12" i="1"/>
  <c r="AC13" i="1"/>
  <c r="AC14" i="1"/>
  <c r="AC15" i="1"/>
  <c r="AD4" i="1"/>
  <c r="AC5" i="1"/>
  <c r="AD6" i="1" l="1"/>
  <c r="AD7" i="1"/>
  <c r="AD8" i="1"/>
  <c r="AD9" i="1"/>
  <c r="AD11" i="1"/>
  <c r="AD10" i="1"/>
  <c r="AD12" i="1"/>
  <c r="AD13" i="1"/>
  <c r="AD14" i="1"/>
  <c r="AD15" i="1"/>
  <c r="AE4" i="1"/>
  <c r="AD5" i="1"/>
  <c r="AE6" i="1" l="1"/>
  <c r="AE7" i="1"/>
  <c r="AE8" i="1"/>
  <c r="AE9" i="1"/>
  <c r="AE11" i="1"/>
  <c r="AE10" i="1"/>
  <c r="AE12" i="1"/>
  <c r="AE13" i="1"/>
  <c r="AE14" i="1"/>
  <c r="AE15" i="1"/>
  <c r="AF4" i="1"/>
  <c r="AE5" i="1"/>
  <c r="AF6" i="1" l="1"/>
  <c r="AF7" i="1"/>
  <c r="AF8" i="1"/>
  <c r="AF9" i="1"/>
  <c r="AF10" i="1"/>
  <c r="AF11" i="1"/>
  <c r="AF12" i="1"/>
  <c r="AF13" i="1"/>
  <c r="AF14" i="1"/>
  <c r="AF15" i="1"/>
  <c r="AF5" i="1"/>
</calcChain>
</file>

<file path=xl/comments1.xml><?xml version="1.0" encoding="utf-8"?>
<comments xmlns="http://schemas.openxmlformats.org/spreadsheetml/2006/main">
  <authors>
    <author>Nadine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<sst xmlns="http://schemas.openxmlformats.org/spreadsheetml/2006/main" count="58" uniqueCount="50">
  <si>
    <t>Benoît</t>
  </si>
  <si>
    <t>Christophe</t>
  </si>
  <si>
    <t>Dominique</t>
  </si>
  <si>
    <t>Delphine</t>
  </si>
  <si>
    <t>Christelle</t>
  </si>
  <si>
    <t>Aline</t>
  </si>
  <si>
    <t>Carole</t>
  </si>
  <si>
    <t>Antonin</t>
  </si>
  <si>
    <t>Alain</t>
  </si>
  <si>
    <t>Cyril</t>
  </si>
  <si>
    <t>Amandine</t>
  </si>
  <si>
    <t>Cyrielle</t>
  </si>
  <si>
    <t>Cindy</t>
  </si>
  <si>
    <t>Prénoms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</si>
  <si>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</si>
  <si>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</si>
  <si>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</si>
  <si>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</si>
  <si>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</si>
  <si>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</si>
  <si>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</si>
  <si>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</si>
  <si>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</si>
  <si>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</si>
  <si>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</si>
  <si>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</si>
  <si>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</si>
  <si>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</si>
  <si>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</si>
  <si>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</si>
  <si>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</si>
  <si>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</si>
  <si>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</si>
  <si>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</si>
  <si>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</si>
  <si>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</si>
  <si>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</si>
  <si>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</si>
  <si>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</si>
  <si>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</si>
  <si>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</si>
  <si>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</si>
  <si>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</si>
  <si>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</si>
  <si>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</si>
  <si>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nature
absence</t>
  </si>
  <si>
    <t>CP</t>
  </si>
  <si>
    <t>RR</t>
  </si>
  <si>
    <t>FORM</t>
  </si>
  <si>
    <t>http://forum.excel-pratique.com/excel/mfc-ou-autre-solution-t38654.html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</si>
</sst>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"/>
    <numFmt numFmtId="165" formatCode="d/m;@"/>
    <numFmt numFmtId="166" formatCode="ddd"/>
    <numFmt numFmtId="167" formatCode="ddd\ * dd\-mm\-yy"/>
  </numFmts>
  <fonts count="16" x14ac:knownFonts="1">
    <font>
      <sz val="10"/>
      <name val="Times New Roman"/>
    </font>
    <font>
      <sz val="10"/>
      <name val="Times New Roman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  <font>
      <u/>
      <sz val="10"/>
      <color theme="1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5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0" xfId="0" applyFont="1"/>
    <xf numFmtId="14" fontId="0" fillId="0" borderId="0" xfId="0" applyNumberFormat="1"/>
    <xf numFmtId="164" fontId="4" fillId="0" borderId="0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/>
    <xf numFmtId="14" fontId="12" fillId="0" borderId="8" xfId="0" applyNumberFormat="1" applyFont="1" applyBorder="1" applyAlignment="1">
      <alignment horizontal="left" vertical="center"/>
    </xf>
    <xf numFmtId="167" fontId="4" fillId="0" borderId="9" xfId="0" applyNumberFormat="1" applyFont="1" applyFill="1" applyBorder="1" applyAlignment="1">
      <alignment vertical="center"/>
    </xf>
    <xf numFmtId="167" fontId="4" fillId="0" borderId="10" xfId="0" applyNumberFormat="1" applyFont="1" applyFill="1" applyBorder="1" applyAlignment="1">
      <alignment vertical="center"/>
    </xf>
    <xf numFmtId="0" fontId="12" fillId="0" borderId="11" xfId="0" applyFont="1" applyBorder="1" applyAlignment="1">
      <alignment horizontal="left" vertical="center"/>
    </xf>
    <xf numFmtId="0" fontId="1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3" fillId="0" borderId="0" xfId="0" applyFont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5" fillId="0" borderId="0" xfId="2"/>
  </cellXfs>
  <cellStyles count="3">
    <cellStyle name="Lien hypertexte" xfId="2" builtinId="8"/>
    <cellStyle name="Normal" xfId="0" builtinId="0"/>
    <cellStyle name="Normal_Classeur2" xfId="1"/>
  </cellStyles>
  <dxfs count="41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rgb="FF66FF33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ill>
        <patternFill>
          <bgColor rgb="FF00B050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66FF33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fc-ou-autre-solution-t38654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1:L7"/>
  <sheetViews>
    <sheetView tabSelected="1" topLeftCell="A2" workbookViewId="0">
      <pane ySplit="1" topLeftCell="A3" activePane="bottomLeft" state="frozen"/>
      <selection activeCell="A2" sqref="A2"/>
      <selection pane="bottomLeft" activeCell="L6" sqref="L6"/>
    </sheetView>
  </sheetViews>
  <sheetFormatPr baseColWidth="10" defaultRowHeight="12.75" x14ac:dyDescent="0.2"/>
  <cols>
    <col min="1" max="1" width="23.6640625" customWidth="1"/>
    <col min="2" max="3" width="12" style="9"/>
    <col min="4" max="4" width="12" style="29"/>
  </cols>
  <sheetData>
    <row r="1" spans="1:12" hidden="1" x14ac:dyDescent="0.2"/>
    <row r="2" spans="1:12" ht="31.5" customHeight="1" x14ac:dyDescent="0.2">
      <c r="A2" s="11" t="s">
        <v>42</v>
      </c>
      <c r="B2" s="12" t="s">
        <v>43</v>
      </c>
      <c r="C2" s="12" t="s">
        <v>44</v>
      </c>
      <c r="D2" s="30" t="s">
        <v>45</v>
      </c>
      <c r="F2" s="8"/>
      <c r="L2" s="37" t="s">
        <v>49</v>
      </c>
    </row>
    <row r="3" spans="1:12" x14ac:dyDescent="0.2">
      <c r="A3" t="s">
        <v>10</v>
      </c>
      <c r="B3" s="9">
        <v>41432</v>
      </c>
      <c r="C3" s="9">
        <v>41438</v>
      </c>
      <c r="D3" s="31" t="s">
        <v>46</v>
      </c>
      <c r="F3" s="8"/>
    </row>
    <row r="4" spans="1:12" x14ac:dyDescent="0.2">
      <c r="A4" t="s">
        <v>0</v>
      </c>
      <c r="B4" s="9">
        <v>41439</v>
      </c>
      <c r="C4" s="9">
        <v>41452</v>
      </c>
      <c r="D4" s="31" t="s">
        <v>46</v>
      </c>
    </row>
    <row r="5" spans="1:12" x14ac:dyDescent="0.2">
      <c r="A5" t="s">
        <v>0</v>
      </c>
      <c r="B5" s="9">
        <v>41460</v>
      </c>
      <c r="C5" s="9">
        <v>41466</v>
      </c>
      <c r="D5" s="32" t="s">
        <v>47</v>
      </c>
    </row>
    <row r="6" spans="1:12" x14ac:dyDescent="0.2">
      <c r="A6" t="s">
        <v>7</v>
      </c>
      <c r="B6" s="9">
        <v>41489</v>
      </c>
      <c r="C6" s="9">
        <v>41501</v>
      </c>
      <c r="D6" s="33" t="s">
        <v>48</v>
      </c>
    </row>
    <row r="7" spans="1:12" x14ac:dyDescent="0.2">
      <c r="A7" t="s">
        <v>5</v>
      </c>
      <c r="B7" s="9">
        <v>41399</v>
      </c>
      <c r="C7" s="9">
        <v>41409</v>
      </c>
      <c r="D7" s="33" t="s">
        <v>48</v>
      </c>
    </row>
  </sheetData>
  <phoneticPr fontId="10" type="noConversion"/>
  <dataValidations count="1">
    <dataValidation type="list" allowBlank="1" showInputMessage="1" showErrorMessage="1" sqref="A3:A23">
      <formula1>Nom</formula1>
    </dataValidation>
  </dataValidations>
  <hyperlinks>
    <hyperlink ref="L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F19"/>
  <sheetViews>
    <sheetView showGridLines="0" showZeros="0" zoomScaleNormal="100" workbookViewId="0">
      <selection activeCell="N2" sqref="N2:Q2"/>
    </sheetView>
  </sheetViews>
  <sheetFormatPr baseColWidth="10" defaultRowHeight="12.75" x14ac:dyDescent="0.2"/>
  <cols>
    <col min="1" max="1" width="24.83203125" customWidth="1"/>
    <col min="2" max="32" width="5.83203125" customWidth="1"/>
  </cols>
  <sheetData>
    <row r="1" spans="1:32" ht="21" customHeight="1" x14ac:dyDescent="0.2">
      <c r="A1" s="28">
        <v>2013</v>
      </c>
    </row>
    <row r="2" spans="1:32" ht="24.95" customHeight="1" x14ac:dyDescent="0.2">
      <c r="K2" s="19"/>
      <c r="L2" s="19"/>
      <c r="M2" s="19"/>
      <c r="N2" s="34" t="s">
        <v>19</v>
      </c>
      <c r="O2" s="34"/>
      <c r="P2" s="34"/>
      <c r="Q2" s="34"/>
    </row>
    <row r="3" spans="1:32" ht="13.5" thickBot="1" x14ac:dyDescent="0.25">
      <c r="AE3" s="1"/>
    </row>
    <row r="4" spans="1:32" s="6" customFormat="1" ht="20.100000000000001" customHeight="1" x14ac:dyDescent="0.2">
      <c r="A4" s="10"/>
      <c r="B4" s="15">
        <f>DATE(An,MONTH(1&amp;N2),1)</f>
        <v>41395</v>
      </c>
      <c r="C4" s="16">
        <f>B4+1</f>
        <v>41396</v>
      </c>
      <c r="D4" s="16">
        <f t="shared" ref="D4:AF4" si="0">C4+1</f>
        <v>41397</v>
      </c>
      <c r="E4" s="16">
        <f t="shared" si="0"/>
        <v>41398</v>
      </c>
      <c r="F4" s="16">
        <f t="shared" si="0"/>
        <v>41399</v>
      </c>
      <c r="G4" s="16">
        <f t="shared" si="0"/>
        <v>41400</v>
      </c>
      <c r="H4" s="16">
        <f t="shared" si="0"/>
        <v>41401</v>
      </c>
      <c r="I4" s="16">
        <f t="shared" si="0"/>
        <v>41402</v>
      </c>
      <c r="J4" s="16">
        <f t="shared" si="0"/>
        <v>41403</v>
      </c>
      <c r="K4" s="16">
        <f t="shared" si="0"/>
        <v>41404</v>
      </c>
      <c r="L4" s="16">
        <f t="shared" si="0"/>
        <v>41405</v>
      </c>
      <c r="M4" s="16">
        <f>L4+1</f>
        <v>41406</v>
      </c>
      <c r="N4" s="16">
        <f t="shared" si="0"/>
        <v>41407</v>
      </c>
      <c r="O4" s="16">
        <f>N4+1</f>
        <v>41408</v>
      </c>
      <c r="P4" s="16">
        <f t="shared" si="0"/>
        <v>41409</v>
      </c>
      <c r="Q4" s="16">
        <f t="shared" si="0"/>
        <v>41410</v>
      </c>
      <c r="R4" s="16">
        <f t="shared" si="0"/>
        <v>41411</v>
      </c>
      <c r="S4" s="16">
        <f t="shared" si="0"/>
        <v>41412</v>
      </c>
      <c r="T4" s="16">
        <f t="shared" si="0"/>
        <v>41413</v>
      </c>
      <c r="U4" s="16">
        <f t="shared" si="0"/>
        <v>41414</v>
      </c>
      <c r="V4" s="16">
        <f t="shared" si="0"/>
        <v>41415</v>
      </c>
      <c r="W4" s="16">
        <f t="shared" si="0"/>
        <v>41416</v>
      </c>
      <c r="X4" s="16">
        <f t="shared" si="0"/>
        <v>41417</v>
      </c>
      <c r="Y4" s="16">
        <f t="shared" si="0"/>
        <v>41418</v>
      </c>
      <c r="Z4" s="16">
        <f t="shared" si="0"/>
        <v>41419</v>
      </c>
      <c r="AA4" s="16">
        <f t="shared" si="0"/>
        <v>41420</v>
      </c>
      <c r="AB4" s="16">
        <f t="shared" si="0"/>
        <v>41421</v>
      </c>
      <c r="AC4" s="16">
        <f t="shared" si="0"/>
        <v>41422</v>
      </c>
      <c r="AD4" s="16">
        <f t="shared" si="0"/>
        <v>41423</v>
      </c>
      <c r="AE4" s="16">
        <f t="shared" si="0"/>
        <v>41424</v>
      </c>
      <c r="AF4" s="16">
        <f t="shared" si="0"/>
        <v>41425</v>
      </c>
    </row>
    <row r="5" spans="1:32" s="6" customFormat="1" ht="20.100000000000001" customHeight="1" thickBot="1" x14ac:dyDescent="0.25">
      <c r="A5" s="13" t="s">
        <v>27</v>
      </c>
      <c r="B5" s="17">
        <f>B4</f>
        <v>41395</v>
      </c>
      <c r="C5" s="18">
        <f t="shared" ref="C5:AF5" si="1">C4</f>
        <v>41396</v>
      </c>
      <c r="D5" s="18">
        <f t="shared" si="1"/>
        <v>41397</v>
      </c>
      <c r="E5" s="18">
        <f t="shared" si="1"/>
        <v>41398</v>
      </c>
      <c r="F5" s="18">
        <f t="shared" si="1"/>
        <v>41399</v>
      </c>
      <c r="G5" s="18">
        <f t="shared" si="1"/>
        <v>41400</v>
      </c>
      <c r="H5" s="18">
        <f t="shared" si="1"/>
        <v>41401</v>
      </c>
      <c r="I5" s="18">
        <f t="shared" si="1"/>
        <v>41402</v>
      </c>
      <c r="J5" s="18">
        <f t="shared" si="1"/>
        <v>41403</v>
      </c>
      <c r="K5" s="18">
        <f t="shared" si="1"/>
        <v>41404</v>
      </c>
      <c r="L5" s="18">
        <f t="shared" si="1"/>
        <v>41405</v>
      </c>
      <c r="M5" s="18">
        <f t="shared" si="1"/>
        <v>41406</v>
      </c>
      <c r="N5" s="18">
        <f t="shared" si="1"/>
        <v>41407</v>
      </c>
      <c r="O5" s="18">
        <f t="shared" si="1"/>
        <v>41408</v>
      </c>
      <c r="P5" s="18">
        <f t="shared" si="1"/>
        <v>41409</v>
      </c>
      <c r="Q5" s="18">
        <f t="shared" si="1"/>
        <v>41410</v>
      </c>
      <c r="R5" s="18">
        <f t="shared" si="1"/>
        <v>41411</v>
      </c>
      <c r="S5" s="18">
        <f t="shared" si="1"/>
        <v>41412</v>
      </c>
      <c r="T5" s="18">
        <f t="shared" si="1"/>
        <v>41413</v>
      </c>
      <c r="U5" s="18">
        <f t="shared" si="1"/>
        <v>41414</v>
      </c>
      <c r="V5" s="18">
        <f t="shared" si="1"/>
        <v>41415</v>
      </c>
      <c r="W5" s="18">
        <f t="shared" si="1"/>
        <v>41416</v>
      </c>
      <c r="X5" s="18">
        <f t="shared" si="1"/>
        <v>41417</v>
      </c>
      <c r="Y5" s="18">
        <f t="shared" si="1"/>
        <v>41418</v>
      </c>
      <c r="Z5" s="18">
        <f t="shared" si="1"/>
        <v>41419</v>
      </c>
      <c r="AA5" s="18">
        <f t="shared" si="1"/>
        <v>41420</v>
      </c>
      <c r="AB5" s="18">
        <f t="shared" si="1"/>
        <v>41421</v>
      </c>
      <c r="AC5" s="18">
        <f t="shared" si="1"/>
        <v>41422</v>
      </c>
      <c r="AD5" s="18">
        <f t="shared" si="1"/>
        <v>41423</v>
      </c>
      <c r="AE5" s="18">
        <f t="shared" si="1"/>
        <v>41424</v>
      </c>
      <c r="AF5" s="18">
        <f t="shared" si="1"/>
        <v>41425</v>
      </c>
    </row>
    <row r="6" spans="1:32" s="6" customFormat="1" ht="20.100000000000001" customHeight="1" x14ac:dyDescent="0.2">
      <c r="A6" s="7" t="str">
        <f t="array" aca="1" ref="A6" ca="1">INDEX(ColA,MIN(IF((MONTH(Debut)=MONTH(1&amp;$N$2))+(MONTH(Fin)=MONTH(1&amp;$N$2)),IF(COUNTIF(A$5:A5,Noms)=0,ROW(Noms)))))&amp;""</f>
        <v>Aline</v>
      </c>
      <c r="B6" s="14" t="str">
        <f ca="1">IF(SUMPRODUCT((Noms=$A6)*(B$4&gt;=Debut)*(B$4&lt;=Fin)),VLOOKUP($A6,Saisie!$A:$D,4,FALSE),"")</f>
        <v/>
      </c>
      <c r="C6" s="14" t="str">
        <f ca="1">IF(SUMPRODUCT((Noms=$A6)*(C$4&gt;=Debut)*(C$4&lt;=Fin)),VLOOKUP($A6,Saisie!$A:$D,4,FALSE),"")</f>
        <v/>
      </c>
      <c r="D6" s="14" t="str">
        <f ca="1">IF(SUMPRODUCT((Noms=$A6)*(D$4&gt;=Debut)*(D$4&lt;=Fin)),VLOOKUP($A6,Saisie!$A:$D,4,FALSE),"")</f>
        <v/>
      </c>
      <c r="E6" s="14" t="str">
        <f ca="1">IF(SUMPRODUCT((Noms=$A6)*(E$4&gt;=Debut)*(E$4&lt;=Fin)),VLOOKUP($A6,Saisie!$A:$D,4,FALSE),"")</f>
        <v/>
      </c>
      <c r="F6" s="14" t="str">
        <f ca="1">IF(SUMPRODUCT((Noms=$A6)*(F$4&gt;=Debut)*(F$4&lt;=Fin)),VLOOKUP($A6,Saisie!$A:$D,4,FALSE),"")</f>
        <v>FORM</v>
      </c>
      <c r="G6" s="14" t="str">
        <f ca="1">IF(SUMPRODUCT((Noms=$A6)*(G$4&gt;=Debut)*(G$4&lt;=Fin)),VLOOKUP($A6,Saisie!$A:$D,4,FALSE),"")</f>
        <v>FORM</v>
      </c>
      <c r="H6" s="14" t="str">
        <f ca="1">IF(SUMPRODUCT((Noms=$A6)*(H$4&gt;=Debut)*(H$4&lt;=Fin)),VLOOKUP($A6,Saisie!$A:$D,4,FALSE),"")</f>
        <v>FORM</v>
      </c>
      <c r="I6" s="14" t="str">
        <f ca="1">IF(SUMPRODUCT((Noms=$A6)*(I$4&gt;=Debut)*(I$4&lt;=Fin)),VLOOKUP($A6,Saisie!$A:$D,4,FALSE),"")</f>
        <v>FORM</v>
      </c>
      <c r="J6" s="14" t="str">
        <f ca="1">IF(SUMPRODUCT((Noms=$A6)*(J$4&gt;=Debut)*(J$4&lt;=Fin)),VLOOKUP($A6,Saisie!$A:$D,4,FALSE),"")</f>
        <v>FORM</v>
      </c>
      <c r="K6" s="14" t="str">
        <f ca="1">IF(SUMPRODUCT((Noms=$A6)*(K$4&gt;=Debut)*(K$4&lt;=Fin)),VLOOKUP($A6,Saisie!$A:$D,4,FALSE),"")</f>
        <v>FORM</v>
      </c>
      <c r="L6" s="14" t="str">
        <f ca="1">IF(SUMPRODUCT((Noms=$A6)*(L$4&gt;=Debut)*(L$4&lt;=Fin)),VLOOKUP($A6,Saisie!$A:$D,4,FALSE),"")</f>
        <v>FORM</v>
      </c>
      <c r="M6" s="14" t="str">
        <f ca="1">IF(SUMPRODUCT((Noms=$A6)*(M$4&gt;=Debut)*(M$4&lt;=Fin)),VLOOKUP($A6,Saisie!$A:$D,4,FALSE),"")</f>
        <v>FORM</v>
      </c>
      <c r="N6" s="14" t="str">
        <f ca="1">IF(SUMPRODUCT((Noms=$A6)*(N$4&gt;=Debut)*(N$4&lt;=Fin)),VLOOKUP($A6,Saisie!$A:$D,4,FALSE),"")</f>
        <v>FORM</v>
      </c>
      <c r="O6" s="14" t="str">
        <f ca="1">IF(SUMPRODUCT((Noms=$A6)*(O$4&gt;=Debut)*(O$4&lt;=Fin)),VLOOKUP($A6,Saisie!$A:$D,4,FALSE),"")</f>
        <v>FORM</v>
      </c>
      <c r="P6" s="14" t="str">
        <f ca="1">IF(SUMPRODUCT((Noms=$A6)*(P$4&gt;=Debut)*(P$4&lt;=Fin)),VLOOKUP($A6,Saisie!$A:$D,4,FALSE),"")</f>
        <v>FORM</v>
      </c>
      <c r="Q6" s="14" t="str">
        <f ca="1">IF(SUMPRODUCT((Noms=$A6)*(Q$4&gt;=Debut)*(Q$4&lt;=Fin)),VLOOKUP($A6,Saisie!$A:$D,4,FALSE),"")</f>
        <v/>
      </c>
      <c r="R6" s="14" t="str">
        <f ca="1">IF(SUMPRODUCT((Noms=$A6)*(R$4&gt;=Debut)*(R$4&lt;=Fin)),VLOOKUP($A6,Saisie!$A:$D,4,FALSE),"")</f>
        <v/>
      </c>
      <c r="S6" s="14" t="str">
        <f ca="1">IF(SUMPRODUCT((Noms=$A6)*(S$4&gt;=Debut)*(S$4&lt;=Fin)),VLOOKUP($A6,Saisie!$A:$D,4,FALSE),"")</f>
        <v/>
      </c>
      <c r="T6" s="14" t="str">
        <f ca="1">IF(SUMPRODUCT((Noms=$A6)*(T$4&gt;=Debut)*(T$4&lt;=Fin)),VLOOKUP($A6,Saisie!$A:$D,4,FALSE),"")</f>
        <v/>
      </c>
      <c r="U6" s="14" t="str">
        <f ca="1">IF(SUMPRODUCT((Noms=$A6)*(U$4&gt;=Debut)*(U$4&lt;=Fin)),VLOOKUP($A6,Saisie!$A:$D,4,FALSE),"")</f>
        <v/>
      </c>
      <c r="V6" s="14" t="str">
        <f ca="1">IF(SUMPRODUCT((Noms=$A6)*(V$4&gt;=Debut)*(V$4&lt;=Fin)),VLOOKUP($A6,Saisie!$A:$D,4,FALSE),"")</f>
        <v/>
      </c>
      <c r="W6" s="14" t="str">
        <f ca="1">IF(SUMPRODUCT((Noms=$A6)*(W$4&gt;=Debut)*(W$4&lt;=Fin)),VLOOKUP($A6,Saisie!$A:$D,4,FALSE),"")</f>
        <v/>
      </c>
      <c r="X6" s="14" t="str">
        <f ca="1">IF(SUMPRODUCT((Noms=$A6)*(X$4&gt;=Debut)*(X$4&lt;=Fin)),VLOOKUP($A6,Saisie!$A:$D,4,FALSE),"")</f>
        <v/>
      </c>
      <c r="Y6" s="14" t="str">
        <f ca="1">IF(SUMPRODUCT((Noms=$A6)*(Y$4&gt;=Debut)*(Y$4&lt;=Fin)),VLOOKUP($A6,Saisie!$A:$D,4,FALSE),"")</f>
        <v/>
      </c>
      <c r="Z6" s="14" t="str">
        <f ca="1">IF(SUMPRODUCT((Noms=$A6)*(Z$4&gt;=Debut)*(Z$4&lt;=Fin)),VLOOKUP($A6,Saisie!$A:$D,4,FALSE),"")</f>
        <v/>
      </c>
      <c r="AA6" s="14" t="str">
        <f ca="1">IF(SUMPRODUCT((Noms=$A6)*(AA$4&gt;=Debut)*(AA$4&lt;=Fin)),VLOOKUP($A6,Saisie!$A:$D,4,FALSE),"")</f>
        <v/>
      </c>
      <c r="AB6" s="14" t="str">
        <f ca="1">IF(SUMPRODUCT((Noms=$A6)*(AB$4&gt;=Debut)*(AB$4&lt;=Fin)),VLOOKUP($A6,Saisie!$A:$D,4,FALSE),"")</f>
        <v/>
      </c>
      <c r="AC6" s="14" t="str">
        <f ca="1">IF(SUMPRODUCT((Noms=$A6)*(AC$4&gt;=Debut)*(AC$4&lt;=Fin)),VLOOKUP($A6,Saisie!$A:$D,4,FALSE),"")</f>
        <v/>
      </c>
      <c r="AD6" s="14" t="str">
        <f ca="1">IF(SUMPRODUCT((Noms=$A6)*(AD$4&gt;=Debut)*(AD$4&lt;=Fin)),VLOOKUP($A6,Saisie!$A:$D,4,FALSE),"")</f>
        <v/>
      </c>
      <c r="AE6" s="14" t="str">
        <f ca="1">IF(SUMPRODUCT((Noms=$A6)*(AE$4&gt;=Debut)*(AE$4&lt;=Fin)),VLOOKUP($A6,Saisie!$A:$D,4,FALSE),"")</f>
        <v/>
      </c>
      <c r="AF6" s="14" t="str">
        <f ca="1">IF(SUMPRODUCT((Noms=$A6)*(AF$4&gt;=Debut)*(AF$4&lt;=Fin)),VLOOKUP($A6,Saisie!$A:$D,4,FALSE),"")</f>
        <v/>
      </c>
    </row>
    <row r="7" spans="1:32" s="6" customFormat="1" ht="20.100000000000001" customHeight="1" x14ac:dyDescent="0.2">
      <c r="A7" s="7" t="str">
        <f t="array" aca="1" ref="A7" ca="1">INDEX(ColA,MIN(IF((MONTH(Debut)=MONTH(1&amp;$N$2))+(MONTH(Fin)=MONTH(1&amp;$N$2)),IF(COUNTIF(A$5:A6,Noms)=0,ROW(Noms)))))&amp;""</f>
        <v/>
      </c>
      <c r="B7" s="14" t="str">
        <f ca="1">IF(SUMPRODUCT((Noms=$A7)*(B$4&gt;=Debut)*(B$4&lt;=Fin)),VLOOKUP($A7,Saisie!$A:$D,4,FALSE),"")</f>
        <v/>
      </c>
      <c r="C7" s="14" t="str">
        <f ca="1">IF(SUMPRODUCT((Noms=$A7)*(C$4&gt;=Debut)*(C$4&lt;=Fin)),VLOOKUP($A7,Saisie!$A:$D,4,FALSE),"")</f>
        <v/>
      </c>
      <c r="D7" s="14" t="str">
        <f ca="1">IF(SUMPRODUCT((Noms=$A7)*(D$4&gt;=Debut)*(D$4&lt;=Fin)),VLOOKUP($A7,Saisie!$A:$D,4,FALSE),"")</f>
        <v/>
      </c>
      <c r="E7" s="14" t="str">
        <f ca="1">IF(SUMPRODUCT((Noms=$A7)*(E$4&gt;=Debut)*(E$4&lt;=Fin)),VLOOKUP($A7,Saisie!$A:$D,4,FALSE),"")</f>
        <v/>
      </c>
      <c r="F7" s="14" t="str">
        <f ca="1">IF(SUMPRODUCT((Noms=$A7)*(F$4&gt;=Debut)*(F$4&lt;=Fin)),VLOOKUP($A7,Saisie!$A:$D,4,FALSE),"")</f>
        <v/>
      </c>
      <c r="G7" s="14" t="str">
        <f ca="1">IF(SUMPRODUCT((Noms=$A7)*(G$4&gt;=Debut)*(G$4&lt;=Fin)),VLOOKUP($A7,Saisie!$A:$D,4,FALSE),"")</f>
        <v/>
      </c>
      <c r="H7" s="14" t="str">
        <f ca="1">IF(SUMPRODUCT((Noms=$A7)*(H$4&gt;=Debut)*(H$4&lt;=Fin)),VLOOKUP($A7,Saisie!$A:$D,4,FALSE),"")</f>
        <v/>
      </c>
      <c r="I7" s="14" t="str">
        <f ca="1">IF(SUMPRODUCT((Noms=$A7)*(I$4&gt;=Debut)*(I$4&lt;=Fin)),VLOOKUP($A7,Saisie!$A:$D,4,FALSE),"")</f>
        <v/>
      </c>
      <c r="J7" s="14" t="str">
        <f ca="1">IF(SUMPRODUCT((Noms=$A7)*(J$4&gt;=Debut)*(J$4&lt;=Fin)),VLOOKUP($A7,Saisie!$A:$D,4,FALSE),"")</f>
        <v/>
      </c>
      <c r="K7" s="14" t="str">
        <f ca="1">IF(SUMPRODUCT((Noms=$A7)*(K$4&gt;=Debut)*(K$4&lt;=Fin)),VLOOKUP($A7,Saisie!$A:$D,4,FALSE),"")</f>
        <v/>
      </c>
      <c r="L7" s="14" t="str">
        <f ca="1">IF(SUMPRODUCT((Noms=$A7)*(L$4&gt;=Debut)*(L$4&lt;=Fin)),VLOOKUP($A7,Saisie!$A:$D,4,FALSE),"")</f>
        <v/>
      </c>
      <c r="M7" s="14" t="str">
        <f ca="1">IF(SUMPRODUCT((Noms=$A7)*(M$4&gt;=Debut)*(M$4&lt;=Fin)),VLOOKUP($A7,Saisie!$A:$D,4,FALSE),"")</f>
        <v/>
      </c>
      <c r="N7" s="14" t="str">
        <f ca="1">IF(SUMPRODUCT((Noms=$A7)*(N$4&gt;=Debut)*(N$4&lt;=Fin)),VLOOKUP($A7,Saisie!$A:$D,4,FALSE),"")</f>
        <v/>
      </c>
      <c r="O7" s="14" t="str">
        <f ca="1">IF(SUMPRODUCT((Noms=$A7)*(O$4&gt;=Debut)*(O$4&lt;=Fin)),VLOOKUP($A7,Saisie!$A:$D,4,FALSE),"")</f>
        <v/>
      </c>
      <c r="P7" s="14" t="str">
        <f ca="1">IF(SUMPRODUCT((Noms=$A7)*(P$4&gt;=Debut)*(P$4&lt;=Fin)),VLOOKUP($A7,Saisie!$A:$D,4,FALSE),"")</f>
        <v/>
      </c>
      <c r="Q7" s="14" t="str">
        <f ca="1">IF(SUMPRODUCT((Noms=$A7)*(Q$4&gt;=Debut)*(Q$4&lt;=Fin)),VLOOKUP($A7,Saisie!$A:$D,4,FALSE),"")</f>
        <v/>
      </c>
      <c r="R7" s="14" t="str">
        <f ca="1">IF(SUMPRODUCT((Noms=$A7)*(R$4&gt;=Debut)*(R$4&lt;=Fin)),VLOOKUP($A7,Saisie!$A:$D,4,FALSE),"")</f>
        <v/>
      </c>
      <c r="S7" s="14" t="str">
        <f ca="1">IF(SUMPRODUCT((Noms=$A7)*(S$4&gt;=Debut)*(S$4&lt;=Fin)),VLOOKUP($A7,Saisie!$A:$D,4,FALSE),"")</f>
        <v/>
      </c>
      <c r="T7" s="14" t="str">
        <f ca="1">IF(SUMPRODUCT((Noms=$A7)*(T$4&gt;=Debut)*(T$4&lt;=Fin)),VLOOKUP($A7,Saisie!$A:$D,4,FALSE),"")</f>
        <v/>
      </c>
      <c r="U7" s="14" t="str">
        <f ca="1">IF(SUMPRODUCT((Noms=$A7)*(U$4&gt;=Debut)*(U$4&lt;=Fin)),VLOOKUP($A7,Saisie!$A:$D,4,FALSE),"")</f>
        <v/>
      </c>
      <c r="V7" s="14" t="str">
        <f ca="1">IF(SUMPRODUCT((Noms=$A7)*(V$4&gt;=Debut)*(V$4&lt;=Fin)),VLOOKUP($A7,Saisie!$A:$D,4,FALSE),"")</f>
        <v/>
      </c>
      <c r="W7" s="14" t="str">
        <f ca="1">IF(SUMPRODUCT((Noms=$A7)*(W$4&gt;=Debut)*(W$4&lt;=Fin)),VLOOKUP($A7,Saisie!$A:$D,4,FALSE),"")</f>
        <v/>
      </c>
      <c r="X7" s="14" t="str">
        <f ca="1">IF(SUMPRODUCT((Noms=$A7)*(X$4&gt;=Debut)*(X$4&lt;=Fin)),VLOOKUP($A7,Saisie!$A:$D,4,FALSE),"")</f>
        <v/>
      </c>
      <c r="Y7" s="14" t="str">
        <f ca="1">IF(SUMPRODUCT((Noms=$A7)*(Y$4&gt;=Debut)*(Y$4&lt;=Fin)),VLOOKUP($A7,Saisie!$A:$D,4,FALSE),"")</f>
        <v/>
      </c>
      <c r="Z7" s="14" t="str">
        <f ca="1">IF(SUMPRODUCT((Noms=$A7)*(Z$4&gt;=Debut)*(Z$4&lt;=Fin)),VLOOKUP($A7,Saisie!$A:$D,4,FALSE),"")</f>
        <v/>
      </c>
      <c r="AA7" s="14" t="str">
        <f ca="1">IF(SUMPRODUCT((Noms=$A7)*(AA$4&gt;=Debut)*(AA$4&lt;=Fin)),VLOOKUP($A7,Saisie!$A:$D,4,FALSE),"")</f>
        <v/>
      </c>
      <c r="AB7" s="14" t="str">
        <f ca="1">IF(SUMPRODUCT((Noms=$A7)*(AB$4&gt;=Debut)*(AB$4&lt;=Fin)),VLOOKUP($A7,Saisie!$A:$D,4,FALSE),"")</f>
        <v/>
      </c>
      <c r="AC7" s="14" t="str">
        <f ca="1">IF(SUMPRODUCT((Noms=$A7)*(AC$4&gt;=Debut)*(AC$4&lt;=Fin)),VLOOKUP($A7,Saisie!$A:$D,4,FALSE),"")</f>
        <v/>
      </c>
      <c r="AD7" s="14" t="str">
        <f ca="1">IF(SUMPRODUCT((Noms=$A7)*(AD$4&gt;=Debut)*(AD$4&lt;=Fin)),VLOOKUP($A7,Saisie!$A:$D,4,FALSE),"")</f>
        <v/>
      </c>
      <c r="AE7" s="14" t="str">
        <f ca="1">IF(SUMPRODUCT((Noms=$A7)*(AE$4&gt;=Debut)*(AE$4&lt;=Fin)),VLOOKUP($A7,Saisie!$A:$D,4,FALSE),"")</f>
        <v/>
      </c>
      <c r="AF7" s="14" t="str">
        <f ca="1">IF(SUMPRODUCT((Noms=$A7)*(AF$4&gt;=Debut)*(AF$4&lt;=Fin)),VLOOKUP($A7,Saisie!$A:$D,4,FALSE),"")</f>
        <v/>
      </c>
    </row>
    <row r="8" spans="1:32" s="6" customFormat="1" ht="20.100000000000001" customHeight="1" x14ac:dyDescent="0.2">
      <c r="A8" s="7" t="str">
        <f t="array" aca="1" ref="A8" ca="1">INDEX(ColA,MIN(IF((MONTH(Debut)=MONTH(1&amp;$N$2))+(MONTH(Fin)=MONTH(1&amp;$N$2)),IF(COUNTIF(A$5:A7,Noms)=0,ROW(Noms)))))&amp;""</f>
        <v/>
      </c>
      <c r="B8" s="14" t="str">
        <f ca="1">IF(SUMPRODUCT((Noms=$A8)*(B$4&gt;=Debut)*(B$4&lt;=Fin)),VLOOKUP($A8,Saisie!$A:$D,4,FALSE),"")</f>
        <v/>
      </c>
      <c r="C8" s="14" t="str">
        <f ca="1">IF(SUMPRODUCT((Noms=$A8)*(C$4&gt;=Debut)*(C$4&lt;=Fin)),VLOOKUP($A8,Saisie!$A:$D,4,FALSE),"")</f>
        <v/>
      </c>
      <c r="D8" s="14" t="str">
        <f ca="1">IF(SUMPRODUCT((Noms=$A8)*(D$4&gt;=Debut)*(D$4&lt;=Fin)),VLOOKUP($A8,Saisie!$A:$D,4,FALSE),"")</f>
        <v/>
      </c>
      <c r="E8" s="14" t="str">
        <f ca="1">IF(SUMPRODUCT((Noms=$A8)*(E$4&gt;=Debut)*(E$4&lt;=Fin)),VLOOKUP($A8,Saisie!$A:$D,4,FALSE),"")</f>
        <v/>
      </c>
      <c r="F8" s="14" t="str">
        <f ca="1">IF(SUMPRODUCT((Noms=$A8)*(F$4&gt;=Debut)*(F$4&lt;=Fin)),VLOOKUP($A8,Saisie!$A:$D,4,FALSE),"")</f>
        <v/>
      </c>
      <c r="G8" s="14" t="str">
        <f ca="1">IF(SUMPRODUCT((Noms=$A8)*(G$4&gt;=Debut)*(G$4&lt;=Fin)),VLOOKUP($A8,Saisie!$A:$D,4,FALSE),"")</f>
        <v/>
      </c>
      <c r="H8" s="14" t="str">
        <f ca="1">IF(SUMPRODUCT((Noms=$A8)*(H$4&gt;=Debut)*(H$4&lt;=Fin)),VLOOKUP($A8,Saisie!$A:$D,4,FALSE),"")</f>
        <v/>
      </c>
      <c r="I8" s="14" t="str">
        <f ca="1">IF(SUMPRODUCT((Noms=$A8)*(I$4&gt;=Debut)*(I$4&lt;=Fin)),VLOOKUP($A8,Saisie!$A:$D,4,FALSE),"")</f>
        <v/>
      </c>
      <c r="J8" s="14" t="str">
        <f ca="1">IF(SUMPRODUCT((Noms=$A8)*(J$4&gt;=Debut)*(J$4&lt;=Fin)),VLOOKUP($A8,Saisie!$A:$D,4,FALSE),"")</f>
        <v/>
      </c>
      <c r="K8" s="14" t="str">
        <f ca="1">IF(SUMPRODUCT((Noms=$A8)*(K$4&gt;=Debut)*(K$4&lt;=Fin)),VLOOKUP($A8,Saisie!$A:$D,4,FALSE),"")</f>
        <v/>
      </c>
      <c r="L8" s="14" t="str">
        <f ca="1">IF(SUMPRODUCT((Noms=$A8)*(L$4&gt;=Debut)*(L$4&lt;=Fin)),VLOOKUP($A8,Saisie!$A:$D,4,FALSE),"")</f>
        <v/>
      </c>
      <c r="M8" s="14" t="str">
        <f ca="1">IF(SUMPRODUCT((Noms=$A8)*(M$4&gt;=Debut)*(M$4&lt;=Fin)),VLOOKUP($A8,Saisie!$A:$D,4,FALSE),"")</f>
        <v/>
      </c>
      <c r="N8" s="14" t="str">
        <f ca="1">IF(SUMPRODUCT((Noms=$A8)*(N$4&gt;=Debut)*(N$4&lt;=Fin)),VLOOKUP($A8,Saisie!$A:$D,4,FALSE),"")</f>
        <v/>
      </c>
      <c r="O8" s="14" t="str">
        <f ca="1">IF(SUMPRODUCT((Noms=$A8)*(O$4&gt;=Debut)*(O$4&lt;=Fin)),VLOOKUP($A8,Saisie!$A:$D,4,FALSE),"")</f>
        <v/>
      </c>
      <c r="P8" s="14" t="str">
        <f ca="1">IF(SUMPRODUCT((Noms=$A8)*(P$4&gt;=Debut)*(P$4&lt;=Fin)),VLOOKUP($A8,Saisie!$A:$D,4,FALSE),"")</f>
        <v/>
      </c>
      <c r="Q8" s="14" t="str">
        <f ca="1">IF(SUMPRODUCT((Noms=$A8)*(Q$4&gt;=Debut)*(Q$4&lt;=Fin)),VLOOKUP($A8,Saisie!$A:$D,4,FALSE),"")</f>
        <v/>
      </c>
      <c r="R8" s="14" t="str">
        <f ca="1">IF(SUMPRODUCT((Noms=$A8)*(R$4&gt;=Debut)*(R$4&lt;=Fin)),VLOOKUP($A8,Saisie!$A:$D,4,FALSE),"")</f>
        <v/>
      </c>
      <c r="S8" s="14" t="str">
        <f ca="1">IF(SUMPRODUCT((Noms=$A8)*(S$4&gt;=Debut)*(S$4&lt;=Fin)),VLOOKUP($A8,Saisie!$A:$D,4,FALSE),"")</f>
        <v/>
      </c>
      <c r="T8" s="14" t="str">
        <f ca="1">IF(SUMPRODUCT((Noms=$A8)*(T$4&gt;=Debut)*(T$4&lt;=Fin)),VLOOKUP($A8,Saisie!$A:$D,4,FALSE),"")</f>
        <v/>
      </c>
      <c r="U8" s="14" t="str">
        <f ca="1">IF(SUMPRODUCT((Noms=$A8)*(U$4&gt;=Debut)*(U$4&lt;=Fin)),VLOOKUP($A8,Saisie!$A:$D,4,FALSE),"")</f>
        <v/>
      </c>
      <c r="V8" s="14" t="str">
        <f ca="1">IF(SUMPRODUCT((Noms=$A8)*(V$4&gt;=Debut)*(V$4&lt;=Fin)),VLOOKUP($A8,Saisie!$A:$D,4,FALSE),"")</f>
        <v/>
      </c>
      <c r="W8" s="14" t="str">
        <f ca="1">IF(SUMPRODUCT((Noms=$A8)*(W$4&gt;=Debut)*(W$4&lt;=Fin)),VLOOKUP($A8,Saisie!$A:$D,4,FALSE),"")</f>
        <v/>
      </c>
      <c r="X8" s="14" t="str">
        <f ca="1">IF(SUMPRODUCT((Noms=$A8)*(X$4&gt;=Debut)*(X$4&lt;=Fin)),VLOOKUP($A8,Saisie!$A:$D,4,FALSE),"")</f>
        <v/>
      </c>
      <c r="Y8" s="14" t="str">
        <f ca="1">IF(SUMPRODUCT((Noms=$A8)*(Y$4&gt;=Debut)*(Y$4&lt;=Fin)),VLOOKUP($A8,Saisie!$A:$D,4,FALSE),"")</f>
        <v/>
      </c>
      <c r="Z8" s="14" t="str">
        <f ca="1">IF(SUMPRODUCT((Noms=$A8)*(Z$4&gt;=Debut)*(Z$4&lt;=Fin)),VLOOKUP($A8,Saisie!$A:$D,4,FALSE),"")</f>
        <v/>
      </c>
      <c r="AA8" s="14" t="str">
        <f ca="1">IF(SUMPRODUCT((Noms=$A8)*(AA$4&gt;=Debut)*(AA$4&lt;=Fin)),VLOOKUP($A8,Saisie!$A:$D,4,FALSE),"")</f>
        <v/>
      </c>
      <c r="AB8" s="14" t="str">
        <f ca="1">IF(SUMPRODUCT((Noms=$A8)*(AB$4&gt;=Debut)*(AB$4&lt;=Fin)),VLOOKUP($A8,Saisie!$A:$D,4,FALSE),"")</f>
        <v/>
      </c>
      <c r="AC8" s="14" t="str">
        <f ca="1">IF(SUMPRODUCT((Noms=$A8)*(AC$4&gt;=Debut)*(AC$4&lt;=Fin)),VLOOKUP($A8,Saisie!$A:$D,4,FALSE),"")</f>
        <v/>
      </c>
      <c r="AD8" s="14" t="str">
        <f ca="1">IF(SUMPRODUCT((Noms=$A8)*(AD$4&gt;=Debut)*(AD$4&lt;=Fin)),VLOOKUP($A8,Saisie!$A:$D,4,FALSE),"")</f>
        <v/>
      </c>
      <c r="AE8" s="14" t="str">
        <f ca="1">IF(SUMPRODUCT((Noms=$A8)*(AE$4&gt;=Debut)*(AE$4&lt;=Fin)),VLOOKUP($A8,Saisie!$A:$D,4,FALSE),"")</f>
        <v/>
      </c>
      <c r="AF8" s="14" t="str">
        <f ca="1">IF(SUMPRODUCT((Noms=$A8)*(AF$4&gt;=Debut)*(AF$4&lt;=Fin)),VLOOKUP($A8,Saisie!$A:$D,4,FALSE),"")</f>
        <v/>
      </c>
    </row>
    <row r="9" spans="1:32" s="6" customFormat="1" ht="20.100000000000001" customHeight="1" x14ac:dyDescent="0.2">
      <c r="A9" s="7" t="str">
        <f t="array" aca="1" ref="A9" ca="1">INDEX(ColA,MIN(IF((MONTH(Debut)=MONTH(1&amp;$N$2))+(MONTH(Fin)=MONTH(1&amp;$N$2)),IF(COUNTIF(A$5:A8,Noms)=0,ROW(Noms)))))&amp;""</f>
        <v/>
      </c>
      <c r="B9" s="14" t="str">
        <f ca="1">IF(SUMPRODUCT((Noms=$A9)*(B$4&gt;=Debut)*(B$4&lt;=Fin)),VLOOKUP($A9,Saisie!$A:$D,4,FALSE),"")</f>
        <v/>
      </c>
      <c r="C9" s="14" t="str">
        <f ca="1">IF(SUMPRODUCT((Noms=$A9)*(C$4&gt;=Debut)*(C$4&lt;=Fin)),VLOOKUP($A9,Saisie!$A:$D,4,FALSE),"")</f>
        <v/>
      </c>
      <c r="D9" s="14" t="str">
        <f ca="1">IF(SUMPRODUCT((Noms=$A9)*(D$4&gt;=Debut)*(D$4&lt;=Fin)),VLOOKUP($A9,Saisie!$A:$D,4,FALSE),"")</f>
        <v/>
      </c>
      <c r="E9" s="14" t="str">
        <f ca="1">IF(SUMPRODUCT((Noms=$A9)*(E$4&gt;=Debut)*(E$4&lt;=Fin)),VLOOKUP($A9,Saisie!$A:$D,4,FALSE),"")</f>
        <v/>
      </c>
      <c r="F9" s="14" t="str">
        <f ca="1">IF(SUMPRODUCT((Noms=$A9)*(F$4&gt;=Debut)*(F$4&lt;=Fin)),VLOOKUP($A9,Saisie!$A:$D,4,FALSE),"")</f>
        <v/>
      </c>
      <c r="G9" s="14" t="str">
        <f ca="1">IF(SUMPRODUCT((Noms=$A9)*(G$4&gt;=Debut)*(G$4&lt;=Fin)),VLOOKUP($A9,Saisie!$A:$D,4,FALSE),"")</f>
        <v/>
      </c>
      <c r="H9" s="14" t="str">
        <f ca="1">IF(SUMPRODUCT((Noms=$A9)*(H$4&gt;=Debut)*(H$4&lt;=Fin)),VLOOKUP($A9,Saisie!$A:$D,4,FALSE),"")</f>
        <v/>
      </c>
      <c r="I9" s="14" t="str">
        <f ca="1">IF(SUMPRODUCT((Noms=$A9)*(I$4&gt;=Debut)*(I$4&lt;=Fin)),VLOOKUP($A9,Saisie!$A:$D,4,FALSE),"")</f>
        <v/>
      </c>
      <c r="J9" s="14" t="str">
        <f ca="1">IF(SUMPRODUCT((Noms=$A9)*(J$4&gt;=Debut)*(J$4&lt;=Fin)),VLOOKUP($A9,Saisie!$A:$D,4,FALSE),"")</f>
        <v/>
      </c>
      <c r="K9" s="14" t="str">
        <f ca="1">IF(SUMPRODUCT((Noms=$A9)*(K$4&gt;=Debut)*(K$4&lt;=Fin)),VLOOKUP($A9,Saisie!$A:$D,4,FALSE),"")</f>
        <v/>
      </c>
      <c r="L9" s="14" t="str">
        <f ca="1">IF(SUMPRODUCT((Noms=$A9)*(L$4&gt;=Debut)*(L$4&lt;=Fin)),VLOOKUP($A9,Saisie!$A:$D,4,FALSE),"")</f>
        <v/>
      </c>
      <c r="M9" s="14" t="str">
        <f ca="1">IF(SUMPRODUCT((Noms=$A9)*(M$4&gt;=Debut)*(M$4&lt;=Fin)),VLOOKUP($A9,Saisie!$A:$D,4,FALSE),"")</f>
        <v/>
      </c>
      <c r="N9" s="14" t="str">
        <f ca="1">IF(SUMPRODUCT((Noms=$A9)*(N$4&gt;=Debut)*(N$4&lt;=Fin)),VLOOKUP($A9,Saisie!$A:$D,4,FALSE),"")</f>
        <v/>
      </c>
      <c r="O9" s="14" t="str">
        <f ca="1">IF(SUMPRODUCT((Noms=$A9)*(O$4&gt;=Debut)*(O$4&lt;=Fin)),VLOOKUP($A9,Saisie!$A:$D,4,FALSE),"")</f>
        <v/>
      </c>
      <c r="P9" s="14" t="str">
        <f ca="1">IF(SUMPRODUCT((Noms=$A9)*(P$4&gt;=Debut)*(P$4&lt;=Fin)),VLOOKUP($A9,Saisie!$A:$D,4,FALSE),"")</f>
        <v/>
      </c>
      <c r="Q9" s="14" t="str">
        <f ca="1">IF(SUMPRODUCT((Noms=$A9)*(Q$4&gt;=Debut)*(Q$4&lt;=Fin)),VLOOKUP($A9,Saisie!$A:$D,4,FALSE),"")</f>
        <v/>
      </c>
      <c r="R9" s="14" t="str">
        <f ca="1">IF(SUMPRODUCT((Noms=$A9)*(R$4&gt;=Debut)*(R$4&lt;=Fin)),VLOOKUP($A9,Saisie!$A:$D,4,FALSE),"")</f>
        <v/>
      </c>
      <c r="S9" s="14" t="str">
        <f ca="1">IF(SUMPRODUCT((Noms=$A9)*(S$4&gt;=Debut)*(S$4&lt;=Fin)),VLOOKUP($A9,Saisie!$A:$D,4,FALSE),"")</f>
        <v/>
      </c>
      <c r="T9" s="14" t="str">
        <f ca="1">IF(SUMPRODUCT((Noms=$A9)*(T$4&gt;=Debut)*(T$4&lt;=Fin)),VLOOKUP($A9,Saisie!$A:$D,4,FALSE),"")</f>
        <v/>
      </c>
      <c r="U9" s="14" t="str">
        <f ca="1">IF(SUMPRODUCT((Noms=$A9)*(U$4&gt;=Debut)*(U$4&lt;=Fin)),VLOOKUP($A9,Saisie!$A:$D,4,FALSE),"")</f>
        <v/>
      </c>
      <c r="V9" s="14" t="str">
        <f ca="1">IF(SUMPRODUCT((Noms=$A9)*(V$4&gt;=Debut)*(V$4&lt;=Fin)),VLOOKUP($A9,Saisie!$A:$D,4,FALSE),"")</f>
        <v/>
      </c>
      <c r="W9" s="14" t="str">
        <f ca="1">IF(SUMPRODUCT((Noms=$A9)*(W$4&gt;=Debut)*(W$4&lt;=Fin)),VLOOKUP($A9,Saisie!$A:$D,4,FALSE),"")</f>
        <v/>
      </c>
      <c r="X9" s="14" t="str">
        <f ca="1">IF(SUMPRODUCT((Noms=$A9)*(X$4&gt;=Debut)*(X$4&lt;=Fin)),VLOOKUP($A9,Saisie!$A:$D,4,FALSE),"")</f>
        <v/>
      </c>
      <c r="Y9" s="14" t="str">
        <f ca="1">IF(SUMPRODUCT((Noms=$A9)*(Y$4&gt;=Debut)*(Y$4&lt;=Fin)),VLOOKUP($A9,Saisie!$A:$D,4,FALSE),"")</f>
        <v/>
      </c>
      <c r="Z9" s="14" t="str">
        <f ca="1">IF(SUMPRODUCT((Noms=$A9)*(Z$4&gt;=Debut)*(Z$4&lt;=Fin)),VLOOKUP($A9,Saisie!$A:$D,4,FALSE),"")</f>
        <v/>
      </c>
      <c r="AA9" s="14" t="str">
        <f ca="1">IF(SUMPRODUCT((Noms=$A9)*(AA$4&gt;=Debut)*(AA$4&lt;=Fin)),VLOOKUP($A9,Saisie!$A:$D,4,FALSE),"")</f>
        <v/>
      </c>
      <c r="AB9" s="14" t="str">
        <f ca="1">IF(SUMPRODUCT((Noms=$A9)*(AB$4&gt;=Debut)*(AB$4&lt;=Fin)),VLOOKUP($A9,Saisie!$A:$D,4,FALSE),"")</f>
        <v/>
      </c>
      <c r="AC9" s="14" t="str">
        <f ca="1">IF(SUMPRODUCT((Noms=$A9)*(AC$4&gt;=Debut)*(AC$4&lt;=Fin)),VLOOKUP($A9,Saisie!$A:$D,4,FALSE),"")</f>
        <v/>
      </c>
      <c r="AD9" s="14" t="str">
        <f ca="1">IF(SUMPRODUCT((Noms=$A9)*(AD$4&gt;=Debut)*(AD$4&lt;=Fin)),VLOOKUP($A9,Saisie!$A:$D,4,FALSE),"")</f>
        <v/>
      </c>
      <c r="AE9" s="14" t="str">
        <f ca="1">IF(SUMPRODUCT((Noms=$A9)*(AE$4&gt;=Debut)*(AE$4&lt;=Fin)),VLOOKUP($A9,Saisie!$A:$D,4,FALSE),"")</f>
        <v/>
      </c>
      <c r="AF9" s="14" t="str">
        <f ca="1">IF(SUMPRODUCT((Noms=$A9)*(AF$4&gt;=Debut)*(AF$4&lt;=Fin)),VLOOKUP($A9,Saisie!$A:$D,4,FALSE),"")</f>
        <v/>
      </c>
    </row>
    <row r="10" spans="1:32" s="6" customFormat="1" ht="20.100000000000001" customHeight="1" x14ac:dyDescent="0.2">
      <c r="A10" s="7" t="str">
        <f t="array" aca="1" ref="A10" ca="1">INDEX(ColA,MIN(IF((MONTH(Debut)=MONTH(1&amp;$N$2))+(MONTH(Fin)=MONTH(1&amp;$N$2)),IF(COUNTIF(A$5:A9,Noms)=0,ROW(Noms)))))&amp;""</f>
        <v/>
      </c>
      <c r="B10" s="14" t="str">
        <f ca="1">IF(SUMPRODUCT((Noms=$A10)*(B$4&gt;=Debut)*(B$4&lt;=Fin)),VLOOKUP($A10,Saisie!$A:$D,4,FALSE),"")</f>
        <v/>
      </c>
      <c r="C10" s="14" t="str">
        <f ca="1">IF(SUMPRODUCT((Noms=$A10)*(C$4&gt;=Debut)*(C$4&lt;=Fin)),VLOOKUP($A10,Saisie!$A:$D,4,FALSE),"")</f>
        <v/>
      </c>
      <c r="D10" s="14" t="str">
        <f ca="1">IF(SUMPRODUCT((Noms=$A10)*(D$4&gt;=Debut)*(D$4&lt;=Fin)),VLOOKUP($A10,Saisie!$A:$D,4,FALSE),"")</f>
        <v/>
      </c>
      <c r="E10" s="14" t="str">
        <f ca="1">IF(SUMPRODUCT((Noms=$A10)*(E$4&gt;=Debut)*(E$4&lt;=Fin)),VLOOKUP($A10,Saisie!$A:$D,4,FALSE),"")</f>
        <v/>
      </c>
      <c r="F10" s="14" t="str">
        <f ca="1">IF(SUMPRODUCT((Noms=$A10)*(F$4&gt;=Debut)*(F$4&lt;=Fin)),VLOOKUP($A10,Saisie!$A:$D,4,FALSE),"")</f>
        <v/>
      </c>
      <c r="G10" s="14" t="str">
        <f ca="1">IF(SUMPRODUCT((Noms=$A10)*(G$4&gt;=Debut)*(G$4&lt;=Fin)),VLOOKUP($A10,Saisie!$A:$D,4,FALSE),"")</f>
        <v/>
      </c>
      <c r="H10" s="14" t="str">
        <f ca="1">IF(SUMPRODUCT((Noms=$A10)*(H$4&gt;=Debut)*(H$4&lt;=Fin)),VLOOKUP($A10,Saisie!$A:$D,4,FALSE),"")</f>
        <v/>
      </c>
      <c r="I10" s="14" t="str">
        <f ca="1">IF(SUMPRODUCT((Noms=$A10)*(I$4&gt;=Debut)*(I$4&lt;=Fin)),VLOOKUP($A10,Saisie!$A:$D,4,FALSE),"")</f>
        <v/>
      </c>
      <c r="J10" s="14" t="str">
        <f ca="1">IF(SUMPRODUCT((Noms=$A10)*(J$4&gt;=Debut)*(J$4&lt;=Fin)),VLOOKUP($A10,Saisie!$A:$D,4,FALSE),"")</f>
        <v/>
      </c>
      <c r="K10" s="14" t="str">
        <f ca="1">IF(SUMPRODUCT((Noms=$A10)*(K$4&gt;=Debut)*(K$4&lt;=Fin)),VLOOKUP($A10,Saisie!$A:$D,4,FALSE),"")</f>
        <v/>
      </c>
      <c r="L10" s="14" t="str">
        <f ca="1">IF(SUMPRODUCT((Noms=$A10)*(L$4&gt;=Debut)*(L$4&lt;=Fin)),VLOOKUP($A10,Saisie!$A:$D,4,FALSE),"")</f>
        <v/>
      </c>
      <c r="M10" s="14" t="str">
        <f ca="1">IF(SUMPRODUCT((Noms=$A10)*(M$4&gt;=Debut)*(M$4&lt;=Fin)),VLOOKUP($A10,Saisie!$A:$D,4,FALSE),"")</f>
        <v/>
      </c>
      <c r="N10" s="14" t="str">
        <f ca="1">IF(SUMPRODUCT((Noms=$A10)*(N$4&gt;=Debut)*(N$4&lt;=Fin)),VLOOKUP($A10,Saisie!$A:$D,4,FALSE),"")</f>
        <v/>
      </c>
      <c r="O10" s="14" t="str">
        <f ca="1">IF(SUMPRODUCT((Noms=$A10)*(O$4&gt;=Debut)*(O$4&lt;=Fin)),VLOOKUP($A10,Saisie!$A:$D,4,FALSE),"")</f>
        <v/>
      </c>
      <c r="P10" s="14" t="str">
        <f ca="1">IF(SUMPRODUCT((Noms=$A10)*(P$4&gt;=Debut)*(P$4&lt;=Fin)),VLOOKUP($A10,Saisie!$A:$D,4,FALSE),"")</f>
        <v/>
      </c>
      <c r="Q10" s="14" t="str">
        <f ca="1">IF(SUMPRODUCT((Noms=$A10)*(Q$4&gt;=Debut)*(Q$4&lt;=Fin)),VLOOKUP($A10,Saisie!$A:$D,4,FALSE),"")</f>
        <v/>
      </c>
      <c r="R10" s="14" t="str">
        <f ca="1">IF(SUMPRODUCT((Noms=$A10)*(R$4&gt;=Debut)*(R$4&lt;=Fin)),VLOOKUP($A10,Saisie!$A:$D,4,FALSE),"")</f>
        <v/>
      </c>
      <c r="S10" s="14" t="str">
        <f ca="1">IF(SUMPRODUCT((Noms=$A10)*(S$4&gt;=Debut)*(S$4&lt;=Fin)),VLOOKUP($A10,Saisie!$A:$D,4,FALSE),"")</f>
        <v/>
      </c>
      <c r="T10" s="14" t="str">
        <f ca="1">IF(SUMPRODUCT((Noms=$A10)*(T$4&gt;=Debut)*(T$4&lt;=Fin)),VLOOKUP($A10,Saisie!$A:$D,4,FALSE),"")</f>
        <v/>
      </c>
      <c r="U10" s="14" t="str">
        <f ca="1">IF(SUMPRODUCT((Noms=$A10)*(U$4&gt;=Debut)*(U$4&lt;=Fin)),VLOOKUP($A10,Saisie!$A:$D,4,FALSE),"")</f>
        <v/>
      </c>
      <c r="V10" s="14" t="str">
        <f ca="1">IF(SUMPRODUCT((Noms=$A10)*(V$4&gt;=Debut)*(V$4&lt;=Fin)),VLOOKUP($A10,Saisie!$A:$D,4,FALSE),"")</f>
        <v/>
      </c>
      <c r="W10" s="14" t="str">
        <f ca="1">IF(SUMPRODUCT((Noms=$A10)*(W$4&gt;=Debut)*(W$4&lt;=Fin)),VLOOKUP($A10,Saisie!$A:$D,4,FALSE),"")</f>
        <v/>
      </c>
      <c r="X10" s="14" t="str">
        <f ca="1">IF(SUMPRODUCT((Noms=$A10)*(X$4&gt;=Debut)*(X$4&lt;=Fin)),VLOOKUP($A10,Saisie!$A:$D,4,FALSE),"")</f>
        <v/>
      </c>
      <c r="Y10" s="14" t="str">
        <f ca="1">IF(SUMPRODUCT((Noms=$A10)*(Y$4&gt;=Debut)*(Y$4&lt;=Fin)),VLOOKUP($A10,Saisie!$A:$D,4,FALSE),"")</f>
        <v/>
      </c>
      <c r="Z10" s="14" t="str">
        <f ca="1">IF(SUMPRODUCT((Noms=$A10)*(Z$4&gt;=Debut)*(Z$4&lt;=Fin)),VLOOKUP($A10,Saisie!$A:$D,4,FALSE),"")</f>
        <v/>
      </c>
      <c r="AA10" s="14" t="str">
        <f ca="1">IF(SUMPRODUCT((Noms=$A10)*(AA$4&gt;=Debut)*(AA$4&lt;=Fin)),VLOOKUP($A10,Saisie!$A:$D,4,FALSE),"")</f>
        <v/>
      </c>
      <c r="AB10" s="14" t="str">
        <f ca="1">IF(SUMPRODUCT((Noms=$A10)*(AB$4&gt;=Debut)*(AB$4&lt;=Fin)),VLOOKUP($A10,Saisie!$A:$D,4,FALSE),"")</f>
        <v/>
      </c>
      <c r="AC10" s="14" t="str">
        <f ca="1">IF(SUMPRODUCT((Noms=$A10)*(AC$4&gt;=Debut)*(AC$4&lt;=Fin)),VLOOKUP($A10,Saisie!$A:$D,4,FALSE),"")</f>
        <v/>
      </c>
      <c r="AD10" s="14" t="str">
        <f ca="1">IF(SUMPRODUCT((Noms=$A10)*(AD$4&gt;=Debut)*(AD$4&lt;=Fin)),VLOOKUP($A10,Saisie!$A:$D,4,FALSE),"")</f>
        <v/>
      </c>
      <c r="AE10" s="14" t="str">
        <f ca="1">IF(SUMPRODUCT((Noms=$A10)*(AE$4&gt;=Debut)*(AE$4&lt;=Fin)),VLOOKUP($A10,Saisie!$A:$D,4,FALSE),"")</f>
        <v/>
      </c>
      <c r="AF10" s="14" t="str">
        <f ca="1">IF(SUMPRODUCT((Noms=$A10)*(AF$4&gt;=Debut)*(AF$4&lt;=Fin)),VLOOKUP($A10,Saisie!$A:$D,4,FALSE),"")</f>
        <v/>
      </c>
    </row>
    <row r="11" spans="1:32" ht="20.100000000000001" customHeight="1" x14ac:dyDescent="0.2">
      <c r="A11" s="7" t="str">
        <f t="array" aca="1" ref="A11" ca="1">INDEX(ColA,MIN(IF((MONTH(Debut)=MONTH(1&amp;$N$2))+(MONTH(Fin)=MONTH(1&amp;$N$2)),IF(COUNTIF(A$5:A10,Noms)=0,ROW(Noms)))))&amp;""</f>
        <v/>
      </c>
      <c r="B11" s="14" t="str">
        <f ca="1">IF(SUMPRODUCT((Noms=$A11)*(B$4&gt;=Debut)*(B$4&lt;=Fin)),VLOOKUP($A11,Saisie!$A:$D,4,FALSE),"")</f>
        <v/>
      </c>
      <c r="C11" s="14" t="str">
        <f ca="1">IF(SUMPRODUCT((Noms=$A11)*(C$4&gt;=Debut)*(C$4&lt;=Fin)),VLOOKUP($A11,Saisie!$A:$D,4,FALSE),"")</f>
        <v/>
      </c>
      <c r="D11" s="14" t="str">
        <f ca="1">IF(SUMPRODUCT((Noms=$A11)*(D$4&gt;=Debut)*(D$4&lt;=Fin)),VLOOKUP($A11,Saisie!$A:$D,4,FALSE),"")</f>
        <v/>
      </c>
      <c r="E11" s="14" t="str">
        <f ca="1">IF(SUMPRODUCT((Noms=$A11)*(E$4&gt;=Debut)*(E$4&lt;=Fin)),VLOOKUP($A11,Saisie!$A:$D,4,FALSE),"")</f>
        <v/>
      </c>
      <c r="F11" s="14" t="str">
        <f ca="1">IF(SUMPRODUCT((Noms=$A11)*(F$4&gt;=Debut)*(F$4&lt;=Fin)),VLOOKUP($A11,Saisie!$A:$D,4,FALSE),"")</f>
        <v/>
      </c>
      <c r="G11" s="14" t="str">
        <f ca="1">IF(SUMPRODUCT((Noms=$A11)*(G$4&gt;=Debut)*(G$4&lt;=Fin)),VLOOKUP($A11,Saisie!$A:$D,4,FALSE),"")</f>
        <v/>
      </c>
      <c r="H11" s="14" t="str">
        <f ca="1">IF(SUMPRODUCT((Noms=$A11)*(H$4&gt;=Debut)*(H$4&lt;=Fin)),VLOOKUP($A11,Saisie!$A:$D,4,FALSE),"")</f>
        <v/>
      </c>
      <c r="I11" s="14" t="str">
        <f ca="1">IF(SUMPRODUCT((Noms=$A11)*(I$4&gt;=Debut)*(I$4&lt;=Fin)),VLOOKUP($A11,Saisie!$A:$D,4,FALSE),"")</f>
        <v/>
      </c>
      <c r="J11" s="14" t="str">
        <f ca="1">IF(SUMPRODUCT((Noms=$A11)*(J$4&gt;=Debut)*(J$4&lt;=Fin)),VLOOKUP($A11,Saisie!$A:$D,4,FALSE),"")</f>
        <v/>
      </c>
      <c r="K11" s="14" t="str">
        <f ca="1">IF(SUMPRODUCT((Noms=$A11)*(K$4&gt;=Debut)*(K$4&lt;=Fin)),VLOOKUP($A11,Saisie!$A:$D,4,FALSE),"")</f>
        <v/>
      </c>
      <c r="L11" s="14" t="str">
        <f ca="1">IF(SUMPRODUCT((Noms=$A11)*(L$4&gt;=Debut)*(L$4&lt;=Fin)),VLOOKUP($A11,Saisie!$A:$D,4,FALSE),"")</f>
        <v/>
      </c>
      <c r="M11" s="14" t="str">
        <f ca="1">IF(SUMPRODUCT((Noms=$A11)*(M$4&gt;=Debut)*(M$4&lt;=Fin)),VLOOKUP($A11,Saisie!$A:$D,4,FALSE),"")</f>
        <v/>
      </c>
      <c r="N11" s="14" t="str">
        <f ca="1">IF(SUMPRODUCT((Noms=$A11)*(N$4&gt;=Debut)*(N$4&lt;=Fin)),VLOOKUP($A11,Saisie!$A:$D,4,FALSE),"")</f>
        <v/>
      </c>
      <c r="O11" s="14" t="str">
        <f ca="1">IF(SUMPRODUCT((Noms=$A11)*(O$4&gt;=Debut)*(O$4&lt;=Fin)),VLOOKUP($A11,Saisie!$A:$D,4,FALSE),"")</f>
        <v/>
      </c>
      <c r="P11" s="14" t="str">
        <f ca="1">IF(SUMPRODUCT((Noms=$A11)*(P$4&gt;=Debut)*(P$4&lt;=Fin)),VLOOKUP($A11,Saisie!$A:$D,4,FALSE),"")</f>
        <v/>
      </c>
      <c r="Q11" s="14" t="str">
        <f ca="1">IF(SUMPRODUCT((Noms=$A11)*(Q$4&gt;=Debut)*(Q$4&lt;=Fin)),VLOOKUP($A11,Saisie!$A:$D,4,FALSE),"")</f>
        <v/>
      </c>
      <c r="R11" s="14" t="str">
        <f ca="1">IF(SUMPRODUCT((Noms=$A11)*(R$4&gt;=Debut)*(R$4&lt;=Fin)),VLOOKUP($A11,Saisie!$A:$D,4,FALSE),"")</f>
        <v/>
      </c>
      <c r="S11" s="14" t="str">
        <f ca="1">IF(SUMPRODUCT((Noms=$A11)*(S$4&gt;=Debut)*(S$4&lt;=Fin)),VLOOKUP($A11,Saisie!$A:$D,4,FALSE),"")</f>
        <v/>
      </c>
      <c r="T11" s="14" t="str">
        <f ca="1">IF(SUMPRODUCT((Noms=$A11)*(T$4&gt;=Debut)*(T$4&lt;=Fin)),VLOOKUP($A11,Saisie!$A:$D,4,FALSE),"")</f>
        <v/>
      </c>
      <c r="U11" s="14" t="str">
        <f ca="1">IF(SUMPRODUCT((Noms=$A11)*(U$4&gt;=Debut)*(U$4&lt;=Fin)),VLOOKUP($A11,Saisie!$A:$D,4,FALSE),"")</f>
        <v/>
      </c>
      <c r="V11" s="14" t="str">
        <f ca="1">IF(SUMPRODUCT((Noms=$A11)*(V$4&gt;=Debut)*(V$4&lt;=Fin)),VLOOKUP($A11,Saisie!$A:$D,4,FALSE),"")</f>
        <v/>
      </c>
      <c r="W11" s="14" t="str">
        <f ca="1">IF(SUMPRODUCT((Noms=$A11)*(W$4&gt;=Debut)*(W$4&lt;=Fin)),VLOOKUP($A11,Saisie!$A:$D,4,FALSE),"")</f>
        <v/>
      </c>
      <c r="X11" s="14" t="str">
        <f ca="1">IF(SUMPRODUCT((Noms=$A11)*(X$4&gt;=Debut)*(X$4&lt;=Fin)),VLOOKUP($A11,Saisie!$A:$D,4,FALSE),"")</f>
        <v/>
      </c>
      <c r="Y11" s="14" t="str">
        <f ca="1">IF(SUMPRODUCT((Noms=$A11)*(Y$4&gt;=Debut)*(Y$4&lt;=Fin)),VLOOKUP($A11,Saisie!$A:$D,4,FALSE),"")</f>
        <v/>
      </c>
      <c r="Z11" s="14" t="str">
        <f ca="1">IF(SUMPRODUCT((Noms=$A11)*(Z$4&gt;=Debut)*(Z$4&lt;=Fin)),VLOOKUP($A11,Saisie!$A:$D,4,FALSE),"")</f>
        <v/>
      </c>
      <c r="AA11" s="14" t="str">
        <f ca="1">IF(SUMPRODUCT((Noms=$A11)*(AA$4&gt;=Debut)*(AA$4&lt;=Fin)),VLOOKUP($A11,Saisie!$A:$D,4,FALSE),"")</f>
        <v/>
      </c>
      <c r="AB11" s="14" t="str">
        <f ca="1">IF(SUMPRODUCT((Noms=$A11)*(AB$4&gt;=Debut)*(AB$4&lt;=Fin)),VLOOKUP($A11,Saisie!$A:$D,4,FALSE),"")</f>
        <v/>
      </c>
      <c r="AC11" s="14" t="str">
        <f ca="1">IF(SUMPRODUCT((Noms=$A11)*(AC$4&gt;=Debut)*(AC$4&lt;=Fin)),VLOOKUP($A11,Saisie!$A:$D,4,FALSE),"")</f>
        <v/>
      </c>
      <c r="AD11" s="14" t="str">
        <f ca="1">IF(SUMPRODUCT((Noms=$A11)*(AD$4&gt;=Debut)*(AD$4&lt;=Fin)),VLOOKUP($A11,Saisie!$A:$D,4,FALSE),"")</f>
        <v/>
      </c>
      <c r="AE11" s="14" t="str">
        <f ca="1">IF(SUMPRODUCT((Noms=$A11)*(AE$4&gt;=Debut)*(AE$4&lt;=Fin)),VLOOKUP($A11,Saisie!$A:$D,4,FALSE),"")</f>
        <v/>
      </c>
      <c r="AF11" s="14" t="str">
        <f ca="1">IF(SUMPRODUCT((Noms=$A11)*(AF$4&gt;=Debut)*(AF$4&lt;=Fin)),VLOOKUP($A11,Saisie!$A:$D,4,FALSE),"")</f>
        <v/>
      </c>
    </row>
    <row r="12" spans="1:32" ht="20.100000000000001" customHeight="1" x14ac:dyDescent="0.2">
      <c r="A12" s="7" t="str">
        <f t="array" aca="1" ref="A12" ca="1">INDEX(ColA,MIN(IF((MONTH(Debut)=MONTH(1&amp;$N$2))+(MONTH(Fin)=MONTH(1&amp;$N$2)),IF(COUNTIF(A$5:A11,Noms)=0,ROW(Noms)))))&amp;""</f>
        <v/>
      </c>
      <c r="B12" s="14" t="str">
        <f ca="1">IF(SUMPRODUCT((Noms=$A12)*(B$4&gt;=Debut)*(B$4&lt;=Fin)),VLOOKUP($A12,Saisie!$A:$D,4,FALSE),"")</f>
        <v/>
      </c>
      <c r="C12" s="14" t="str">
        <f ca="1">IF(SUMPRODUCT((Noms=$A12)*(C$4&gt;=Debut)*(C$4&lt;=Fin)),VLOOKUP($A12,Saisie!$A:$D,4,FALSE),"")</f>
        <v/>
      </c>
      <c r="D12" s="14" t="str">
        <f ca="1">IF(SUMPRODUCT((Noms=$A12)*(D$4&gt;=Debut)*(D$4&lt;=Fin)),VLOOKUP($A12,Saisie!$A:$D,4,FALSE),"")</f>
        <v/>
      </c>
      <c r="E12" s="14" t="str">
        <f ca="1">IF(SUMPRODUCT((Noms=$A12)*(E$4&gt;=Debut)*(E$4&lt;=Fin)),VLOOKUP($A12,Saisie!$A:$D,4,FALSE),"")</f>
        <v/>
      </c>
      <c r="F12" s="14" t="str">
        <f ca="1">IF(SUMPRODUCT((Noms=$A12)*(F$4&gt;=Debut)*(F$4&lt;=Fin)),VLOOKUP($A12,Saisie!$A:$D,4,FALSE),"")</f>
        <v/>
      </c>
      <c r="G12" s="14" t="str">
        <f ca="1">IF(SUMPRODUCT((Noms=$A12)*(G$4&gt;=Debut)*(G$4&lt;=Fin)),VLOOKUP($A12,Saisie!$A:$D,4,FALSE),"")</f>
        <v/>
      </c>
      <c r="H12" s="14" t="str">
        <f ca="1">IF(SUMPRODUCT((Noms=$A12)*(H$4&gt;=Debut)*(H$4&lt;=Fin)),VLOOKUP($A12,Saisie!$A:$D,4,FALSE),"")</f>
        <v/>
      </c>
      <c r="I12" s="14" t="str">
        <f ca="1">IF(SUMPRODUCT((Noms=$A12)*(I$4&gt;=Debut)*(I$4&lt;=Fin)),VLOOKUP($A12,Saisie!$A:$D,4,FALSE),"")</f>
        <v/>
      </c>
      <c r="J12" s="14" t="str">
        <f ca="1">IF(SUMPRODUCT((Noms=$A12)*(J$4&gt;=Debut)*(J$4&lt;=Fin)),VLOOKUP($A12,Saisie!$A:$D,4,FALSE),"")</f>
        <v/>
      </c>
      <c r="K12" s="14" t="str">
        <f ca="1">IF(SUMPRODUCT((Noms=$A12)*(K$4&gt;=Debut)*(K$4&lt;=Fin)),VLOOKUP($A12,Saisie!$A:$D,4,FALSE),"")</f>
        <v/>
      </c>
      <c r="L12" s="14" t="str">
        <f ca="1">IF(SUMPRODUCT((Noms=$A12)*(L$4&gt;=Debut)*(L$4&lt;=Fin)),VLOOKUP($A12,Saisie!$A:$D,4,FALSE),"")</f>
        <v/>
      </c>
      <c r="M12" s="14" t="str">
        <f ca="1">IF(SUMPRODUCT((Noms=$A12)*(M$4&gt;=Debut)*(M$4&lt;=Fin)),VLOOKUP($A12,Saisie!$A:$D,4,FALSE),"")</f>
        <v/>
      </c>
      <c r="N12" s="14" t="str">
        <f ca="1">IF(SUMPRODUCT((Noms=$A12)*(N$4&gt;=Debut)*(N$4&lt;=Fin)),VLOOKUP($A12,Saisie!$A:$D,4,FALSE),"")</f>
        <v/>
      </c>
      <c r="O12" s="14" t="str">
        <f ca="1">IF(SUMPRODUCT((Noms=$A12)*(O$4&gt;=Debut)*(O$4&lt;=Fin)),VLOOKUP($A12,Saisie!$A:$D,4,FALSE),"")</f>
        <v/>
      </c>
      <c r="P12" s="14" t="str">
        <f ca="1">IF(SUMPRODUCT((Noms=$A12)*(P$4&gt;=Debut)*(P$4&lt;=Fin)),VLOOKUP($A12,Saisie!$A:$D,4,FALSE),"")</f>
        <v/>
      </c>
      <c r="Q12" s="14" t="str">
        <f ca="1">IF(SUMPRODUCT((Noms=$A12)*(Q$4&gt;=Debut)*(Q$4&lt;=Fin)),VLOOKUP($A12,Saisie!$A:$D,4,FALSE),"")</f>
        <v/>
      </c>
      <c r="R12" s="14" t="str">
        <f ca="1">IF(SUMPRODUCT((Noms=$A12)*(R$4&gt;=Debut)*(R$4&lt;=Fin)),VLOOKUP($A12,Saisie!$A:$D,4,FALSE),"")</f>
        <v/>
      </c>
      <c r="S12" s="14" t="str">
        <f ca="1">IF(SUMPRODUCT((Noms=$A12)*(S$4&gt;=Debut)*(S$4&lt;=Fin)),VLOOKUP($A12,Saisie!$A:$D,4,FALSE),"")</f>
        <v/>
      </c>
      <c r="T12" s="14" t="str">
        <f ca="1">IF(SUMPRODUCT((Noms=$A12)*(T$4&gt;=Debut)*(T$4&lt;=Fin)),VLOOKUP($A12,Saisie!$A:$D,4,FALSE),"")</f>
        <v/>
      </c>
      <c r="U12" s="14" t="str">
        <f ca="1">IF(SUMPRODUCT((Noms=$A12)*(U$4&gt;=Debut)*(U$4&lt;=Fin)),VLOOKUP($A12,Saisie!$A:$D,4,FALSE),"")</f>
        <v/>
      </c>
      <c r="V12" s="14" t="str">
        <f ca="1">IF(SUMPRODUCT((Noms=$A12)*(V$4&gt;=Debut)*(V$4&lt;=Fin)),VLOOKUP($A12,Saisie!$A:$D,4,FALSE),"")</f>
        <v/>
      </c>
      <c r="W12" s="14" t="str">
        <f ca="1">IF(SUMPRODUCT((Noms=$A12)*(W$4&gt;=Debut)*(W$4&lt;=Fin)),VLOOKUP($A12,Saisie!$A:$D,4,FALSE),"")</f>
        <v/>
      </c>
      <c r="X12" s="14" t="str">
        <f ca="1">IF(SUMPRODUCT((Noms=$A12)*(X$4&gt;=Debut)*(X$4&lt;=Fin)),VLOOKUP($A12,Saisie!$A:$D,4,FALSE),"")</f>
        <v/>
      </c>
      <c r="Y12" s="14" t="str">
        <f ca="1">IF(SUMPRODUCT((Noms=$A12)*(Y$4&gt;=Debut)*(Y$4&lt;=Fin)),VLOOKUP($A12,Saisie!$A:$D,4,FALSE),"")</f>
        <v/>
      </c>
      <c r="Z12" s="14" t="str">
        <f ca="1">IF(SUMPRODUCT((Noms=$A12)*(Z$4&gt;=Debut)*(Z$4&lt;=Fin)),VLOOKUP($A12,Saisie!$A:$D,4,FALSE),"")</f>
        <v/>
      </c>
      <c r="AA12" s="14" t="str">
        <f ca="1">IF(SUMPRODUCT((Noms=$A12)*(AA$4&gt;=Debut)*(AA$4&lt;=Fin)),VLOOKUP($A12,Saisie!$A:$D,4,FALSE),"")</f>
        <v/>
      </c>
      <c r="AB12" s="14" t="str">
        <f ca="1">IF(SUMPRODUCT((Noms=$A12)*(AB$4&gt;=Debut)*(AB$4&lt;=Fin)),VLOOKUP($A12,Saisie!$A:$D,4,FALSE),"")</f>
        <v/>
      </c>
      <c r="AC12" s="14" t="str">
        <f ca="1">IF(SUMPRODUCT((Noms=$A12)*(AC$4&gt;=Debut)*(AC$4&lt;=Fin)),VLOOKUP($A12,Saisie!$A:$D,4,FALSE),"")</f>
        <v/>
      </c>
      <c r="AD12" s="14" t="str">
        <f ca="1">IF(SUMPRODUCT((Noms=$A12)*(AD$4&gt;=Debut)*(AD$4&lt;=Fin)),VLOOKUP($A12,Saisie!$A:$D,4,FALSE),"")</f>
        <v/>
      </c>
      <c r="AE12" s="14" t="str">
        <f ca="1">IF(SUMPRODUCT((Noms=$A12)*(AE$4&gt;=Debut)*(AE$4&lt;=Fin)),VLOOKUP($A12,Saisie!$A:$D,4,FALSE),"")</f>
        <v/>
      </c>
      <c r="AF12" s="14" t="str">
        <f ca="1">IF(SUMPRODUCT((Noms=$A12)*(AF$4&gt;=Debut)*(AF$4&lt;=Fin)),VLOOKUP($A12,Saisie!$A:$D,4,FALSE),"")</f>
        <v/>
      </c>
    </row>
    <row r="13" spans="1:32" ht="20.100000000000001" customHeight="1" x14ac:dyDescent="0.2">
      <c r="A13" s="7" t="str">
        <f t="array" aca="1" ref="A13" ca="1">INDEX(ColA,MIN(IF((MONTH(Debut)=MONTH(1&amp;$N$2))+(MONTH(Fin)=MONTH(1&amp;$N$2)),IF(COUNTIF(A$5:A12,Noms)=0,ROW(Noms)))))&amp;""</f>
        <v/>
      </c>
      <c r="B13" s="14" t="str">
        <f ca="1">IF(SUMPRODUCT((Noms=$A13)*(B$4&gt;=Debut)*(B$4&lt;=Fin)),VLOOKUP($A13,Saisie!$A:$D,4,FALSE),"")</f>
        <v/>
      </c>
      <c r="C13" s="14" t="str">
        <f ca="1">IF(SUMPRODUCT((Noms=$A13)*(C$4&gt;=Debut)*(C$4&lt;=Fin)),VLOOKUP($A13,Saisie!$A:$D,4,FALSE),"")</f>
        <v/>
      </c>
      <c r="D13" s="14" t="str">
        <f ca="1">IF(SUMPRODUCT((Noms=$A13)*(D$4&gt;=Debut)*(D$4&lt;=Fin)),VLOOKUP($A13,Saisie!$A:$D,4,FALSE),"")</f>
        <v/>
      </c>
      <c r="E13" s="14" t="str">
        <f ca="1">IF(SUMPRODUCT((Noms=$A13)*(E$4&gt;=Debut)*(E$4&lt;=Fin)),VLOOKUP($A13,Saisie!$A:$D,4,FALSE),"")</f>
        <v/>
      </c>
      <c r="F13" s="14" t="str">
        <f ca="1">IF(SUMPRODUCT((Noms=$A13)*(F$4&gt;=Debut)*(F$4&lt;=Fin)),VLOOKUP($A13,Saisie!$A:$D,4,FALSE),"")</f>
        <v/>
      </c>
      <c r="G13" s="14" t="str">
        <f ca="1">IF(SUMPRODUCT((Noms=$A13)*(G$4&gt;=Debut)*(G$4&lt;=Fin)),VLOOKUP($A13,Saisie!$A:$D,4,FALSE),"")</f>
        <v/>
      </c>
      <c r="H13" s="14" t="str">
        <f ca="1">IF(SUMPRODUCT((Noms=$A13)*(H$4&gt;=Debut)*(H$4&lt;=Fin)),VLOOKUP($A13,Saisie!$A:$D,4,FALSE),"")</f>
        <v/>
      </c>
      <c r="I13" s="14" t="str">
        <f ca="1">IF(SUMPRODUCT((Noms=$A13)*(I$4&gt;=Debut)*(I$4&lt;=Fin)),VLOOKUP($A13,Saisie!$A:$D,4,FALSE),"")</f>
        <v/>
      </c>
      <c r="J13" s="14" t="str">
        <f ca="1">IF(SUMPRODUCT((Noms=$A13)*(J$4&gt;=Debut)*(J$4&lt;=Fin)),VLOOKUP($A13,Saisie!$A:$D,4,FALSE),"")</f>
        <v/>
      </c>
      <c r="K13" s="14" t="str">
        <f ca="1">IF(SUMPRODUCT((Noms=$A13)*(K$4&gt;=Debut)*(K$4&lt;=Fin)),VLOOKUP($A13,Saisie!$A:$D,4,FALSE),"")</f>
        <v/>
      </c>
      <c r="L13" s="14" t="str">
        <f ca="1">IF(SUMPRODUCT((Noms=$A13)*(L$4&gt;=Debut)*(L$4&lt;=Fin)),VLOOKUP($A13,Saisie!$A:$D,4,FALSE),"")</f>
        <v/>
      </c>
      <c r="M13" s="14" t="str">
        <f ca="1">IF(SUMPRODUCT((Noms=$A13)*(M$4&gt;=Debut)*(M$4&lt;=Fin)),VLOOKUP($A13,Saisie!$A:$D,4,FALSE),"")</f>
        <v/>
      </c>
      <c r="N13" s="14" t="str">
        <f ca="1">IF(SUMPRODUCT((Noms=$A13)*(N$4&gt;=Debut)*(N$4&lt;=Fin)),VLOOKUP($A13,Saisie!$A:$D,4,FALSE),"")</f>
        <v/>
      </c>
      <c r="O13" s="14" t="str">
        <f ca="1">IF(SUMPRODUCT((Noms=$A13)*(O$4&gt;=Debut)*(O$4&lt;=Fin)),VLOOKUP($A13,Saisie!$A:$D,4,FALSE),"")</f>
        <v/>
      </c>
      <c r="P13" s="14" t="str">
        <f ca="1">IF(SUMPRODUCT((Noms=$A13)*(P$4&gt;=Debut)*(P$4&lt;=Fin)),VLOOKUP($A13,Saisie!$A:$D,4,FALSE),"")</f>
        <v/>
      </c>
      <c r="Q13" s="14" t="str">
        <f ca="1">IF(SUMPRODUCT((Noms=$A13)*(Q$4&gt;=Debut)*(Q$4&lt;=Fin)),VLOOKUP($A13,Saisie!$A:$D,4,FALSE),"")</f>
        <v/>
      </c>
      <c r="R13" s="14" t="str">
        <f ca="1">IF(SUMPRODUCT((Noms=$A13)*(R$4&gt;=Debut)*(R$4&lt;=Fin)),VLOOKUP($A13,Saisie!$A:$D,4,FALSE),"")</f>
        <v/>
      </c>
      <c r="S13" s="14" t="str">
        <f ca="1">IF(SUMPRODUCT((Noms=$A13)*(S$4&gt;=Debut)*(S$4&lt;=Fin)),VLOOKUP($A13,Saisie!$A:$D,4,FALSE),"")</f>
        <v/>
      </c>
      <c r="T13" s="14" t="str">
        <f ca="1">IF(SUMPRODUCT((Noms=$A13)*(T$4&gt;=Debut)*(T$4&lt;=Fin)),VLOOKUP($A13,Saisie!$A:$D,4,FALSE),"")</f>
        <v/>
      </c>
      <c r="U13" s="14" t="str">
        <f ca="1">IF(SUMPRODUCT((Noms=$A13)*(U$4&gt;=Debut)*(U$4&lt;=Fin)),VLOOKUP($A13,Saisie!$A:$D,4,FALSE),"")</f>
        <v/>
      </c>
      <c r="V13" s="14" t="str">
        <f ca="1">IF(SUMPRODUCT((Noms=$A13)*(V$4&gt;=Debut)*(V$4&lt;=Fin)),VLOOKUP($A13,Saisie!$A:$D,4,FALSE),"")</f>
        <v/>
      </c>
      <c r="W13" s="14" t="str">
        <f ca="1">IF(SUMPRODUCT((Noms=$A13)*(W$4&gt;=Debut)*(W$4&lt;=Fin)),VLOOKUP($A13,Saisie!$A:$D,4,FALSE),"")</f>
        <v/>
      </c>
      <c r="X13" s="14" t="str">
        <f ca="1">IF(SUMPRODUCT((Noms=$A13)*(X$4&gt;=Debut)*(X$4&lt;=Fin)),VLOOKUP($A13,Saisie!$A:$D,4,FALSE),"")</f>
        <v/>
      </c>
      <c r="Y13" s="14" t="str">
        <f ca="1">IF(SUMPRODUCT((Noms=$A13)*(Y$4&gt;=Debut)*(Y$4&lt;=Fin)),VLOOKUP($A13,Saisie!$A:$D,4,FALSE),"")</f>
        <v/>
      </c>
      <c r="Z13" s="14" t="str">
        <f ca="1">IF(SUMPRODUCT((Noms=$A13)*(Z$4&gt;=Debut)*(Z$4&lt;=Fin)),VLOOKUP($A13,Saisie!$A:$D,4,FALSE),"")</f>
        <v/>
      </c>
      <c r="AA13" s="14" t="str">
        <f ca="1">IF(SUMPRODUCT((Noms=$A13)*(AA$4&gt;=Debut)*(AA$4&lt;=Fin)),VLOOKUP($A13,Saisie!$A:$D,4,FALSE),"")</f>
        <v/>
      </c>
      <c r="AB13" s="14" t="str">
        <f ca="1">IF(SUMPRODUCT((Noms=$A13)*(AB$4&gt;=Debut)*(AB$4&lt;=Fin)),VLOOKUP($A13,Saisie!$A:$D,4,FALSE),"")</f>
        <v/>
      </c>
      <c r="AC13" s="14" t="str">
        <f ca="1">IF(SUMPRODUCT((Noms=$A13)*(AC$4&gt;=Debut)*(AC$4&lt;=Fin)),VLOOKUP($A13,Saisie!$A:$D,4,FALSE),"")</f>
        <v/>
      </c>
      <c r="AD13" s="14" t="str">
        <f ca="1">IF(SUMPRODUCT((Noms=$A13)*(AD$4&gt;=Debut)*(AD$4&lt;=Fin)),VLOOKUP($A13,Saisie!$A:$D,4,FALSE),"")</f>
        <v/>
      </c>
      <c r="AE13" s="14" t="str">
        <f ca="1">IF(SUMPRODUCT((Noms=$A13)*(AE$4&gt;=Debut)*(AE$4&lt;=Fin)),VLOOKUP($A13,Saisie!$A:$D,4,FALSE),"")</f>
        <v/>
      </c>
      <c r="AF13" s="14" t="str">
        <f ca="1">IF(SUMPRODUCT((Noms=$A13)*(AF$4&gt;=Debut)*(AF$4&lt;=Fin)),VLOOKUP($A13,Saisie!$A:$D,4,FALSE),"")</f>
        <v/>
      </c>
    </row>
    <row r="14" spans="1:32" ht="20.100000000000001" customHeight="1" x14ac:dyDescent="0.2">
      <c r="A14" s="7" t="str">
        <f t="array" aca="1" ref="A14" ca="1">INDEX(ColA,MIN(IF((MONTH(Debut)=MONTH(1&amp;$N$2))+(MONTH(Fin)=MONTH(1&amp;$N$2)),IF(COUNTIF(A$5:A13,Noms)=0,ROW(Noms)))))&amp;""</f>
        <v/>
      </c>
      <c r="B14" s="14" t="str">
        <f ca="1">IF(SUMPRODUCT((Noms=$A14)*(B$4&gt;=Debut)*(B$4&lt;=Fin)),VLOOKUP($A14,Saisie!$A:$D,4,FALSE),"")</f>
        <v/>
      </c>
      <c r="C14" s="14" t="str">
        <f ca="1">IF(SUMPRODUCT((Noms=$A14)*(C$4&gt;=Debut)*(C$4&lt;=Fin)),VLOOKUP($A14,Saisie!$A:$D,4,FALSE),"")</f>
        <v/>
      </c>
      <c r="D14" s="14" t="str">
        <f ca="1">IF(SUMPRODUCT((Noms=$A14)*(D$4&gt;=Debut)*(D$4&lt;=Fin)),VLOOKUP($A14,Saisie!$A:$D,4,FALSE),"")</f>
        <v/>
      </c>
      <c r="E14" s="14" t="str">
        <f ca="1">IF(SUMPRODUCT((Noms=$A14)*(E$4&gt;=Debut)*(E$4&lt;=Fin)),VLOOKUP($A14,Saisie!$A:$D,4,FALSE),"")</f>
        <v/>
      </c>
      <c r="F14" s="14" t="str">
        <f ca="1">IF(SUMPRODUCT((Noms=$A14)*(F$4&gt;=Debut)*(F$4&lt;=Fin)),VLOOKUP($A14,Saisie!$A:$D,4,FALSE),"")</f>
        <v/>
      </c>
      <c r="G14" s="14" t="str">
        <f ca="1">IF(SUMPRODUCT((Noms=$A14)*(G$4&gt;=Debut)*(G$4&lt;=Fin)),VLOOKUP($A14,Saisie!$A:$D,4,FALSE),"")</f>
        <v/>
      </c>
      <c r="H14" s="14" t="str">
        <f ca="1">IF(SUMPRODUCT((Noms=$A14)*(H$4&gt;=Debut)*(H$4&lt;=Fin)),VLOOKUP($A14,Saisie!$A:$D,4,FALSE),"")</f>
        <v/>
      </c>
      <c r="I14" s="14" t="str">
        <f ca="1">IF(SUMPRODUCT((Noms=$A14)*(I$4&gt;=Debut)*(I$4&lt;=Fin)),VLOOKUP($A14,Saisie!$A:$D,4,FALSE),"")</f>
        <v/>
      </c>
      <c r="J14" s="14" t="str">
        <f ca="1">IF(SUMPRODUCT((Noms=$A14)*(J$4&gt;=Debut)*(J$4&lt;=Fin)),VLOOKUP($A14,Saisie!$A:$D,4,FALSE),"")</f>
        <v/>
      </c>
      <c r="K14" s="14" t="str">
        <f ca="1">IF(SUMPRODUCT((Noms=$A14)*(K$4&gt;=Debut)*(K$4&lt;=Fin)),VLOOKUP($A14,Saisie!$A:$D,4,FALSE),"")</f>
        <v/>
      </c>
      <c r="L14" s="14" t="str">
        <f ca="1">IF(SUMPRODUCT((Noms=$A14)*(L$4&gt;=Debut)*(L$4&lt;=Fin)),VLOOKUP($A14,Saisie!$A:$D,4,FALSE),"")</f>
        <v/>
      </c>
      <c r="M14" s="14" t="str">
        <f ca="1">IF(SUMPRODUCT((Noms=$A14)*(M$4&gt;=Debut)*(M$4&lt;=Fin)),VLOOKUP($A14,Saisie!$A:$D,4,FALSE),"")</f>
        <v/>
      </c>
      <c r="N14" s="14" t="str">
        <f ca="1">IF(SUMPRODUCT((Noms=$A14)*(N$4&gt;=Debut)*(N$4&lt;=Fin)),VLOOKUP($A14,Saisie!$A:$D,4,FALSE),"")</f>
        <v/>
      </c>
      <c r="O14" s="14" t="str">
        <f ca="1">IF(SUMPRODUCT((Noms=$A14)*(O$4&gt;=Debut)*(O$4&lt;=Fin)),VLOOKUP($A14,Saisie!$A:$D,4,FALSE),"")</f>
        <v/>
      </c>
      <c r="P14" s="14" t="str">
        <f ca="1">IF(SUMPRODUCT((Noms=$A14)*(P$4&gt;=Debut)*(P$4&lt;=Fin)),VLOOKUP($A14,Saisie!$A:$D,4,FALSE),"")</f>
        <v/>
      </c>
      <c r="Q14" s="14" t="str">
        <f ca="1">IF(SUMPRODUCT((Noms=$A14)*(Q$4&gt;=Debut)*(Q$4&lt;=Fin)),VLOOKUP($A14,Saisie!$A:$D,4,FALSE),"")</f>
        <v/>
      </c>
      <c r="R14" s="14" t="str">
        <f ca="1">IF(SUMPRODUCT((Noms=$A14)*(R$4&gt;=Debut)*(R$4&lt;=Fin)),VLOOKUP($A14,Saisie!$A:$D,4,FALSE),"")</f>
        <v/>
      </c>
      <c r="S14" s="14" t="str">
        <f ca="1">IF(SUMPRODUCT((Noms=$A14)*(S$4&gt;=Debut)*(S$4&lt;=Fin)),VLOOKUP($A14,Saisie!$A:$D,4,FALSE),"")</f>
        <v/>
      </c>
      <c r="T14" s="14" t="str">
        <f ca="1">IF(SUMPRODUCT((Noms=$A14)*(T$4&gt;=Debut)*(T$4&lt;=Fin)),VLOOKUP($A14,Saisie!$A:$D,4,FALSE),"")</f>
        <v/>
      </c>
      <c r="U14" s="14" t="str">
        <f ca="1">IF(SUMPRODUCT((Noms=$A14)*(U$4&gt;=Debut)*(U$4&lt;=Fin)),VLOOKUP($A14,Saisie!$A:$D,4,FALSE),"")</f>
        <v/>
      </c>
      <c r="V14" s="14" t="str">
        <f ca="1">IF(SUMPRODUCT((Noms=$A14)*(V$4&gt;=Debut)*(V$4&lt;=Fin)),VLOOKUP($A14,Saisie!$A:$D,4,FALSE),"")</f>
        <v/>
      </c>
      <c r="W14" s="14" t="str">
        <f ca="1">IF(SUMPRODUCT((Noms=$A14)*(W$4&gt;=Debut)*(W$4&lt;=Fin)),VLOOKUP($A14,Saisie!$A:$D,4,FALSE),"")</f>
        <v/>
      </c>
      <c r="X14" s="14" t="str">
        <f ca="1">IF(SUMPRODUCT((Noms=$A14)*(X$4&gt;=Debut)*(X$4&lt;=Fin)),VLOOKUP($A14,Saisie!$A:$D,4,FALSE),"")</f>
        <v/>
      </c>
      <c r="Y14" s="14" t="str">
        <f ca="1">IF(SUMPRODUCT((Noms=$A14)*(Y$4&gt;=Debut)*(Y$4&lt;=Fin)),VLOOKUP($A14,Saisie!$A:$D,4,FALSE),"")</f>
        <v/>
      </c>
      <c r="Z14" s="14" t="str">
        <f ca="1">IF(SUMPRODUCT((Noms=$A14)*(Z$4&gt;=Debut)*(Z$4&lt;=Fin)),VLOOKUP($A14,Saisie!$A:$D,4,FALSE),"")</f>
        <v/>
      </c>
      <c r="AA14" s="14" t="str">
        <f ca="1">IF(SUMPRODUCT((Noms=$A14)*(AA$4&gt;=Debut)*(AA$4&lt;=Fin)),VLOOKUP($A14,Saisie!$A:$D,4,FALSE),"")</f>
        <v/>
      </c>
      <c r="AB14" s="14" t="str">
        <f ca="1">IF(SUMPRODUCT((Noms=$A14)*(AB$4&gt;=Debut)*(AB$4&lt;=Fin)),VLOOKUP($A14,Saisie!$A:$D,4,FALSE),"")</f>
        <v/>
      </c>
      <c r="AC14" s="14" t="str">
        <f ca="1">IF(SUMPRODUCT((Noms=$A14)*(AC$4&gt;=Debut)*(AC$4&lt;=Fin)),VLOOKUP($A14,Saisie!$A:$D,4,FALSE),"")</f>
        <v/>
      </c>
      <c r="AD14" s="14" t="str">
        <f ca="1">IF(SUMPRODUCT((Noms=$A14)*(AD$4&gt;=Debut)*(AD$4&lt;=Fin)),VLOOKUP($A14,Saisie!$A:$D,4,FALSE),"")</f>
        <v/>
      </c>
      <c r="AE14" s="14" t="str">
        <f ca="1">IF(SUMPRODUCT((Noms=$A14)*(AE$4&gt;=Debut)*(AE$4&lt;=Fin)),VLOOKUP($A14,Saisie!$A:$D,4,FALSE),"")</f>
        <v/>
      </c>
      <c r="AF14" s="14" t="str">
        <f ca="1">IF(SUMPRODUCT((Noms=$A14)*(AF$4&gt;=Debut)*(AF$4&lt;=Fin)),VLOOKUP($A14,Saisie!$A:$D,4,FALSE),"")</f>
        <v/>
      </c>
    </row>
    <row r="15" spans="1:32" ht="20.100000000000001" customHeight="1" x14ac:dyDescent="0.2">
      <c r="A15" s="7" t="str">
        <f t="array" aca="1" ref="A15" ca="1">INDEX(ColA,MIN(IF((MONTH(Debut)=MONTH(1&amp;$N$2))+(MONTH(Fin)=MONTH(1&amp;$N$2)),IF(COUNTIF(A$5:A14,Noms)=0,ROW(Noms)))))&amp;""</f>
        <v/>
      </c>
      <c r="B15" s="14" t="str">
        <f ca="1">IF(SUMPRODUCT((Noms=$A15)*(B$4&gt;=Debut)*(B$4&lt;=Fin)),VLOOKUP($A15,Saisie!$A:$D,4,FALSE),"")</f>
        <v/>
      </c>
      <c r="C15" s="14" t="str">
        <f ca="1">IF(SUMPRODUCT((Noms=$A15)*(C$4&gt;=Debut)*(C$4&lt;=Fin)),VLOOKUP($A15,Saisie!$A:$D,4,FALSE),"")</f>
        <v/>
      </c>
      <c r="D15" s="14" t="str">
        <f ca="1">IF(SUMPRODUCT((Noms=$A15)*(D$4&gt;=Debut)*(D$4&lt;=Fin)),VLOOKUP($A15,Saisie!$A:$D,4,FALSE),"")</f>
        <v/>
      </c>
      <c r="E15" s="14" t="str">
        <f ca="1">IF(SUMPRODUCT((Noms=$A15)*(E$4&gt;=Debut)*(E$4&lt;=Fin)),VLOOKUP($A15,Saisie!$A:$D,4,FALSE),"")</f>
        <v/>
      </c>
      <c r="F15" s="14" t="str">
        <f ca="1">IF(SUMPRODUCT((Noms=$A15)*(F$4&gt;=Debut)*(F$4&lt;=Fin)),VLOOKUP($A15,Saisie!$A:$D,4,FALSE),"")</f>
        <v/>
      </c>
      <c r="G15" s="14" t="str">
        <f ca="1">IF(SUMPRODUCT((Noms=$A15)*(G$4&gt;=Debut)*(G$4&lt;=Fin)),VLOOKUP($A15,Saisie!$A:$D,4,FALSE),"")</f>
        <v/>
      </c>
      <c r="H15" s="14" t="str">
        <f ca="1">IF(SUMPRODUCT((Noms=$A15)*(H$4&gt;=Debut)*(H$4&lt;=Fin)),VLOOKUP($A15,Saisie!$A:$D,4,FALSE),"")</f>
        <v/>
      </c>
      <c r="I15" s="14" t="str">
        <f ca="1">IF(SUMPRODUCT((Noms=$A15)*(I$4&gt;=Debut)*(I$4&lt;=Fin)),VLOOKUP($A15,Saisie!$A:$D,4,FALSE),"")</f>
        <v/>
      </c>
      <c r="J15" s="14" t="str">
        <f ca="1">IF(SUMPRODUCT((Noms=$A15)*(J$4&gt;=Debut)*(J$4&lt;=Fin)),VLOOKUP($A15,Saisie!$A:$D,4,FALSE),"")</f>
        <v/>
      </c>
      <c r="K15" s="14" t="str">
        <f ca="1">IF(SUMPRODUCT((Noms=$A15)*(K$4&gt;=Debut)*(K$4&lt;=Fin)),VLOOKUP($A15,Saisie!$A:$D,4,FALSE),"")</f>
        <v/>
      </c>
      <c r="L15" s="14" t="str">
        <f ca="1">IF(SUMPRODUCT((Noms=$A15)*(L$4&gt;=Debut)*(L$4&lt;=Fin)),VLOOKUP($A15,Saisie!$A:$D,4,FALSE),"")</f>
        <v/>
      </c>
      <c r="M15" s="14" t="str">
        <f ca="1">IF(SUMPRODUCT((Noms=$A15)*(M$4&gt;=Debut)*(M$4&lt;=Fin)),VLOOKUP($A15,Saisie!$A:$D,4,FALSE),"")</f>
        <v/>
      </c>
      <c r="N15" s="14" t="str">
        <f ca="1">IF(SUMPRODUCT((Noms=$A15)*(N$4&gt;=Debut)*(N$4&lt;=Fin)),VLOOKUP($A15,Saisie!$A:$D,4,FALSE),"")</f>
        <v/>
      </c>
      <c r="O15" s="14" t="str">
        <f ca="1">IF(SUMPRODUCT((Noms=$A15)*(O$4&gt;=Debut)*(O$4&lt;=Fin)),VLOOKUP($A15,Saisie!$A:$D,4,FALSE),"")</f>
        <v/>
      </c>
      <c r="P15" s="14" t="str">
        <f ca="1">IF(SUMPRODUCT((Noms=$A15)*(P$4&gt;=Debut)*(P$4&lt;=Fin)),VLOOKUP($A15,Saisie!$A:$D,4,FALSE),"")</f>
        <v/>
      </c>
      <c r="Q15" s="14" t="str">
        <f ca="1">IF(SUMPRODUCT((Noms=$A15)*(Q$4&gt;=Debut)*(Q$4&lt;=Fin)),VLOOKUP($A15,Saisie!$A:$D,4,FALSE),"")</f>
        <v/>
      </c>
      <c r="R15" s="14" t="str">
        <f ca="1">IF(SUMPRODUCT((Noms=$A15)*(R$4&gt;=Debut)*(R$4&lt;=Fin)),VLOOKUP($A15,Saisie!$A:$D,4,FALSE),"")</f>
        <v/>
      </c>
      <c r="S15" s="14" t="str">
        <f ca="1">IF(SUMPRODUCT((Noms=$A15)*(S$4&gt;=Debut)*(S$4&lt;=Fin)),VLOOKUP($A15,Saisie!$A:$D,4,FALSE),"")</f>
        <v/>
      </c>
      <c r="T15" s="14" t="str">
        <f ca="1">IF(SUMPRODUCT((Noms=$A15)*(T$4&gt;=Debut)*(T$4&lt;=Fin)),VLOOKUP($A15,Saisie!$A:$D,4,FALSE),"")</f>
        <v/>
      </c>
      <c r="U15" s="14" t="str">
        <f ca="1">IF(SUMPRODUCT((Noms=$A15)*(U$4&gt;=Debut)*(U$4&lt;=Fin)),VLOOKUP($A15,Saisie!$A:$D,4,FALSE),"")</f>
        <v/>
      </c>
      <c r="V15" s="14" t="str">
        <f ca="1">IF(SUMPRODUCT((Noms=$A15)*(V$4&gt;=Debut)*(V$4&lt;=Fin)),VLOOKUP($A15,Saisie!$A:$D,4,FALSE),"")</f>
        <v/>
      </c>
      <c r="W15" s="14" t="str">
        <f ca="1">IF(SUMPRODUCT((Noms=$A15)*(W$4&gt;=Debut)*(W$4&lt;=Fin)),VLOOKUP($A15,Saisie!$A:$D,4,FALSE),"")</f>
        <v/>
      </c>
      <c r="X15" s="14" t="str">
        <f ca="1">IF(SUMPRODUCT((Noms=$A15)*(X$4&gt;=Debut)*(X$4&lt;=Fin)),VLOOKUP($A15,Saisie!$A:$D,4,FALSE),"")</f>
        <v/>
      </c>
      <c r="Y15" s="14" t="str">
        <f ca="1">IF(SUMPRODUCT((Noms=$A15)*(Y$4&gt;=Debut)*(Y$4&lt;=Fin)),VLOOKUP($A15,Saisie!$A:$D,4,FALSE),"")</f>
        <v/>
      </c>
      <c r="Z15" s="14" t="str">
        <f ca="1">IF(SUMPRODUCT((Noms=$A15)*(Z$4&gt;=Debut)*(Z$4&lt;=Fin)),VLOOKUP($A15,Saisie!$A:$D,4,FALSE),"")</f>
        <v/>
      </c>
      <c r="AA15" s="14" t="str">
        <f ca="1">IF(SUMPRODUCT((Noms=$A15)*(AA$4&gt;=Debut)*(AA$4&lt;=Fin)),VLOOKUP($A15,Saisie!$A:$D,4,FALSE),"")</f>
        <v/>
      </c>
      <c r="AB15" s="14" t="str">
        <f ca="1">IF(SUMPRODUCT((Noms=$A15)*(AB$4&gt;=Debut)*(AB$4&lt;=Fin)),VLOOKUP($A15,Saisie!$A:$D,4,FALSE),"")</f>
        <v/>
      </c>
      <c r="AC15" s="14" t="str">
        <f ca="1">IF(SUMPRODUCT((Noms=$A15)*(AC$4&gt;=Debut)*(AC$4&lt;=Fin)),VLOOKUP($A15,Saisie!$A:$D,4,FALSE),"")</f>
        <v/>
      </c>
      <c r="AD15" s="14" t="str">
        <f ca="1">IF(SUMPRODUCT((Noms=$A15)*(AD$4&gt;=Debut)*(AD$4&lt;=Fin)),VLOOKUP($A15,Saisie!$A:$D,4,FALSE),"")</f>
        <v/>
      </c>
      <c r="AE15" s="14" t="str">
        <f ca="1">IF(SUMPRODUCT((Noms=$A15)*(AE$4&gt;=Debut)*(AE$4&lt;=Fin)),VLOOKUP($A15,Saisie!$A:$D,4,FALSE),"")</f>
        <v/>
      </c>
      <c r="AF15" s="14" t="str">
        <f ca="1">IF(SUMPRODUCT((Noms=$A15)*(AF$4&gt;=Debut)*(AF$4&lt;=Fin)),VLOOKUP($A15,Saisie!$A:$D,4,FALSE),"")</f>
        <v/>
      </c>
    </row>
    <row r="17" spans="1:6" x14ac:dyDescent="0.2">
      <c r="A17" s="20"/>
    </row>
    <row r="19" spans="1:6" x14ac:dyDescent="0.2">
      <c r="F19" s="3"/>
    </row>
  </sheetData>
  <mergeCells count="1">
    <mergeCell ref="N2:Q2"/>
  </mergeCells>
  <phoneticPr fontId="0" type="noConversion"/>
  <conditionalFormatting sqref="B6:AF15">
    <cfRule type="cellIs" dxfId="8" priority="6" stopIfTrue="1" operator="equal">
      <formula>1</formula>
    </cfRule>
    <cfRule type="containsText" dxfId="9" priority="3" operator="containsText" text="CP">
      <formula>NOT(ISERROR(SEARCH("CP",B6)))</formula>
    </cfRule>
    <cfRule type="containsText" dxfId="10" priority="2" operator="containsText" text="RR">
      <formula>NOT(ISERROR(SEARCH("RR",B6)))</formula>
    </cfRule>
    <cfRule type="containsText" dxfId="11" priority="1" operator="containsText" text="FORM">
      <formula>NOT(ISERROR(SEARCH("FORM",B6)))</formula>
    </cfRule>
  </conditionalFormatting>
  <conditionalFormatting sqref="B4:AF5">
    <cfRule type="expression" dxfId="18" priority="4" stopIfTrue="1">
      <formula>COUNTIF(Ferie,B$4)</formula>
    </cfRule>
    <cfRule type="expression" dxfId="17" priority="5" stopIfTrue="1">
      <formula>WEEKDAY(B$4,2)&gt;5</formula>
    </cfRule>
  </conditionalFormatting>
  <dataValidations count="2">
    <dataValidation type="list" allowBlank="1" showInputMessage="1" showErrorMessage="1" sqref="N2">
      <formula1>Mois</formula1>
    </dataValidation>
    <dataValidation type="list" allowBlank="1" showInputMessage="1" showErrorMessage="1" sqref="A1">
      <formula1>"2013,2014,2015,2016,2017,2018,2019,2020"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76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1"/>
  <sheetViews>
    <sheetView workbookViewId="0">
      <selection activeCell="C2" sqref="C2:C13"/>
    </sheetView>
  </sheetViews>
  <sheetFormatPr baseColWidth="10" defaultColWidth="13.33203125" defaultRowHeight="12.75" x14ac:dyDescent="0.2"/>
  <cols>
    <col min="1" max="1" width="12" customWidth="1"/>
    <col min="2" max="2" width="5.83203125" customWidth="1"/>
    <col min="3" max="3" width="13.33203125" style="2"/>
    <col min="4" max="4" width="4.6640625" style="2" customWidth="1"/>
    <col min="5" max="5" width="14.33203125" style="2" bestFit="1" customWidth="1"/>
    <col min="6" max="6" width="26.5" style="2" bestFit="1" customWidth="1"/>
    <col min="7" max="16384" width="13.33203125" style="2"/>
  </cols>
  <sheetData>
    <row r="1" spans="1:6" ht="20.100000000000001" customHeight="1" thickBot="1" x14ac:dyDescent="0.25">
      <c r="A1" s="21" t="s">
        <v>13</v>
      </c>
      <c r="B1" s="22"/>
      <c r="C1" s="22" t="s">
        <v>14</v>
      </c>
      <c r="D1" s="22"/>
      <c r="E1" s="35" t="s">
        <v>41</v>
      </c>
      <c r="F1" s="36"/>
    </row>
    <row r="2" spans="1:6" ht="15" x14ac:dyDescent="0.2">
      <c r="A2" s="4" t="s">
        <v>8</v>
      </c>
      <c r="B2" s="4"/>
      <c r="C2" s="23" t="s">
        <v>15</v>
      </c>
      <c r="D2" s="4"/>
      <c r="E2" s="25">
        <f>DATE(An,1,1)</f>
        <v>41275</v>
      </c>
      <c r="F2" s="24" t="s">
        <v>28</v>
      </c>
    </row>
    <row r="3" spans="1:6" ht="15" x14ac:dyDescent="0.2">
      <c r="A3" s="4" t="s">
        <v>5</v>
      </c>
      <c r="B3" s="4"/>
      <c r="C3" s="23" t="s">
        <v>16</v>
      </c>
      <c r="D3" s="4"/>
      <c r="E3" s="25">
        <f>DATE(An,3,29.56+0.979*MOD(204-11*MOD(An,19),30)-WEEKDAY(DATE(An,3,28.56+0.979*MOD(204-11*MOD(An,19),30))))</f>
        <v>41364</v>
      </c>
      <c r="F3" s="24" t="s">
        <v>29</v>
      </c>
    </row>
    <row r="4" spans="1:6" ht="15" x14ac:dyDescent="0.2">
      <c r="A4" s="4" t="s">
        <v>10</v>
      </c>
      <c r="B4" s="4"/>
      <c r="C4" s="4" t="s">
        <v>17</v>
      </c>
      <c r="D4" s="4"/>
      <c r="E4" s="25">
        <f>E3+1</f>
        <v>41365</v>
      </c>
      <c r="F4" s="24" t="s">
        <v>30</v>
      </c>
    </row>
    <row r="5" spans="1:6" ht="15" x14ac:dyDescent="0.2">
      <c r="A5" s="4" t="s">
        <v>7</v>
      </c>
      <c r="B5" s="4"/>
      <c r="C5" s="4" t="s">
        <v>18</v>
      </c>
      <c r="D5" s="4"/>
      <c r="E5" s="25">
        <f>DATE(An,5,1)</f>
        <v>41395</v>
      </c>
      <c r="F5" s="24" t="s">
        <v>31</v>
      </c>
    </row>
    <row r="6" spans="1:6" ht="15" x14ac:dyDescent="0.2">
      <c r="A6" s="4" t="s">
        <v>0</v>
      </c>
      <c r="B6" s="4"/>
      <c r="C6" s="4" t="s">
        <v>19</v>
      </c>
      <c r="D6" s="4"/>
      <c r="E6" s="25">
        <f>DATE(An,5,8)</f>
        <v>41402</v>
      </c>
      <c r="F6" s="24" t="s">
        <v>32</v>
      </c>
    </row>
    <row r="7" spans="1:6" ht="15" x14ac:dyDescent="0.2">
      <c r="A7" s="4" t="s">
        <v>6</v>
      </c>
      <c r="B7" s="4"/>
      <c r="C7" s="4" t="s">
        <v>20</v>
      </c>
      <c r="D7" s="4"/>
      <c r="E7" s="25">
        <f>E3+39</f>
        <v>41403</v>
      </c>
      <c r="F7" s="24" t="s">
        <v>33</v>
      </c>
    </row>
    <row r="8" spans="1:6" ht="15" x14ac:dyDescent="0.2">
      <c r="A8" s="5" t="s">
        <v>4</v>
      </c>
      <c r="B8" s="4"/>
      <c r="C8" s="4" t="s">
        <v>21</v>
      </c>
      <c r="D8" s="4"/>
      <c r="E8" s="25">
        <f>E3+49</f>
        <v>41413</v>
      </c>
      <c r="F8" s="24" t="s">
        <v>34</v>
      </c>
    </row>
    <row r="9" spans="1:6" ht="15" x14ac:dyDescent="0.2">
      <c r="A9" s="4" t="s">
        <v>1</v>
      </c>
      <c r="B9" s="4"/>
      <c r="C9" s="4" t="s">
        <v>22</v>
      </c>
      <c r="D9" s="4"/>
      <c r="E9" s="25">
        <f>E8+1</f>
        <v>41414</v>
      </c>
      <c r="F9" s="24" t="s">
        <v>35</v>
      </c>
    </row>
    <row r="10" spans="1:6" ht="15" x14ac:dyDescent="0.2">
      <c r="A10" s="4" t="s">
        <v>12</v>
      </c>
      <c r="B10" s="4"/>
      <c r="C10" s="4" t="s">
        <v>23</v>
      </c>
      <c r="D10" s="4"/>
      <c r="E10" s="25">
        <f>DATE(An,7,14)</f>
        <v>41469</v>
      </c>
      <c r="F10" s="24" t="s">
        <v>36</v>
      </c>
    </row>
    <row r="11" spans="1:6" ht="15" x14ac:dyDescent="0.2">
      <c r="A11" s="4" t="s">
        <v>11</v>
      </c>
      <c r="B11" s="4"/>
      <c r="C11" s="4" t="s">
        <v>24</v>
      </c>
      <c r="D11" s="4"/>
      <c r="E11" s="25">
        <f>DATE(An,8,15)</f>
        <v>41501</v>
      </c>
      <c r="F11" s="24" t="s">
        <v>37</v>
      </c>
    </row>
    <row r="12" spans="1:6" ht="15" x14ac:dyDescent="0.2">
      <c r="A12" s="4" t="s">
        <v>9</v>
      </c>
      <c r="B12" s="4"/>
      <c r="C12" s="4" t="s">
        <v>25</v>
      </c>
      <c r="D12" s="4"/>
      <c r="E12" s="25">
        <f>DATE(An,11,1)</f>
        <v>41579</v>
      </c>
      <c r="F12" s="24" t="s">
        <v>38</v>
      </c>
    </row>
    <row r="13" spans="1:6" ht="15" x14ac:dyDescent="0.2">
      <c r="A13" s="5" t="s">
        <v>3</v>
      </c>
      <c r="B13" s="4"/>
      <c r="C13" s="4" t="s">
        <v>26</v>
      </c>
      <c r="D13" s="4"/>
      <c r="E13" s="25">
        <f>DATE(An,11,11)</f>
        <v>41589</v>
      </c>
      <c r="F13" s="24" t="s">
        <v>39</v>
      </c>
    </row>
    <row r="14" spans="1:6" ht="15.75" thickBot="1" x14ac:dyDescent="0.25">
      <c r="A14" s="4" t="s">
        <v>2</v>
      </c>
      <c r="B14" s="4"/>
      <c r="C14" s="4"/>
      <c r="D14" s="4"/>
      <c r="E14" s="26">
        <f>DATE(An,12,25)</f>
        <v>41633</v>
      </c>
      <c r="F14" s="27" t="s">
        <v>40</v>
      </c>
    </row>
    <row r="15" spans="1:6" x14ac:dyDescent="0.2">
      <c r="A15" s="4"/>
      <c r="B15" s="4"/>
      <c r="C15" s="4"/>
      <c r="D15" s="4"/>
    </row>
    <row r="16" spans="1:6" x14ac:dyDescent="0.2">
      <c r="A16" s="4"/>
      <c r="B16" s="4"/>
      <c r="C16" s="4"/>
      <c r="D16" s="4"/>
    </row>
    <row r="17" spans="1:4" x14ac:dyDescent="0.2">
      <c r="A17" s="4"/>
      <c r="B17" s="4"/>
      <c r="C17" s="4"/>
      <c r="D17" s="4"/>
    </row>
    <row r="18" spans="1:4" x14ac:dyDescent="0.2">
      <c r="A18" s="4"/>
      <c r="B18" s="4"/>
      <c r="C18" s="4"/>
      <c r="D18" s="4"/>
    </row>
    <row r="19" spans="1:4" x14ac:dyDescent="0.2">
      <c r="A19" s="4"/>
      <c r="B19" s="4"/>
      <c r="C19" s="4"/>
      <c r="D19" s="4"/>
    </row>
    <row r="20" spans="1:4" x14ac:dyDescent="0.2">
      <c r="A20" s="4"/>
      <c r="B20" s="4"/>
      <c r="C20" s="4"/>
      <c r="D20" s="4"/>
    </row>
    <row r="21" spans="1:4" x14ac:dyDescent="0.2">
      <c r="A21" s="4"/>
      <c r="B21" s="4"/>
      <c r="C21" s="4"/>
      <c r="D21" s="4"/>
    </row>
    <row r="22" spans="1:4" x14ac:dyDescent="0.2">
      <c r="A22" s="4"/>
      <c r="B22" s="4"/>
      <c r="C22" s="4"/>
      <c r="D22" s="4"/>
    </row>
    <row r="23" spans="1:4" x14ac:dyDescent="0.2">
      <c r="A23" s="5"/>
      <c r="B23" s="4"/>
      <c r="C23" s="4"/>
      <c r="D23" s="4"/>
    </row>
    <row r="24" spans="1:4" x14ac:dyDescent="0.2">
      <c r="A24" s="4"/>
      <c r="B24" s="4"/>
      <c r="C24" s="4"/>
      <c r="D24" s="4"/>
    </row>
    <row r="25" spans="1:4" x14ac:dyDescent="0.2">
      <c r="A25" s="4"/>
      <c r="B25" s="4"/>
      <c r="C25" s="4"/>
      <c r="D25" s="4"/>
    </row>
    <row r="26" spans="1:4" x14ac:dyDescent="0.2">
      <c r="A26" s="4"/>
      <c r="B26" s="4"/>
      <c r="C26" s="4"/>
      <c r="D26" s="4"/>
    </row>
    <row r="27" spans="1:4" x14ac:dyDescent="0.2">
      <c r="A27" s="4"/>
      <c r="B27" s="4"/>
      <c r="C27" s="4"/>
      <c r="D27" s="4"/>
    </row>
    <row r="28" spans="1:4" x14ac:dyDescent="0.2">
      <c r="A28" s="5"/>
      <c r="B28" s="4"/>
      <c r="C28" s="4"/>
      <c r="D28" s="4"/>
    </row>
    <row r="29" spans="1:4" x14ac:dyDescent="0.2">
      <c r="A29" s="4"/>
      <c r="B29" s="4"/>
      <c r="C29" s="4"/>
      <c r="D29" s="4"/>
    </row>
    <row r="30" spans="1:4" x14ac:dyDescent="0.2">
      <c r="A30" s="4"/>
      <c r="B30" s="4"/>
      <c r="C30" s="4"/>
      <c r="D30" s="4"/>
    </row>
    <row r="31" spans="1:4" x14ac:dyDescent="0.2">
      <c r="A31" s="4"/>
      <c r="B31" s="4"/>
      <c r="C31" s="4"/>
      <c r="D31" s="4"/>
    </row>
    <row r="32" spans="1:4" x14ac:dyDescent="0.2">
      <c r="A32" s="4"/>
      <c r="B32" s="4"/>
      <c r="C32" s="4"/>
      <c r="D32" s="4"/>
    </row>
    <row r="33" spans="1:4" x14ac:dyDescent="0.2">
      <c r="A33" s="4"/>
      <c r="B33" s="4"/>
      <c r="C33" s="4"/>
      <c r="D33" s="4"/>
    </row>
    <row r="34" spans="1:4" x14ac:dyDescent="0.2">
      <c r="A34" s="4"/>
      <c r="B34" s="4"/>
      <c r="C34" s="4"/>
      <c r="D34" s="4"/>
    </row>
    <row r="35" spans="1:4" x14ac:dyDescent="0.2">
      <c r="A35" s="4"/>
      <c r="B35" s="4"/>
      <c r="C35" s="4"/>
      <c r="D35" s="4"/>
    </row>
    <row r="36" spans="1:4" x14ac:dyDescent="0.2">
      <c r="A36" s="2"/>
      <c r="B36" s="2"/>
    </row>
    <row r="37" spans="1:4" x14ac:dyDescent="0.2">
      <c r="A37" s="2"/>
      <c r="B37" s="2"/>
    </row>
    <row r="38" spans="1:4" x14ac:dyDescent="0.2">
      <c r="A38" s="2"/>
      <c r="B38" s="2"/>
    </row>
    <row r="39" spans="1:4" x14ac:dyDescent="0.2">
      <c r="A39" s="2"/>
      <c r="B39" s="2"/>
    </row>
    <row r="40" spans="1:4" x14ac:dyDescent="0.2">
      <c r="B40" s="2"/>
    </row>
    <row r="41" spans="1:4" x14ac:dyDescent="0.2">
      <c r="B41" s="2"/>
    </row>
  </sheetData>
  <mergeCells count="1">
    <mergeCell ref="E1:F1"/>
  </mergeCells>
  <phoneticPr fontId="0" type="noConversion"/>
  <dataValidations count="1">
    <dataValidation type="list" allowBlank="1" showInputMessage="1" showErrorMessage="1" sqref="A31">
      <formula1>$A$2:$A$29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</vt:lpstr>
      <vt:lpstr>Planning</vt:lpstr>
      <vt:lpstr>Listes</vt:lpstr>
      <vt:lpstr>An</vt:lpstr>
      <vt:lpstr>ColA</vt:lpstr>
      <vt:lpstr>Mois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MMHB</cp:lastModifiedBy>
  <cp:lastPrinted>2010-05-03T16:03:35Z</cp:lastPrinted>
  <dcterms:created xsi:type="dcterms:W3CDTF">2009-05-19T05:49:18Z</dcterms:created>
  <dcterms:modified xsi:type="dcterms:W3CDTF">2013-04-10T17:39:20Z</dcterms:modified>
</cp:coreProperties>
</file>