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20730" windowHeight="9750"/>
  </bookViews>
  <sheets>
    <sheet name="gd" sheetId="1" r:id="rId1"/>
    <sheet name="2461" sheetId="2" r:id="rId2"/>
  </sheets>
  <externalReferences>
    <externalReference r:id="rId3"/>
  </externalReferences>
  <definedNames>
    <definedName name="BDD">OFFSET(gd!$A$9:$P$9,,,COUNTA(gd!$D:$D))</definedName>
    <definedName name="Liste">OFFSET(gd!$Q$9,,,COUNTA(gd!$Q:$Q))</definedName>
    <definedName name="lst_ref">OFFSET(gd!$S$9,,,COUNTA(gd!$S:$S)-1)</definedName>
    <definedName name="Ref">OFFSET(gd!$C$9:$C$52,,,COUNTA(gd!$D:$D))</definedName>
  </definedNames>
  <calcPr calcId="145621"/>
</workbook>
</file>

<file path=xl/calcChain.xml><?xml version="1.0" encoding="utf-8"?>
<calcChain xmlns="http://schemas.openxmlformats.org/spreadsheetml/2006/main">
  <c r="Q10" i="1" l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9" i="1"/>
  <c r="S9" i="1" a="1"/>
  <c r="H10" i="2" l="1"/>
  <c r="P10" i="2"/>
  <c r="H11" i="2"/>
  <c r="P11" i="2"/>
  <c r="H12" i="2"/>
  <c r="P12" i="2"/>
  <c r="H13" i="2"/>
  <c r="P13" i="2"/>
  <c r="H14" i="2"/>
  <c r="P14" i="2"/>
  <c r="H15" i="2"/>
  <c r="P15" i="2"/>
  <c r="H16" i="2"/>
  <c r="P16" i="2"/>
  <c r="H17" i="2"/>
  <c r="P17" i="2"/>
  <c r="H18" i="2"/>
  <c r="P18" i="2"/>
  <c r="H19" i="2"/>
  <c r="P19" i="2"/>
  <c r="H20" i="2"/>
  <c r="P20" i="2"/>
  <c r="H21" i="2"/>
  <c r="P21" i="2"/>
  <c r="H22" i="2"/>
  <c r="P22" i="2"/>
  <c r="H23" i="2"/>
  <c r="P23" i="2"/>
  <c r="H24" i="2"/>
  <c r="P24" i="2"/>
  <c r="H25" i="2"/>
  <c r="P25" i="2"/>
  <c r="H26" i="2"/>
  <c r="P26" i="2"/>
  <c r="H27" i="2"/>
  <c r="P27" i="2"/>
  <c r="H28" i="2"/>
  <c r="P28" i="2"/>
  <c r="H29" i="2"/>
  <c r="K9" i="2"/>
  <c r="P30" i="2"/>
  <c r="P29" i="2"/>
  <c r="Q27" i="2"/>
  <c r="Q25" i="2"/>
  <c r="Q23" i="2"/>
  <c r="Q21" i="2"/>
  <c r="Q19" i="2"/>
  <c r="Q17" i="2"/>
  <c r="Q15" i="2"/>
  <c r="Q13" i="2"/>
  <c r="Q11" i="2"/>
  <c r="P9" i="2"/>
  <c r="H9" i="2"/>
  <c r="I30" i="2"/>
  <c r="I29" i="2"/>
  <c r="I27" i="2"/>
  <c r="I25" i="2"/>
  <c r="I23" i="2"/>
  <c r="I21" i="2"/>
  <c r="I19" i="2"/>
  <c r="I17" i="2"/>
  <c r="I15" i="2"/>
  <c r="I13" i="2"/>
  <c r="I11" i="2"/>
  <c r="O9" i="2"/>
  <c r="G9" i="2"/>
  <c r="H30" i="2"/>
  <c r="Q28" i="2"/>
  <c r="Q26" i="2"/>
  <c r="Q24" i="2"/>
  <c r="Q22" i="2"/>
  <c r="Q20" i="2"/>
  <c r="Q18" i="2"/>
  <c r="Q16" i="2"/>
  <c r="Q14" i="2"/>
  <c r="Q12" i="2"/>
  <c r="Q10" i="2"/>
  <c r="L9" i="2"/>
  <c r="Q30" i="2"/>
  <c r="Q29" i="2"/>
  <c r="I28" i="2"/>
  <c r="I26" i="2"/>
  <c r="I24" i="2"/>
  <c r="I22" i="2"/>
  <c r="I20" i="2"/>
  <c r="I18" i="2"/>
  <c r="I16" i="2"/>
  <c r="I14" i="2"/>
  <c r="I12" i="2"/>
  <c r="I10" i="2"/>
  <c r="B10" i="2"/>
  <c r="F10" i="2"/>
  <c r="J10" i="2"/>
  <c r="N10" i="2"/>
  <c r="B11" i="2"/>
  <c r="F11" i="2"/>
  <c r="J11" i="2"/>
  <c r="N11" i="2"/>
  <c r="B12" i="2"/>
  <c r="F12" i="2"/>
  <c r="J12" i="2"/>
  <c r="N12" i="2"/>
  <c r="B13" i="2"/>
  <c r="F13" i="2"/>
  <c r="J13" i="2"/>
  <c r="N13" i="2"/>
  <c r="B14" i="2"/>
  <c r="F14" i="2"/>
  <c r="J14" i="2"/>
  <c r="N14" i="2"/>
  <c r="B15" i="2"/>
  <c r="F15" i="2"/>
  <c r="J15" i="2"/>
  <c r="N15" i="2"/>
  <c r="B16" i="2"/>
  <c r="F16" i="2"/>
  <c r="J16" i="2"/>
  <c r="N16" i="2"/>
  <c r="B17" i="2"/>
  <c r="F17" i="2"/>
  <c r="J17" i="2"/>
  <c r="N17" i="2"/>
  <c r="B18" i="2"/>
  <c r="F18" i="2"/>
  <c r="J18" i="2"/>
  <c r="N18" i="2"/>
  <c r="B19" i="2"/>
  <c r="F19" i="2"/>
  <c r="J19" i="2"/>
  <c r="N19" i="2"/>
  <c r="B20" i="2"/>
  <c r="F20" i="2"/>
  <c r="J20" i="2"/>
  <c r="N20" i="2"/>
  <c r="B21" i="2"/>
  <c r="F21" i="2"/>
  <c r="J21" i="2"/>
  <c r="N21" i="2"/>
  <c r="B22" i="2"/>
  <c r="F22" i="2"/>
  <c r="J22" i="2"/>
  <c r="N22" i="2"/>
  <c r="B23" i="2"/>
  <c r="F23" i="2"/>
  <c r="J23" i="2"/>
  <c r="N23" i="2"/>
  <c r="B24" i="2"/>
  <c r="F24" i="2"/>
  <c r="J24" i="2"/>
  <c r="N24" i="2"/>
  <c r="B25" i="2"/>
  <c r="F25" i="2"/>
  <c r="J25" i="2"/>
  <c r="N25" i="2"/>
  <c r="B26" i="2"/>
  <c r="F26" i="2"/>
  <c r="J26" i="2"/>
  <c r="N26" i="2"/>
  <c r="B27" i="2"/>
  <c r="F27" i="2"/>
  <c r="J27" i="2"/>
  <c r="N27" i="2"/>
  <c r="B28" i="2"/>
  <c r="F28" i="2"/>
  <c r="J28" i="2"/>
  <c r="N28" i="2"/>
  <c r="B29" i="2"/>
  <c r="F29" i="2"/>
  <c r="J29" i="2"/>
  <c r="N29" i="2"/>
  <c r="B30" i="2"/>
  <c r="F30" i="2"/>
  <c r="J30" i="2"/>
  <c r="N30" i="2"/>
  <c r="C9" i="2"/>
  <c r="C10" i="2"/>
  <c r="G10" i="2"/>
  <c r="K10" i="2"/>
  <c r="O10" i="2"/>
  <c r="C11" i="2"/>
  <c r="G11" i="2"/>
  <c r="K11" i="2"/>
  <c r="O11" i="2"/>
  <c r="C12" i="2"/>
  <c r="G12" i="2"/>
  <c r="K12" i="2"/>
  <c r="O12" i="2"/>
  <c r="C13" i="2"/>
  <c r="G13" i="2"/>
  <c r="K13" i="2"/>
  <c r="O13" i="2"/>
  <c r="C14" i="2"/>
  <c r="G14" i="2"/>
  <c r="K14" i="2"/>
  <c r="O14" i="2"/>
  <c r="C15" i="2"/>
  <c r="G15" i="2"/>
  <c r="K15" i="2"/>
  <c r="O15" i="2"/>
  <c r="C16" i="2"/>
  <c r="G16" i="2"/>
  <c r="K16" i="2"/>
  <c r="O16" i="2"/>
  <c r="C17" i="2"/>
  <c r="G17" i="2"/>
  <c r="K17" i="2"/>
  <c r="O17" i="2"/>
  <c r="C18" i="2"/>
  <c r="G18" i="2"/>
  <c r="K18" i="2"/>
  <c r="O18" i="2"/>
  <c r="C19" i="2"/>
  <c r="G19" i="2"/>
  <c r="K19" i="2"/>
  <c r="O19" i="2"/>
  <c r="C20" i="2"/>
  <c r="G20" i="2"/>
  <c r="K20" i="2"/>
  <c r="O20" i="2"/>
  <c r="C21" i="2"/>
  <c r="G21" i="2"/>
  <c r="K21" i="2"/>
  <c r="O21" i="2"/>
  <c r="C22" i="2"/>
  <c r="G22" i="2"/>
  <c r="K22" i="2"/>
  <c r="O22" i="2"/>
  <c r="C23" i="2"/>
  <c r="G23" i="2"/>
  <c r="K23" i="2"/>
  <c r="O23" i="2"/>
  <c r="C24" i="2"/>
  <c r="G24" i="2"/>
  <c r="K24" i="2"/>
  <c r="O24" i="2"/>
  <c r="C25" i="2"/>
  <c r="G25" i="2"/>
  <c r="K25" i="2"/>
  <c r="O25" i="2"/>
  <c r="C26" i="2"/>
  <c r="G26" i="2"/>
  <c r="K26" i="2"/>
  <c r="O26" i="2"/>
  <c r="C27" i="2"/>
  <c r="G27" i="2"/>
  <c r="K27" i="2"/>
  <c r="O27" i="2"/>
  <c r="C28" i="2"/>
  <c r="G28" i="2"/>
  <c r="K28" i="2"/>
  <c r="O28" i="2"/>
  <c r="C29" i="2"/>
  <c r="G29" i="2"/>
  <c r="K29" i="2"/>
  <c r="O29" i="2"/>
  <c r="C30" i="2"/>
  <c r="G30" i="2"/>
  <c r="K30" i="2"/>
  <c r="O30" i="2"/>
  <c r="D9" i="2"/>
  <c r="B9" i="2"/>
  <c r="N9" i="2"/>
  <c r="J9" i="2"/>
  <c r="F9" i="2"/>
  <c r="M30" i="2"/>
  <c r="E30" i="2"/>
  <c r="M29" i="2"/>
  <c r="E29" i="2"/>
  <c r="M28" i="2"/>
  <c r="E28" i="2"/>
  <c r="M27" i="2"/>
  <c r="E27" i="2"/>
  <c r="M26" i="2"/>
  <c r="E26" i="2"/>
  <c r="M25" i="2"/>
  <c r="E25" i="2"/>
  <c r="M24" i="2"/>
  <c r="E24" i="2"/>
  <c r="M23" i="2"/>
  <c r="E23" i="2"/>
  <c r="M22" i="2"/>
  <c r="E22" i="2"/>
  <c r="M21" i="2"/>
  <c r="E21" i="2"/>
  <c r="M20" i="2"/>
  <c r="E20" i="2"/>
  <c r="M19" i="2"/>
  <c r="E19" i="2"/>
  <c r="M18" i="2"/>
  <c r="E18" i="2"/>
  <c r="M17" i="2"/>
  <c r="E17" i="2"/>
  <c r="M16" i="2"/>
  <c r="E16" i="2"/>
  <c r="M15" i="2"/>
  <c r="E15" i="2"/>
  <c r="M14" i="2"/>
  <c r="E14" i="2"/>
  <c r="M13" i="2"/>
  <c r="E13" i="2"/>
  <c r="M12" i="2"/>
  <c r="E12" i="2"/>
  <c r="M11" i="2"/>
  <c r="E11" i="2"/>
  <c r="M10" i="2"/>
  <c r="E10" i="2"/>
  <c r="Q9" i="2"/>
  <c r="M9" i="2"/>
  <c r="I9" i="2"/>
  <c r="E9" i="2"/>
  <c r="L30" i="2"/>
  <c r="D30" i="2"/>
  <c r="L29" i="2"/>
  <c r="D29" i="2"/>
  <c r="L28" i="2"/>
  <c r="D28" i="2"/>
  <c r="L27" i="2"/>
  <c r="D27" i="2"/>
  <c r="L26" i="2"/>
  <c r="D26" i="2"/>
  <c r="L25" i="2"/>
  <c r="D25" i="2"/>
  <c r="L24" i="2"/>
  <c r="D24" i="2"/>
  <c r="L23" i="2"/>
  <c r="D23" i="2"/>
  <c r="L22" i="2"/>
  <c r="D22" i="2"/>
  <c r="L21" i="2"/>
  <c r="D21" i="2"/>
  <c r="L20" i="2"/>
  <c r="D20" i="2"/>
  <c r="L19" i="2"/>
  <c r="D19" i="2"/>
  <c r="L18" i="2"/>
  <c r="D18" i="2"/>
  <c r="L17" i="2"/>
  <c r="D17" i="2"/>
  <c r="L16" i="2"/>
  <c r="D16" i="2"/>
  <c r="L15" i="2"/>
  <c r="D15" i="2"/>
  <c r="L14" i="2"/>
  <c r="D14" i="2"/>
  <c r="L13" i="2"/>
  <c r="D13" i="2"/>
  <c r="L12" i="2"/>
  <c r="D12" i="2"/>
  <c r="L11" i="2"/>
  <c r="D11" i="2"/>
  <c r="L10" i="2"/>
  <c r="D10" i="2"/>
  <c r="S9" i="1"/>
  <c r="S10" i="1" l="1" a="1"/>
  <c r="S10" i="1" l="1"/>
  <c r="S11" i="1" l="1" a="1"/>
  <c r="S11" i="1" l="1"/>
  <c r="S12" i="1" l="1" a="1"/>
  <c r="S12" i="1" l="1"/>
  <c r="S13" i="1" l="1" a="1"/>
  <c r="S13" i="1" l="1"/>
  <c r="S14" i="1" l="1" a="1"/>
  <c r="S14" i="1" l="1"/>
  <c r="S15" i="1" a="1"/>
  <c r="S15" i="1" l="1"/>
  <c r="S16" i="1" a="1"/>
  <c r="S16" i="1" l="1"/>
  <c r="S17" i="1" a="1"/>
  <c r="S17" i="1" l="1"/>
  <c r="S18" i="1" a="1"/>
  <c r="S18" i="1" l="1"/>
  <c r="S19" i="1" a="1"/>
  <c r="S19" i="1" l="1"/>
  <c r="S20" i="1" a="1"/>
  <c r="S20" i="1" l="1"/>
  <c r="I3" i="2" l="1" a="1"/>
  <c r="I3" i="2" s="1"/>
  <c r="E2" i="2"/>
  <c r="D2" i="2"/>
  <c r="C2" i="2"/>
  <c r="B2" i="2"/>
  <c r="I4" i="2" l="1"/>
  <c r="I5" i="2" s="1"/>
</calcChain>
</file>

<file path=xl/comments1.xml><?xml version="1.0" encoding="utf-8"?>
<comments xmlns="http://schemas.openxmlformats.org/spreadsheetml/2006/main">
  <authors>
    <author>guilledesbuttes.a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guilledesbuttes.a:</t>
        </r>
        <r>
          <rPr>
            <sz val="9"/>
            <color indexed="81"/>
            <rFont val="Tahoma"/>
            <family val="2"/>
          </rPr>
          <t xml:space="preserve">
mettre X pour autoriser le gerbage des palettes partielles de moins de 200kg</t>
        </r>
      </text>
    </comment>
  </commentList>
</comments>
</file>

<file path=xl/sharedStrings.xml><?xml version="1.0" encoding="utf-8"?>
<sst xmlns="http://schemas.openxmlformats.org/spreadsheetml/2006/main" count="206" uniqueCount="81">
  <si>
    <t>Deployment</t>
  </si>
  <si>
    <t>STOCK</t>
  </si>
  <si>
    <t>URGENCY</t>
  </si>
  <si>
    <t>WEIGHTS</t>
  </si>
  <si>
    <t>shared</t>
  </si>
  <si>
    <t>partial pallet</t>
  </si>
  <si>
    <t>Destination DC</t>
  </si>
  <si>
    <t>Material</t>
  </si>
  <si>
    <t>Material description</t>
  </si>
  <si>
    <t>pallets to deploy</t>
  </si>
  <si>
    <t>pallet type</t>
  </si>
  <si>
    <t>released stock</t>
  </si>
  <si>
    <t>blocked stock</t>
  </si>
  <si>
    <t>SSS%</t>
  </si>
  <si>
    <t>SSS days of supply</t>
  </si>
  <si>
    <t>pallet weight</t>
  </si>
  <si>
    <t>weight/pal full pallets</t>
  </si>
  <si>
    <t>weight/pal partial pallets</t>
  </si>
  <si>
    <t>Comment 1</t>
  </si>
  <si>
    <t>Comment 2</t>
  </si>
  <si>
    <t>PN PROV NGHT MRCL RPR SERUM 6 4.9Z</t>
  </si>
  <si>
    <t xml:space="preserve">KOLESTON SINGLE 50 WELLOXON 6% TR       </t>
  </si>
  <si>
    <t>KOLESTON SINGLE 50 WELLOXON 6% TR</t>
  </si>
  <si>
    <t xml:space="preserve">WF 1000ML 6% GR-GB-PL                   </t>
  </si>
  <si>
    <t xml:space="preserve">WF 1000ML 6% RO-RUS-TR-UK               </t>
  </si>
  <si>
    <t>WF 1000ML 6% RO-RUS-TR-UK</t>
  </si>
  <si>
    <t xml:space="preserve">WF 1000ML 12% RO-RUS-TR-UK              </t>
  </si>
  <si>
    <t>SW ULTRA/STR POWER MESS CONSTRUC150MLCEN</t>
  </si>
  <si>
    <t>LONDASTYLE 1000 PERM FORM VOL STAR N RUS</t>
  </si>
  <si>
    <t xml:space="preserve">LONDASTYLE 1000 PERM FORM VOL 1+4 RUS   </t>
  </si>
  <si>
    <t>LONDASTYLE 1000 PERM FORM VOL 1+4 RUS</t>
  </si>
  <si>
    <t>WELLAFLEX FOR MEN STRONG 150ML PL</t>
  </si>
  <si>
    <t>CT 1L EMULSION 4% RO</t>
  </si>
  <si>
    <t>CT 1L EMULSION 4% RO,RUS,UA,TR</t>
  </si>
  <si>
    <t>SP 150ML CLEAR SCALP SHAMPEELING GB,IT</t>
  </si>
  <si>
    <t>SP 150ML CLEAR SCALP SHAMPEELING ES,PT</t>
  </si>
  <si>
    <t>SP 100ML BAL SCALP ENR SER DACH</t>
  </si>
  <si>
    <t>SP 100ML BAL SCALP ENR SER DACH,FR,IT,NL</t>
  </si>
  <si>
    <t>SEB VOLUPT SPRAY 150ML DE</t>
  </si>
  <si>
    <t>SEB VOLUPT SPRAY 150ML DE,FR,IT,NL</t>
  </si>
  <si>
    <t>SEB VOLUPT SPRAY 150ML GB</t>
  </si>
  <si>
    <t>SEB VOLUPT SPRAY 150ML GB,SCAN</t>
  </si>
  <si>
    <t>SEB VOLUPT SPRAY 150ML  US</t>
  </si>
  <si>
    <t>LONDA 1L EMULSION 1.9% DEM RU</t>
  </si>
  <si>
    <t>LONDA 1L EMULSION 1.9% DEM RU,HU,CZ,SK</t>
  </si>
  <si>
    <t>LONDA 1L CREAM 6% PMNT RU</t>
  </si>
  <si>
    <t>LONDA 1L CREAM 9% PMNT RU</t>
  </si>
  <si>
    <t>LONDA 1L CREAM 9% PMNT RU,HU,CZ,SK</t>
  </si>
  <si>
    <t xml:space="preserve">WELLOXON 20 V 60ML ISRAEL               </t>
  </si>
  <si>
    <t>WELLOXON 20 V 60ML ISRAEL</t>
  </si>
  <si>
    <t>LONDA WAX SPIN OFF 75ML D,PL,UA</t>
  </si>
  <si>
    <t>KADUS GEL LIQUEFY 150ML MULTI LANG</t>
  </si>
  <si>
    <t>LON CURL DEF COND LOTION 250ML DE,CEEMEA</t>
  </si>
  <si>
    <t xml:space="preserve">NW U/STR POWER MESS CONSTR 150ML BNL/GR </t>
  </si>
  <si>
    <t>NW U/STR POWER MESS CONSTR 150ML BNL/GR</t>
  </si>
  <si>
    <t>SW ULT EFF GO MATT CLAY 75ML UK/NOR</t>
  </si>
  <si>
    <t>SW ULT/STR POWER HOLD GEL SPRAY 150ML UK</t>
  </si>
  <si>
    <t xml:space="preserve">CL CURL DEFINE POST PERM 1000ML ASIA EN </t>
  </si>
  <si>
    <t>CL CURL DEFINE COND LOTION 250ML ASIA EN</t>
  </si>
  <si>
    <t xml:space="preserve">PTN INST SMOOTH TREAT 145ML EE          </t>
  </si>
  <si>
    <t>plant</t>
  </si>
  <si>
    <t>max pals</t>
  </si>
  <si>
    <t>FTL</t>
  </si>
  <si>
    <t>LTL</t>
  </si>
  <si>
    <t>MS</t>
  </si>
  <si>
    <t>partial pallets</t>
  </si>
  <si>
    <t>X</t>
  </si>
  <si>
    <t>sum of pallets</t>
  </si>
  <si>
    <t>remaining pallets</t>
  </si>
  <si>
    <t>number of trucks</t>
  </si>
  <si>
    <t>weight/pal</t>
  </si>
  <si>
    <t>weight partial pallets</t>
  </si>
  <si>
    <t>No</t>
  </si>
  <si>
    <t>C2</t>
  </si>
  <si>
    <t>0</t>
  </si>
  <si>
    <t>Yes</t>
  </si>
  <si>
    <t>P2</t>
  </si>
  <si>
    <t>B2</t>
  </si>
  <si>
    <t>=INDEX(Société;MIN(SI(Société&lt;&gt;"";SI(NB.SI($D$1:D1;Société)=0;LIGNE(INDIRECT("1:"&amp;LIGNES(Société)));LIGNES(Société)))))</t>
  </si>
  <si>
    <t>Ref</t>
  </si>
  <si>
    <t>http://forum.excel-pratique.com/excel/copier-lignes-d-un-onglet-a-l-autre-suivant-un-critere-t42219.html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</si>
</sst>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0" borderId="0" xfId="1" applyAlignment="1">
      <alignment horizontal="center"/>
    </xf>
    <xf numFmtId="49" fontId="2" fillId="0" borderId="0" xfId="1" applyNumberFormat="1" applyFill="1" applyAlignment="1">
      <alignment horizontal="center"/>
    </xf>
    <xf numFmtId="0" fontId="2" fillId="0" borderId="0" xfId="1" applyFill="1" applyAlignment="1">
      <alignment horizontal="center"/>
    </xf>
    <xf numFmtId="2" fontId="2" fillId="0" borderId="0" xfId="1" applyNumberFormat="1" applyFill="1" applyAlignment="1">
      <alignment horizontal="center"/>
    </xf>
    <xf numFmtId="0" fontId="3" fillId="0" borderId="0" xfId="1" applyFont="1" applyFill="1" applyAlignment="1">
      <alignment horizontal="center"/>
    </xf>
    <xf numFmtId="4" fontId="2" fillId="0" borderId="0" xfId="1" applyNumberFormat="1" applyFill="1" applyAlignment="1">
      <alignment horizontal="center"/>
    </xf>
    <xf numFmtId="2" fontId="3" fillId="0" borderId="0" xfId="1" applyNumberFormat="1" applyFont="1" applyFill="1" applyAlignment="1">
      <alignment horizontal="center"/>
    </xf>
    <xf numFmtId="14" fontId="4" fillId="2" borderId="0" xfId="0" applyNumberFormat="1" applyFont="1" applyFill="1" applyAlignment="1" applyProtection="1">
      <alignment horizontal="center" vertical="center" wrapText="1"/>
      <protection locked="0"/>
    </xf>
    <xf numFmtId="2" fontId="5" fillId="2" borderId="0" xfId="0" applyNumberFormat="1" applyFont="1" applyFill="1" applyAlignment="1" applyProtection="1">
      <alignment horizontal="center" vertical="center" wrapText="1"/>
      <protection locked="0"/>
    </xf>
    <xf numFmtId="2" fontId="4" fillId="2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1" applyFont="1" applyFill="1" applyAlignment="1">
      <alignment horizontal="right"/>
    </xf>
    <xf numFmtId="0" fontId="2" fillId="0" borderId="0" xfId="1" applyNumberFormat="1" applyFill="1" applyAlignment="1">
      <alignment horizontal="right"/>
    </xf>
    <xf numFmtId="0" fontId="3" fillId="0" borderId="0" xfId="1" quotePrefix="1" applyFont="1" applyFill="1" applyAlignment="1">
      <alignment horizontal="center"/>
    </xf>
    <xf numFmtId="14" fontId="5" fillId="2" borderId="0" xfId="0" applyNumberFormat="1" applyFont="1" applyFill="1" applyAlignment="1" applyProtection="1">
      <alignment horizontal="center" vertical="center"/>
      <protection locked="0"/>
    </xf>
    <xf numFmtId="14" fontId="5" fillId="2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quotePrefix="1"/>
    <xf numFmtId="0" fontId="1" fillId="0" borderId="0" xfId="0" quotePrefix="1" applyFont="1"/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quotePrefix="1" applyAlignment="1">
      <alignment horizontal="left"/>
    </xf>
    <xf numFmtId="0" fontId="10" fillId="0" borderId="0" xfId="2"/>
  </cellXfs>
  <cellStyles count="3">
    <cellStyle name="Lien hypertexte" xfId="2" builtinId="8"/>
    <cellStyle name="Normal" xfId="0" builtinId="0"/>
    <cellStyle name="Normal 2" xfId="1"/>
  </cellStyles>
  <dxfs count="2"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21168</xdr:colOff>
      <xdr:row>0</xdr:row>
      <xdr:rowOff>52917</xdr:rowOff>
    </xdr:from>
    <xdr:to>
      <xdr:col>5</xdr:col>
      <xdr:colOff>2550584</xdr:colOff>
      <xdr:row>6</xdr:row>
      <xdr:rowOff>0</xdr:rowOff>
    </xdr:to>
    <xdr:sp macro="" textlink="">
      <xdr:nvSpPr>
        <xdr:cNvPr id="2" name="Rectangle à coins arrondis 1"/>
        <xdr:cNvSpPr/>
      </xdr:nvSpPr>
      <xdr:spPr>
        <a:xfrm>
          <a:off x="3471335" y="52917"/>
          <a:ext cx="2529416" cy="1100666"/>
        </a:xfrm>
        <a:prstGeom prst="wedgeRoundRectCallout">
          <a:avLst>
            <a:gd name="adj1" fmla="val -169929"/>
            <a:gd name="adj2" fmla="val -2701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 A2 j'ai mis une liste pour</a:t>
          </a:r>
          <a:r>
            <a:rPr lang="fr-FR" sz="1100" baseline="0"/>
            <a:t> les REf des plants, elle se met à jour automatiquement selon ta base de donnés. </a:t>
          </a:r>
        </a:p>
        <a:p>
          <a:pPr algn="ctr"/>
          <a:r>
            <a:rPr lang="fr-FR" sz="1100" baseline="0"/>
            <a:t>Tu choisi et le tableau renseigne 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hipping%20report%20new%20(Autosaved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onglets"/>
      <sheetName val="+"/>
      <sheetName val="-"/>
      <sheetName val="overview"/>
      <sheetName val="global deployment"/>
      <sheetName val="0976"/>
      <sheetName val="2461"/>
      <sheetName val="4106"/>
      <sheetName val="4830"/>
      <sheetName val="4853"/>
      <sheetName val="4859"/>
      <sheetName val="6832"/>
      <sheetName val="7214"/>
      <sheetName val="7251"/>
      <sheetName val="8127"/>
      <sheetName val="9120"/>
      <sheetName val="9429"/>
      <sheetName val="9529"/>
      <sheetName val="A732"/>
      <sheetName val="UK"/>
      <sheetName val="CZ"/>
      <sheetName val="ES"/>
      <sheetName val="GR"/>
      <sheetName val="IT"/>
      <sheetName val="SE"/>
      <sheetName val="Master Data"/>
      <sheetName val="ZL10"/>
      <sheetName val="ZC78"/>
      <sheetName val="ZC78bis"/>
      <sheetName val="RTCIS"/>
      <sheetName val="euro-uk"/>
      <sheetName val="SSS report"/>
      <sheetName val="pt rtcis"/>
      <sheetName val="pt ZC78"/>
      <sheetName val="Pivot"/>
      <sheetName val="recap"/>
      <sheetName val="Tableau"/>
      <sheetName val="glob dep"/>
    </sheetNames>
    <sheetDataSet>
      <sheetData sheetId="0"/>
      <sheetData sheetId="1"/>
      <sheetData sheetId="2"/>
      <sheetData sheetId="3"/>
      <sheetData sheetId="4">
        <row r="2">
          <cell r="C2" t="str">
            <v>plant</v>
          </cell>
          <cell r="D2" t="str">
            <v>max pals</v>
          </cell>
          <cell r="E2" t="str">
            <v>FTL</v>
          </cell>
          <cell r="F2" t="str">
            <v>LTL</v>
          </cell>
          <cell r="G2" t="str">
            <v>MS</v>
          </cell>
        </row>
        <row r="3">
          <cell r="C3">
            <v>976</v>
          </cell>
          <cell r="D3">
            <v>33</v>
          </cell>
          <cell r="E3">
            <v>0</v>
          </cell>
          <cell r="F3">
            <v>7</v>
          </cell>
          <cell r="G3">
            <v>0</v>
          </cell>
        </row>
        <row r="4">
          <cell r="C4">
            <v>2461</v>
          </cell>
          <cell r="D4">
            <v>33</v>
          </cell>
          <cell r="E4">
            <v>10</v>
          </cell>
          <cell r="F4">
            <v>0</v>
          </cell>
          <cell r="G4">
            <v>0</v>
          </cell>
        </row>
        <row r="5">
          <cell r="C5">
            <v>4106</v>
          </cell>
          <cell r="D5">
            <v>33</v>
          </cell>
          <cell r="E5">
            <v>0</v>
          </cell>
          <cell r="F5">
            <v>2</v>
          </cell>
          <cell r="G5">
            <v>0</v>
          </cell>
        </row>
        <row r="6">
          <cell r="C6">
            <v>4830</v>
          </cell>
          <cell r="D6">
            <v>33</v>
          </cell>
          <cell r="E6">
            <v>2</v>
          </cell>
          <cell r="F6">
            <v>3</v>
          </cell>
          <cell r="G6">
            <v>0</v>
          </cell>
        </row>
        <row r="7">
          <cell r="C7">
            <v>4853</v>
          </cell>
          <cell r="D7">
            <v>33</v>
          </cell>
          <cell r="E7">
            <v>2</v>
          </cell>
          <cell r="F7">
            <v>3</v>
          </cell>
          <cell r="G7">
            <v>0</v>
          </cell>
        </row>
        <row r="8">
          <cell r="C8">
            <v>4859</v>
          </cell>
          <cell r="D8" t="str">
            <v>26 ou 33</v>
          </cell>
          <cell r="E8">
            <v>2</v>
          </cell>
          <cell r="F8">
            <v>0</v>
          </cell>
          <cell r="G8">
            <v>2</v>
          </cell>
        </row>
        <row r="9">
          <cell r="C9">
            <v>6832</v>
          </cell>
          <cell r="D9">
            <v>33</v>
          </cell>
          <cell r="E9">
            <v>10</v>
          </cell>
          <cell r="F9">
            <v>0</v>
          </cell>
          <cell r="G9">
            <v>0</v>
          </cell>
        </row>
        <row r="10">
          <cell r="C10">
            <v>7214</v>
          </cell>
          <cell r="D10">
            <v>33</v>
          </cell>
          <cell r="E10">
            <v>2</v>
          </cell>
          <cell r="F10">
            <v>3</v>
          </cell>
          <cell r="G10">
            <v>0</v>
          </cell>
        </row>
        <row r="11">
          <cell r="C11">
            <v>7251</v>
          </cell>
          <cell r="D11">
            <v>33</v>
          </cell>
          <cell r="E11">
            <v>2</v>
          </cell>
          <cell r="F11">
            <v>3</v>
          </cell>
          <cell r="G11">
            <v>0</v>
          </cell>
        </row>
        <row r="12">
          <cell r="C12">
            <v>8127</v>
          </cell>
          <cell r="D12">
            <v>33</v>
          </cell>
          <cell r="E12">
            <v>13</v>
          </cell>
          <cell r="F12">
            <v>0</v>
          </cell>
          <cell r="G12">
            <v>0</v>
          </cell>
        </row>
        <row r="13">
          <cell r="C13">
            <v>9120</v>
          </cell>
          <cell r="D13">
            <v>33</v>
          </cell>
          <cell r="E13">
            <v>3</v>
          </cell>
          <cell r="F13" t="str">
            <v>tbc</v>
          </cell>
          <cell r="G13">
            <v>0</v>
          </cell>
        </row>
        <row r="14">
          <cell r="C14">
            <v>9429</v>
          </cell>
          <cell r="D14">
            <v>33</v>
          </cell>
          <cell r="E14">
            <v>6</v>
          </cell>
          <cell r="F14" t="str">
            <v>tbc</v>
          </cell>
          <cell r="G14">
            <v>0</v>
          </cell>
        </row>
        <row r="15">
          <cell r="C15">
            <v>9529</v>
          </cell>
          <cell r="D15">
            <v>33</v>
          </cell>
          <cell r="E15">
            <v>2</v>
          </cell>
          <cell r="F15">
            <v>3</v>
          </cell>
          <cell r="G15">
            <v>0</v>
          </cell>
        </row>
        <row r="16">
          <cell r="C16" t="str">
            <v>A732</v>
          </cell>
          <cell r="D16">
            <v>33</v>
          </cell>
          <cell r="E16">
            <v>4</v>
          </cell>
          <cell r="F16" t="str">
            <v>tbc</v>
          </cell>
          <cell r="G16">
            <v>0</v>
          </cell>
        </row>
        <row r="17">
          <cell r="C17" t="str">
            <v>A751</v>
          </cell>
          <cell r="D17">
            <v>33</v>
          </cell>
          <cell r="E17">
            <v>2</v>
          </cell>
          <cell r="F17" t="str">
            <v>tbc</v>
          </cell>
          <cell r="G17">
            <v>0</v>
          </cell>
        </row>
        <row r="18">
          <cell r="C18" t="str">
            <v>A752</v>
          </cell>
          <cell r="D18">
            <v>33</v>
          </cell>
          <cell r="E18">
            <v>2</v>
          </cell>
          <cell r="F18" t="str">
            <v>tbc</v>
          </cell>
          <cell r="G18">
            <v>0</v>
          </cell>
        </row>
        <row r="19">
          <cell r="C19">
            <v>5683</v>
          </cell>
          <cell r="D19">
            <v>33</v>
          </cell>
          <cell r="E19">
            <v>0</v>
          </cell>
          <cell r="F19">
            <v>6</v>
          </cell>
          <cell r="G19">
            <v>0</v>
          </cell>
        </row>
        <row r="20">
          <cell r="C20" t="str">
            <v>A822</v>
          </cell>
          <cell r="D20">
            <v>33</v>
          </cell>
          <cell r="E20">
            <v>4</v>
          </cell>
          <cell r="F20">
            <v>6</v>
          </cell>
          <cell r="G20">
            <v>4</v>
          </cell>
        </row>
        <row r="21">
          <cell r="C21">
            <v>8860</v>
          </cell>
          <cell r="D21">
            <v>33</v>
          </cell>
          <cell r="E21">
            <v>4</v>
          </cell>
          <cell r="F21">
            <v>6</v>
          </cell>
          <cell r="G21">
            <v>0</v>
          </cell>
        </row>
        <row r="22">
          <cell r="C22" t="str">
            <v>A392</v>
          </cell>
          <cell r="D22">
            <v>33</v>
          </cell>
          <cell r="E22">
            <v>4</v>
          </cell>
          <cell r="F22">
            <v>6</v>
          </cell>
          <cell r="G22">
            <v>5</v>
          </cell>
        </row>
        <row r="23">
          <cell r="C23">
            <v>7361</v>
          </cell>
          <cell r="D23">
            <v>33</v>
          </cell>
          <cell r="E23">
            <v>3</v>
          </cell>
          <cell r="F23">
            <v>4</v>
          </cell>
          <cell r="G23">
            <v>0</v>
          </cell>
        </row>
        <row r="24">
          <cell r="C24">
            <v>8486</v>
          </cell>
          <cell r="D24">
            <v>33</v>
          </cell>
          <cell r="E24">
            <v>3</v>
          </cell>
          <cell r="F24">
            <v>4</v>
          </cell>
          <cell r="G24">
            <v>3</v>
          </cell>
        </row>
        <row r="25">
          <cell r="C25">
            <v>7358</v>
          </cell>
          <cell r="D25">
            <v>33</v>
          </cell>
          <cell r="E25">
            <v>4</v>
          </cell>
          <cell r="F25">
            <v>5</v>
          </cell>
          <cell r="G25">
            <v>6</v>
          </cell>
        </row>
        <row r="26">
          <cell r="C26">
            <v>6788</v>
          </cell>
          <cell r="D26" t="str">
            <v>26 ou 33</v>
          </cell>
          <cell r="E26">
            <v>4</v>
          </cell>
          <cell r="F26">
            <v>5</v>
          </cell>
          <cell r="G26">
            <v>0</v>
          </cell>
        </row>
        <row r="27">
          <cell r="C27">
            <v>4104</v>
          </cell>
          <cell r="D27">
            <v>26</v>
          </cell>
          <cell r="E27">
            <v>4</v>
          </cell>
          <cell r="F27">
            <v>5</v>
          </cell>
          <cell r="G27">
            <v>4</v>
          </cell>
        </row>
        <row r="28">
          <cell r="C28">
            <v>7357</v>
          </cell>
          <cell r="D28">
            <v>33</v>
          </cell>
          <cell r="E28">
            <v>3</v>
          </cell>
          <cell r="F28">
            <v>0</v>
          </cell>
          <cell r="G28">
            <v>0</v>
          </cell>
        </row>
        <row r="29">
          <cell r="C29">
            <v>4856</v>
          </cell>
          <cell r="D29">
            <v>26</v>
          </cell>
          <cell r="E29">
            <v>3</v>
          </cell>
          <cell r="F29">
            <v>4</v>
          </cell>
          <cell r="G29">
            <v>0</v>
          </cell>
        </row>
        <row r="30">
          <cell r="C30">
            <v>8275</v>
          </cell>
          <cell r="D30">
            <v>33</v>
          </cell>
          <cell r="E30">
            <v>3</v>
          </cell>
          <cell r="F30">
            <v>4</v>
          </cell>
          <cell r="G30">
            <v>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lignes-d-un-onglet-a-l-autre-suivant-un-critere-t42219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topLeftCell="A6" zoomScale="80" zoomScaleNormal="80" workbookViewId="0">
      <selection activeCell="T6" sqref="T6"/>
    </sheetView>
  </sheetViews>
  <sheetFormatPr baseColWidth="10" defaultColWidth="9.140625" defaultRowHeight="15" x14ac:dyDescent="0.25"/>
  <cols>
    <col min="1" max="1" width="6.5703125" style="12" bestFit="1" customWidth="1"/>
    <col min="2" max="2" width="7" style="12" bestFit="1" customWidth="1"/>
    <col min="3" max="3" width="10.28515625" style="12" bestFit="1" customWidth="1"/>
    <col min="4" max="4" width="10" style="12" bestFit="1" customWidth="1"/>
    <col min="5" max="5" width="44.85546875" style="12" bestFit="1" customWidth="1"/>
    <col min="6" max="6" width="12.140625" style="13" bestFit="1" customWidth="1"/>
    <col min="7" max="7" width="9" style="12" bestFit="1" customWidth="1"/>
    <col min="8" max="8" width="13.28515625" style="14" bestFit="1" customWidth="1"/>
    <col min="9" max="9" width="7.85546875" style="15" customWidth="1"/>
    <col min="10" max="10" width="11.140625" style="16" bestFit="1" customWidth="1"/>
    <col min="11" max="11" width="7" style="16" customWidth="1"/>
    <col min="12" max="12" width="7" style="12" bestFit="1" customWidth="1"/>
    <col min="13" max="13" width="9.140625" style="17"/>
    <col min="14" max="14" width="14.28515625" style="12" customWidth="1"/>
    <col min="15" max="15" width="10.28515625" style="12" bestFit="1" customWidth="1"/>
    <col min="16" max="16" width="10.28515625" style="12" customWidth="1"/>
    <col min="17" max="16384" width="9.140625" style="12"/>
  </cols>
  <sheetData>
    <row r="1" spans="1:22" s="33" customFormat="1" hidden="1" x14ac:dyDescent="0.25">
      <c r="F1" s="34"/>
      <c r="M1" s="34"/>
    </row>
    <row r="2" spans="1:22" s="33" customFormat="1" hidden="1" x14ac:dyDescent="0.25">
      <c r="F2" s="34"/>
      <c r="M2" s="34"/>
    </row>
    <row r="3" spans="1:22" s="33" customFormat="1" hidden="1" x14ac:dyDescent="0.25">
      <c r="F3" s="34"/>
      <c r="M3" s="34"/>
    </row>
    <row r="4" spans="1:22" s="33" customFormat="1" hidden="1" x14ac:dyDescent="0.25">
      <c r="F4" s="34"/>
      <c r="M4" s="34"/>
    </row>
    <row r="5" spans="1:22" s="33" customFormat="1" hidden="1" x14ac:dyDescent="0.25">
      <c r="F5" s="34"/>
      <c r="M5" s="34"/>
    </row>
    <row r="6" spans="1:22" customFormat="1" x14ac:dyDescent="0.25">
      <c r="A6" s="1"/>
      <c r="B6" s="2"/>
      <c r="C6" s="3"/>
      <c r="D6" s="4"/>
      <c r="E6" s="4"/>
      <c r="F6" s="5"/>
      <c r="G6" s="6"/>
      <c r="H6" s="7"/>
      <c r="I6" s="7"/>
      <c r="J6" s="7"/>
      <c r="K6" s="4"/>
      <c r="L6" s="6"/>
      <c r="M6" s="8"/>
      <c r="N6" s="6"/>
      <c r="O6" s="6"/>
      <c r="P6">
        <v>6832</v>
      </c>
      <c r="T6" s="36" t="s">
        <v>80</v>
      </c>
      <c r="V6" s="35" t="s">
        <v>78</v>
      </c>
    </row>
    <row r="7" spans="1:22" customFormat="1" ht="15" customHeight="1" x14ac:dyDescent="0.25">
      <c r="A7" s="9"/>
      <c r="B7" s="9"/>
      <c r="C7" s="9"/>
      <c r="D7" s="9"/>
      <c r="E7" s="9"/>
      <c r="F7" s="10" t="s">
        <v>0</v>
      </c>
      <c r="G7" s="9"/>
      <c r="H7" s="29" t="s">
        <v>1</v>
      </c>
      <c r="I7" s="29"/>
      <c r="J7" s="29" t="s">
        <v>2</v>
      </c>
      <c r="K7" s="29"/>
      <c r="L7" s="30" t="s">
        <v>3</v>
      </c>
      <c r="M7" s="30"/>
      <c r="N7" s="30"/>
      <c r="O7" s="9"/>
      <c r="P7" s="9"/>
    </row>
    <row r="8" spans="1:22" customFormat="1" ht="38.25" x14ac:dyDescent="0.25">
      <c r="A8" s="9" t="s">
        <v>4</v>
      </c>
      <c r="B8" s="9" t="s">
        <v>5</v>
      </c>
      <c r="C8" s="9" t="s">
        <v>6</v>
      </c>
      <c r="D8" s="9" t="s">
        <v>7</v>
      </c>
      <c r="E8" s="9" t="s">
        <v>8</v>
      </c>
      <c r="F8" s="11" t="s">
        <v>9</v>
      </c>
      <c r="G8" s="9" t="s">
        <v>10</v>
      </c>
      <c r="H8" s="9" t="s">
        <v>11</v>
      </c>
      <c r="I8" s="9" t="s">
        <v>12</v>
      </c>
      <c r="J8" s="9" t="s">
        <v>13</v>
      </c>
      <c r="K8" s="9" t="s">
        <v>14</v>
      </c>
      <c r="L8" s="9" t="s">
        <v>15</v>
      </c>
      <c r="M8" s="11" t="s">
        <v>16</v>
      </c>
      <c r="N8" s="9" t="s">
        <v>17</v>
      </c>
      <c r="O8" s="9" t="s">
        <v>18</v>
      </c>
      <c r="P8" s="9" t="s">
        <v>19</v>
      </c>
      <c r="S8" s="9" t="s">
        <v>79</v>
      </c>
    </row>
    <row r="9" spans="1:22" x14ac:dyDescent="0.25">
      <c r="B9" s="12" t="s">
        <v>72</v>
      </c>
      <c r="C9" s="12">
        <v>4859</v>
      </c>
      <c r="D9" s="12">
        <v>80236604</v>
      </c>
      <c r="E9" s="12" t="s">
        <v>20</v>
      </c>
      <c r="F9" s="13">
        <v>31</v>
      </c>
      <c r="G9" s="12" t="s">
        <v>73</v>
      </c>
      <c r="H9" s="14">
        <v>31</v>
      </c>
      <c r="I9" s="15">
        <v>0</v>
      </c>
      <c r="J9" s="16">
        <v>-0.40098765432</v>
      </c>
      <c r="K9" s="16">
        <v>0</v>
      </c>
      <c r="L9" s="12">
        <v>30</v>
      </c>
      <c r="M9" s="17">
        <v>0.55200000000000005</v>
      </c>
      <c r="N9" s="12" t="s">
        <v>74</v>
      </c>
      <c r="O9" s="12">
        <v>4859</v>
      </c>
      <c r="Q9" s="12">
        <f>($C$9:$C$52='2461'!$A$2)*ROW()</f>
        <v>9</v>
      </c>
      <c r="S9" s="12">
        <f t="array" aca="1" ref="S9" ca="1">INDEX(Ref,MIN(IF(Ref&lt;&gt;"",IF(COUNTIF($S$8:S8,Ref)=0,ROW(INDIRECT("1:"&amp;ROWS(Ref))),ROWS(Ref)))))</f>
        <v>4859</v>
      </c>
    </row>
    <row r="10" spans="1:22" x14ac:dyDescent="0.25">
      <c r="B10" s="12" t="s">
        <v>75</v>
      </c>
      <c r="C10" s="12">
        <v>4859</v>
      </c>
      <c r="D10" s="12">
        <v>80236604</v>
      </c>
      <c r="E10" s="12" t="s">
        <v>20</v>
      </c>
      <c r="F10" s="13">
        <v>0.85</v>
      </c>
      <c r="G10" s="12" t="s">
        <v>73</v>
      </c>
      <c r="H10" s="14">
        <v>31</v>
      </c>
      <c r="I10" s="15">
        <v>0</v>
      </c>
      <c r="J10" s="16">
        <v>-0.40098765432</v>
      </c>
      <c r="K10" s="16">
        <v>0</v>
      </c>
      <c r="L10" s="12">
        <v>30</v>
      </c>
      <c r="M10" s="17">
        <v>0.55200000000000005</v>
      </c>
      <c r="N10" s="12">
        <v>0.46920000000000001</v>
      </c>
      <c r="O10" s="12">
        <v>4859</v>
      </c>
      <c r="Q10" s="12">
        <f>($C$9:$C$52='2461'!$A$2)*ROW()</f>
        <v>10</v>
      </c>
      <c r="S10" s="12">
        <f t="array" aca="1" ref="S10" ca="1">INDEX(Ref,MIN(IF(Ref&lt;&gt;"",IF(COUNTIF($S$8:S9,Ref)=0,ROW(INDIRECT("1:"&amp;ROWS(Ref))),ROWS(Ref)))))</f>
        <v>6832</v>
      </c>
    </row>
    <row r="11" spans="1:22" s="33" customFormat="1" x14ac:dyDescent="0.25">
      <c r="B11" s="33" t="s">
        <v>72</v>
      </c>
      <c r="C11" s="33">
        <v>6832</v>
      </c>
      <c r="D11" s="33">
        <v>80941989</v>
      </c>
      <c r="E11" s="33" t="s">
        <v>21</v>
      </c>
      <c r="F11" s="34">
        <v>10</v>
      </c>
      <c r="G11" s="33" t="s">
        <v>76</v>
      </c>
      <c r="H11" s="33">
        <v>10</v>
      </c>
      <c r="I11" s="33">
        <v>0</v>
      </c>
      <c r="J11" s="33" t="e">
        <v>#N/A</v>
      </c>
      <c r="K11" s="33" t="e">
        <v>#N/A</v>
      </c>
      <c r="L11" s="33">
        <v>25</v>
      </c>
      <c r="M11" s="34">
        <v>490</v>
      </c>
      <c r="N11" s="33" t="s">
        <v>74</v>
      </c>
      <c r="O11" s="33">
        <v>6832</v>
      </c>
      <c r="Q11" s="12">
        <f>($C$9:$C$52='2461'!$A$2)*ROW()</f>
        <v>0</v>
      </c>
      <c r="S11" s="12">
        <f t="array" aca="1" ref="S11" ca="1">INDEX(Ref,MIN(IF(Ref&lt;&gt;"",IF(COUNTIF($S$8:S10,Ref)=0,ROW(INDIRECT("1:"&amp;ROWS(Ref))),ROWS(Ref)))))</f>
        <v>7214</v>
      </c>
    </row>
    <row r="12" spans="1:22" x14ac:dyDescent="0.25">
      <c r="B12" s="12" t="s">
        <v>75</v>
      </c>
      <c r="C12" s="12">
        <v>6832</v>
      </c>
      <c r="D12" s="12">
        <v>80941989</v>
      </c>
      <c r="E12" s="12" t="s">
        <v>22</v>
      </c>
      <c r="F12" s="13">
        <v>0.83</v>
      </c>
      <c r="G12" s="12" t="s">
        <v>76</v>
      </c>
      <c r="H12" s="14">
        <v>10</v>
      </c>
      <c r="I12" s="15">
        <v>0</v>
      </c>
      <c r="J12" s="16" t="e">
        <v>#N/A</v>
      </c>
      <c r="K12" s="16" t="e">
        <v>#N/A</v>
      </c>
      <c r="L12" s="12">
        <v>25</v>
      </c>
      <c r="M12" s="17">
        <v>490</v>
      </c>
      <c r="N12" s="12">
        <v>406.7</v>
      </c>
      <c r="O12" s="12">
        <v>6832</v>
      </c>
      <c r="Q12" s="12">
        <f>($C$9:$C$52='2461'!$A$2)*ROW()</f>
        <v>0</v>
      </c>
      <c r="S12" s="12">
        <f t="array" aca="1" ref="S12" ca="1">INDEX(Ref,MIN(IF(Ref&lt;&gt;"",IF(COUNTIF($S$8:S11,Ref)=0,ROW(INDIRECT("1:"&amp;ROWS(Ref))),ROWS(Ref)))))</f>
        <v>2461</v>
      </c>
    </row>
    <row r="13" spans="1:22" x14ac:dyDescent="0.25">
      <c r="B13" s="12" t="s">
        <v>72</v>
      </c>
      <c r="C13" s="12">
        <v>6832</v>
      </c>
      <c r="D13" s="12">
        <v>80941989</v>
      </c>
      <c r="E13" s="12" t="s">
        <v>22</v>
      </c>
      <c r="F13" s="13">
        <v>2</v>
      </c>
      <c r="G13" s="12" t="s">
        <v>76</v>
      </c>
      <c r="H13" s="14">
        <v>10</v>
      </c>
      <c r="I13" s="15">
        <v>0</v>
      </c>
      <c r="J13" s="16" t="e">
        <v>#N/A</v>
      </c>
      <c r="K13" s="16" t="e">
        <v>#N/A</v>
      </c>
      <c r="L13" s="12">
        <v>25</v>
      </c>
      <c r="M13" s="17">
        <v>490</v>
      </c>
      <c r="N13" s="12" t="s">
        <v>74</v>
      </c>
      <c r="O13" s="12">
        <v>6832</v>
      </c>
      <c r="Q13" s="12">
        <f>($C$9:$C$52='2461'!$A$2)*ROW()</f>
        <v>0</v>
      </c>
      <c r="S13" s="12">
        <f t="array" aca="1" ref="S13" ca="1">INDEX(Ref,MIN(IF(Ref&lt;&gt;"",IF(COUNTIF($S$8:S12,Ref)=0,ROW(INDIRECT("1:"&amp;ROWS(Ref))),ROWS(Ref)))))</f>
        <v>7251</v>
      </c>
    </row>
    <row r="14" spans="1:22" s="33" customFormat="1" x14ac:dyDescent="0.25">
      <c r="B14" s="33" t="s">
        <v>72</v>
      </c>
      <c r="C14" s="33">
        <v>7214</v>
      </c>
      <c r="D14" s="33">
        <v>81066478</v>
      </c>
      <c r="E14" s="33" t="s">
        <v>23</v>
      </c>
      <c r="F14" s="34">
        <v>26</v>
      </c>
      <c r="G14" s="33" t="s">
        <v>76</v>
      </c>
      <c r="H14" s="33">
        <v>26</v>
      </c>
      <c r="I14" s="33">
        <v>0</v>
      </c>
      <c r="J14" s="33">
        <v>0.17710583153000001</v>
      </c>
      <c r="K14" s="33">
        <v>3</v>
      </c>
      <c r="L14" s="33">
        <v>25</v>
      </c>
      <c r="M14" s="34">
        <v>463.6</v>
      </c>
      <c r="N14" s="33" t="s">
        <v>74</v>
      </c>
      <c r="O14" s="33">
        <v>7214</v>
      </c>
      <c r="Q14" s="12">
        <f>($C$9:$C$52='2461'!$A$2)*ROW()</f>
        <v>0</v>
      </c>
      <c r="S14" s="12">
        <f t="array" aca="1" ref="S14" ca="1">INDEX(Ref,MIN(IF(Ref&lt;&gt;"",IF(COUNTIF($S$8:S13,Ref)=0,ROW(INDIRECT("1:"&amp;ROWS(Ref))),ROWS(Ref)))))</f>
        <v>7361</v>
      </c>
    </row>
    <row r="15" spans="1:22" x14ac:dyDescent="0.25">
      <c r="B15" s="12" t="s">
        <v>72</v>
      </c>
      <c r="C15" s="12">
        <v>2461</v>
      </c>
      <c r="D15" s="12">
        <v>81066479</v>
      </c>
      <c r="E15" s="12" t="s">
        <v>24</v>
      </c>
      <c r="F15" s="13">
        <v>11</v>
      </c>
      <c r="G15" s="12" t="s">
        <v>76</v>
      </c>
      <c r="H15" s="14">
        <v>11</v>
      </c>
      <c r="I15" s="15">
        <v>0</v>
      </c>
      <c r="J15" s="16">
        <v>0.79999948790999997</v>
      </c>
      <c r="K15" s="16">
        <v>22</v>
      </c>
      <c r="L15" s="12">
        <v>25</v>
      </c>
      <c r="M15" s="17">
        <v>463.6</v>
      </c>
      <c r="N15" s="12" t="s">
        <v>74</v>
      </c>
      <c r="O15" s="12">
        <v>2461</v>
      </c>
      <c r="Q15" s="12">
        <f>($C$9:$C$52='2461'!$A$2)*ROW()</f>
        <v>0</v>
      </c>
      <c r="S15" s="12">
        <f t="array" aca="1" ref="S15" ca="1">INDEX(Ref,MIN(IF(Ref&lt;&gt;"",IF(COUNTIF($S$8:S14,Ref)=0,ROW(INDIRECT("1:"&amp;ROWS(Ref))),ROWS(Ref)))))</f>
        <v>9529</v>
      </c>
    </row>
    <row r="16" spans="1:22" x14ac:dyDescent="0.25">
      <c r="B16" s="12" t="s">
        <v>75</v>
      </c>
      <c r="C16" s="12">
        <v>2461</v>
      </c>
      <c r="D16" s="12">
        <v>81066479</v>
      </c>
      <c r="E16" s="12" t="s">
        <v>25</v>
      </c>
      <c r="F16" s="13">
        <v>0.23</v>
      </c>
      <c r="G16" s="12" t="s">
        <v>76</v>
      </c>
      <c r="H16" s="14">
        <v>11</v>
      </c>
      <c r="I16" s="15">
        <v>0</v>
      </c>
      <c r="J16" s="16">
        <v>0.79999948790999997</v>
      </c>
      <c r="K16" s="16">
        <v>22</v>
      </c>
      <c r="L16" s="12">
        <v>25</v>
      </c>
      <c r="M16" s="17">
        <v>463.6</v>
      </c>
      <c r="N16" s="12">
        <v>106.62800000000001</v>
      </c>
      <c r="O16" s="12">
        <v>2461</v>
      </c>
      <c r="Q16" s="12">
        <f>($C$9:$C$52='2461'!$A$2)*ROW()</f>
        <v>0</v>
      </c>
      <c r="S16" s="12">
        <f t="array" aca="1" ref="S16" ca="1">INDEX(Ref,MIN(IF(Ref&lt;&gt;"",IF(COUNTIF($S$8:S15,Ref)=0,ROW(INDIRECT("1:"&amp;ROWS(Ref))),ROWS(Ref)))))</f>
        <v>7358</v>
      </c>
    </row>
    <row r="17" spans="2:19" x14ac:dyDescent="0.25">
      <c r="B17" s="12" t="s">
        <v>72</v>
      </c>
      <c r="C17" s="12">
        <v>2461</v>
      </c>
      <c r="D17" s="12">
        <v>81066488</v>
      </c>
      <c r="E17" s="12" t="s">
        <v>26</v>
      </c>
      <c r="F17" s="13">
        <v>1</v>
      </c>
      <c r="G17" s="12" t="s">
        <v>76</v>
      </c>
      <c r="H17" s="14">
        <v>3</v>
      </c>
      <c r="I17" s="15">
        <v>0</v>
      </c>
      <c r="J17" s="16" t="e">
        <v>#N/A</v>
      </c>
      <c r="K17" s="16" t="e">
        <v>#N/A</v>
      </c>
      <c r="L17" s="12">
        <v>25</v>
      </c>
      <c r="M17" s="17">
        <v>463.6</v>
      </c>
      <c r="N17" s="12" t="s">
        <v>74</v>
      </c>
      <c r="O17" s="12">
        <v>2461</v>
      </c>
      <c r="Q17" s="12">
        <f>($C$9:$C$52='2461'!$A$2)*ROW()</f>
        <v>0</v>
      </c>
      <c r="S17" s="12">
        <f t="array" aca="1" ref="S17" ca="1">INDEX(Ref,MIN(IF(Ref&lt;&gt;"",IF(COUNTIF($S$8:S16,Ref)=0,ROW(INDIRECT("1:"&amp;ROWS(Ref))),ROWS(Ref)))))</f>
        <v>4856</v>
      </c>
    </row>
    <row r="18" spans="2:19" x14ac:dyDescent="0.25">
      <c r="B18" s="12" t="s">
        <v>72</v>
      </c>
      <c r="C18" s="12">
        <v>7214</v>
      </c>
      <c r="D18" s="12">
        <v>81066488</v>
      </c>
      <c r="E18" s="12" t="s">
        <v>26</v>
      </c>
      <c r="F18" s="13">
        <v>2</v>
      </c>
      <c r="G18" s="12" t="s">
        <v>76</v>
      </c>
      <c r="H18" s="14">
        <v>3</v>
      </c>
      <c r="I18" s="15">
        <v>0</v>
      </c>
      <c r="J18" s="16" t="e">
        <v>#N/A</v>
      </c>
      <c r="K18" s="16" t="e">
        <v>#N/A</v>
      </c>
      <c r="L18" s="12">
        <v>25</v>
      </c>
      <c r="M18" s="17">
        <v>463.6</v>
      </c>
      <c r="N18" s="12" t="s">
        <v>74</v>
      </c>
      <c r="O18" s="12">
        <v>7214</v>
      </c>
      <c r="Q18" s="12">
        <f>($C$9:$C$52='2461'!$A$2)*ROW()</f>
        <v>0</v>
      </c>
      <c r="S18" s="12">
        <f t="array" aca="1" ref="S18" ca="1">INDEX(Ref,MIN(IF(Ref&lt;&gt;"",IF(COUNTIF($S$8:S17,Ref)=0,ROW(INDIRECT("1:"&amp;ROWS(Ref))),ROWS(Ref)))))</f>
        <v>9429</v>
      </c>
    </row>
    <row r="19" spans="2:19" x14ac:dyDescent="0.25">
      <c r="B19" s="12" t="s">
        <v>75</v>
      </c>
      <c r="D19" s="12">
        <v>81068119</v>
      </c>
      <c r="E19" s="12" t="s">
        <v>27</v>
      </c>
      <c r="F19" s="13">
        <v>0.98</v>
      </c>
      <c r="G19" s="12" t="s">
        <v>76</v>
      </c>
      <c r="H19" s="14">
        <v>0</v>
      </c>
      <c r="I19" s="15">
        <v>0</v>
      </c>
      <c r="J19" s="16" t="e">
        <v>#N/A</v>
      </c>
      <c r="K19" s="16" t="e">
        <v>#N/A</v>
      </c>
      <c r="L19" s="12">
        <v>25</v>
      </c>
      <c r="M19" s="17">
        <v>625</v>
      </c>
      <c r="N19" s="12">
        <v>612.5</v>
      </c>
      <c r="O19" s="12">
        <v>0</v>
      </c>
      <c r="Q19" s="12">
        <f>($C$9:$C$52='2461'!$A$2)*ROW()</f>
        <v>0</v>
      </c>
      <c r="S19" s="12">
        <f t="array" aca="1" ref="S19" ca="1">INDEX(Ref,MIN(IF(Ref&lt;&gt;"",IF(COUNTIF($S$8:S18,Ref)=0,ROW(INDIRECT("1:"&amp;ROWS(Ref))),ROWS(Ref)))))</f>
        <v>0</v>
      </c>
    </row>
    <row r="20" spans="2:19" x14ac:dyDescent="0.25">
      <c r="B20" s="12" t="s">
        <v>75</v>
      </c>
      <c r="D20" s="12">
        <v>81072876</v>
      </c>
      <c r="E20" s="12" t="s">
        <v>28</v>
      </c>
      <c r="F20" s="13">
        <v>0.27</v>
      </c>
      <c r="G20" s="12" t="s">
        <v>76</v>
      </c>
      <c r="H20" s="14">
        <v>2</v>
      </c>
      <c r="I20" s="15">
        <v>0</v>
      </c>
      <c r="J20" s="16" t="e">
        <v>#N/A</v>
      </c>
      <c r="K20" s="16" t="e">
        <v>#N/A</v>
      </c>
      <c r="L20" s="12">
        <v>25</v>
      </c>
      <c r="M20" s="17">
        <v>483.04</v>
      </c>
      <c r="N20" s="12">
        <v>130.42080000000001</v>
      </c>
      <c r="O20" s="12">
        <v>0</v>
      </c>
      <c r="Q20" s="12">
        <f>($C$9:$C$52='2461'!$A$2)*ROW()</f>
        <v>0</v>
      </c>
      <c r="S20" s="12">
        <f t="array" aca="1" ref="S20" ca="1">INDEX(Ref,MIN(IF(Ref&lt;&gt;"",IF(COUNTIF($S$8:S19,Ref)=0,ROW(INDIRECT("1:"&amp;ROWS(Ref))),ROWS(Ref)))))</f>
        <v>0</v>
      </c>
    </row>
    <row r="21" spans="2:19" x14ac:dyDescent="0.25">
      <c r="B21" s="12" t="s">
        <v>72</v>
      </c>
      <c r="C21" s="12">
        <v>7214</v>
      </c>
      <c r="D21" s="12">
        <v>81072896</v>
      </c>
      <c r="E21" s="12" t="s">
        <v>29</v>
      </c>
      <c r="F21" s="13">
        <v>3</v>
      </c>
      <c r="G21" s="12" t="s">
        <v>76</v>
      </c>
      <c r="H21" s="14">
        <v>4</v>
      </c>
      <c r="I21" s="15">
        <v>0</v>
      </c>
      <c r="J21" s="16" t="e">
        <v>#N/A</v>
      </c>
      <c r="K21" s="16" t="e">
        <v>#N/A</v>
      </c>
      <c r="L21" s="12">
        <v>25</v>
      </c>
      <c r="M21" s="17">
        <v>483.04</v>
      </c>
      <c r="N21" s="12" t="s">
        <v>74</v>
      </c>
      <c r="O21" s="12">
        <v>7214</v>
      </c>
      <c r="Q21" s="12">
        <f>($C$9:$C$52='2461'!$A$2)*ROW()</f>
        <v>0</v>
      </c>
    </row>
    <row r="22" spans="2:19" x14ac:dyDescent="0.25">
      <c r="B22" s="12" t="s">
        <v>75</v>
      </c>
      <c r="C22" s="12">
        <v>7214</v>
      </c>
      <c r="D22" s="12">
        <v>81072896</v>
      </c>
      <c r="E22" s="12" t="s">
        <v>30</v>
      </c>
      <c r="F22" s="13">
        <v>0.66</v>
      </c>
      <c r="G22" s="12" t="s">
        <v>76</v>
      </c>
      <c r="H22" s="14">
        <v>4</v>
      </c>
      <c r="I22" s="15">
        <v>0</v>
      </c>
      <c r="J22" s="16" t="e">
        <v>#N/A</v>
      </c>
      <c r="K22" s="16" t="e">
        <v>#N/A</v>
      </c>
      <c r="L22" s="12">
        <v>25</v>
      </c>
      <c r="M22" s="17">
        <v>483.04</v>
      </c>
      <c r="N22" s="12">
        <v>318.80640000000005</v>
      </c>
      <c r="O22" s="12">
        <v>7214</v>
      </c>
      <c r="Q22" s="12">
        <f>($C$9:$C$52='2461'!$A$2)*ROW()</f>
        <v>0</v>
      </c>
    </row>
    <row r="23" spans="2:19" x14ac:dyDescent="0.25">
      <c r="B23" s="12" t="s">
        <v>75</v>
      </c>
      <c r="D23" s="12">
        <v>81089851</v>
      </c>
      <c r="E23" s="12" t="s">
        <v>31</v>
      </c>
      <c r="F23" s="13">
        <v>0.42</v>
      </c>
      <c r="G23" s="12" t="s">
        <v>76</v>
      </c>
      <c r="H23" s="14">
        <v>3</v>
      </c>
      <c r="I23" s="15">
        <v>0</v>
      </c>
      <c r="J23" s="16" t="e">
        <v>#N/A</v>
      </c>
      <c r="K23" s="16" t="e">
        <v>#N/A</v>
      </c>
      <c r="L23" s="12">
        <v>25</v>
      </c>
      <c r="M23" s="17">
        <v>426</v>
      </c>
      <c r="N23" s="12">
        <v>178.92</v>
      </c>
      <c r="O23" s="12">
        <v>0</v>
      </c>
      <c r="Q23" s="12">
        <f>($C$9:$C$52='2461'!$A$2)*ROW()</f>
        <v>0</v>
      </c>
    </row>
    <row r="24" spans="2:19" x14ac:dyDescent="0.25">
      <c r="B24" s="12" t="s">
        <v>72</v>
      </c>
      <c r="C24" s="12">
        <v>2461</v>
      </c>
      <c r="D24" s="12">
        <v>81116291</v>
      </c>
      <c r="E24" s="12" t="s">
        <v>32</v>
      </c>
      <c r="F24" s="13">
        <v>1</v>
      </c>
      <c r="G24" s="12" t="s">
        <v>76</v>
      </c>
      <c r="H24" s="14">
        <v>2</v>
      </c>
      <c r="I24" s="15">
        <v>0</v>
      </c>
      <c r="J24" s="16" t="e">
        <v>#N/A</v>
      </c>
      <c r="K24" s="16" t="e">
        <v>#N/A</v>
      </c>
      <c r="L24" s="12">
        <v>25</v>
      </c>
      <c r="M24" s="17">
        <v>451.37599999999998</v>
      </c>
      <c r="N24" s="12" t="s">
        <v>74</v>
      </c>
      <c r="O24" s="12">
        <v>2461</v>
      </c>
      <c r="Q24" s="12">
        <f>($C$9:$C$52='2461'!$A$2)*ROW()</f>
        <v>0</v>
      </c>
    </row>
    <row r="25" spans="2:19" x14ac:dyDescent="0.25">
      <c r="B25" s="12" t="s">
        <v>75</v>
      </c>
      <c r="C25" s="12">
        <v>2461</v>
      </c>
      <c r="D25" s="12">
        <v>81116291</v>
      </c>
      <c r="E25" s="12" t="s">
        <v>33</v>
      </c>
      <c r="F25" s="13">
        <v>0.45</v>
      </c>
      <c r="G25" s="12" t="s">
        <v>76</v>
      </c>
      <c r="H25" s="14">
        <v>2</v>
      </c>
      <c r="I25" s="15">
        <v>0</v>
      </c>
      <c r="J25" s="16" t="e">
        <v>#N/A</v>
      </c>
      <c r="K25" s="16" t="e">
        <v>#N/A</v>
      </c>
      <c r="L25" s="12">
        <v>25</v>
      </c>
      <c r="M25" s="17">
        <v>451.37599999999998</v>
      </c>
      <c r="N25" s="12">
        <v>203.11920000000001</v>
      </c>
      <c r="O25" s="12">
        <v>2461</v>
      </c>
      <c r="Q25" s="12">
        <f>($C$9:$C$52='2461'!$A$2)*ROW()</f>
        <v>0</v>
      </c>
    </row>
    <row r="26" spans="2:19" x14ac:dyDescent="0.25">
      <c r="B26" s="12" t="s">
        <v>75</v>
      </c>
      <c r="D26" s="12">
        <v>81153773</v>
      </c>
      <c r="E26" s="12" t="s">
        <v>34</v>
      </c>
      <c r="F26" s="13">
        <v>0.83</v>
      </c>
      <c r="G26" s="12" t="s">
        <v>76</v>
      </c>
      <c r="H26" s="14">
        <v>1</v>
      </c>
      <c r="I26" s="15">
        <v>0</v>
      </c>
      <c r="J26" s="16">
        <v>1.0338241749999999E-2</v>
      </c>
      <c r="K26" s="16">
        <v>1</v>
      </c>
      <c r="L26" s="12">
        <v>25</v>
      </c>
      <c r="M26" s="17">
        <v>432.48399999999998</v>
      </c>
      <c r="N26" s="12">
        <v>358.96171999999996</v>
      </c>
      <c r="O26" s="12">
        <v>0</v>
      </c>
      <c r="Q26" s="12">
        <f>($C$9:$C$52='2461'!$A$2)*ROW()</f>
        <v>0</v>
      </c>
    </row>
    <row r="27" spans="2:19" x14ac:dyDescent="0.25">
      <c r="B27" s="12" t="s">
        <v>75</v>
      </c>
      <c r="D27" s="12">
        <v>81153775</v>
      </c>
      <c r="E27" s="12" t="s">
        <v>35</v>
      </c>
      <c r="F27" s="13">
        <v>0.98</v>
      </c>
      <c r="G27" s="12" t="s">
        <v>76</v>
      </c>
      <c r="H27" s="14">
        <v>0</v>
      </c>
      <c r="I27" s="15">
        <v>0</v>
      </c>
      <c r="J27" s="16">
        <v>-2.4642857142899999</v>
      </c>
      <c r="K27" s="16">
        <v>0</v>
      </c>
      <c r="L27" s="12">
        <v>25</v>
      </c>
      <c r="M27" s="17">
        <v>432.48399999999998</v>
      </c>
      <c r="N27" s="12">
        <v>423.83431999999999</v>
      </c>
      <c r="O27" s="12">
        <v>0</v>
      </c>
      <c r="Q27" s="12">
        <f>($C$9:$C$52='2461'!$A$2)*ROW()</f>
        <v>0</v>
      </c>
    </row>
    <row r="28" spans="2:19" x14ac:dyDescent="0.25">
      <c r="B28" s="12" t="s">
        <v>72</v>
      </c>
      <c r="C28" s="12">
        <v>7251</v>
      </c>
      <c r="D28" s="12">
        <v>81153826</v>
      </c>
      <c r="E28" s="12" t="s">
        <v>36</v>
      </c>
      <c r="F28" s="13">
        <v>3</v>
      </c>
      <c r="G28" s="12" t="s">
        <v>76</v>
      </c>
      <c r="H28" s="14">
        <v>4</v>
      </c>
      <c r="I28" s="15">
        <v>0</v>
      </c>
      <c r="J28" s="16" t="e">
        <v>#N/A</v>
      </c>
      <c r="K28" s="16" t="e">
        <v>#N/A</v>
      </c>
      <c r="L28" s="12">
        <v>25</v>
      </c>
      <c r="M28" s="17">
        <v>574.44399999999996</v>
      </c>
      <c r="N28" s="12" t="s">
        <v>74</v>
      </c>
      <c r="O28" s="12">
        <v>7251</v>
      </c>
      <c r="Q28" s="12">
        <f>($C$9:$C$52='2461'!$A$2)*ROW()</f>
        <v>0</v>
      </c>
    </row>
    <row r="29" spans="2:19" x14ac:dyDescent="0.25">
      <c r="B29" s="12" t="s">
        <v>75</v>
      </c>
      <c r="C29" s="12">
        <v>7251</v>
      </c>
      <c r="D29" s="12">
        <v>81153826</v>
      </c>
      <c r="E29" s="12" t="s">
        <v>37</v>
      </c>
      <c r="F29" s="13">
        <v>0.45</v>
      </c>
      <c r="G29" s="12" t="s">
        <v>76</v>
      </c>
      <c r="H29" s="14">
        <v>4</v>
      </c>
      <c r="I29" s="15">
        <v>0</v>
      </c>
      <c r="J29" s="16" t="e">
        <v>#N/A</v>
      </c>
      <c r="K29" s="16" t="e">
        <v>#N/A</v>
      </c>
      <c r="L29" s="12">
        <v>25</v>
      </c>
      <c r="M29" s="17">
        <v>574.44399999999996</v>
      </c>
      <c r="N29" s="12">
        <v>258.49979999999999</v>
      </c>
      <c r="O29" s="12">
        <v>7251</v>
      </c>
      <c r="Q29" s="12">
        <f>($C$9:$C$52='2461'!$A$2)*ROW()</f>
        <v>0</v>
      </c>
    </row>
    <row r="30" spans="2:19" x14ac:dyDescent="0.25">
      <c r="B30" s="12" t="s">
        <v>72</v>
      </c>
      <c r="C30" s="12">
        <v>7361</v>
      </c>
      <c r="D30" s="12">
        <v>81160067</v>
      </c>
      <c r="E30" s="12" t="s">
        <v>38</v>
      </c>
      <c r="F30" s="13">
        <v>1</v>
      </c>
      <c r="G30" s="12" t="s">
        <v>76</v>
      </c>
      <c r="H30" s="14">
        <v>1</v>
      </c>
      <c r="I30" s="15">
        <v>0</v>
      </c>
      <c r="J30" s="16">
        <v>0.74862766846999995</v>
      </c>
      <c r="K30" s="16">
        <v>12</v>
      </c>
      <c r="L30" s="12">
        <v>25</v>
      </c>
      <c r="M30" s="17">
        <v>584.79200000000003</v>
      </c>
      <c r="N30" s="12" t="s">
        <v>74</v>
      </c>
      <c r="O30" s="12">
        <v>7361</v>
      </c>
      <c r="Q30" s="12">
        <f>($C$9:$C$52='2461'!$A$2)*ROW()</f>
        <v>0</v>
      </c>
    </row>
    <row r="31" spans="2:19" x14ac:dyDescent="0.25">
      <c r="B31" s="12" t="s">
        <v>75</v>
      </c>
      <c r="C31" s="12">
        <v>7361</v>
      </c>
      <c r="D31" s="12">
        <v>81160067</v>
      </c>
      <c r="E31" s="12" t="s">
        <v>39</v>
      </c>
      <c r="F31" s="13">
        <v>0.88</v>
      </c>
      <c r="G31" s="12" t="s">
        <v>76</v>
      </c>
      <c r="H31" s="14">
        <v>1</v>
      </c>
      <c r="I31" s="15">
        <v>0</v>
      </c>
      <c r="J31" s="16">
        <v>0.74862766846999995</v>
      </c>
      <c r="K31" s="16">
        <v>12</v>
      </c>
      <c r="L31" s="12">
        <v>25</v>
      </c>
      <c r="M31" s="17">
        <v>584.79200000000003</v>
      </c>
      <c r="N31" s="12">
        <v>514.61696000000006</v>
      </c>
      <c r="O31" s="12">
        <v>7361</v>
      </c>
      <c r="Q31" s="12">
        <f>($C$9:$C$52='2461'!$A$2)*ROW()</f>
        <v>0</v>
      </c>
    </row>
    <row r="32" spans="2:19" x14ac:dyDescent="0.25">
      <c r="B32" s="12" t="s">
        <v>72</v>
      </c>
      <c r="C32" s="12">
        <v>7251</v>
      </c>
      <c r="D32" s="12">
        <v>81160092</v>
      </c>
      <c r="E32" s="12" t="s">
        <v>40</v>
      </c>
      <c r="F32" s="13">
        <v>1</v>
      </c>
      <c r="G32" s="12" t="s">
        <v>76</v>
      </c>
      <c r="H32" s="14">
        <v>2</v>
      </c>
      <c r="I32" s="15">
        <v>0</v>
      </c>
      <c r="J32" s="16">
        <v>0.63852532832999997</v>
      </c>
      <c r="K32" s="16">
        <v>12</v>
      </c>
      <c r="L32" s="12">
        <v>25</v>
      </c>
      <c r="M32" s="17">
        <v>584.79200000000003</v>
      </c>
      <c r="N32" s="12" t="s">
        <v>74</v>
      </c>
      <c r="O32" s="12">
        <v>7251</v>
      </c>
      <c r="Q32" s="12">
        <f>($C$9:$C$52='2461'!$A$2)*ROW()</f>
        <v>0</v>
      </c>
    </row>
    <row r="33" spans="2:17" x14ac:dyDescent="0.25">
      <c r="B33" s="12" t="s">
        <v>75</v>
      </c>
      <c r="C33" s="12">
        <v>7251</v>
      </c>
      <c r="D33" s="12">
        <v>81160092</v>
      </c>
      <c r="E33" s="12" t="s">
        <v>41</v>
      </c>
      <c r="F33" s="13">
        <v>0.96</v>
      </c>
      <c r="G33" s="12" t="s">
        <v>76</v>
      </c>
      <c r="H33" s="14">
        <v>2</v>
      </c>
      <c r="I33" s="15">
        <v>0</v>
      </c>
      <c r="J33" s="16">
        <v>0.63852532832999997</v>
      </c>
      <c r="K33" s="16">
        <v>12</v>
      </c>
      <c r="L33" s="12">
        <v>25</v>
      </c>
      <c r="M33" s="17">
        <v>584.79200000000003</v>
      </c>
      <c r="N33" s="12">
        <v>561.40031999999997</v>
      </c>
      <c r="O33" s="12">
        <v>7251</v>
      </c>
      <c r="Q33" s="12">
        <f>($C$9:$C$52='2461'!$A$2)*ROW()</f>
        <v>0</v>
      </c>
    </row>
    <row r="34" spans="2:17" x14ac:dyDescent="0.25">
      <c r="B34" s="12" t="s">
        <v>72</v>
      </c>
      <c r="C34" s="12">
        <v>9529</v>
      </c>
      <c r="D34" s="12">
        <v>81160136</v>
      </c>
      <c r="E34" s="12" t="s">
        <v>42</v>
      </c>
      <c r="F34" s="13">
        <v>2277</v>
      </c>
      <c r="G34" s="12" t="s">
        <v>73</v>
      </c>
      <c r="H34" s="14">
        <v>2277</v>
      </c>
      <c r="I34" s="15">
        <v>0</v>
      </c>
      <c r="J34" s="16">
        <v>-99.99</v>
      </c>
      <c r="K34" s="16">
        <v>0</v>
      </c>
      <c r="L34" s="12">
        <v>30</v>
      </c>
      <c r="M34" s="17">
        <v>0</v>
      </c>
      <c r="N34" s="12" t="s">
        <v>74</v>
      </c>
      <c r="O34" s="12">
        <v>9529</v>
      </c>
      <c r="Q34" s="12">
        <f>($C$9:$C$52='2461'!$A$2)*ROW()</f>
        <v>0</v>
      </c>
    </row>
    <row r="35" spans="2:17" x14ac:dyDescent="0.25">
      <c r="B35" s="12" t="s">
        <v>72</v>
      </c>
      <c r="C35" s="12">
        <v>2461</v>
      </c>
      <c r="D35" s="12">
        <v>81200889</v>
      </c>
      <c r="E35" s="12" t="s">
        <v>43</v>
      </c>
      <c r="F35" s="13">
        <v>5</v>
      </c>
      <c r="G35" s="12" t="s">
        <v>76</v>
      </c>
      <c r="H35" s="14">
        <v>5</v>
      </c>
      <c r="I35" s="15">
        <v>0</v>
      </c>
      <c r="J35" s="16" t="e">
        <v>#N/A</v>
      </c>
      <c r="K35" s="16" t="e">
        <v>#N/A</v>
      </c>
      <c r="L35" s="12">
        <v>25</v>
      </c>
      <c r="M35" s="17">
        <v>469.49</v>
      </c>
      <c r="N35" s="12" t="s">
        <v>74</v>
      </c>
      <c r="O35" s="12">
        <v>2461</v>
      </c>
      <c r="Q35" s="12">
        <f>($C$9:$C$52='2461'!$A$2)*ROW()</f>
        <v>0</v>
      </c>
    </row>
    <row r="36" spans="2:17" x14ac:dyDescent="0.25">
      <c r="B36" s="12" t="s">
        <v>75</v>
      </c>
      <c r="C36" s="12">
        <v>2461</v>
      </c>
      <c r="D36" s="12">
        <v>81200889</v>
      </c>
      <c r="E36" s="12" t="s">
        <v>44</v>
      </c>
      <c r="F36" s="13">
        <v>0.46</v>
      </c>
      <c r="G36" s="12" t="s">
        <v>76</v>
      </c>
      <c r="H36" s="14">
        <v>5</v>
      </c>
      <c r="I36" s="15">
        <v>0</v>
      </c>
      <c r="J36" s="16" t="e">
        <v>#N/A</v>
      </c>
      <c r="K36" s="16" t="e">
        <v>#N/A</v>
      </c>
      <c r="L36" s="12">
        <v>25</v>
      </c>
      <c r="M36" s="17">
        <v>469.49</v>
      </c>
      <c r="N36" s="12">
        <v>215.96540000000002</v>
      </c>
      <c r="O36" s="12">
        <v>2461</v>
      </c>
      <c r="Q36" s="12">
        <f>($C$9:$C$52='2461'!$A$2)*ROW()</f>
        <v>0</v>
      </c>
    </row>
    <row r="37" spans="2:17" x14ac:dyDescent="0.25">
      <c r="B37" s="12" t="s">
        <v>72</v>
      </c>
      <c r="C37" s="12">
        <v>2461</v>
      </c>
      <c r="D37" s="12">
        <v>81200892</v>
      </c>
      <c r="E37" s="12" t="s">
        <v>45</v>
      </c>
      <c r="F37" s="13">
        <v>23</v>
      </c>
      <c r="G37" s="12" t="s">
        <v>76</v>
      </c>
      <c r="H37" s="14">
        <v>35</v>
      </c>
      <c r="I37" s="15">
        <v>0</v>
      </c>
      <c r="J37" s="16">
        <v>0.78029445074000003</v>
      </c>
      <c r="K37" s="16">
        <v>23</v>
      </c>
      <c r="L37" s="12">
        <v>25</v>
      </c>
      <c r="M37" s="17">
        <v>469.49</v>
      </c>
      <c r="N37" s="12" t="s">
        <v>74</v>
      </c>
      <c r="O37" s="12">
        <v>2461</v>
      </c>
      <c r="Q37" s="12">
        <f>($C$9:$C$52='2461'!$A$2)*ROW()</f>
        <v>0</v>
      </c>
    </row>
    <row r="38" spans="2:17" x14ac:dyDescent="0.25">
      <c r="B38" s="12" t="s">
        <v>72</v>
      </c>
      <c r="C38" s="12">
        <v>7214</v>
      </c>
      <c r="D38" s="12">
        <v>81200892</v>
      </c>
      <c r="E38" s="12" t="s">
        <v>45</v>
      </c>
      <c r="F38" s="13">
        <v>10</v>
      </c>
      <c r="G38" s="12" t="s">
        <v>76</v>
      </c>
      <c r="H38" s="14">
        <v>35</v>
      </c>
      <c r="I38" s="15">
        <v>0</v>
      </c>
      <c r="J38" s="16">
        <v>0.78029445074000003</v>
      </c>
      <c r="K38" s="16">
        <v>23</v>
      </c>
      <c r="L38" s="12">
        <v>25</v>
      </c>
      <c r="M38" s="17">
        <v>469.49</v>
      </c>
      <c r="N38" s="12" t="s">
        <v>74</v>
      </c>
      <c r="O38" s="12">
        <v>7214</v>
      </c>
      <c r="Q38" s="12">
        <f>($C$9:$C$52='2461'!$A$2)*ROW()</f>
        <v>0</v>
      </c>
    </row>
    <row r="39" spans="2:17" x14ac:dyDescent="0.25">
      <c r="B39" s="12" t="s">
        <v>72</v>
      </c>
      <c r="C39" s="12">
        <v>2461</v>
      </c>
      <c r="D39" s="12">
        <v>81200893</v>
      </c>
      <c r="E39" s="12" t="s">
        <v>46</v>
      </c>
      <c r="F39" s="13">
        <v>14</v>
      </c>
      <c r="G39" s="12" t="s">
        <v>76</v>
      </c>
      <c r="H39" s="14">
        <v>15</v>
      </c>
      <c r="I39" s="15">
        <v>0</v>
      </c>
      <c r="J39" s="16">
        <v>0.72506752028999999</v>
      </c>
      <c r="K39" s="16">
        <v>22</v>
      </c>
      <c r="L39" s="12">
        <v>25</v>
      </c>
      <c r="M39" s="17">
        <v>469.49</v>
      </c>
      <c r="N39" s="12" t="s">
        <v>74</v>
      </c>
      <c r="O39" s="12">
        <v>2461</v>
      </c>
      <c r="Q39" s="12">
        <f>($C$9:$C$52='2461'!$A$2)*ROW()</f>
        <v>0</v>
      </c>
    </row>
    <row r="40" spans="2:17" x14ac:dyDescent="0.25">
      <c r="B40" s="12" t="s">
        <v>75</v>
      </c>
      <c r="C40" s="12">
        <v>2461</v>
      </c>
      <c r="D40" s="12">
        <v>81200893</v>
      </c>
      <c r="E40" s="12" t="s">
        <v>47</v>
      </c>
      <c r="F40" s="13">
        <v>0.12</v>
      </c>
      <c r="G40" s="12" t="s">
        <v>76</v>
      </c>
      <c r="H40" s="14">
        <v>15</v>
      </c>
      <c r="I40" s="15">
        <v>0</v>
      </c>
      <c r="J40" s="16">
        <v>0.72506752028999999</v>
      </c>
      <c r="K40" s="16">
        <v>22</v>
      </c>
      <c r="L40" s="12">
        <v>25</v>
      </c>
      <c r="M40" s="17">
        <v>469.49</v>
      </c>
      <c r="N40" s="12">
        <v>56.338799999999999</v>
      </c>
      <c r="O40" s="12">
        <v>2461</v>
      </c>
      <c r="Q40" s="12">
        <f>($C$9:$C$52='2461'!$A$2)*ROW()</f>
        <v>0</v>
      </c>
    </row>
    <row r="41" spans="2:17" x14ac:dyDescent="0.25">
      <c r="B41" s="12" t="s">
        <v>72</v>
      </c>
      <c r="C41" s="12">
        <v>4859</v>
      </c>
      <c r="D41" s="12">
        <v>81203935</v>
      </c>
      <c r="E41" s="12" t="s">
        <v>48</v>
      </c>
      <c r="F41" s="13">
        <v>7</v>
      </c>
      <c r="G41" s="12" t="s">
        <v>77</v>
      </c>
      <c r="H41" s="14">
        <v>8</v>
      </c>
      <c r="I41" s="15">
        <v>0</v>
      </c>
      <c r="J41" s="16" t="e">
        <v>#N/A</v>
      </c>
      <c r="K41" s="16" t="e">
        <v>#N/A</v>
      </c>
      <c r="L41" s="12">
        <v>25</v>
      </c>
      <c r="M41" s="17">
        <v>520</v>
      </c>
      <c r="N41" s="12" t="s">
        <v>74</v>
      </c>
      <c r="O41" s="12">
        <v>4859</v>
      </c>
      <c r="Q41" s="12">
        <f>($C$9:$C$52='2461'!$A$2)*ROW()</f>
        <v>41</v>
      </c>
    </row>
    <row r="42" spans="2:17" x14ac:dyDescent="0.25">
      <c r="B42" s="12" t="s">
        <v>75</v>
      </c>
      <c r="C42" s="12">
        <v>7358</v>
      </c>
      <c r="D42" s="12">
        <v>81203935</v>
      </c>
      <c r="E42" s="12" t="s">
        <v>49</v>
      </c>
      <c r="F42" s="13">
        <v>0.35</v>
      </c>
      <c r="G42" s="12" t="s">
        <v>77</v>
      </c>
      <c r="H42" s="14">
        <v>8</v>
      </c>
      <c r="I42" s="15">
        <v>0</v>
      </c>
      <c r="J42" s="16" t="e">
        <v>#N/A</v>
      </c>
      <c r="K42" s="16" t="e">
        <v>#N/A</v>
      </c>
      <c r="L42" s="12">
        <v>25</v>
      </c>
      <c r="M42" s="17">
        <v>520</v>
      </c>
      <c r="N42" s="12">
        <v>182</v>
      </c>
      <c r="O42" s="12">
        <v>7358</v>
      </c>
      <c r="Q42" s="12">
        <f>($C$9:$C$52='2461'!$A$2)*ROW()</f>
        <v>0</v>
      </c>
    </row>
    <row r="43" spans="2:17" x14ac:dyDescent="0.25">
      <c r="B43" s="12" t="s">
        <v>75</v>
      </c>
      <c r="D43" s="12">
        <v>81236883</v>
      </c>
      <c r="E43" s="12" t="s">
        <v>50</v>
      </c>
      <c r="F43" s="13">
        <v>0.98</v>
      </c>
      <c r="G43" s="12" t="s">
        <v>76</v>
      </c>
      <c r="H43" s="14">
        <v>0</v>
      </c>
      <c r="I43" s="15">
        <v>0</v>
      </c>
      <c r="J43" s="16" t="e">
        <v>#N/A</v>
      </c>
      <c r="K43" s="16" t="e">
        <v>#N/A</v>
      </c>
      <c r="L43" s="12">
        <v>25</v>
      </c>
      <c r="M43" s="17">
        <v>454</v>
      </c>
      <c r="N43" s="12">
        <v>444.92</v>
      </c>
      <c r="O43" s="12">
        <v>0</v>
      </c>
      <c r="Q43" s="12">
        <f>($C$9:$C$52='2461'!$A$2)*ROW()</f>
        <v>0</v>
      </c>
    </row>
    <row r="44" spans="2:17" x14ac:dyDescent="0.25">
      <c r="B44" s="12" t="s">
        <v>75</v>
      </c>
      <c r="C44" s="12">
        <v>4856</v>
      </c>
      <c r="D44" s="12">
        <v>81238775</v>
      </c>
      <c r="E44" s="12" t="s">
        <v>51</v>
      </c>
      <c r="F44" s="13">
        <v>0.99</v>
      </c>
      <c r="G44" s="12" t="s">
        <v>76</v>
      </c>
      <c r="H44" s="14">
        <v>1</v>
      </c>
      <c r="I44" s="15">
        <v>1</v>
      </c>
      <c r="J44" s="16" t="e">
        <v>#N/A</v>
      </c>
      <c r="K44" s="16" t="e">
        <v>#N/A</v>
      </c>
      <c r="L44" s="12">
        <v>25</v>
      </c>
      <c r="M44" s="17">
        <v>381.048</v>
      </c>
      <c r="N44" s="12">
        <v>377.23752000000002</v>
      </c>
      <c r="O44" s="12">
        <v>4856</v>
      </c>
      <c r="Q44" s="12">
        <f>($C$9:$C$52='2461'!$A$2)*ROW()</f>
        <v>0</v>
      </c>
    </row>
    <row r="45" spans="2:17" x14ac:dyDescent="0.25">
      <c r="B45" s="12" t="s">
        <v>75</v>
      </c>
      <c r="D45" s="12">
        <v>81251878</v>
      </c>
      <c r="E45" s="12" t="s">
        <v>52</v>
      </c>
      <c r="F45" s="13">
        <v>0.5</v>
      </c>
      <c r="G45" s="12" t="s">
        <v>76</v>
      </c>
      <c r="H45" s="14">
        <v>1</v>
      </c>
      <c r="I45" s="15">
        <v>0</v>
      </c>
      <c r="J45" s="16" t="e">
        <v>#N/A</v>
      </c>
      <c r="K45" s="16" t="e">
        <v>#N/A</v>
      </c>
      <c r="L45" s="12">
        <v>25</v>
      </c>
      <c r="M45" s="17">
        <v>706</v>
      </c>
      <c r="N45" s="12">
        <v>353</v>
      </c>
      <c r="O45" s="12">
        <v>0</v>
      </c>
      <c r="Q45" s="12">
        <f>($C$9:$C$52='2461'!$A$2)*ROW()</f>
        <v>0</v>
      </c>
    </row>
    <row r="46" spans="2:17" x14ac:dyDescent="0.25">
      <c r="B46" s="12" t="s">
        <v>72</v>
      </c>
      <c r="C46" s="12">
        <v>4859</v>
      </c>
      <c r="D46" s="12">
        <v>81256140</v>
      </c>
      <c r="E46" s="12" t="s">
        <v>53</v>
      </c>
      <c r="F46" s="13">
        <v>3</v>
      </c>
      <c r="G46" s="12" t="s">
        <v>77</v>
      </c>
      <c r="H46" s="14">
        <v>4</v>
      </c>
      <c r="I46" s="15">
        <v>0</v>
      </c>
      <c r="J46" s="16" t="e">
        <v>#N/A</v>
      </c>
      <c r="K46" s="16" t="e">
        <v>#N/A</v>
      </c>
      <c r="L46" s="12">
        <v>25</v>
      </c>
      <c r="M46" s="17">
        <v>625</v>
      </c>
      <c r="N46" s="12" t="s">
        <v>74</v>
      </c>
      <c r="O46" s="12">
        <v>4859</v>
      </c>
      <c r="Q46" s="12">
        <f>($C$9:$C$52='2461'!$A$2)*ROW()</f>
        <v>46</v>
      </c>
    </row>
    <row r="47" spans="2:17" x14ac:dyDescent="0.25">
      <c r="B47" s="12" t="s">
        <v>75</v>
      </c>
      <c r="C47" s="12">
        <v>4859</v>
      </c>
      <c r="D47" s="12">
        <v>81256140</v>
      </c>
      <c r="E47" s="12" t="s">
        <v>54</v>
      </c>
      <c r="F47" s="13">
        <v>0.59</v>
      </c>
      <c r="G47" s="12" t="s">
        <v>77</v>
      </c>
      <c r="H47" s="14">
        <v>4</v>
      </c>
      <c r="I47" s="15">
        <v>0</v>
      </c>
      <c r="J47" s="16" t="e">
        <v>#N/A</v>
      </c>
      <c r="K47" s="16" t="e">
        <v>#N/A</v>
      </c>
      <c r="L47" s="12">
        <v>25</v>
      </c>
      <c r="M47" s="17">
        <v>625</v>
      </c>
      <c r="N47" s="12">
        <v>368.75</v>
      </c>
      <c r="O47" s="12">
        <v>4859</v>
      </c>
      <c r="Q47" s="12">
        <f>($C$9:$C$52='2461'!$A$2)*ROW()</f>
        <v>47</v>
      </c>
    </row>
    <row r="48" spans="2:17" x14ac:dyDescent="0.25">
      <c r="B48" s="12" t="s">
        <v>75</v>
      </c>
      <c r="D48" s="12">
        <v>81258827</v>
      </c>
      <c r="E48" s="12" t="s">
        <v>55</v>
      </c>
      <c r="F48" s="13">
        <v>0.95</v>
      </c>
      <c r="G48" s="12" t="s">
        <v>77</v>
      </c>
      <c r="H48" s="14">
        <v>0</v>
      </c>
      <c r="I48" s="15">
        <v>0</v>
      </c>
      <c r="J48" s="16" t="e">
        <v>#N/A</v>
      </c>
      <c r="K48" s="16" t="e">
        <v>#N/A</v>
      </c>
      <c r="L48" s="12">
        <v>25</v>
      </c>
      <c r="M48" s="17">
        <v>376</v>
      </c>
      <c r="N48" s="12">
        <v>357.2</v>
      </c>
      <c r="O48" s="12">
        <v>0</v>
      </c>
      <c r="Q48" s="12">
        <f>($C$9:$C$52='2461'!$A$2)*ROW()</f>
        <v>0</v>
      </c>
    </row>
    <row r="49" spans="2:17" x14ac:dyDescent="0.25">
      <c r="B49" s="12" t="s">
        <v>72</v>
      </c>
      <c r="C49" s="12">
        <v>4856</v>
      </c>
      <c r="D49" s="12">
        <v>81270676</v>
      </c>
      <c r="E49" s="12" t="s">
        <v>56</v>
      </c>
      <c r="F49" s="13">
        <v>8</v>
      </c>
      <c r="G49" s="12" t="s">
        <v>73</v>
      </c>
      <c r="H49" s="14">
        <v>9</v>
      </c>
      <c r="I49" s="15">
        <v>0</v>
      </c>
      <c r="J49" s="16">
        <v>0.76904905115</v>
      </c>
      <c r="K49" s="16">
        <v>23</v>
      </c>
      <c r="L49" s="12">
        <v>30</v>
      </c>
      <c r="M49" s="17">
        <v>594</v>
      </c>
      <c r="N49" s="12" t="s">
        <v>74</v>
      </c>
      <c r="O49" s="12">
        <v>4856</v>
      </c>
      <c r="Q49" s="12">
        <f>($C$9:$C$52='2461'!$A$2)*ROW()</f>
        <v>0</v>
      </c>
    </row>
    <row r="50" spans="2:17" x14ac:dyDescent="0.25">
      <c r="B50" s="12" t="s">
        <v>72</v>
      </c>
      <c r="C50" s="12">
        <v>7251</v>
      </c>
      <c r="D50" s="12">
        <v>81316737</v>
      </c>
      <c r="E50" s="12" t="s">
        <v>57</v>
      </c>
      <c r="F50" s="13">
        <v>4</v>
      </c>
      <c r="G50" s="12" t="s">
        <v>76</v>
      </c>
      <c r="H50" s="14">
        <v>5</v>
      </c>
      <c r="I50" s="15">
        <v>0</v>
      </c>
      <c r="J50" s="16">
        <v>0</v>
      </c>
      <c r="K50" s="16">
        <v>0</v>
      </c>
      <c r="L50" s="12">
        <v>25</v>
      </c>
      <c r="M50" s="17">
        <v>537.92399999999998</v>
      </c>
      <c r="N50" s="12" t="s">
        <v>74</v>
      </c>
      <c r="O50" s="12">
        <v>7251</v>
      </c>
      <c r="Q50" s="12">
        <f>($C$9:$C$52='2461'!$A$2)*ROW()</f>
        <v>0</v>
      </c>
    </row>
    <row r="51" spans="2:17" x14ac:dyDescent="0.25">
      <c r="B51" s="12" t="s">
        <v>75</v>
      </c>
      <c r="D51" s="12">
        <v>81316739</v>
      </c>
      <c r="E51" s="12" t="s">
        <v>58</v>
      </c>
      <c r="F51" s="13">
        <v>0.06</v>
      </c>
      <c r="G51" s="12" t="s">
        <v>76</v>
      </c>
      <c r="H51" s="14">
        <v>1</v>
      </c>
      <c r="I51" s="15">
        <v>0</v>
      </c>
      <c r="J51" s="16" t="e">
        <v>#N/A</v>
      </c>
      <c r="K51" s="16" t="e">
        <v>#N/A</v>
      </c>
      <c r="L51" s="12">
        <v>25</v>
      </c>
      <c r="M51" s="17">
        <v>689.2</v>
      </c>
      <c r="N51" s="12">
        <v>41.352000000000004</v>
      </c>
      <c r="O51" s="12">
        <v>0</v>
      </c>
      <c r="Q51" s="12">
        <f>($C$9:$C$52='2461'!$A$2)*ROW()</f>
        <v>0</v>
      </c>
    </row>
    <row r="52" spans="2:17" x14ac:dyDescent="0.25">
      <c r="B52" s="12" t="s">
        <v>72</v>
      </c>
      <c r="C52" s="12">
        <v>9429</v>
      </c>
      <c r="D52" s="12">
        <v>81319008</v>
      </c>
      <c r="E52" s="12" t="s">
        <v>59</v>
      </c>
      <c r="F52" s="13">
        <v>1</v>
      </c>
      <c r="G52" s="12" t="s">
        <v>76</v>
      </c>
      <c r="H52" s="14">
        <v>2</v>
      </c>
      <c r="I52" s="15">
        <v>0</v>
      </c>
      <c r="J52" s="16" t="e">
        <v>#N/A</v>
      </c>
      <c r="K52" s="16" t="e">
        <v>#N/A</v>
      </c>
      <c r="L52" s="12">
        <v>25</v>
      </c>
      <c r="M52" s="17">
        <v>616.40599999999995</v>
      </c>
      <c r="N52" s="12" t="s">
        <v>74</v>
      </c>
      <c r="O52" s="12">
        <v>9429</v>
      </c>
      <c r="Q52" s="12">
        <f>($C$9:$C$52='2461'!$A$2)*ROW()</f>
        <v>0</v>
      </c>
    </row>
  </sheetData>
  <mergeCells count="3">
    <mergeCell ref="H7:I7"/>
    <mergeCell ref="J7:K7"/>
    <mergeCell ref="L7:N7"/>
  </mergeCells>
  <conditionalFormatting sqref="S9:S20">
    <cfRule type="duplicateValues" dxfId="1" priority="1"/>
  </conditionalFormatting>
  <hyperlinks>
    <hyperlink ref="T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0"/>
  <sheetViews>
    <sheetView zoomScale="90" zoomScaleNormal="90" workbookViewId="0">
      <selection activeCell="D5" sqref="D5"/>
    </sheetView>
  </sheetViews>
  <sheetFormatPr baseColWidth="10" defaultColWidth="9.140625" defaultRowHeight="15" x14ac:dyDescent="0.25"/>
  <cols>
    <col min="1" max="1" width="6.28515625" bestFit="1" customWidth="1"/>
    <col min="2" max="4" width="10" customWidth="1"/>
    <col min="5" max="5" width="15.42578125" customWidth="1"/>
    <col min="6" max="6" width="42.85546875" customWidth="1"/>
    <col min="7" max="12" width="8.5703125" customWidth="1"/>
    <col min="13" max="15" width="11.42578125" customWidth="1"/>
    <col min="16" max="17" width="14.28515625" customWidth="1"/>
  </cols>
  <sheetData>
    <row r="1" spans="1:17" ht="15.75" thickBot="1" x14ac:dyDescent="0.3">
      <c r="A1" s="18" t="s">
        <v>60</v>
      </c>
      <c r="B1" s="19" t="s">
        <v>61</v>
      </c>
      <c r="C1" s="20" t="s">
        <v>62</v>
      </c>
      <c r="D1" s="20" t="s">
        <v>63</v>
      </c>
      <c r="E1" s="21" t="s">
        <v>64</v>
      </c>
      <c r="F1" s="31"/>
    </row>
    <row r="2" spans="1:17" x14ac:dyDescent="0.25">
      <c r="A2" s="22">
        <v>4859</v>
      </c>
      <c r="B2" s="12" t="str">
        <f>VLOOKUP(A2,[1]overview!C:G,2,0)</f>
        <v>26 ou 33</v>
      </c>
      <c r="C2" s="22">
        <f>VLOOKUP(A2,[1]overview!C:G,3,0)</f>
        <v>2</v>
      </c>
      <c r="D2" s="22">
        <f>VLOOKUP(A2,[1]overview!C:G,4,0)</f>
        <v>0</v>
      </c>
      <c r="E2" s="23">
        <f>VLOOKUP(A2,[1]overview!C:G,5,0)</f>
        <v>2</v>
      </c>
      <c r="H2" s="24" t="s">
        <v>65</v>
      </c>
      <c r="I2" s="25" t="s">
        <v>66</v>
      </c>
    </row>
    <row r="3" spans="1:17" x14ac:dyDescent="0.25">
      <c r="H3" s="24" t="s">
        <v>67</v>
      </c>
      <c r="I3" t="e">
        <f t="array" ref="I3">IF(I2="X",SUM(IF(#REF!&gt;=1,#REF!,IF(#REF!&lt;=200,0,1))),SUM(IF(#REF!&gt;=1,#REF!,IF(#REF!=0,0,1))))</f>
        <v>#REF!</v>
      </c>
      <c r="J3" s="1"/>
      <c r="L3" s="24"/>
      <c r="N3" s="1"/>
    </row>
    <row r="4" spans="1:17" x14ac:dyDescent="0.25">
      <c r="H4" s="24" t="s">
        <v>68</v>
      </c>
      <c r="I4" t="e">
        <f>CEILING(I3,B2)-I3</f>
        <v>#REF!</v>
      </c>
      <c r="J4" s="1"/>
      <c r="L4" s="24"/>
      <c r="N4" s="1"/>
    </row>
    <row r="5" spans="1:17" x14ac:dyDescent="0.25">
      <c r="C5" s="2"/>
      <c r="D5" s="3"/>
      <c r="E5" s="4"/>
      <c r="F5" s="4"/>
      <c r="G5" s="7"/>
      <c r="H5" s="26" t="s">
        <v>69</v>
      </c>
      <c r="I5" s="27" t="e">
        <f>(I3+I4)/B2</f>
        <v>#REF!</v>
      </c>
      <c r="J5" s="1"/>
      <c r="K5" s="7"/>
      <c r="L5" s="26"/>
      <c r="M5" s="27"/>
      <c r="N5" s="1"/>
      <c r="O5" s="28"/>
    </row>
    <row r="6" spans="1:17" x14ac:dyDescent="0.25">
      <c r="B6" s="32"/>
      <c r="C6" s="2"/>
      <c r="D6" s="3"/>
      <c r="E6" s="4"/>
      <c r="F6" s="4"/>
      <c r="G6" s="7"/>
      <c r="H6" s="4"/>
      <c r="I6" s="7"/>
      <c r="J6" s="7"/>
      <c r="K6" s="7"/>
      <c r="L6" s="4"/>
      <c r="M6" s="4"/>
      <c r="N6" s="4"/>
      <c r="O6" s="6"/>
    </row>
    <row r="7" spans="1:17" x14ac:dyDescent="0.25">
      <c r="B7" s="9"/>
      <c r="C7" s="9"/>
      <c r="D7" s="9"/>
      <c r="E7" s="9"/>
      <c r="F7" s="9"/>
      <c r="G7" s="30"/>
      <c r="H7" s="30"/>
      <c r="I7" s="29" t="s">
        <v>1</v>
      </c>
      <c r="J7" s="29"/>
      <c r="K7" s="29" t="s">
        <v>2</v>
      </c>
      <c r="L7" s="29"/>
      <c r="M7" s="30" t="s">
        <v>3</v>
      </c>
      <c r="N7" s="30"/>
      <c r="O7" s="30"/>
      <c r="P7" s="9"/>
      <c r="Q7" s="9"/>
    </row>
    <row r="8" spans="1:17" ht="38.25" x14ac:dyDescent="0.25">
      <c r="B8" s="9" t="s">
        <v>4</v>
      </c>
      <c r="C8" s="9" t="s">
        <v>5</v>
      </c>
      <c r="D8" s="9" t="s">
        <v>6</v>
      </c>
      <c r="E8" s="9" t="s">
        <v>7</v>
      </c>
      <c r="F8" s="9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9" t="s">
        <v>13</v>
      </c>
      <c r="L8" s="9" t="s">
        <v>14</v>
      </c>
      <c r="M8" s="9" t="s">
        <v>15</v>
      </c>
      <c r="N8" s="9" t="s">
        <v>70</v>
      </c>
      <c r="O8" s="9" t="s">
        <v>71</v>
      </c>
      <c r="P8" s="9" t="s">
        <v>18</v>
      </c>
      <c r="Q8" s="9" t="s">
        <v>19</v>
      </c>
    </row>
    <row r="9" spans="1:17" x14ac:dyDescent="0.25">
      <c r="B9">
        <f ca="1">IFERROR(INDEX(BDD,SMALL(Liste,COUNTIF(Liste,0)+ROW()-8)-8,COLUMN()-1),"")</f>
        <v>0</v>
      </c>
      <c r="C9" t="str">
        <f ca="1">IFERROR(INDEX(BDD,SMALL(Liste,COUNTIF(Liste,0)+ROW()-8)-8,COLUMN()-1),"")</f>
        <v>No</v>
      </c>
      <c r="D9">
        <f ca="1">IFERROR(INDEX(BDD,SMALL(Liste,COUNTIF(Liste,0)+ROW()-8)-8,COLUMN()-1),"")</f>
        <v>4859</v>
      </c>
      <c r="E9">
        <f ca="1">IFERROR(INDEX(BDD,SMALL(Liste,COUNTIF(Liste,0)+ROW()-8)-8,COLUMN()-1),"")</f>
        <v>80236604</v>
      </c>
      <c r="F9" t="str">
        <f ca="1">IFERROR(INDEX(BDD,SMALL(Liste,COUNTIF(Liste,0)+ROW()-8)-8,COLUMN()-1),"")</f>
        <v>PN PROV NGHT MRCL RPR SERUM 6 4.9Z</v>
      </c>
      <c r="G9">
        <f ca="1">IFERROR(INDEX(BDD,SMALL(Liste,COUNTIF(Liste,0)+ROW()-8)-8,COLUMN()-1),"")</f>
        <v>31</v>
      </c>
      <c r="H9" t="str">
        <f ca="1">IFERROR(INDEX(BDD,SMALL(Liste,COUNTIF(Liste,0)+ROW()-8)-8,COLUMN()-1),"")</f>
        <v>C2</v>
      </c>
      <c r="I9">
        <f ca="1">IFERROR(INDEX(BDD,SMALL(Liste,COUNTIF(Liste,0)+ROW()-8)-8,COLUMN()-1),"")</f>
        <v>31</v>
      </c>
      <c r="J9">
        <f ca="1">IFERROR(INDEX(BDD,SMALL(Liste,COUNTIF(Liste,0)+ROW()-8)-8,COLUMN()-1),"")</f>
        <v>0</v>
      </c>
      <c r="K9">
        <f ca="1">IFERROR(INDEX(BDD,SMALL(Liste,COUNTIF(Liste,0)+ROW()-8)-8,COLUMN()-1),"")</f>
        <v>-0.40098765432</v>
      </c>
      <c r="L9">
        <f ca="1">IFERROR(INDEX(BDD,SMALL(Liste,COUNTIF(Liste,0)+ROW()-8)-8,COLUMN()-1),"")</f>
        <v>0</v>
      </c>
      <c r="M9">
        <f ca="1">IFERROR(INDEX(BDD,SMALL(Liste,COUNTIF(Liste,0)+ROW()-8)-8,COLUMN()-1),"")</f>
        <v>30</v>
      </c>
      <c r="N9">
        <f ca="1">IFERROR(INDEX(BDD,SMALL(Liste,COUNTIF(Liste,0)+ROW()-8)-8,COLUMN()-1),"")</f>
        <v>0.55200000000000005</v>
      </c>
      <c r="O9" t="str">
        <f ca="1">IFERROR(INDEX(BDD,SMALL(Liste,COUNTIF(Liste,0)+ROW()-8)-8,COLUMN()-1),"")</f>
        <v>0</v>
      </c>
      <c r="P9">
        <f ca="1">IFERROR(INDEX(BDD,SMALL(Liste,COUNTIF(Liste,0)+ROW()-8)-8,COLUMN()-1),"")</f>
        <v>4859</v>
      </c>
      <c r="Q9">
        <f ca="1">IFERROR(INDEX(BDD,SMALL(Liste,COUNTIF(Liste,0)+ROW()-8)-8,COLUMN()-1),"")</f>
        <v>0</v>
      </c>
    </row>
    <row r="10" spans="1:17" x14ac:dyDescent="0.25">
      <c r="B10">
        <f ca="1">IFERROR(INDEX(BDD,SMALL(Liste,COUNTIF(Liste,0)+ROW()-8)-8,COLUMN()-1),"")</f>
        <v>0</v>
      </c>
      <c r="C10" t="str">
        <f ca="1">IFERROR(INDEX(BDD,SMALL(Liste,COUNTIF(Liste,0)+ROW()-8)-8,COLUMN()-1),"")</f>
        <v>Yes</v>
      </c>
      <c r="D10">
        <f ca="1">IFERROR(INDEX(BDD,SMALL(Liste,COUNTIF(Liste,0)+ROW()-8)-8,COLUMN()-1),"")</f>
        <v>4859</v>
      </c>
      <c r="E10">
        <f ca="1">IFERROR(INDEX(BDD,SMALL(Liste,COUNTIF(Liste,0)+ROW()-8)-8,COLUMN()-1),"")</f>
        <v>80236604</v>
      </c>
      <c r="F10" t="str">
        <f ca="1">IFERROR(INDEX(BDD,SMALL(Liste,COUNTIF(Liste,0)+ROW()-8)-8,COLUMN()-1),"")</f>
        <v>PN PROV NGHT MRCL RPR SERUM 6 4.9Z</v>
      </c>
      <c r="G10">
        <f ca="1">IFERROR(INDEX(BDD,SMALL(Liste,COUNTIF(Liste,0)+ROW()-8)-8,COLUMN()-1),"")</f>
        <v>0.85</v>
      </c>
      <c r="H10" t="str">
        <f ca="1">IFERROR(INDEX(BDD,SMALL(Liste,COUNTIF(Liste,0)+ROW()-8)-8,COLUMN()-1),"")</f>
        <v>C2</v>
      </c>
      <c r="I10">
        <f ca="1">IFERROR(INDEX(BDD,SMALL(Liste,COUNTIF(Liste,0)+ROW()-8)-8,COLUMN()-1),"")</f>
        <v>31</v>
      </c>
      <c r="J10">
        <f ca="1">IFERROR(INDEX(BDD,SMALL(Liste,COUNTIF(Liste,0)+ROW()-8)-8,COLUMN()-1),"")</f>
        <v>0</v>
      </c>
      <c r="K10">
        <f ca="1">IFERROR(INDEX(BDD,SMALL(Liste,COUNTIF(Liste,0)+ROW()-8)-8,COLUMN()-1),"")</f>
        <v>-0.40098765432</v>
      </c>
      <c r="L10">
        <f ca="1">IFERROR(INDEX(BDD,SMALL(Liste,COUNTIF(Liste,0)+ROW()-8)-8,COLUMN()-1),"")</f>
        <v>0</v>
      </c>
      <c r="M10">
        <f ca="1">IFERROR(INDEX(BDD,SMALL(Liste,COUNTIF(Liste,0)+ROW()-8)-8,COLUMN()-1),"")</f>
        <v>30</v>
      </c>
      <c r="N10">
        <f ca="1">IFERROR(INDEX(BDD,SMALL(Liste,COUNTIF(Liste,0)+ROW()-8)-8,COLUMN()-1),"")</f>
        <v>0.55200000000000005</v>
      </c>
      <c r="O10">
        <f ca="1">IFERROR(INDEX(BDD,SMALL(Liste,COUNTIF(Liste,0)+ROW()-8)-8,COLUMN()-1),"")</f>
        <v>0.46920000000000001</v>
      </c>
      <c r="P10">
        <f ca="1">IFERROR(INDEX(BDD,SMALL(Liste,COUNTIF(Liste,0)+ROW()-8)-8,COLUMN()-1),"")</f>
        <v>4859</v>
      </c>
      <c r="Q10">
        <f ca="1">IFERROR(INDEX(BDD,SMALL(Liste,COUNTIF(Liste,0)+ROW()-8)-8,COLUMN()-1),"")</f>
        <v>0</v>
      </c>
    </row>
    <row r="11" spans="1:17" x14ac:dyDescent="0.25">
      <c r="B11">
        <f ca="1">IFERROR(INDEX(BDD,SMALL(Liste,COUNTIF(Liste,0)+ROW()-8)-8,COLUMN()-1),"")</f>
        <v>0</v>
      </c>
      <c r="C11" t="str">
        <f ca="1">IFERROR(INDEX(BDD,SMALL(Liste,COUNTIF(Liste,0)+ROW()-8)-8,COLUMN()-1),"")</f>
        <v>No</v>
      </c>
      <c r="D11">
        <f ca="1">IFERROR(INDEX(BDD,SMALL(Liste,COUNTIF(Liste,0)+ROW()-8)-8,COLUMN()-1),"")</f>
        <v>4859</v>
      </c>
      <c r="E11">
        <f ca="1">IFERROR(INDEX(BDD,SMALL(Liste,COUNTIF(Liste,0)+ROW()-8)-8,COLUMN()-1),"")</f>
        <v>81203935</v>
      </c>
      <c r="F11" t="str">
        <f ca="1">IFERROR(INDEX(BDD,SMALL(Liste,COUNTIF(Liste,0)+ROW()-8)-8,COLUMN()-1),"")</f>
        <v xml:space="preserve">WELLOXON 20 V 60ML ISRAEL               </v>
      </c>
      <c r="G11">
        <f ca="1">IFERROR(INDEX(BDD,SMALL(Liste,COUNTIF(Liste,0)+ROW()-8)-8,COLUMN()-1),"")</f>
        <v>7</v>
      </c>
      <c r="H11" t="str">
        <f ca="1">IFERROR(INDEX(BDD,SMALL(Liste,COUNTIF(Liste,0)+ROW()-8)-8,COLUMN()-1),"")</f>
        <v>B2</v>
      </c>
      <c r="I11">
        <f ca="1">IFERROR(INDEX(BDD,SMALL(Liste,COUNTIF(Liste,0)+ROW()-8)-8,COLUMN()-1),"")</f>
        <v>8</v>
      </c>
      <c r="J11">
        <f ca="1">IFERROR(INDEX(BDD,SMALL(Liste,COUNTIF(Liste,0)+ROW()-8)-8,COLUMN()-1),"")</f>
        <v>0</v>
      </c>
      <c r="K11" t="str">
        <f ca="1">IFERROR(INDEX(BDD,SMALL(Liste,COUNTIF(Liste,0)+ROW()-8)-8,COLUMN()-1),"")</f>
        <v/>
      </c>
      <c r="L11" t="str">
        <f ca="1">IFERROR(INDEX(BDD,SMALL(Liste,COUNTIF(Liste,0)+ROW()-8)-8,COLUMN()-1),"")</f>
        <v/>
      </c>
      <c r="M11">
        <f ca="1">IFERROR(INDEX(BDD,SMALL(Liste,COUNTIF(Liste,0)+ROW()-8)-8,COLUMN()-1),"")</f>
        <v>25</v>
      </c>
      <c r="N11">
        <f ca="1">IFERROR(INDEX(BDD,SMALL(Liste,COUNTIF(Liste,0)+ROW()-8)-8,COLUMN()-1),"")</f>
        <v>520</v>
      </c>
      <c r="O11" t="str">
        <f ca="1">IFERROR(INDEX(BDD,SMALL(Liste,COUNTIF(Liste,0)+ROW()-8)-8,COLUMN()-1),"")</f>
        <v>0</v>
      </c>
      <c r="P11">
        <f ca="1">IFERROR(INDEX(BDD,SMALL(Liste,COUNTIF(Liste,0)+ROW()-8)-8,COLUMN()-1),"")</f>
        <v>4859</v>
      </c>
      <c r="Q11">
        <f ca="1">IFERROR(INDEX(BDD,SMALL(Liste,COUNTIF(Liste,0)+ROW()-8)-8,COLUMN()-1),"")</f>
        <v>0</v>
      </c>
    </row>
    <row r="12" spans="1:17" x14ac:dyDescent="0.25">
      <c r="B12">
        <f ca="1">IFERROR(INDEX(BDD,SMALL(Liste,COUNTIF(Liste,0)+ROW()-8)-8,COLUMN()-1),"")</f>
        <v>0</v>
      </c>
      <c r="C12" t="str">
        <f ca="1">IFERROR(INDEX(BDD,SMALL(Liste,COUNTIF(Liste,0)+ROW()-8)-8,COLUMN()-1),"")</f>
        <v>No</v>
      </c>
      <c r="D12">
        <f ca="1">IFERROR(INDEX(BDD,SMALL(Liste,COUNTIF(Liste,0)+ROW()-8)-8,COLUMN()-1),"")</f>
        <v>4859</v>
      </c>
      <c r="E12">
        <f ca="1">IFERROR(INDEX(BDD,SMALL(Liste,COUNTIF(Liste,0)+ROW()-8)-8,COLUMN()-1),"")</f>
        <v>81256140</v>
      </c>
      <c r="F12" t="str">
        <f ca="1">IFERROR(INDEX(BDD,SMALL(Liste,COUNTIF(Liste,0)+ROW()-8)-8,COLUMN()-1),"")</f>
        <v xml:space="preserve">NW U/STR POWER MESS CONSTR 150ML BNL/GR </v>
      </c>
      <c r="G12">
        <f ca="1">IFERROR(INDEX(BDD,SMALL(Liste,COUNTIF(Liste,0)+ROW()-8)-8,COLUMN()-1),"")</f>
        <v>3</v>
      </c>
      <c r="H12" t="str">
        <f ca="1">IFERROR(INDEX(BDD,SMALL(Liste,COUNTIF(Liste,0)+ROW()-8)-8,COLUMN()-1),"")</f>
        <v>B2</v>
      </c>
      <c r="I12">
        <f ca="1">IFERROR(INDEX(BDD,SMALL(Liste,COUNTIF(Liste,0)+ROW()-8)-8,COLUMN()-1),"")</f>
        <v>4</v>
      </c>
      <c r="J12">
        <f ca="1">IFERROR(INDEX(BDD,SMALL(Liste,COUNTIF(Liste,0)+ROW()-8)-8,COLUMN()-1),"")</f>
        <v>0</v>
      </c>
      <c r="K12" t="str">
        <f ca="1">IFERROR(INDEX(BDD,SMALL(Liste,COUNTIF(Liste,0)+ROW()-8)-8,COLUMN()-1),"")</f>
        <v/>
      </c>
      <c r="L12" t="str">
        <f ca="1">IFERROR(INDEX(BDD,SMALL(Liste,COUNTIF(Liste,0)+ROW()-8)-8,COLUMN()-1),"")</f>
        <v/>
      </c>
      <c r="M12">
        <f ca="1">IFERROR(INDEX(BDD,SMALL(Liste,COUNTIF(Liste,0)+ROW()-8)-8,COLUMN()-1),"")</f>
        <v>25</v>
      </c>
      <c r="N12">
        <f ca="1">IFERROR(INDEX(BDD,SMALL(Liste,COUNTIF(Liste,0)+ROW()-8)-8,COLUMN()-1),"")</f>
        <v>625</v>
      </c>
      <c r="O12" t="str">
        <f ca="1">IFERROR(INDEX(BDD,SMALL(Liste,COUNTIF(Liste,0)+ROW()-8)-8,COLUMN()-1),"")</f>
        <v>0</v>
      </c>
      <c r="P12">
        <f ca="1">IFERROR(INDEX(BDD,SMALL(Liste,COUNTIF(Liste,0)+ROW()-8)-8,COLUMN()-1),"")</f>
        <v>4859</v>
      </c>
      <c r="Q12">
        <f ca="1">IFERROR(INDEX(BDD,SMALL(Liste,COUNTIF(Liste,0)+ROW()-8)-8,COLUMN()-1),"")</f>
        <v>0</v>
      </c>
    </row>
    <row r="13" spans="1:17" x14ac:dyDescent="0.25">
      <c r="B13">
        <f ca="1">IFERROR(INDEX(BDD,SMALL(Liste,COUNTIF(Liste,0)+ROW()-8)-8,COLUMN()-1),"")</f>
        <v>0</v>
      </c>
      <c r="C13" t="str">
        <f ca="1">IFERROR(INDEX(BDD,SMALL(Liste,COUNTIF(Liste,0)+ROW()-8)-8,COLUMN()-1),"")</f>
        <v>Yes</v>
      </c>
      <c r="D13">
        <f ca="1">IFERROR(INDEX(BDD,SMALL(Liste,COUNTIF(Liste,0)+ROW()-8)-8,COLUMN()-1),"")</f>
        <v>4859</v>
      </c>
      <c r="E13">
        <f ca="1">IFERROR(INDEX(BDD,SMALL(Liste,COUNTIF(Liste,0)+ROW()-8)-8,COLUMN()-1),"")</f>
        <v>81256140</v>
      </c>
      <c r="F13" t="str">
        <f ca="1">IFERROR(INDEX(BDD,SMALL(Liste,COUNTIF(Liste,0)+ROW()-8)-8,COLUMN()-1),"")</f>
        <v>NW U/STR POWER MESS CONSTR 150ML BNL/GR</v>
      </c>
      <c r="G13">
        <f ca="1">IFERROR(INDEX(BDD,SMALL(Liste,COUNTIF(Liste,0)+ROW()-8)-8,COLUMN()-1),"")</f>
        <v>0.59</v>
      </c>
      <c r="H13" t="str">
        <f ca="1">IFERROR(INDEX(BDD,SMALL(Liste,COUNTIF(Liste,0)+ROW()-8)-8,COLUMN()-1),"")</f>
        <v>B2</v>
      </c>
      <c r="I13">
        <f ca="1">IFERROR(INDEX(BDD,SMALL(Liste,COUNTIF(Liste,0)+ROW()-8)-8,COLUMN()-1),"")</f>
        <v>4</v>
      </c>
      <c r="J13">
        <f ca="1">IFERROR(INDEX(BDD,SMALL(Liste,COUNTIF(Liste,0)+ROW()-8)-8,COLUMN()-1),"")</f>
        <v>0</v>
      </c>
      <c r="K13" t="str">
        <f ca="1">IFERROR(INDEX(BDD,SMALL(Liste,COUNTIF(Liste,0)+ROW()-8)-8,COLUMN()-1),"")</f>
        <v/>
      </c>
      <c r="L13" t="str">
        <f ca="1">IFERROR(INDEX(BDD,SMALL(Liste,COUNTIF(Liste,0)+ROW()-8)-8,COLUMN()-1),"")</f>
        <v/>
      </c>
      <c r="M13">
        <f ca="1">IFERROR(INDEX(BDD,SMALL(Liste,COUNTIF(Liste,0)+ROW()-8)-8,COLUMN()-1),"")</f>
        <v>25</v>
      </c>
      <c r="N13">
        <f ca="1">IFERROR(INDEX(BDD,SMALL(Liste,COUNTIF(Liste,0)+ROW()-8)-8,COLUMN()-1),"")</f>
        <v>625</v>
      </c>
      <c r="O13">
        <f ca="1">IFERROR(INDEX(BDD,SMALL(Liste,COUNTIF(Liste,0)+ROW()-8)-8,COLUMN()-1),"")</f>
        <v>368.75</v>
      </c>
      <c r="P13">
        <f ca="1">IFERROR(INDEX(BDD,SMALL(Liste,COUNTIF(Liste,0)+ROW()-8)-8,COLUMN()-1),"")</f>
        <v>4859</v>
      </c>
      <c r="Q13">
        <f ca="1">IFERROR(INDEX(BDD,SMALL(Liste,COUNTIF(Liste,0)+ROW()-8)-8,COLUMN()-1),"")</f>
        <v>0</v>
      </c>
    </row>
    <row r="14" spans="1:17" x14ac:dyDescent="0.25">
      <c r="B14" t="str">
        <f ca="1">IFERROR(INDEX(BDD,SMALL(Liste,COUNTIF(Liste,0)+ROW()-8)-8,COLUMN()-1),"")</f>
        <v/>
      </c>
      <c r="C14" t="str">
        <f ca="1">IFERROR(INDEX(BDD,SMALL(Liste,COUNTIF(Liste,0)+ROW()-8)-8,COLUMN()-1),"")</f>
        <v/>
      </c>
      <c r="D14" t="str">
        <f ca="1">IFERROR(INDEX(BDD,SMALL(Liste,COUNTIF(Liste,0)+ROW()-8)-8,COLUMN()-1),"")</f>
        <v/>
      </c>
      <c r="E14" t="str">
        <f ca="1">IFERROR(INDEX(BDD,SMALL(Liste,COUNTIF(Liste,0)+ROW()-8)-8,COLUMN()-1),"")</f>
        <v/>
      </c>
      <c r="F14" t="str">
        <f ca="1">IFERROR(INDEX(BDD,SMALL(Liste,COUNTIF(Liste,0)+ROW()-8)-8,COLUMN()-1),"")</f>
        <v/>
      </c>
      <c r="G14" t="str">
        <f ca="1">IFERROR(INDEX(BDD,SMALL(Liste,COUNTIF(Liste,0)+ROW()-8)-8,COLUMN()-1),"")</f>
        <v/>
      </c>
      <c r="H14" t="str">
        <f ca="1">IFERROR(INDEX(BDD,SMALL(Liste,COUNTIF(Liste,0)+ROW()-8)-8,COLUMN()-1),"")</f>
        <v/>
      </c>
      <c r="I14" t="str">
        <f ca="1">IFERROR(INDEX(BDD,SMALL(Liste,COUNTIF(Liste,0)+ROW()-8)-8,COLUMN()-1),"")</f>
        <v/>
      </c>
      <c r="J14" t="str">
        <f ca="1">IFERROR(INDEX(BDD,SMALL(Liste,COUNTIF(Liste,0)+ROW()-8)-8,COLUMN()-1),"")</f>
        <v/>
      </c>
      <c r="K14" t="str">
        <f ca="1">IFERROR(INDEX(BDD,SMALL(Liste,COUNTIF(Liste,0)+ROW()-8)-8,COLUMN()-1),"")</f>
        <v/>
      </c>
      <c r="L14" t="str">
        <f ca="1">IFERROR(INDEX(BDD,SMALL(Liste,COUNTIF(Liste,0)+ROW()-8)-8,COLUMN()-1),"")</f>
        <v/>
      </c>
      <c r="M14" t="str">
        <f ca="1">IFERROR(INDEX(BDD,SMALL(Liste,COUNTIF(Liste,0)+ROW()-8)-8,COLUMN()-1),"")</f>
        <v/>
      </c>
      <c r="N14" t="str">
        <f ca="1">IFERROR(INDEX(BDD,SMALL(Liste,COUNTIF(Liste,0)+ROW()-8)-8,COLUMN()-1),"")</f>
        <v/>
      </c>
      <c r="O14" t="str">
        <f ca="1">IFERROR(INDEX(BDD,SMALL(Liste,COUNTIF(Liste,0)+ROW()-8)-8,COLUMN()-1),"")</f>
        <v/>
      </c>
      <c r="P14" t="str">
        <f ca="1">IFERROR(INDEX(BDD,SMALL(Liste,COUNTIF(Liste,0)+ROW()-8)-8,COLUMN()-1),"")</f>
        <v/>
      </c>
      <c r="Q14" t="str">
        <f ca="1">IFERROR(INDEX(BDD,SMALL(Liste,COUNTIF(Liste,0)+ROW()-8)-8,COLUMN()-1),"")</f>
        <v/>
      </c>
    </row>
    <row r="15" spans="1:17" x14ac:dyDescent="0.25">
      <c r="B15" t="str">
        <f ca="1">IFERROR(INDEX(BDD,SMALL(Liste,COUNTIF(Liste,0)+ROW()-8)-8,COLUMN()-1),"")</f>
        <v/>
      </c>
      <c r="C15" t="str">
        <f ca="1">IFERROR(INDEX(BDD,SMALL(Liste,COUNTIF(Liste,0)+ROW()-8)-8,COLUMN()-1),"")</f>
        <v/>
      </c>
      <c r="D15" t="str">
        <f ca="1">IFERROR(INDEX(BDD,SMALL(Liste,COUNTIF(Liste,0)+ROW()-8)-8,COLUMN()-1),"")</f>
        <v/>
      </c>
      <c r="E15" t="str">
        <f ca="1">IFERROR(INDEX(BDD,SMALL(Liste,COUNTIF(Liste,0)+ROW()-8)-8,COLUMN()-1),"")</f>
        <v/>
      </c>
      <c r="F15" t="str">
        <f ca="1">IFERROR(INDEX(BDD,SMALL(Liste,COUNTIF(Liste,0)+ROW()-8)-8,COLUMN()-1),"")</f>
        <v/>
      </c>
      <c r="G15" t="str">
        <f ca="1">IFERROR(INDEX(BDD,SMALL(Liste,COUNTIF(Liste,0)+ROW()-8)-8,COLUMN()-1),"")</f>
        <v/>
      </c>
      <c r="H15" t="str">
        <f ca="1">IFERROR(INDEX(BDD,SMALL(Liste,COUNTIF(Liste,0)+ROW()-8)-8,COLUMN()-1),"")</f>
        <v/>
      </c>
      <c r="I15" t="str">
        <f ca="1">IFERROR(INDEX(BDD,SMALL(Liste,COUNTIF(Liste,0)+ROW()-8)-8,COLUMN()-1),"")</f>
        <v/>
      </c>
      <c r="J15" t="str">
        <f ca="1">IFERROR(INDEX(BDD,SMALL(Liste,COUNTIF(Liste,0)+ROW()-8)-8,COLUMN()-1),"")</f>
        <v/>
      </c>
      <c r="K15" t="str">
        <f ca="1">IFERROR(INDEX(BDD,SMALL(Liste,COUNTIF(Liste,0)+ROW()-8)-8,COLUMN()-1),"")</f>
        <v/>
      </c>
      <c r="L15" t="str">
        <f ca="1">IFERROR(INDEX(BDD,SMALL(Liste,COUNTIF(Liste,0)+ROW()-8)-8,COLUMN()-1),"")</f>
        <v/>
      </c>
      <c r="M15" t="str">
        <f ca="1">IFERROR(INDEX(BDD,SMALL(Liste,COUNTIF(Liste,0)+ROW()-8)-8,COLUMN()-1),"")</f>
        <v/>
      </c>
      <c r="N15" t="str">
        <f ca="1">IFERROR(INDEX(BDD,SMALL(Liste,COUNTIF(Liste,0)+ROW()-8)-8,COLUMN()-1),"")</f>
        <v/>
      </c>
      <c r="O15" t="str">
        <f ca="1">IFERROR(INDEX(BDD,SMALL(Liste,COUNTIF(Liste,0)+ROW()-8)-8,COLUMN()-1),"")</f>
        <v/>
      </c>
      <c r="P15" t="str">
        <f ca="1">IFERROR(INDEX(BDD,SMALL(Liste,COUNTIF(Liste,0)+ROW()-8)-8,COLUMN()-1),"")</f>
        <v/>
      </c>
      <c r="Q15" t="str">
        <f ca="1">IFERROR(INDEX(BDD,SMALL(Liste,COUNTIF(Liste,0)+ROW()-8)-8,COLUMN()-1),"")</f>
        <v/>
      </c>
    </row>
    <row r="16" spans="1:17" x14ac:dyDescent="0.25">
      <c r="B16" t="str">
        <f ca="1">IFERROR(INDEX(BDD,SMALL(Liste,COUNTIF(Liste,0)+ROW()-8)-8,COLUMN()-1),"")</f>
        <v/>
      </c>
      <c r="C16" t="str">
        <f ca="1">IFERROR(INDEX(BDD,SMALL(Liste,COUNTIF(Liste,0)+ROW()-8)-8,COLUMN()-1),"")</f>
        <v/>
      </c>
      <c r="D16" t="str">
        <f ca="1">IFERROR(INDEX(BDD,SMALL(Liste,COUNTIF(Liste,0)+ROW()-8)-8,COLUMN()-1),"")</f>
        <v/>
      </c>
      <c r="E16" t="str">
        <f ca="1">IFERROR(INDEX(BDD,SMALL(Liste,COUNTIF(Liste,0)+ROW()-8)-8,COLUMN()-1),"")</f>
        <v/>
      </c>
      <c r="F16" t="str">
        <f ca="1">IFERROR(INDEX(BDD,SMALL(Liste,COUNTIF(Liste,0)+ROW()-8)-8,COLUMN()-1),"")</f>
        <v/>
      </c>
      <c r="G16" t="str">
        <f ca="1">IFERROR(INDEX(BDD,SMALL(Liste,COUNTIF(Liste,0)+ROW()-8)-8,COLUMN()-1),"")</f>
        <v/>
      </c>
      <c r="H16" t="str">
        <f ca="1">IFERROR(INDEX(BDD,SMALL(Liste,COUNTIF(Liste,0)+ROW()-8)-8,COLUMN()-1),"")</f>
        <v/>
      </c>
      <c r="I16" t="str">
        <f ca="1">IFERROR(INDEX(BDD,SMALL(Liste,COUNTIF(Liste,0)+ROW()-8)-8,COLUMN()-1),"")</f>
        <v/>
      </c>
      <c r="J16" t="str">
        <f ca="1">IFERROR(INDEX(BDD,SMALL(Liste,COUNTIF(Liste,0)+ROW()-8)-8,COLUMN()-1),"")</f>
        <v/>
      </c>
      <c r="K16" t="str">
        <f ca="1">IFERROR(INDEX(BDD,SMALL(Liste,COUNTIF(Liste,0)+ROW()-8)-8,COLUMN()-1),"")</f>
        <v/>
      </c>
      <c r="L16" t="str">
        <f ca="1">IFERROR(INDEX(BDD,SMALL(Liste,COUNTIF(Liste,0)+ROW()-8)-8,COLUMN()-1),"")</f>
        <v/>
      </c>
      <c r="M16" t="str">
        <f ca="1">IFERROR(INDEX(BDD,SMALL(Liste,COUNTIF(Liste,0)+ROW()-8)-8,COLUMN()-1),"")</f>
        <v/>
      </c>
      <c r="N16" t="str">
        <f ca="1">IFERROR(INDEX(BDD,SMALL(Liste,COUNTIF(Liste,0)+ROW()-8)-8,COLUMN()-1),"")</f>
        <v/>
      </c>
      <c r="O16" t="str">
        <f ca="1">IFERROR(INDEX(BDD,SMALL(Liste,COUNTIF(Liste,0)+ROW()-8)-8,COLUMN()-1),"")</f>
        <v/>
      </c>
      <c r="P16" t="str">
        <f ca="1">IFERROR(INDEX(BDD,SMALL(Liste,COUNTIF(Liste,0)+ROW()-8)-8,COLUMN()-1),"")</f>
        <v/>
      </c>
      <c r="Q16" t="str">
        <f ca="1">IFERROR(INDEX(BDD,SMALL(Liste,COUNTIF(Liste,0)+ROW()-8)-8,COLUMN()-1),"")</f>
        <v/>
      </c>
    </row>
    <row r="17" spans="2:17" x14ac:dyDescent="0.25">
      <c r="B17" t="str">
        <f ca="1">IFERROR(INDEX(BDD,SMALL(Liste,COUNTIF(Liste,0)+ROW()-8)-8,COLUMN()-1),"")</f>
        <v/>
      </c>
      <c r="C17" t="str">
        <f ca="1">IFERROR(INDEX(BDD,SMALL(Liste,COUNTIF(Liste,0)+ROW()-8)-8,COLUMN()-1),"")</f>
        <v/>
      </c>
      <c r="D17" t="str">
        <f ca="1">IFERROR(INDEX(BDD,SMALL(Liste,COUNTIF(Liste,0)+ROW()-8)-8,COLUMN()-1),"")</f>
        <v/>
      </c>
      <c r="E17" t="str">
        <f ca="1">IFERROR(INDEX(BDD,SMALL(Liste,COUNTIF(Liste,0)+ROW()-8)-8,COLUMN()-1),"")</f>
        <v/>
      </c>
      <c r="F17" t="str">
        <f ca="1">IFERROR(INDEX(BDD,SMALL(Liste,COUNTIF(Liste,0)+ROW()-8)-8,COLUMN()-1),"")</f>
        <v/>
      </c>
      <c r="G17" t="str">
        <f ca="1">IFERROR(INDEX(BDD,SMALL(Liste,COUNTIF(Liste,0)+ROW()-8)-8,COLUMN()-1),"")</f>
        <v/>
      </c>
      <c r="H17" t="str">
        <f ca="1">IFERROR(INDEX(BDD,SMALL(Liste,COUNTIF(Liste,0)+ROW()-8)-8,COLUMN()-1),"")</f>
        <v/>
      </c>
      <c r="I17" t="str">
        <f ca="1">IFERROR(INDEX(BDD,SMALL(Liste,COUNTIF(Liste,0)+ROW()-8)-8,COLUMN()-1),"")</f>
        <v/>
      </c>
      <c r="J17" t="str">
        <f ca="1">IFERROR(INDEX(BDD,SMALL(Liste,COUNTIF(Liste,0)+ROW()-8)-8,COLUMN()-1),"")</f>
        <v/>
      </c>
      <c r="K17" t="str">
        <f ca="1">IFERROR(INDEX(BDD,SMALL(Liste,COUNTIF(Liste,0)+ROW()-8)-8,COLUMN()-1),"")</f>
        <v/>
      </c>
      <c r="L17" t="str">
        <f ca="1">IFERROR(INDEX(BDD,SMALL(Liste,COUNTIF(Liste,0)+ROW()-8)-8,COLUMN()-1),"")</f>
        <v/>
      </c>
      <c r="M17" t="str">
        <f ca="1">IFERROR(INDEX(BDD,SMALL(Liste,COUNTIF(Liste,0)+ROW()-8)-8,COLUMN()-1),"")</f>
        <v/>
      </c>
      <c r="N17" t="str">
        <f ca="1">IFERROR(INDEX(BDD,SMALL(Liste,COUNTIF(Liste,0)+ROW()-8)-8,COLUMN()-1),"")</f>
        <v/>
      </c>
      <c r="O17" t="str">
        <f ca="1">IFERROR(INDEX(BDD,SMALL(Liste,COUNTIF(Liste,0)+ROW()-8)-8,COLUMN()-1),"")</f>
        <v/>
      </c>
      <c r="P17" t="str">
        <f ca="1">IFERROR(INDEX(BDD,SMALL(Liste,COUNTIF(Liste,0)+ROW()-8)-8,COLUMN()-1),"")</f>
        <v/>
      </c>
      <c r="Q17" t="str">
        <f ca="1">IFERROR(INDEX(BDD,SMALL(Liste,COUNTIF(Liste,0)+ROW()-8)-8,COLUMN()-1),"")</f>
        <v/>
      </c>
    </row>
    <row r="18" spans="2:17" x14ac:dyDescent="0.25">
      <c r="B18" t="str">
        <f ca="1">IFERROR(INDEX(BDD,SMALL(Liste,COUNTIF(Liste,0)+ROW()-8)-8,COLUMN()-1),"")</f>
        <v/>
      </c>
      <c r="C18" t="str">
        <f ca="1">IFERROR(INDEX(BDD,SMALL(Liste,COUNTIF(Liste,0)+ROW()-8)-8,COLUMN()-1),"")</f>
        <v/>
      </c>
      <c r="D18" t="str">
        <f ca="1">IFERROR(INDEX(BDD,SMALL(Liste,COUNTIF(Liste,0)+ROW()-8)-8,COLUMN()-1),"")</f>
        <v/>
      </c>
      <c r="E18" t="str">
        <f ca="1">IFERROR(INDEX(BDD,SMALL(Liste,COUNTIF(Liste,0)+ROW()-8)-8,COLUMN()-1),"")</f>
        <v/>
      </c>
      <c r="F18" t="str">
        <f ca="1">IFERROR(INDEX(BDD,SMALL(Liste,COUNTIF(Liste,0)+ROW()-8)-8,COLUMN()-1),"")</f>
        <v/>
      </c>
      <c r="G18" t="str">
        <f ca="1">IFERROR(INDEX(BDD,SMALL(Liste,COUNTIF(Liste,0)+ROW()-8)-8,COLUMN()-1),"")</f>
        <v/>
      </c>
      <c r="H18" t="str">
        <f ca="1">IFERROR(INDEX(BDD,SMALL(Liste,COUNTIF(Liste,0)+ROW()-8)-8,COLUMN()-1),"")</f>
        <v/>
      </c>
      <c r="I18" t="str">
        <f ca="1">IFERROR(INDEX(BDD,SMALL(Liste,COUNTIF(Liste,0)+ROW()-8)-8,COLUMN()-1),"")</f>
        <v/>
      </c>
      <c r="J18" t="str">
        <f ca="1">IFERROR(INDEX(BDD,SMALL(Liste,COUNTIF(Liste,0)+ROW()-8)-8,COLUMN()-1),"")</f>
        <v/>
      </c>
      <c r="K18" t="str">
        <f ca="1">IFERROR(INDEX(BDD,SMALL(Liste,COUNTIF(Liste,0)+ROW()-8)-8,COLUMN()-1),"")</f>
        <v/>
      </c>
      <c r="L18" t="str">
        <f ca="1">IFERROR(INDEX(BDD,SMALL(Liste,COUNTIF(Liste,0)+ROW()-8)-8,COLUMN()-1),"")</f>
        <v/>
      </c>
      <c r="M18" t="str">
        <f ca="1">IFERROR(INDEX(BDD,SMALL(Liste,COUNTIF(Liste,0)+ROW()-8)-8,COLUMN()-1),"")</f>
        <v/>
      </c>
      <c r="N18" t="str">
        <f ca="1">IFERROR(INDEX(BDD,SMALL(Liste,COUNTIF(Liste,0)+ROW()-8)-8,COLUMN()-1),"")</f>
        <v/>
      </c>
      <c r="O18" t="str">
        <f ca="1">IFERROR(INDEX(BDD,SMALL(Liste,COUNTIF(Liste,0)+ROW()-8)-8,COLUMN()-1),"")</f>
        <v/>
      </c>
      <c r="P18" t="str">
        <f ca="1">IFERROR(INDEX(BDD,SMALL(Liste,COUNTIF(Liste,0)+ROW()-8)-8,COLUMN()-1),"")</f>
        <v/>
      </c>
      <c r="Q18" t="str">
        <f ca="1">IFERROR(INDEX(BDD,SMALL(Liste,COUNTIF(Liste,0)+ROW()-8)-8,COLUMN()-1),"")</f>
        <v/>
      </c>
    </row>
    <row r="19" spans="2:17" x14ac:dyDescent="0.25">
      <c r="B19" t="str">
        <f ca="1">IFERROR(INDEX(BDD,SMALL(Liste,COUNTIF(Liste,0)+ROW()-8)-8,COLUMN()-1),"")</f>
        <v/>
      </c>
      <c r="C19" t="str">
        <f ca="1">IFERROR(INDEX(BDD,SMALL(Liste,COUNTIF(Liste,0)+ROW()-8)-8,COLUMN()-1),"")</f>
        <v/>
      </c>
      <c r="D19" t="str">
        <f ca="1">IFERROR(INDEX(BDD,SMALL(Liste,COUNTIF(Liste,0)+ROW()-8)-8,COLUMN()-1),"")</f>
        <v/>
      </c>
      <c r="E19" t="str">
        <f ca="1">IFERROR(INDEX(BDD,SMALL(Liste,COUNTIF(Liste,0)+ROW()-8)-8,COLUMN()-1),"")</f>
        <v/>
      </c>
      <c r="F19" t="str">
        <f ca="1">IFERROR(INDEX(BDD,SMALL(Liste,COUNTIF(Liste,0)+ROW()-8)-8,COLUMN()-1),"")</f>
        <v/>
      </c>
      <c r="G19" t="str">
        <f ca="1">IFERROR(INDEX(BDD,SMALL(Liste,COUNTIF(Liste,0)+ROW()-8)-8,COLUMN()-1),"")</f>
        <v/>
      </c>
      <c r="H19" t="str">
        <f ca="1">IFERROR(INDEX(BDD,SMALL(Liste,COUNTIF(Liste,0)+ROW()-8)-8,COLUMN()-1),"")</f>
        <v/>
      </c>
      <c r="I19" t="str">
        <f ca="1">IFERROR(INDEX(BDD,SMALL(Liste,COUNTIF(Liste,0)+ROW()-8)-8,COLUMN()-1),"")</f>
        <v/>
      </c>
      <c r="J19" t="str">
        <f ca="1">IFERROR(INDEX(BDD,SMALL(Liste,COUNTIF(Liste,0)+ROW()-8)-8,COLUMN()-1),"")</f>
        <v/>
      </c>
      <c r="K19" t="str">
        <f ca="1">IFERROR(INDEX(BDD,SMALL(Liste,COUNTIF(Liste,0)+ROW()-8)-8,COLUMN()-1),"")</f>
        <v/>
      </c>
      <c r="L19" t="str">
        <f ca="1">IFERROR(INDEX(BDD,SMALL(Liste,COUNTIF(Liste,0)+ROW()-8)-8,COLUMN()-1),"")</f>
        <v/>
      </c>
      <c r="M19" t="str">
        <f ca="1">IFERROR(INDEX(BDD,SMALL(Liste,COUNTIF(Liste,0)+ROW()-8)-8,COLUMN()-1),"")</f>
        <v/>
      </c>
      <c r="N19" t="str">
        <f ca="1">IFERROR(INDEX(BDD,SMALL(Liste,COUNTIF(Liste,0)+ROW()-8)-8,COLUMN()-1),"")</f>
        <v/>
      </c>
      <c r="O19" t="str">
        <f ca="1">IFERROR(INDEX(BDD,SMALL(Liste,COUNTIF(Liste,0)+ROW()-8)-8,COLUMN()-1),"")</f>
        <v/>
      </c>
      <c r="P19" t="str">
        <f ca="1">IFERROR(INDEX(BDD,SMALL(Liste,COUNTIF(Liste,0)+ROW()-8)-8,COLUMN()-1),"")</f>
        <v/>
      </c>
      <c r="Q19" t="str">
        <f ca="1">IFERROR(INDEX(BDD,SMALL(Liste,COUNTIF(Liste,0)+ROW()-8)-8,COLUMN()-1),"")</f>
        <v/>
      </c>
    </row>
    <row r="20" spans="2:17" x14ac:dyDescent="0.25">
      <c r="B20" t="str">
        <f ca="1">IFERROR(INDEX(BDD,SMALL(Liste,COUNTIF(Liste,0)+ROW()-8)-8,COLUMN()-1),"")</f>
        <v/>
      </c>
      <c r="C20" t="str">
        <f ca="1">IFERROR(INDEX(BDD,SMALL(Liste,COUNTIF(Liste,0)+ROW()-8)-8,COLUMN()-1),"")</f>
        <v/>
      </c>
      <c r="D20" t="str">
        <f ca="1">IFERROR(INDEX(BDD,SMALL(Liste,COUNTIF(Liste,0)+ROW()-8)-8,COLUMN()-1),"")</f>
        <v/>
      </c>
      <c r="E20" t="str">
        <f ca="1">IFERROR(INDEX(BDD,SMALL(Liste,COUNTIF(Liste,0)+ROW()-8)-8,COLUMN()-1),"")</f>
        <v/>
      </c>
      <c r="F20" t="str">
        <f ca="1">IFERROR(INDEX(BDD,SMALL(Liste,COUNTIF(Liste,0)+ROW()-8)-8,COLUMN()-1),"")</f>
        <v/>
      </c>
      <c r="G20" t="str">
        <f ca="1">IFERROR(INDEX(BDD,SMALL(Liste,COUNTIF(Liste,0)+ROW()-8)-8,COLUMN()-1),"")</f>
        <v/>
      </c>
      <c r="H20" t="str">
        <f ca="1">IFERROR(INDEX(BDD,SMALL(Liste,COUNTIF(Liste,0)+ROW()-8)-8,COLUMN()-1),"")</f>
        <v/>
      </c>
      <c r="I20" t="str">
        <f ca="1">IFERROR(INDEX(BDD,SMALL(Liste,COUNTIF(Liste,0)+ROW()-8)-8,COLUMN()-1),"")</f>
        <v/>
      </c>
      <c r="J20" t="str">
        <f ca="1">IFERROR(INDEX(BDD,SMALL(Liste,COUNTIF(Liste,0)+ROW()-8)-8,COLUMN()-1),"")</f>
        <v/>
      </c>
      <c r="K20" t="str">
        <f ca="1">IFERROR(INDEX(BDD,SMALL(Liste,COUNTIF(Liste,0)+ROW()-8)-8,COLUMN()-1),"")</f>
        <v/>
      </c>
      <c r="L20" t="str">
        <f ca="1">IFERROR(INDEX(BDD,SMALL(Liste,COUNTIF(Liste,0)+ROW()-8)-8,COLUMN()-1),"")</f>
        <v/>
      </c>
      <c r="M20" t="str">
        <f ca="1">IFERROR(INDEX(BDD,SMALL(Liste,COUNTIF(Liste,0)+ROW()-8)-8,COLUMN()-1),"")</f>
        <v/>
      </c>
      <c r="N20" t="str">
        <f ca="1">IFERROR(INDEX(BDD,SMALL(Liste,COUNTIF(Liste,0)+ROW()-8)-8,COLUMN()-1),"")</f>
        <v/>
      </c>
      <c r="O20" t="str">
        <f ca="1">IFERROR(INDEX(BDD,SMALL(Liste,COUNTIF(Liste,0)+ROW()-8)-8,COLUMN()-1),"")</f>
        <v/>
      </c>
      <c r="P20" t="str">
        <f ca="1">IFERROR(INDEX(BDD,SMALL(Liste,COUNTIF(Liste,0)+ROW()-8)-8,COLUMN()-1),"")</f>
        <v/>
      </c>
      <c r="Q20" t="str">
        <f ca="1">IFERROR(INDEX(BDD,SMALL(Liste,COUNTIF(Liste,0)+ROW()-8)-8,COLUMN()-1),"")</f>
        <v/>
      </c>
    </row>
    <row r="21" spans="2:17" x14ac:dyDescent="0.25">
      <c r="B21" t="str">
        <f ca="1">IFERROR(INDEX(BDD,SMALL(Liste,COUNTIF(Liste,0)+ROW()-8)-8,COLUMN()-1),"")</f>
        <v/>
      </c>
      <c r="C21" t="str">
        <f ca="1">IFERROR(INDEX(BDD,SMALL(Liste,COUNTIF(Liste,0)+ROW()-8)-8,COLUMN()-1),"")</f>
        <v/>
      </c>
      <c r="D21" t="str">
        <f ca="1">IFERROR(INDEX(BDD,SMALL(Liste,COUNTIF(Liste,0)+ROW()-8)-8,COLUMN()-1),"")</f>
        <v/>
      </c>
      <c r="E21" t="str">
        <f ca="1">IFERROR(INDEX(BDD,SMALL(Liste,COUNTIF(Liste,0)+ROW()-8)-8,COLUMN()-1),"")</f>
        <v/>
      </c>
      <c r="F21" t="str">
        <f ca="1">IFERROR(INDEX(BDD,SMALL(Liste,COUNTIF(Liste,0)+ROW()-8)-8,COLUMN()-1),"")</f>
        <v/>
      </c>
      <c r="G21" t="str">
        <f ca="1">IFERROR(INDEX(BDD,SMALL(Liste,COUNTIF(Liste,0)+ROW()-8)-8,COLUMN()-1),"")</f>
        <v/>
      </c>
      <c r="H21" t="str">
        <f ca="1">IFERROR(INDEX(BDD,SMALL(Liste,COUNTIF(Liste,0)+ROW()-8)-8,COLUMN()-1),"")</f>
        <v/>
      </c>
      <c r="I21" t="str">
        <f ca="1">IFERROR(INDEX(BDD,SMALL(Liste,COUNTIF(Liste,0)+ROW()-8)-8,COLUMN()-1),"")</f>
        <v/>
      </c>
      <c r="J21" t="str">
        <f ca="1">IFERROR(INDEX(BDD,SMALL(Liste,COUNTIF(Liste,0)+ROW()-8)-8,COLUMN()-1),"")</f>
        <v/>
      </c>
      <c r="K21" t="str">
        <f ca="1">IFERROR(INDEX(BDD,SMALL(Liste,COUNTIF(Liste,0)+ROW()-8)-8,COLUMN()-1),"")</f>
        <v/>
      </c>
      <c r="L21" t="str">
        <f ca="1">IFERROR(INDEX(BDD,SMALL(Liste,COUNTIF(Liste,0)+ROW()-8)-8,COLUMN()-1),"")</f>
        <v/>
      </c>
      <c r="M21" t="str">
        <f ca="1">IFERROR(INDEX(BDD,SMALL(Liste,COUNTIF(Liste,0)+ROW()-8)-8,COLUMN()-1),"")</f>
        <v/>
      </c>
      <c r="N21" t="str">
        <f ca="1">IFERROR(INDEX(BDD,SMALL(Liste,COUNTIF(Liste,0)+ROW()-8)-8,COLUMN()-1),"")</f>
        <v/>
      </c>
      <c r="O21" t="str">
        <f ca="1">IFERROR(INDEX(BDD,SMALL(Liste,COUNTIF(Liste,0)+ROW()-8)-8,COLUMN()-1),"")</f>
        <v/>
      </c>
      <c r="P21" t="str">
        <f ca="1">IFERROR(INDEX(BDD,SMALL(Liste,COUNTIF(Liste,0)+ROW()-8)-8,COLUMN()-1),"")</f>
        <v/>
      </c>
      <c r="Q21" t="str">
        <f ca="1">IFERROR(INDEX(BDD,SMALL(Liste,COUNTIF(Liste,0)+ROW()-8)-8,COLUMN()-1),"")</f>
        <v/>
      </c>
    </row>
    <row r="22" spans="2:17" x14ac:dyDescent="0.25">
      <c r="B22" t="str">
        <f ca="1">IFERROR(INDEX(BDD,SMALL(Liste,COUNTIF(Liste,0)+ROW()-8)-8,COLUMN()-1),"")</f>
        <v/>
      </c>
      <c r="C22" t="str">
        <f ca="1">IFERROR(INDEX(BDD,SMALL(Liste,COUNTIF(Liste,0)+ROW()-8)-8,COLUMN()-1),"")</f>
        <v/>
      </c>
      <c r="D22" t="str">
        <f ca="1">IFERROR(INDEX(BDD,SMALL(Liste,COUNTIF(Liste,0)+ROW()-8)-8,COLUMN()-1),"")</f>
        <v/>
      </c>
      <c r="E22" t="str">
        <f ca="1">IFERROR(INDEX(BDD,SMALL(Liste,COUNTIF(Liste,0)+ROW()-8)-8,COLUMN()-1),"")</f>
        <v/>
      </c>
      <c r="F22" t="str">
        <f ca="1">IFERROR(INDEX(BDD,SMALL(Liste,COUNTIF(Liste,0)+ROW()-8)-8,COLUMN()-1),"")</f>
        <v/>
      </c>
      <c r="G22" t="str">
        <f ca="1">IFERROR(INDEX(BDD,SMALL(Liste,COUNTIF(Liste,0)+ROW()-8)-8,COLUMN()-1),"")</f>
        <v/>
      </c>
      <c r="H22" t="str">
        <f ca="1">IFERROR(INDEX(BDD,SMALL(Liste,COUNTIF(Liste,0)+ROW()-8)-8,COLUMN()-1),"")</f>
        <v/>
      </c>
      <c r="I22" t="str">
        <f ca="1">IFERROR(INDEX(BDD,SMALL(Liste,COUNTIF(Liste,0)+ROW()-8)-8,COLUMN()-1),"")</f>
        <v/>
      </c>
      <c r="J22" t="str">
        <f ca="1">IFERROR(INDEX(BDD,SMALL(Liste,COUNTIF(Liste,0)+ROW()-8)-8,COLUMN()-1),"")</f>
        <v/>
      </c>
      <c r="K22" t="str">
        <f ca="1">IFERROR(INDEX(BDD,SMALL(Liste,COUNTIF(Liste,0)+ROW()-8)-8,COLUMN()-1),"")</f>
        <v/>
      </c>
      <c r="L22" t="str">
        <f ca="1">IFERROR(INDEX(BDD,SMALL(Liste,COUNTIF(Liste,0)+ROW()-8)-8,COLUMN()-1),"")</f>
        <v/>
      </c>
      <c r="M22" t="str">
        <f ca="1">IFERROR(INDEX(BDD,SMALL(Liste,COUNTIF(Liste,0)+ROW()-8)-8,COLUMN()-1),"")</f>
        <v/>
      </c>
      <c r="N22" t="str">
        <f ca="1">IFERROR(INDEX(BDD,SMALL(Liste,COUNTIF(Liste,0)+ROW()-8)-8,COLUMN()-1),"")</f>
        <v/>
      </c>
      <c r="O22" t="str">
        <f ca="1">IFERROR(INDEX(BDD,SMALL(Liste,COUNTIF(Liste,0)+ROW()-8)-8,COLUMN()-1),"")</f>
        <v/>
      </c>
      <c r="P22" t="str">
        <f ca="1">IFERROR(INDEX(BDD,SMALL(Liste,COUNTIF(Liste,0)+ROW()-8)-8,COLUMN()-1),"")</f>
        <v/>
      </c>
      <c r="Q22" t="str">
        <f ca="1">IFERROR(INDEX(BDD,SMALL(Liste,COUNTIF(Liste,0)+ROW()-8)-8,COLUMN()-1),"")</f>
        <v/>
      </c>
    </row>
    <row r="23" spans="2:17" x14ac:dyDescent="0.25">
      <c r="B23" t="str">
        <f ca="1">IFERROR(INDEX(BDD,SMALL(Liste,COUNTIF(Liste,0)+ROW()-8)-8,COLUMN()-1),"")</f>
        <v/>
      </c>
      <c r="C23" t="str">
        <f ca="1">IFERROR(INDEX(BDD,SMALL(Liste,COUNTIF(Liste,0)+ROW()-8)-8,COLUMN()-1),"")</f>
        <v/>
      </c>
      <c r="D23" t="str">
        <f ca="1">IFERROR(INDEX(BDD,SMALL(Liste,COUNTIF(Liste,0)+ROW()-8)-8,COLUMN()-1),"")</f>
        <v/>
      </c>
      <c r="E23" t="str">
        <f ca="1">IFERROR(INDEX(BDD,SMALL(Liste,COUNTIF(Liste,0)+ROW()-8)-8,COLUMN()-1),"")</f>
        <v/>
      </c>
      <c r="F23" t="str">
        <f ca="1">IFERROR(INDEX(BDD,SMALL(Liste,COUNTIF(Liste,0)+ROW()-8)-8,COLUMN()-1),"")</f>
        <v/>
      </c>
      <c r="G23" t="str">
        <f ca="1">IFERROR(INDEX(BDD,SMALL(Liste,COUNTIF(Liste,0)+ROW()-8)-8,COLUMN()-1),"")</f>
        <v/>
      </c>
      <c r="H23" t="str">
        <f ca="1">IFERROR(INDEX(BDD,SMALL(Liste,COUNTIF(Liste,0)+ROW()-8)-8,COLUMN()-1),"")</f>
        <v/>
      </c>
      <c r="I23" t="str">
        <f ca="1">IFERROR(INDEX(BDD,SMALL(Liste,COUNTIF(Liste,0)+ROW()-8)-8,COLUMN()-1),"")</f>
        <v/>
      </c>
      <c r="J23" t="str">
        <f ca="1">IFERROR(INDEX(BDD,SMALL(Liste,COUNTIF(Liste,0)+ROW()-8)-8,COLUMN()-1),"")</f>
        <v/>
      </c>
      <c r="K23" t="str">
        <f ca="1">IFERROR(INDEX(BDD,SMALL(Liste,COUNTIF(Liste,0)+ROW()-8)-8,COLUMN()-1),"")</f>
        <v/>
      </c>
      <c r="L23" t="str">
        <f ca="1">IFERROR(INDEX(BDD,SMALL(Liste,COUNTIF(Liste,0)+ROW()-8)-8,COLUMN()-1),"")</f>
        <v/>
      </c>
      <c r="M23" t="str">
        <f ca="1">IFERROR(INDEX(BDD,SMALL(Liste,COUNTIF(Liste,0)+ROW()-8)-8,COLUMN()-1),"")</f>
        <v/>
      </c>
      <c r="N23" t="str">
        <f ca="1">IFERROR(INDEX(BDD,SMALL(Liste,COUNTIF(Liste,0)+ROW()-8)-8,COLUMN()-1),"")</f>
        <v/>
      </c>
      <c r="O23" t="str">
        <f ca="1">IFERROR(INDEX(BDD,SMALL(Liste,COUNTIF(Liste,0)+ROW()-8)-8,COLUMN()-1),"")</f>
        <v/>
      </c>
      <c r="P23" t="str">
        <f ca="1">IFERROR(INDEX(BDD,SMALL(Liste,COUNTIF(Liste,0)+ROW()-8)-8,COLUMN()-1),"")</f>
        <v/>
      </c>
      <c r="Q23" t="str">
        <f ca="1">IFERROR(INDEX(BDD,SMALL(Liste,COUNTIF(Liste,0)+ROW()-8)-8,COLUMN()-1),"")</f>
        <v/>
      </c>
    </row>
    <row r="24" spans="2:17" x14ac:dyDescent="0.25">
      <c r="B24" t="str">
        <f ca="1">IFERROR(INDEX(BDD,SMALL(Liste,COUNTIF(Liste,0)+ROW()-8)-8,COLUMN()-1),"")</f>
        <v/>
      </c>
      <c r="C24" t="str">
        <f ca="1">IFERROR(INDEX(BDD,SMALL(Liste,COUNTIF(Liste,0)+ROW()-8)-8,COLUMN()-1),"")</f>
        <v/>
      </c>
      <c r="D24" t="str">
        <f ca="1">IFERROR(INDEX(BDD,SMALL(Liste,COUNTIF(Liste,0)+ROW()-8)-8,COLUMN()-1),"")</f>
        <v/>
      </c>
      <c r="E24" t="str">
        <f ca="1">IFERROR(INDEX(BDD,SMALL(Liste,COUNTIF(Liste,0)+ROW()-8)-8,COLUMN()-1),"")</f>
        <v/>
      </c>
      <c r="F24" t="str">
        <f ca="1">IFERROR(INDEX(BDD,SMALL(Liste,COUNTIF(Liste,0)+ROW()-8)-8,COLUMN()-1),"")</f>
        <v/>
      </c>
      <c r="G24" t="str">
        <f ca="1">IFERROR(INDEX(BDD,SMALL(Liste,COUNTIF(Liste,0)+ROW()-8)-8,COLUMN()-1),"")</f>
        <v/>
      </c>
      <c r="H24" t="str">
        <f ca="1">IFERROR(INDEX(BDD,SMALL(Liste,COUNTIF(Liste,0)+ROW()-8)-8,COLUMN()-1),"")</f>
        <v/>
      </c>
      <c r="I24" t="str">
        <f ca="1">IFERROR(INDEX(BDD,SMALL(Liste,COUNTIF(Liste,0)+ROW()-8)-8,COLUMN()-1),"")</f>
        <v/>
      </c>
      <c r="J24" t="str">
        <f ca="1">IFERROR(INDEX(BDD,SMALL(Liste,COUNTIF(Liste,0)+ROW()-8)-8,COLUMN()-1),"")</f>
        <v/>
      </c>
      <c r="K24" t="str">
        <f ca="1">IFERROR(INDEX(BDD,SMALL(Liste,COUNTIF(Liste,0)+ROW()-8)-8,COLUMN()-1),"")</f>
        <v/>
      </c>
      <c r="L24" t="str">
        <f ca="1">IFERROR(INDEX(BDD,SMALL(Liste,COUNTIF(Liste,0)+ROW()-8)-8,COLUMN()-1),"")</f>
        <v/>
      </c>
      <c r="M24" t="str">
        <f ca="1">IFERROR(INDEX(BDD,SMALL(Liste,COUNTIF(Liste,0)+ROW()-8)-8,COLUMN()-1),"")</f>
        <v/>
      </c>
      <c r="N24" t="str">
        <f ca="1">IFERROR(INDEX(BDD,SMALL(Liste,COUNTIF(Liste,0)+ROW()-8)-8,COLUMN()-1),"")</f>
        <v/>
      </c>
      <c r="O24" t="str">
        <f ca="1">IFERROR(INDEX(BDD,SMALL(Liste,COUNTIF(Liste,0)+ROW()-8)-8,COLUMN()-1),"")</f>
        <v/>
      </c>
      <c r="P24" t="str">
        <f ca="1">IFERROR(INDEX(BDD,SMALL(Liste,COUNTIF(Liste,0)+ROW()-8)-8,COLUMN()-1),"")</f>
        <v/>
      </c>
      <c r="Q24" t="str">
        <f ca="1">IFERROR(INDEX(BDD,SMALL(Liste,COUNTIF(Liste,0)+ROW()-8)-8,COLUMN()-1),"")</f>
        <v/>
      </c>
    </row>
    <row r="25" spans="2:17" x14ac:dyDescent="0.25">
      <c r="B25" t="str">
        <f ca="1">IFERROR(INDEX(BDD,SMALL(Liste,COUNTIF(Liste,0)+ROW()-8)-8,COLUMN()-1),"")</f>
        <v/>
      </c>
      <c r="C25" t="str">
        <f ca="1">IFERROR(INDEX(BDD,SMALL(Liste,COUNTIF(Liste,0)+ROW()-8)-8,COLUMN()-1),"")</f>
        <v/>
      </c>
      <c r="D25" t="str">
        <f ca="1">IFERROR(INDEX(BDD,SMALL(Liste,COUNTIF(Liste,0)+ROW()-8)-8,COLUMN()-1),"")</f>
        <v/>
      </c>
      <c r="E25" t="str">
        <f ca="1">IFERROR(INDEX(BDD,SMALL(Liste,COUNTIF(Liste,0)+ROW()-8)-8,COLUMN()-1),"")</f>
        <v/>
      </c>
      <c r="F25" t="str">
        <f ca="1">IFERROR(INDEX(BDD,SMALL(Liste,COUNTIF(Liste,0)+ROW()-8)-8,COLUMN()-1),"")</f>
        <v/>
      </c>
      <c r="G25" t="str">
        <f ca="1">IFERROR(INDEX(BDD,SMALL(Liste,COUNTIF(Liste,0)+ROW()-8)-8,COLUMN()-1),"")</f>
        <v/>
      </c>
      <c r="H25" t="str">
        <f ca="1">IFERROR(INDEX(BDD,SMALL(Liste,COUNTIF(Liste,0)+ROW()-8)-8,COLUMN()-1),"")</f>
        <v/>
      </c>
      <c r="I25" t="str">
        <f ca="1">IFERROR(INDEX(BDD,SMALL(Liste,COUNTIF(Liste,0)+ROW()-8)-8,COLUMN()-1),"")</f>
        <v/>
      </c>
      <c r="J25" t="str">
        <f ca="1">IFERROR(INDEX(BDD,SMALL(Liste,COUNTIF(Liste,0)+ROW()-8)-8,COLUMN()-1),"")</f>
        <v/>
      </c>
      <c r="K25" t="str">
        <f ca="1">IFERROR(INDEX(BDD,SMALL(Liste,COUNTIF(Liste,0)+ROW()-8)-8,COLUMN()-1),"")</f>
        <v/>
      </c>
      <c r="L25" t="str">
        <f ca="1">IFERROR(INDEX(BDD,SMALL(Liste,COUNTIF(Liste,0)+ROW()-8)-8,COLUMN()-1),"")</f>
        <v/>
      </c>
      <c r="M25" t="str">
        <f ca="1">IFERROR(INDEX(BDD,SMALL(Liste,COUNTIF(Liste,0)+ROW()-8)-8,COLUMN()-1),"")</f>
        <v/>
      </c>
      <c r="N25" t="str">
        <f ca="1">IFERROR(INDEX(BDD,SMALL(Liste,COUNTIF(Liste,0)+ROW()-8)-8,COLUMN()-1),"")</f>
        <v/>
      </c>
      <c r="O25" t="str">
        <f ca="1">IFERROR(INDEX(BDD,SMALL(Liste,COUNTIF(Liste,0)+ROW()-8)-8,COLUMN()-1),"")</f>
        <v/>
      </c>
      <c r="P25" t="str">
        <f ca="1">IFERROR(INDEX(BDD,SMALL(Liste,COUNTIF(Liste,0)+ROW()-8)-8,COLUMN()-1),"")</f>
        <v/>
      </c>
      <c r="Q25" t="str">
        <f ca="1">IFERROR(INDEX(BDD,SMALL(Liste,COUNTIF(Liste,0)+ROW()-8)-8,COLUMN()-1),"")</f>
        <v/>
      </c>
    </row>
    <row r="26" spans="2:17" x14ac:dyDescent="0.25">
      <c r="B26" t="str">
        <f ca="1">IFERROR(INDEX(BDD,SMALL(Liste,COUNTIF(Liste,0)+ROW()-8)-8,COLUMN()-1),"")</f>
        <v/>
      </c>
      <c r="C26" t="str">
        <f ca="1">IFERROR(INDEX(BDD,SMALL(Liste,COUNTIF(Liste,0)+ROW()-8)-8,COLUMN()-1),"")</f>
        <v/>
      </c>
      <c r="D26" t="str">
        <f ca="1">IFERROR(INDEX(BDD,SMALL(Liste,COUNTIF(Liste,0)+ROW()-8)-8,COLUMN()-1),"")</f>
        <v/>
      </c>
      <c r="E26" t="str">
        <f ca="1">IFERROR(INDEX(BDD,SMALL(Liste,COUNTIF(Liste,0)+ROW()-8)-8,COLUMN()-1),"")</f>
        <v/>
      </c>
      <c r="F26" t="str">
        <f ca="1">IFERROR(INDEX(BDD,SMALL(Liste,COUNTIF(Liste,0)+ROW()-8)-8,COLUMN()-1),"")</f>
        <v/>
      </c>
      <c r="G26" t="str">
        <f ca="1">IFERROR(INDEX(BDD,SMALL(Liste,COUNTIF(Liste,0)+ROW()-8)-8,COLUMN()-1),"")</f>
        <v/>
      </c>
      <c r="H26" t="str">
        <f ca="1">IFERROR(INDEX(BDD,SMALL(Liste,COUNTIF(Liste,0)+ROW()-8)-8,COLUMN()-1),"")</f>
        <v/>
      </c>
      <c r="I26" t="str">
        <f ca="1">IFERROR(INDEX(BDD,SMALL(Liste,COUNTIF(Liste,0)+ROW()-8)-8,COLUMN()-1),"")</f>
        <v/>
      </c>
      <c r="J26" t="str">
        <f ca="1">IFERROR(INDEX(BDD,SMALL(Liste,COUNTIF(Liste,0)+ROW()-8)-8,COLUMN()-1),"")</f>
        <v/>
      </c>
      <c r="K26" t="str">
        <f ca="1">IFERROR(INDEX(BDD,SMALL(Liste,COUNTIF(Liste,0)+ROW()-8)-8,COLUMN()-1),"")</f>
        <v/>
      </c>
      <c r="L26" t="str">
        <f ca="1">IFERROR(INDEX(BDD,SMALL(Liste,COUNTIF(Liste,0)+ROW()-8)-8,COLUMN()-1),"")</f>
        <v/>
      </c>
      <c r="M26" t="str">
        <f ca="1">IFERROR(INDEX(BDD,SMALL(Liste,COUNTIF(Liste,0)+ROW()-8)-8,COLUMN()-1),"")</f>
        <v/>
      </c>
      <c r="N26" t="str">
        <f ca="1">IFERROR(INDEX(BDD,SMALL(Liste,COUNTIF(Liste,0)+ROW()-8)-8,COLUMN()-1),"")</f>
        <v/>
      </c>
      <c r="O26" t="str">
        <f ca="1">IFERROR(INDEX(BDD,SMALL(Liste,COUNTIF(Liste,0)+ROW()-8)-8,COLUMN()-1),"")</f>
        <v/>
      </c>
      <c r="P26" t="str">
        <f ca="1">IFERROR(INDEX(BDD,SMALL(Liste,COUNTIF(Liste,0)+ROW()-8)-8,COLUMN()-1),"")</f>
        <v/>
      </c>
      <c r="Q26" t="str">
        <f ca="1">IFERROR(INDEX(BDD,SMALL(Liste,COUNTIF(Liste,0)+ROW()-8)-8,COLUMN()-1),"")</f>
        <v/>
      </c>
    </row>
    <row r="27" spans="2:17" x14ac:dyDescent="0.25">
      <c r="B27" t="str">
        <f ca="1">IFERROR(INDEX(BDD,SMALL(Liste,COUNTIF(Liste,0)+ROW()-8)-8,COLUMN()-1),"")</f>
        <v/>
      </c>
      <c r="C27" t="str">
        <f ca="1">IFERROR(INDEX(BDD,SMALL(Liste,COUNTIF(Liste,0)+ROW()-8)-8,COLUMN()-1),"")</f>
        <v/>
      </c>
      <c r="D27" t="str">
        <f ca="1">IFERROR(INDEX(BDD,SMALL(Liste,COUNTIF(Liste,0)+ROW()-8)-8,COLUMN()-1),"")</f>
        <v/>
      </c>
      <c r="E27" t="str">
        <f ca="1">IFERROR(INDEX(BDD,SMALL(Liste,COUNTIF(Liste,0)+ROW()-8)-8,COLUMN()-1),"")</f>
        <v/>
      </c>
      <c r="F27" t="str">
        <f ca="1">IFERROR(INDEX(BDD,SMALL(Liste,COUNTIF(Liste,0)+ROW()-8)-8,COLUMN()-1),"")</f>
        <v/>
      </c>
      <c r="G27" t="str">
        <f ca="1">IFERROR(INDEX(BDD,SMALL(Liste,COUNTIF(Liste,0)+ROW()-8)-8,COLUMN()-1),"")</f>
        <v/>
      </c>
      <c r="H27" t="str">
        <f ca="1">IFERROR(INDEX(BDD,SMALL(Liste,COUNTIF(Liste,0)+ROW()-8)-8,COLUMN()-1),"")</f>
        <v/>
      </c>
      <c r="I27" t="str">
        <f ca="1">IFERROR(INDEX(BDD,SMALL(Liste,COUNTIF(Liste,0)+ROW()-8)-8,COLUMN()-1),"")</f>
        <v/>
      </c>
      <c r="J27" t="str">
        <f ca="1">IFERROR(INDEX(BDD,SMALL(Liste,COUNTIF(Liste,0)+ROW()-8)-8,COLUMN()-1),"")</f>
        <v/>
      </c>
      <c r="K27" t="str">
        <f ca="1">IFERROR(INDEX(BDD,SMALL(Liste,COUNTIF(Liste,0)+ROW()-8)-8,COLUMN()-1),"")</f>
        <v/>
      </c>
      <c r="L27" t="str">
        <f ca="1">IFERROR(INDEX(BDD,SMALL(Liste,COUNTIF(Liste,0)+ROW()-8)-8,COLUMN()-1),"")</f>
        <v/>
      </c>
      <c r="M27" t="str">
        <f ca="1">IFERROR(INDEX(BDD,SMALL(Liste,COUNTIF(Liste,0)+ROW()-8)-8,COLUMN()-1),"")</f>
        <v/>
      </c>
      <c r="N27" t="str">
        <f ca="1">IFERROR(INDEX(BDD,SMALL(Liste,COUNTIF(Liste,0)+ROW()-8)-8,COLUMN()-1),"")</f>
        <v/>
      </c>
      <c r="O27" t="str">
        <f ca="1">IFERROR(INDEX(BDD,SMALL(Liste,COUNTIF(Liste,0)+ROW()-8)-8,COLUMN()-1),"")</f>
        <v/>
      </c>
      <c r="P27" t="str">
        <f ca="1">IFERROR(INDEX(BDD,SMALL(Liste,COUNTIF(Liste,0)+ROW()-8)-8,COLUMN()-1),"")</f>
        <v/>
      </c>
      <c r="Q27" t="str">
        <f ca="1">IFERROR(INDEX(BDD,SMALL(Liste,COUNTIF(Liste,0)+ROW()-8)-8,COLUMN()-1),"")</f>
        <v/>
      </c>
    </row>
    <row r="28" spans="2:17" x14ac:dyDescent="0.25">
      <c r="B28" t="str">
        <f ca="1">IFERROR(INDEX(BDD,SMALL(Liste,COUNTIF(Liste,0)+ROW()-8)-8,COLUMN()-1),"")</f>
        <v/>
      </c>
      <c r="C28" t="str">
        <f ca="1">IFERROR(INDEX(BDD,SMALL(Liste,COUNTIF(Liste,0)+ROW()-8)-8,COLUMN()-1),"")</f>
        <v/>
      </c>
      <c r="D28" t="str">
        <f ca="1">IFERROR(INDEX(BDD,SMALL(Liste,COUNTIF(Liste,0)+ROW()-8)-8,COLUMN()-1),"")</f>
        <v/>
      </c>
      <c r="E28" t="str">
        <f ca="1">IFERROR(INDEX(BDD,SMALL(Liste,COUNTIF(Liste,0)+ROW()-8)-8,COLUMN()-1),"")</f>
        <v/>
      </c>
      <c r="F28" t="str">
        <f ca="1">IFERROR(INDEX(BDD,SMALL(Liste,COUNTIF(Liste,0)+ROW()-8)-8,COLUMN()-1),"")</f>
        <v/>
      </c>
      <c r="G28" t="str">
        <f ca="1">IFERROR(INDEX(BDD,SMALL(Liste,COUNTIF(Liste,0)+ROW()-8)-8,COLUMN()-1),"")</f>
        <v/>
      </c>
      <c r="H28" t="str">
        <f ca="1">IFERROR(INDEX(BDD,SMALL(Liste,COUNTIF(Liste,0)+ROW()-8)-8,COLUMN()-1),"")</f>
        <v/>
      </c>
      <c r="I28" t="str">
        <f ca="1">IFERROR(INDEX(BDD,SMALL(Liste,COUNTIF(Liste,0)+ROW()-8)-8,COLUMN()-1),"")</f>
        <v/>
      </c>
      <c r="J28" t="str">
        <f ca="1">IFERROR(INDEX(BDD,SMALL(Liste,COUNTIF(Liste,0)+ROW()-8)-8,COLUMN()-1),"")</f>
        <v/>
      </c>
      <c r="K28" t="str">
        <f ca="1">IFERROR(INDEX(BDD,SMALL(Liste,COUNTIF(Liste,0)+ROW()-8)-8,COLUMN()-1),"")</f>
        <v/>
      </c>
      <c r="L28" t="str">
        <f ca="1">IFERROR(INDEX(BDD,SMALL(Liste,COUNTIF(Liste,0)+ROW()-8)-8,COLUMN()-1),"")</f>
        <v/>
      </c>
      <c r="M28" t="str">
        <f ca="1">IFERROR(INDEX(BDD,SMALL(Liste,COUNTIF(Liste,0)+ROW()-8)-8,COLUMN()-1),"")</f>
        <v/>
      </c>
      <c r="N28" t="str">
        <f ca="1">IFERROR(INDEX(BDD,SMALL(Liste,COUNTIF(Liste,0)+ROW()-8)-8,COLUMN()-1),"")</f>
        <v/>
      </c>
      <c r="O28" t="str">
        <f ca="1">IFERROR(INDEX(BDD,SMALL(Liste,COUNTIF(Liste,0)+ROW()-8)-8,COLUMN()-1),"")</f>
        <v/>
      </c>
      <c r="P28" t="str">
        <f ca="1">IFERROR(INDEX(BDD,SMALL(Liste,COUNTIF(Liste,0)+ROW()-8)-8,COLUMN()-1),"")</f>
        <v/>
      </c>
      <c r="Q28" t="str">
        <f ca="1">IFERROR(INDEX(BDD,SMALL(Liste,COUNTIF(Liste,0)+ROW()-8)-8,COLUMN()-1),"")</f>
        <v/>
      </c>
    </row>
    <row r="29" spans="2:17" x14ac:dyDescent="0.25">
      <c r="B29" t="str">
        <f ca="1">IFERROR(INDEX(BDD,SMALL(Liste,COUNTIF(Liste,0)+ROW()-8)-8,COLUMN()-1),"")</f>
        <v/>
      </c>
      <c r="C29" t="str">
        <f ca="1">IFERROR(INDEX(BDD,SMALL(Liste,COUNTIF(Liste,0)+ROW()-8)-8,COLUMN()-1),"")</f>
        <v/>
      </c>
      <c r="D29" t="str">
        <f ca="1">IFERROR(INDEX(BDD,SMALL(Liste,COUNTIF(Liste,0)+ROW()-8)-8,COLUMN()-1),"")</f>
        <v/>
      </c>
      <c r="E29" t="str">
        <f ca="1">IFERROR(INDEX(BDD,SMALL(Liste,COUNTIF(Liste,0)+ROW()-8)-8,COLUMN()-1),"")</f>
        <v/>
      </c>
      <c r="F29" t="str">
        <f ca="1">IFERROR(INDEX(BDD,SMALL(Liste,COUNTIF(Liste,0)+ROW()-8)-8,COLUMN()-1),"")</f>
        <v/>
      </c>
      <c r="G29" t="str">
        <f ca="1">IFERROR(INDEX(BDD,SMALL(Liste,COUNTIF(Liste,0)+ROW()-8)-8,COLUMN()-1),"")</f>
        <v/>
      </c>
      <c r="H29" t="str">
        <f ca="1">IFERROR(INDEX(BDD,SMALL(Liste,COUNTIF(Liste,0)+ROW()-8)-8,COLUMN()-1),"")</f>
        <v/>
      </c>
      <c r="I29" t="str">
        <f ca="1">IFERROR(INDEX(BDD,SMALL(Liste,COUNTIF(Liste,0)+ROW()-8)-8,COLUMN()-1),"")</f>
        <v/>
      </c>
      <c r="J29" t="str">
        <f ca="1">IFERROR(INDEX(BDD,SMALL(Liste,COUNTIF(Liste,0)+ROW()-8)-8,COLUMN()-1),"")</f>
        <v/>
      </c>
      <c r="K29" t="str">
        <f ca="1">IFERROR(INDEX(BDD,SMALL(Liste,COUNTIF(Liste,0)+ROW()-8)-8,COLUMN()-1),"")</f>
        <v/>
      </c>
      <c r="L29" t="str">
        <f ca="1">IFERROR(INDEX(BDD,SMALL(Liste,COUNTIF(Liste,0)+ROW()-8)-8,COLUMN()-1),"")</f>
        <v/>
      </c>
      <c r="M29" t="str">
        <f ca="1">IFERROR(INDEX(BDD,SMALL(Liste,COUNTIF(Liste,0)+ROW()-8)-8,COLUMN()-1),"")</f>
        <v/>
      </c>
      <c r="N29" t="str">
        <f ca="1">IFERROR(INDEX(BDD,SMALL(Liste,COUNTIF(Liste,0)+ROW()-8)-8,COLUMN()-1),"")</f>
        <v/>
      </c>
      <c r="O29" t="str">
        <f ca="1">IFERROR(INDEX(BDD,SMALL(Liste,COUNTIF(Liste,0)+ROW()-8)-8,COLUMN()-1),"")</f>
        <v/>
      </c>
      <c r="P29" t="str">
        <f ca="1">IFERROR(INDEX(BDD,SMALL(Liste,COUNTIF(Liste,0)+ROW()-8)-8,COLUMN()-1),"")</f>
        <v/>
      </c>
      <c r="Q29" t="str">
        <f ca="1">IFERROR(INDEX(BDD,SMALL(Liste,COUNTIF(Liste,0)+ROW()-8)-8,COLUMN()-1),"")</f>
        <v/>
      </c>
    </row>
    <row r="30" spans="2:17" x14ac:dyDescent="0.25">
      <c r="B30" t="str">
        <f ca="1">IFERROR(INDEX(BDD,SMALL(Liste,COUNTIF(Liste,0)+ROW()-8)-8,COLUMN()-1),"")</f>
        <v/>
      </c>
      <c r="C30" t="str">
        <f ca="1">IFERROR(INDEX(BDD,SMALL(Liste,COUNTIF(Liste,0)+ROW()-8)-8,COLUMN()-1),"")</f>
        <v/>
      </c>
      <c r="D30" t="str">
        <f ca="1">IFERROR(INDEX(BDD,SMALL(Liste,COUNTIF(Liste,0)+ROW()-8)-8,COLUMN()-1),"")</f>
        <v/>
      </c>
      <c r="E30" t="str">
        <f ca="1">IFERROR(INDEX(BDD,SMALL(Liste,COUNTIF(Liste,0)+ROW()-8)-8,COLUMN()-1),"")</f>
        <v/>
      </c>
      <c r="F30" t="str">
        <f ca="1">IFERROR(INDEX(BDD,SMALL(Liste,COUNTIF(Liste,0)+ROW()-8)-8,COLUMN()-1),"")</f>
        <v/>
      </c>
      <c r="G30" t="str">
        <f ca="1">IFERROR(INDEX(BDD,SMALL(Liste,COUNTIF(Liste,0)+ROW()-8)-8,COLUMN()-1),"")</f>
        <v/>
      </c>
      <c r="H30" t="str">
        <f ca="1">IFERROR(INDEX(BDD,SMALL(Liste,COUNTIF(Liste,0)+ROW()-8)-8,COLUMN()-1),"")</f>
        <v/>
      </c>
      <c r="I30" t="str">
        <f ca="1">IFERROR(INDEX(BDD,SMALL(Liste,COUNTIF(Liste,0)+ROW()-8)-8,COLUMN()-1),"")</f>
        <v/>
      </c>
      <c r="J30" t="str">
        <f ca="1">IFERROR(INDEX(BDD,SMALL(Liste,COUNTIF(Liste,0)+ROW()-8)-8,COLUMN()-1),"")</f>
        <v/>
      </c>
      <c r="K30" t="str">
        <f ca="1">IFERROR(INDEX(BDD,SMALL(Liste,COUNTIF(Liste,0)+ROW()-8)-8,COLUMN()-1),"")</f>
        <v/>
      </c>
      <c r="L30" t="str">
        <f ca="1">IFERROR(INDEX(BDD,SMALL(Liste,COUNTIF(Liste,0)+ROW()-8)-8,COLUMN()-1),"")</f>
        <v/>
      </c>
      <c r="M30" t="str">
        <f ca="1">IFERROR(INDEX(BDD,SMALL(Liste,COUNTIF(Liste,0)+ROW()-8)-8,COLUMN()-1),"")</f>
        <v/>
      </c>
      <c r="N30" t="str">
        <f ca="1">IFERROR(INDEX(BDD,SMALL(Liste,COUNTIF(Liste,0)+ROW()-8)-8,COLUMN()-1),"")</f>
        <v/>
      </c>
      <c r="O30" t="str">
        <f ca="1">IFERROR(INDEX(BDD,SMALL(Liste,COUNTIF(Liste,0)+ROW()-8)-8,COLUMN()-1),"")</f>
        <v/>
      </c>
      <c r="P30" t="str">
        <f ca="1">IFERROR(INDEX(BDD,SMALL(Liste,COUNTIF(Liste,0)+ROW()-8)-8,COLUMN()-1),"")</f>
        <v/>
      </c>
      <c r="Q30" t="str">
        <f ca="1">IFERROR(INDEX(BDD,SMALL(Liste,COUNTIF(Liste,0)+ROW()-8)-8,COLUMN()-1),"")</f>
        <v/>
      </c>
    </row>
  </sheetData>
  <mergeCells count="4">
    <mergeCell ref="G7:H7"/>
    <mergeCell ref="I7:J7"/>
    <mergeCell ref="K7:L7"/>
    <mergeCell ref="M7:O7"/>
  </mergeCells>
  <conditionalFormatting sqref="C2:E2">
    <cfRule type="cellIs" dxfId="0" priority="1" operator="equal">
      <formula>0</formula>
    </cfRule>
  </conditionalFormatting>
  <dataValidations count="1">
    <dataValidation type="list" allowBlank="1" showInputMessage="1" showErrorMessage="1" sqref="A2">
      <formula1>lst_ref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gd</vt:lpstr>
      <vt:lpstr>2461</vt:lpstr>
    </vt:vector>
  </TitlesOfParts>
  <Company>Procter &amp; Gamble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bonjour.o</dc:creator>
  <cp:lastModifiedBy>alia</cp:lastModifiedBy>
  <dcterms:created xsi:type="dcterms:W3CDTF">2013-08-06T11:49:35Z</dcterms:created>
  <dcterms:modified xsi:type="dcterms:W3CDTF">2013-08-07T08:59:26Z</dcterms:modified>
</cp:coreProperties>
</file>